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rkju\Desktop\Final image\"/>
    </mc:Choice>
  </mc:AlternateContent>
  <xr:revisionPtr revIDLastSave="0" documentId="13_ncr:1_{DC6DE14E-D784-4F60-8D30-A59A8D89010B}" xr6:coauthVersionLast="41" xr6:coauthVersionMax="41" xr10:uidLastSave="{00000000-0000-0000-0000-000000000000}"/>
  <bookViews>
    <workbookView xWindow="1050" yWindow="630" windowWidth="25815" windowHeight="14925" firstSheet="9" activeTab="21" xr2:uid="{C7B63F1A-7A42-464E-8A5E-93E7935800BB}"/>
  </bookViews>
  <sheets>
    <sheet name="Fig1" sheetId="2" r:id="rId1"/>
    <sheet name="Fig2" sheetId="4" r:id="rId2"/>
    <sheet name="Fig3" sheetId="8" r:id="rId3"/>
    <sheet name="Fig4a,b" sheetId="9" r:id="rId4"/>
    <sheet name="Fig4d" sheetId="12" r:id="rId5"/>
    <sheet name="Fig4e" sheetId="11" r:id="rId6"/>
    <sheet name="Fig5" sheetId="13" r:id="rId7"/>
    <sheet name="Fig6a,c" sheetId="15" r:id="rId8"/>
    <sheet name="Fig6b" sheetId="16" r:id="rId9"/>
    <sheet name="Fig6f" sheetId="17" r:id="rId10"/>
    <sheet name="Fig6g" sheetId="18" r:id="rId11"/>
    <sheet name="Fig6h" sheetId="21" r:id="rId12"/>
    <sheet name="Fig8a" sheetId="22" r:id="rId13"/>
    <sheet name="Fig8c, d" sheetId="23" r:id="rId14"/>
    <sheet name="Sup1" sheetId="1" r:id="rId15"/>
    <sheet name="Sup2a,b" sheetId="5" r:id="rId16"/>
    <sheet name="Sup2d,f,g" sheetId="27" r:id="rId17"/>
    <sheet name="Sup4a" sheetId="31" r:id="rId18"/>
    <sheet name="Sup4d" sheetId="32" r:id="rId19"/>
    <sheet name="Sup4e" sheetId="33" r:id="rId20"/>
    <sheet name="Sup5" sheetId="34" r:id="rId21"/>
    <sheet name="Sup6" sheetId="20" r:id="rId22"/>
    <sheet name="Sup7" sheetId="36" r:id="rId2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W8" i="27" l="1"/>
  <c r="V8" i="27"/>
  <c r="U8" i="27"/>
  <c r="W7" i="27"/>
  <c r="V7" i="27"/>
  <c r="U7" i="27"/>
  <c r="W6" i="27"/>
  <c r="W9" i="27" s="1"/>
  <c r="V6" i="27"/>
  <c r="U6" i="27"/>
  <c r="U10" i="27" s="1"/>
  <c r="W10" i="27" l="1"/>
  <c r="V9" i="27"/>
  <c r="V10" i="27"/>
  <c r="U9" i="27"/>
  <c r="R41" i="5"/>
  <c r="Q41" i="5"/>
  <c r="S39" i="5"/>
  <c r="R36" i="5"/>
  <c r="T34" i="5"/>
  <c r="V24" i="5"/>
  <c r="U46" i="5" s="1"/>
  <c r="V23" i="5"/>
  <c r="U41" i="5" s="1"/>
  <c r="V22" i="5"/>
  <c r="Q36" i="5" s="1"/>
  <c r="V21" i="5"/>
  <c r="R31" i="5" s="1"/>
  <c r="V17" i="5"/>
  <c r="T45" i="5" s="1"/>
  <c r="V16" i="5"/>
  <c r="U40" i="5" s="1"/>
  <c r="V15" i="5"/>
  <c r="T35" i="5" s="1"/>
  <c r="V14" i="5"/>
  <c r="T30" i="5" s="1"/>
  <c r="V10" i="5"/>
  <c r="Q44" i="5" s="1"/>
  <c r="V9" i="5"/>
  <c r="R39" i="5" s="1"/>
  <c r="V8" i="5"/>
  <c r="S34" i="5" s="1"/>
  <c r="V7" i="5"/>
  <c r="T29" i="5" s="1"/>
  <c r="AD39" i="1"/>
  <c r="AE39" i="1" s="1"/>
  <c r="AQ9" i="1" s="1"/>
  <c r="AD38" i="1"/>
  <c r="AE38" i="1" s="1"/>
  <c r="AP9" i="1" s="1"/>
  <c r="AE37" i="1"/>
  <c r="AD37" i="1"/>
  <c r="AD36" i="1"/>
  <c r="AE36" i="1" s="1"/>
  <c r="AN9" i="1" s="1"/>
  <c r="AD35" i="1"/>
  <c r="AE35" i="1" s="1"/>
  <c r="AM9" i="1" s="1"/>
  <c r="AD34" i="1"/>
  <c r="AE34" i="1" s="1"/>
  <c r="AL9" i="1" s="1"/>
  <c r="AE33" i="1"/>
  <c r="AK9" i="1" s="1"/>
  <c r="AD33" i="1"/>
  <c r="AD32" i="1"/>
  <c r="AE32" i="1" s="1"/>
  <c r="AJ9" i="1" s="1"/>
  <c r="AD31" i="1"/>
  <c r="AE31" i="1" s="1"/>
  <c r="AI9" i="1" s="1"/>
  <c r="AD30" i="1"/>
  <c r="AE30" i="1" s="1"/>
  <c r="AH9" i="1" s="1"/>
  <c r="AE27" i="1"/>
  <c r="AD27" i="1"/>
  <c r="AD26" i="1"/>
  <c r="AE26" i="1" s="1"/>
  <c r="AP8" i="1" s="1"/>
  <c r="AD25" i="1"/>
  <c r="AE25" i="1" s="1"/>
  <c r="AO8" i="1" s="1"/>
  <c r="AD24" i="1"/>
  <c r="AE24" i="1" s="1"/>
  <c r="AN8" i="1" s="1"/>
  <c r="AE23" i="1"/>
  <c r="AM8" i="1" s="1"/>
  <c r="AD23" i="1"/>
  <c r="AD22" i="1"/>
  <c r="AE22" i="1" s="1"/>
  <c r="AL8" i="1" s="1"/>
  <c r="AD21" i="1"/>
  <c r="AE21" i="1" s="1"/>
  <c r="AK8" i="1" s="1"/>
  <c r="AD20" i="1"/>
  <c r="AE20" i="1" s="1"/>
  <c r="AJ8" i="1" s="1"/>
  <c r="AE19" i="1"/>
  <c r="AI8" i="1" s="1"/>
  <c r="AD19" i="1"/>
  <c r="AD18" i="1"/>
  <c r="AE18" i="1" s="1"/>
  <c r="AH8" i="1" s="1"/>
  <c r="AD15" i="1"/>
  <c r="AE15" i="1" s="1"/>
  <c r="AQ7" i="1" s="1"/>
  <c r="AQ11" i="1" s="1"/>
  <c r="AD14" i="1"/>
  <c r="AE14" i="1" s="1"/>
  <c r="AP7" i="1" s="1"/>
  <c r="AE13" i="1"/>
  <c r="AO7" i="1" s="1"/>
  <c r="AD13" i="1"/>
  <c r="AE12" i="1"/>
  <c r="AN7" i="1" s="1"/>
  <c r="AD12" i="1"/>
  <c r="AD11" i="1"/>
  <c r="AE11" i="1" s="1"/>
  <c r="AM7" i="1" s="1"/>
  <c r="AD10" i="1"/>
  <c r="AE10" i="1" s="1"/>
  <c r="AL7" i="1" s="1"/>
  <c r="AO9" i="1"/>
  <c r="AD9" i="1"/>
  <c r="AE9" i="1" s="1"/>
  <c r="AK7" i="1" s="1"/>
  <c r="AQ8" i="1"/>
  <c r="AD8" i="1"/>
  <c r="AE8" i="1" s="1"/>
  <c r="AJ7" i="1" s="1"/>
  <c r="AD7" i="1"/>
  <c r="AE7" i="1" s="1"/>
  <c r="AI7" i="1" s="1"/>
  <c r="AD6" i="1"/>
  <c r="AE6" i="1" s="1"/>
  <c r="AH7" i="1" s="1"/>
  <c r="AK16" i="9"/>
  <c r="AJ16" i="9"/>
  <c r="AI16" i="9"/>
  <c r="AH16" i="9"/>
  <c r="AG16" i="9"/>
  <c r="AF16" i="9"/>
  <c r="AC16" i="9"/>
  <c r="AB16" i="9"/>
  <c r="AA16" i="9"/>
  <c r="Z16" i="9"/>
  <c r="Y16" i="9"/>
  <c r="X16" i="9"/>
  <c r="AK15" i="9"/>
  <c r="AJ15" i="9"/>
  <c r="AI15" i="9"/>
  <c r="AH15" i="9"/>
  <c r="AG15" i="9"/>
  <c r="AF15" i="9"/>
  <c r="AC15" i="9"/>
  <c r="AB15" i="9"/>
  <c r="AA15" i="9"/>
  <c r="Z15" i="9"/>
  <c r="Y15" i="9"/>
  <c r="X15" i="9"/>
  <c r="AK14" i="9"/>
  <c r="AK18" i="9" s="1"/>
  <c r="AH26" i="9" s="1"/>
  <c r="AJ14" i="9"/>
  <c r="AJ18" i="9" s="1"/>
  <c r="AH25" i="9" s="1"/>
  <c r="AI14" i="9"/>
  <c r="AI18" i="9" s="1"/>
  <c r="AG26" i="9" s="1"/>
  <c r="AH14" i="9"/>
  <c r="AH18" i="9" s="1"/>
  <c r="AG25" i="9" s="1"/>
  <c r="AG14" i="9"/>
  <c r="AF14" i="9"/>
  <c r="AC14" i="9"/>
  <c r="AB14" i="9"/>
  <c r="AA14" i="9"/>
  <c r="AA18" i="9" s="1"/>
  <c r="Y26" i="9" s="1"/>
  <c r="Z14" i="9"/>
  <c r="Z18" i="9" s="1"/>
  <c r="Y25" i="9" s="1"/>
  <c r="Y14" i="9"/>
  <c r="Y18" i="9" s="1"/>
  <c r="X26" i="9" s="1"/>
  <c r="X14" i="9"/>
  <c r="X18" i="9" s="1"/>
  <c r="X25" i="9" s="1"/>
  <c r="F50" i="4"/>
  <c r="J54" i="4" s="1"/>
  <c r="F49" i="4"/>
  <c r="J47" i="4" s="1"/>
  <c r="F48" i="4"/>
  <c r="J40" i="4" s="1"/>
  <c r="F45" i="4"/>
  <c r="I53" i="4" s="1"/>
  <c r="F44" i="4"/>
  <c r="J46" i="4" s="1"/>
  <c r="F43" i="4"/>
  <c r="I39" i="4" s="1"/>
  <c r="I40" i="4"/>
  <c r="F40" i="4"/>
  <c r="J52" i="4" s="1"/>
  <c r="F39" i="4"/>
  <c r="J45" i="4" s="1"/>
  <c r="F38" i="4"/>
  <c r="J38" i="4" s="1"/>
  <c r="T29" i="4"/>
  <c r="S29" i="4"/>
  <c r="R29" i="4"/>
  <c r="T28" i="4"/>
  <c r="S28" i="4"/>
  <c r="R28" i="4"/>
  <c r="T27" i="4"/>
  <c r="S27" i="4"/>
  <c r="R27" i="4"/>
  <c r="T23" i="4"/>
  <c r="S23" i="4"/>
  <c r="R23" i="4"/>
  <c r="T22" i="4"/>
  <c r="T24" i="4" s="1"/>
  <c r="S22" i="4"/>
  <c r="S25" i="4" s="1"/>
  <c r="R22" i="4"/>
  <c r="T21" i="4"/>
  <c r="S21" i="4"/>
  <c r="R21" i="4"/>
  <c r="AO11" i="1" l="1"/>
  <c r="AO10" i="1"/>
  <c r="U35" i="5"/>
  <c r="AB17" i="9"/>
  <c r="Z22" i="9" s="1"/>
  <c r="AH17" i="9"/>
  <c r="AG22" i="9" s="1"/>
  <c r="Y17" i="9"/>
  <c r="X23" i="9" s="1"/>
  <c r="R31" i="4"/>
  <c r="AI17" i="9"/>
  <c r="AG23" i="9" s="1"/>
  <c r="R44" i="5"/>
  <c r="S31" i="4"/>
  <c r="AF17" i="9"/>
  <c r="AF22" i="9" s="1"/>
  <c r="Z17" i="9"/>
  <c r="Y22" i="9" s="1"/>
  <c r="AJ17" i="9"/>
  <c r="AH22" i="9" s="1"/>
  <c r="Q35" i="5"/>
  <c r="S45" i="5"/>
  <c r="Q30" i="5"/>
  <c r="R30" i="5"/>
  <c r="S30" i="5"/>
  <c r="R24" i="4"/>
  <c r="X17" i="9"/>
  <c r="X22" i="9" s="1"/>
  <c r="U30" i="5"/>
  <c r="S24" i="4"/>
  <c r="AC17" i="9"/>
  <c r="Z23" i="9" s="1"/>
  <c r="R25" i="4"/>
  <c r="T31" i="4"/>
  <c r="J49" i="4"/>
  <c r="AG17" i="9"/>
  <c r="AF23" i="9" s="1"/>
  <c r="AA17" i="9"/>
  <c r="Y23" i="9" s="1"/>
  <c r="AK17" i="9"/>
  <c r="AH23" i="9" s="1"/>
  <c r="R35" i="5"/>
  <c r="U45" i="5"/>
  <c r="T31" i="5"/>
  <c r="T32" i="5" s="1"/>
  <c r="U34" i="5"/>
  <c r="S36" i="5"/>
  <c r="T39" i="5"/>
  <c r="S44" i="5"/>
  <c r="Q46" i="5"/>
  <c r="Q47" i="5" s="1"/>
  <c r="U29" i="5"/>
  <c r="U31" i="5"/>
  <c r="T36" i="5"/>
  <c r="T37" i="5" s="1"/>
  <c r="U39" i="5"/>
  <c r="S41" i="5"/>
  <c r="T44" i="5"/>
  <c r="R46" i="5"/>
  <c r="R47" i="5" s="1"/>
  <c r="S31" i="5"/>
  <c r="U36" i="5"/>
  <c r="Q40" i="5"/>
  <c r="T41" i="5"/>
  <c r="U44" i="5"/>
  <c r="S46" i="5"/>
  <c r="Q29" i="5"/>
  <c r="S35" i="5"/>
  <c r="S38" i="5" s="1"/>
  <c r="T38" i="5"/>
  <c r="R40" i="5"/>
  <c r="R42" i="5" s="1"/>
  <c r="Q45" i="5"/>
  <c r="T46" i="5"/>
  <c r="R29" i="5"/>
  <c r="Q34" i="5"/>
  <c r="S40" i="5"/>
  <c r="S43" i="5" s="1"/>
  <c r="R45" i="5"/>
  <c r="S29" i="5"/>
  <c r="Q31" i="5"/>
  <c r="R34" i="5"/>
  <c r="Q39" i="5"/>
  <c r="T40" i="5"/>
  <c r="AM10" i="1"/>
  <c r="AM11" i="1"/>
  <c r="AI11" i="1"/>
  <c r="AI10" i="1"/>
  <c r="AJ10" i="1"/>
  <c r="AJ11" i="1"/>
  <c r="AK10" i="1"/>
  <c r="AK11" i="1"/>
  <c r="AP11" i="1"/>
  <c r="AP10" i="1"/>
  <c r="AH11" i="1"/>
  <c r="AH10" i="1"/>
  <c r="AN11" i="1"/>
  <c r="AN10" i="1"/>
  <c r="AL10" i="1"/>
  <c r="AL11" i="1"/>
  <c r="AQ10" i="1"/>
  <c r="AB18" i="9"/>
  <c r="Z25" i="9" s="1"/>
  <c r="AF18" i="9"/>
  <c r="AF25" i="9" s="1"/>
  <c r="AC18" i="9"/>
  <c r="Z26" i="9" s="1"/>
  <c r="AG18" i="9"/>
  <c r="AF26" i="9" s="1"/>
  <c r="I46" i="4"/>
  <c r="J39" i="4"/>
  <c r="I45" i="4"/>
  <c r="I54" i="4"/>
  <c r="I38" i="4"/>
  <c r="I42" i="4" s="1"/>
  <c r="J42" i="4"/>
  <c r="J41" i="4"/>
  <c r="J48" i="4"/>
  <c r="J53" i="4"/>
  <c r="J56" i="4" s="1"/>
  <c r="I47" i="4"/>
  <c r="I48" i="4" s="1"/>
  <c r="I52" i="4"/>
  <c r="T25" i="4"/>
  <c r="R30" i="4"/>
  <c r="S30" i="4"/>
  <c r="T30" i="4"/>
  <c r="U28" i="2"/>
  <c r="U27" i="2"/>
  <c r="U26" i="2"/>
  <c r="U30" i="2" s="1"/>
  <c r="U23" i="2"/>
  <c r="U22" i="2"/>
  <c r="U21" i="2"/>
  <c r="U24" i="2" s="1"/>
  <c r="U18" i="2"/>
  <c r="U17" i="2"/>
  <c r="U16" i="2"/>
  <c r="U15" i="2"/>
  <c r="U13" i="2"/>
  <c r="U12" i="2"/>
  <c r="U11" i="2"/>
  <c r="U14" i="2" s="1"/>
  <c r="U8" i="2"/>
  <c r="U7" i="2"/>
  <c r="U10" i="2" s="1"/>
  <c r="U6" i="2"/>
  <c r="U25" i="2" l="1"/>
  <c r="R43" i="5"/>
  <c r="Q48" i="5"/>
  <c r="U20" i="2"/>
  <c r="U9" i="2"/>
  <c r="S37" i="5"/>
  <c r="Q37" i="5"/>
  <c r="Q38" i="5"/>
  <c r="S42" i="5"/>
  <c r="U37" i="5"/>
  <c r="U38" i="5"/>
  <c r="S47" i="5"/>
  <c r="S48" i="5"/>
  <c r="T48" i="5"/>
  <c r="T47" i="5"/>
  <c r="R48" i="5"/>
  <c r="U48" i="5"/>
  <c r="U47" i="5"/>
  <c r="R32" i="5"/>
  <c r="R33" i="5"/>
  <c r="T43" i="5"/>
  <c r="T42" i="5"/>
  <c r="Q42" i="5"/>
  <c r="Q43" i="5"/>
  <c r="R37" i="5"/>
  <c r="R38" i="5"/>
  <c r="Q33" i="5"/>
  <c r="Q32" i="5"/>
  <c r="U43" i="5"/>
  <c r="U42" i="5"/>
  <c r="S32" i="5"/>
  <c r="S33" i="5"/>
  <c r="U32" i="5"/>
  <c r="U33" i="5"/>
  <c r="T33" i="5"/>
  <c r="I41" i="4"/>
  <c r="I56" i="4"/>
  <c r="I55" i="4"/>
  <c r="J55" i="4"/>
  <c r="I49" i="4"/>
  <c r="U19" i="2"/>
  <c r="U29" i="2"/>
  <c r="J21" i="34"/>
  <c r="J20" i="34"/>
  <c r="J15" i="34"/>
  <c r="J14" i="34"/>
  <c r="I14" i="34"/>
  <c r="J13" i="34"/>
  <c r="I8" i="34"/>
  <c r="J8" i="34"/>
  <c r="J7" i="34"/>
  <c r="I22" i="34" l="1"/>
  <c r="J22" i="34"/>
  <c r="J24" i="34" s="1"/>
  <c r="I21" i="34"/>
  <c r="I20" i="34"/>
  <c r="I6" i="34"/>
  <c r="J6" i="34"/>
  <c r="J10" i="34" s="1"/>
  <c r="J17" i="34"/>
  <c r="J16" i="34"/>
  <c r="I7" i="34"/>
  <c r="I13" i="34"/>
  <c r="I15" i="34"/>
  <c r="J9" i="34" l="1"/>
  <c r="I9" i="34"/>
  <c r="J23" i="34"/>
  <c r="I24" i="34"/>
  <c r="I23" i="34"/>
  <c r="I17" i="34"/>
  <c r="I16" i="34"/>
  <c r="I10" i="34"/>
  <c r="R11" i="32" l="1"/>
  <c r="Q11" i="32"/>
  <c r="P11" i="32"/>
  <c r="O11" i="32"/>
  <c r="N11" i="32"/>
  <c r="M11" i="32"/>
  <c r="L11" i="32"/>
  <c r="K11" i="32"/>
  <c r="J11" i="32"/>
  <c r="I11" i="32"/>
  <c r="H11" i="32"/>
  <c r="G11" i="32"/>
  <c r="F11" i="32"/>
  <c r="E11" i="32"/>
  <c r="D11" i="32"/>
  <c r="R10" i="32"/>
  <c r="Q10" i="32"/>
  <c r="P10" i="32"/>
  <c r="O10" i="32"/>
  <c r="N10" i="32"/>
  <c r="M10" i="32"/>
  <c r="L10" i="32"/>
  <c r="K10" i="32"/>
  <c r="J10" i="32"/>
  <c r="I10" i="32"/>
  <c r="H10" i="32"/>
  <c r="G10" i="32"/>
  <c r="F10" i="32"/>
  <c r="E10" i="32"/>
  <c r="D10" i="32"/>
  <c r="H60" i="31" l="1"/>
  <c r="G60" i="31"/>
  <c r="F60" i="31"/>
  <c r="E60" i="31"/>
  <c r="D60" i="31"/>
  <c r="C60" i="31"/>
  <c r="V59" i="31"/>
  <c r="U59" i="31"/>
  <c r="T59" i="31"/>
  <c r="S59" i="31"/>
  <c r="R59" i="31"/>
  <c r="Q59" i="31"/>
  <c r="O59" i="31"/>
  <c r="N59" i="31"/>
  <c r="M59" i="31"/>
  <c r="L59" i="31"/>
  <c r="K59" i="31"/>
  <c r="J59" i="31"/>
  <c r="H59" i="31"/>
  <c r="G59" i="31"/>
  <c r="F59" i="31"/>
  <c r="E59" i="31"/>
  <c r="D59" i="31"/>
  <c r="C59" i="31"/>
  <c r="V58" i="31"/>
  <c r="U58" i="31"/>
  <c r="T58" i="31"/>
  <c r="S58" i="31"/>
  <c r="R58" i="31"/>
  <c r="Q58" i="31"/>
  <c r="O58" i="31"/>
  <c r="N58" i="31"/>
  <c r="M58" i="31"/>
  <c r="L58" i="31"/>
  <c r="K58" i="31"/>
  <c r="J58" i="31"/>
  <c r="H58" i="31"/>
  <c r="G58" i="31"/>
  <c r="F58" i="31"/>
  <c r="E58" i="31"/>
  <c r="D58" i="31"/>
  <c r="C58" i="31"/>
  <c r="V57" i="31"/>
  <c r="U57" i="31"/>
  <c r="T57" i="31"/>
  <c r="S57" i="31"/>
  <c r="R57" i="31"/>
  <c r="Q57" i="31"/>
  <c r="O57" i="31"/>
  <c r="N57" i="31"/>
  <c r="M57" i="31"/>
  <c r="L57" i="31"/>
  <c r="K57" i="31"/>
  <c r="J57" i="31"/>
  <c r="H57" i="31"/>
  <c r="G57" i="31"/>
  <c r="F57" i="31"/>
  <c r="E57" i="31"/>
  <c r="D57" i="31"/>
  <c r="C57" i="31"/>
  <c r="V56" i="31"/>
  <c r="U56" i="31"/>
  <c r="T56" i="31"/>
  <c r="S56" i="31"/>
  <c r="R56" i="31"/>
  <c r="Q56" i="31"/>
  <c r="O56" i="31"/>
  <c r="N56" i="31"/>
  <c r="M56" i="31"/>
  <c r="L56" i="31"/>
  <c r="K56" i="31"/>
  <c r="J56" i="31"/>
  <c r="H56" i="31"/>
  <c r="G56" i="31"/>
  <c r="F56" i="31"/>
  <c r="E56" i="31"/>
  <c r="D56" i="31"/>
  <c r="C56" i="31"/>
  <c r="V55" i="31"/>
  <c r="U55" i="31"/>
  <c r="T55" i="31"/>
  <c r="S55" i="31"/>
  <c r="R55" i="31"/>
  <c r="Q55" i="31"/>
  <c r="O55" i="31"/>
  <c r="N55" i="31"/>
  <c r="M55" i="31"/>
  <c r="L55" i="31"/>
  <c r="K55" i="31"/>
  <c r="J55" i="31"/>
  <c r="H55" i="31"/>
  <c r="G55" i="31"/>
  <c r="F55" i="31"/>
  <c r="E55" i="31"/>
  <c r="D55" i="31"/>
  <c r="C55" i="31"/>
  <c r="V54" i="31"/>
  <c r="U54" i="31"/>
  <c r="T54" i="31"/>
  <c r="S54" i="31"/>
  <c r="R54" i="31"/>
  <c r="Q54" i="31"/>
  <c r="O54" i="31"/>
  <c r="N54" i="31"/>
  <c r="M54" i="31"/>
  <c r="L54" i="31"/>
  <c r="K54" i="31"/>
  <c r="J54" i="31"/>
  <c r="H54" i="31"/>
  <c r="G54" i="31"/>
  <c r="F54" i="31"/>
  <c r="E54" i="31"/>
  <c r="D54" i="31"/>
  <c r="C54" i="31"/>
  <c r="V53" i="31"/>
  <c r="U53" i="31"/>
  <c r="T53" i="31"/>
  <c r="S53" i="31"/>
  <c r="R53" i="31"/>
  <c r="Q53" i="31"/>
  <c r="O53" i="31"/>
  <c r="N53" i="31"/>
  <c r="M53" i="31"/>
  <c r="L53" i="31"/>
  <c r="K53" i="31"/>
  <c r="J53" i="31"/>
  <c r="H53" i="31"/>
  <c r="G53" i="31"/>
  <c r="F53" i="31"/>
  <c r="E53" i="31"/>
  <c r="D53" i="31"/>
  <c r="C53" i="31"/>
  <c r="V52" i="31"/>
  <c r="U52" i="31"/>
  <c r="T52" i="31"/>
  <c r="S52" i="31"/>
  <c r="R52" i="31"/>
  <c r="Q52" i="31"/>
  <c r="O52" i="31"/>
  <c r="N52" i="31"/>
  <c r="M52" i="31"/>
  <c r="L52" i="31"/>
  <c r="K52" i="31"/>
  <c r="J52" i="31"/>
  <c r="H52" i="31"/>
  <c r="G52" i="31"/>
  <c r="F52" i="31"/>
  <c r="E52" i="31"/>
  <c r="D52" i="31"/>
  <c r="C52" i="31"/>
  <c r="V51" i="31"/>
  <c r="U51" i="31"/>
  <c r="T51" i="31"/>
  <c r="S51" i="31"/>
  <c r="R51" i="31"/>
  <c r="Q51" i="31"/>
  <c r="O51" i="31"/>
  <c r="N51" i="31"/>
  <c r="M51" i="31"/>
  <c r="L51" i="31"/>
  <c r="K51" i="31"/>
  <c r="J51" i="31"/>
  <c r="H51" i="31"/>
  <c r="G51" i="31"/>
  <c r="F51" i="31"/>
  <c r="E51" i="31"/>
  <c r="D51" i="31"/>
  <c r="C51" i="31"/>
  <c r="V50" i="31"/>
  <c r="U50" i="31"/>
  <c r="T50" i="31"/>
  <c r="S50" i="31"/>
  <c r="R50" i="31"/>
  <c r="Q50" i="31"/>
  <c r="O50" i="31"/>
  <c r="N50" i="31"/>
  <c r="M50" i="31"/>
  <c r="L50" i="31"/>
  <c r="K50" i="31"/>
  <c r="J50" i="31"/>
  <c r="H50" i="31"/>
  <c r="G50" i="31"/>
  <c r="F50" i="31"/>
  <c r="E50" i="31"/>
  <c r="D50" i="31"/>
  <c r="C50" i="31"/>
  <c r="V49" i="31"/>
  <c r="U49" i="31"/>
  <c r="T49" i="31"/>
  <c r="S49" i="31"/>
  <c r="R49" i="31"/>
  <c r="Q49" i="31"/>
  <c r="O49" i="31"/>
  <c r="N49" i="31"/>
  <c r="M49" i="31"/>
  <c r="L49" i="31"/>
  <c r="K49" i="31"/>
  <c r="J49" i="31"/>
  <c r="H49" i="31"/>
  <c r="G49" i="31"/>
  <c r="F49" i="31"/>
  <c r="E49" i="31"/>
  <c r="D49" i="31"/>
  <c r="C49" i="31"/>
  <c r="V48" i="31"/>
  <c r="U48" i="31"/>
  <c r="T48" i="31"/>
  <c r="S48" i="31"/>
  <c r="R48" i="31"/>
  <c r="Q48" i="31"/>
  <c r="O48" i="31"/>
  <c r="N48" i="31"/>
  <c r="M48" i="31"/>
  <c r="L48" i="31"/>
  <c r="K48" i="31"/>
  <c r="J48" i="31"/>
  <c r="H48" i="31"/>
  <c r="G48" i="31"/>
  <c r="F48" i="31"/>
  <c r="E48" i="31"/>
  <c r="D48" i="31"/>
  <c r="C48" i="31"/>
  <c r="V47" i="31"/>
  <c r="U47" i="31"/>
  <c r="T47" i="31"/>
  <c r="S47" i="31"/>
  <c r="R47" i="31"/>
  <c r="Q47" i="31"/>
  <c r="O47" i="31"/>
  <c r="N47" i="31"/>
  <c r="M47" i="31"/>
  <c r="L47" i="31"/>
  <c r="K47" i="31"/>
  <c r="J47" i="31"/>
  <c r="H47" i="31"/>
  <c r="G47" i="31"/>
  <c r="F47" i="31"/>
  <c r="E47" i="31"/>
  <c r="D47" i="31"/>
  <c r="C47" i="31"/>
  <c r="V46" i="31"/>
  <c r="U46" i="31"/>
  <c r="T46" i="31"/>
  <c r="S46" i="31"/>
  <c r="R46" i="31"/>
  <c r="Q46" i="31"/>
  <c r="O46" i="31"/>
  <c r="N46" i="31"/>
  <c r="M46" i="31"/>
  <c r="L46" i="31"/>
  <c r="K46" i="31"/>
  <c r="J46" i="31"/>
  <c r="H46" i="31"/>
  <c r="G46" i="31"/>
  <c r="F46" i="31"/>
  <c r="E46" i="31"/>
  <c r="D46" i="31"/>
  <c r="C46" i="31"/>
  <c r="V45" i="31"/>
  <c r="U45" i="31"/>
  <c r="T45" i="31"/>
  <c r="S45" i="31"/>
  <c r="R45" i="31"/>
  <c r="Q45" i="31"/>
  <c r="O45" i="31"/>
  <c r="N45" i="31"/>
  <c r="M45" i="31"/>
  <c r="L45" i="31"/>
  <c r="K45" i="31"/>
  <c r="J45" i="31"/>
  <c r="H45" i="31"/>
  <c r="G45" i="31"/>
  <c r="F45" i="31"/>
  <c r="E45" i="31"/>
  <c r="D45" i="31"/>
  <c r="C45" i="31"/>
  <c r="V44" i="31"/>
  <c r="U44" i="31"/>
  <c r="T44" i="31"/>
  <c r="S44" i="31"/>
  <c r="R44" i="31"/>
  <c r="Q44" i="31"/>
  <c r="O44" i="31"/>
  <c r="N44" i="31"/>
  <c r="M44" i="31"/>
  <c r="L44" i="31"/>
  <c r="K44" i="31"/>
  <c r="J44" i="31"/>
  <c r="H44" i="31"/>
  <c r="G44" i="31"/>
  <c r="F44" i="31"/>
  <c r="E44" i="31"/>
  <c r="D44" i="31"/>
  <c r="C44" i="31"/>
  <c r="V43" i="31"/>
  <c r="U43" i="31"/>
  <c r="T43" i="31"/>
  <c r="S43" i="31"/>
  <c r="R43" i="31"/>
  <c r="Q43" i="31"/>
  <c r="O43" i="31"/>
  <c r="N43" i="31"/>
  <c r="M43" i="31"/>
  <c r="L43" i="31"/>
  <c r="K43" i="31"/>
  <c r="J43" i="31"/>
  <c r="H43" i="31"/>
  <c r="G43" i="31"/>
  <c r="F43" i="31"/>
  <c r="E43" i="31"/>
  <c r="D43" i="31"/>
  <c r="C43" i="31"/>
  <c r="V42" i="31"/>
  <c r="U42" i="31"/>
  <c r="T42" i="31"/>
  <c r="S42" i="31"/>
  <c r="R42" i="31"/>
  <c r="Q42" i="31"/>
  <c r="O42" i="31"/>
  <c r="N42" i="31"/>
  <c r="M42" i="31"/>
  <c r="L42" i="31"/>
  <c r="K42" i="31"/>
  <c r="J42" i="31"/>
  <c r="H42" i="31"/>
  <c r="G42" i="31"/>
  <c r="F42" i="31"/>
  <c r="E42" i="31"/>
  <c r="D42" i="31"/>
  <c r="C42" i="31"/>
  <c r="V41" i="31"/>
  <c r="U41" i="31"/>
  <c r="T41" i="31"/>
  <c r="S41" i="31"/>
  <c r="R41" i="31"/>
  <c r="Q41" i="31"/>
  <c r="O41" i="31"/>
  <c r="N41" i="31"/>
  <c r="M41" i="31"/>
  <c r="L41" i="31"/>
  <c r="K41" i="31"/>
  <c r="J41" i="31"/>
  <c r="H41" i="31"/>
  <c r="G41" i="31"/>
  <c r="F41" i="31"/>
  <c r="E41" i="31"/>
  <c r="D41" i="31"/>
  <c r="C41" i="31"/>
  <c r="V40" i="31"/>
  <c r="U40" i="31"/>
  <c r="T40" i="31"/>
  <c r="S40" i="31"/>
  <c r="R40" i="31"/>
  <c r="Q40" i="31"/>
  <c r="O40" i="31"/>
  <c r="N40" i="31"/>
  <c r="M40" i="31"/>
  <c r="L40" i="31"/>
  <c r="K40" i="31"/>
  <c r="J40" i="31"/>
  <c r="H40" i="31"/>
  <c r="G40" i="31"/>
  <c r="F40" i="31"/>
  <c r="E40" i="31"/>
  <c r="D40" i="31"/>
  <c r="C40" i="31"/>
  <c r="K28" i="1" l="1"/>
  <c r="W20" i="1" s="1"/>
  <c r="L36" i="1"/>
  <c r="K42" i="1" s="1"/>
  <c r="W27" i="1" s="1"/>
  <c r="L35" i="1"/>
  <c r="K41" i="1" s="1"/>
  <c r="W21" i="1" s="1"/>
  <c r="L34" i="1"/>
  <c r="K40" i="1" s="1"/>
  <c r="W15" i="1" s="1"/>
  <c r="L33" i="1"/>
  <c r="I39" i="1" s="1"/>
  <c r="U9" i="1" s="1"/>
  <c r="H36" i="1"/>
  <c r="F42" i="1" s="1"/>
  <c r="Q27" i="1" s="1"/>
  <c r="H35" i="1"/>
  <c r="F41" i="1" s="1"/>
  <c r="Q21" i="1" s="1"/>
  <c r="H34" i="1"/>
  <c r="E40" i="1" s="1"/>
  <c r="P15" i="1" s="1"/>
  <c r="H33" i="1"/>
  <c r="G39" i="1" s="1"/>
  <c r="R9" i="1" s="1"/>
  <c r="H23" i="1"/>
  <c r="F29" i="1" s="1"/>
  <c r="Q26" i="1" s="1"/>
  <c r="H22" i="1"/>
  <c r="G28" i="1" s="1"/>
  <c r="R20" i="1" s="1"/>
  <c r="H21" i="1"/>
  <c r="F27" i="1" s="1"/>
  <c r="Q14" i="1" s="1"/>
  <c r="H20" i="1"/>
  <c r="G26" i="1" s="1"/>
  <c r="R8" i="1" s="1"/>
  <c r="L23" i="1"/>
  <c r="K29" i="1" s="1"/>
  <c r="W26" i="1" s="1"/>
  <c r="L22" i="1"/>
  <c r="I28" i="1" s="1"/>
  <c r="U20" i="1" s="1"/>
  <c r="L21" i="1"/>
  <c r="J27" i="1" s="1"/>
  <c r="V14" i="1" s="1"/>
  <c r="L20" i="1"/>
  <c r="I26" i="1" s="1"/>
  <c r="U8" i="1" s="1"/>
  <c r="L10" i="1"/>
  <c r="K16" i="1" s="1"/>
  <c r="W25" i="1" s="1"/>
  <c r="L9" i="1"/>
  <c r="J15" i="1" s="1"/>
  <c r="V19" i="1" s="1"/>
  <c r="L8" i="1"/>
  <c r="K14" i="1" s="1"/>
  <c r="W13" i="1" s="1"/>
  <c r="L7" i="1"/>
  <c r="I13" i="1" s="1"/>
  <c r="U7" i="1" s="1"/>
  <c r="H10" i="1"/>
  <c r="F16" i="1" s="1"/>
  <c r="Q25" i="1" s="1"/>
  <c r="H9" i="1"/>
  <c r="G15" i="1" s="1"/>
  <c r="R19" i="1" s="1"/>
  <c r="H8" i="1"/>
  <c r="E14" i="1" s="1"/>
  <c r="P13" i="1" s="1"/>
  <c r="H7" i="1"/>
  <c r="G13" i="1" s="1"/>
  <c r="R7" i="1" s="1"/>
  <c r="Q28" i="1" l="1"/>
  <c r="J28" i="1"/>
  <c r="V20" i="1" s="1"/>
  <c r="G29" i="1"/>
  <c r="R26" i="1" s="1"/>
  <c r="I29" i="1"/>
  <c r="U26" i="1" s="1"/>
  <c r="F40" i="1"/>
  <c r="Q15" i="1" s="1"/>
  <c r="K13" i="1"/>
  <c r="W7" i="1" s="1"/>
  <c r="R11" i="1"/>
  <c r="I16" i="1"/>
  <c r="U25" i="1" s="1"/>
  <c r="U28" i="1" s="1"/>
  <c r="J16" i="1"/>
  <c r="V25" i="1" s="1"/>
  <c r="F14" i="1"/>
  <c r="Q13" i="1" s="1"/>
  <c r="J26" i="1"/>
  <c r="V8" i="1" s="1"/>
  <c r="E41" i="1"/>
  <c r="P21" i="1" s="1"/>
  <c r="G14" i="1"/>
  <c r="R13" i="1" s="1"/>
  <c r="E15" i="1"/>
  <c r="P19" i="1" s="1"/>
  <c r="K27" i="1"/>
  <c r="W14" i="1" s="1"/>
  <c r="W16" i="1" s="1"/>
  <c r="J29" i="1"/>
  <c r="V26" i="1" s="1"/>
  <c r="G41" i="1"/>
  <c r="R21" i="1" s="1"/>
  <c r="R22" i="1" s="1"/>
  <c r="F15" i="1"/>
  <c r="Q19" i="1" s="1"/>
  <c r="E28" i="1"/>
  <c r="P20" i="1" s="1"/>
  <c r="G42" i="1"/>
  <c r="R27" i="1" s="1"/>
  <c r="G40" i="1"/>
  <c r="R15" i="1" s="1"/>
  <c r="F28" i="1"/>
  <c r="Q20" i="1" s="1"/>
  <c r="Q23" i="1" s="1"/>
  <c r="K39" i="1"/>
  <c r="W9" i="1" s="1"/>
  <c r="I42" i="1"/>
  <c r="U27" i="1" s="1"/>
  <c r="K26" i="1"/>
  <c r="W8" i="1" s="1"/>
  <c r="G16" i="1"/>
  <c r="R25" i="1" s="1"/>
  <c r="J42" i="1"/>
  <c r="V27" i="1" s="1"/>
  <c r="Q17" i="1"/>
  <c r="R10" i="1"/>
  <c r="U10" i="1"/>
  <c r="W29" i="1"/>
  <c r="W28" i="1"/>
  <c r="J13" i="1"/>
  <c r="V7" i="1" s="1"/>
  <c r="J39" i="1"/>
  <c r="V9" i="1" s="1"/>
  <c r="E27" i="1"/>
  <c r="P14" i="1" s="1"/>
  <c r="P17" i="1" s="1"/>
  <c r="I15" i="1"/>
  <c r="U19" i="1" s="1"/>
  <c r="I41" i="1"/>
  <c r="U21" i="1" s="1"/>
  <c r="E13" i="1"/>
  <c r="P7" i="1" s="1"/>
  <c r="E26" i="1"/>
  <c r="P8" i="1" s="1"/>
  <c r="G27" i="1"/>
  <c r="R14" i="1" s="1"/>
  <c r="E39" i="1"/>
  <c r="P9" i="1" s="1"/>
  <c r="J41" i="1"/>
  <c r="V21" i="1" s="1"/>
  <c r="V23" i="1" s="1"/>
  <c r="F13" i="1"/>
  <c r="Q7" i="1" s="1"/>
  <c r="I14" i="1"/>
  <c r="U13" i="1" s="1"/>
  <c r="K15" i="1"/>
  <c r="W19" i="1" s="1"/>
  <c r="F26" i="1"/>
  <c r="Q8" i="1" s="1"/>
  <c r="I27" i="1"/>
  <c r="U14" i="1" s="1"/>
  <c r="F39" i="1"/>
  <c r="Q9" i="1" s="1"/>
  <c r="I40" i="1"/>
  <c r="U15" i="1" s="1"/>
  <c r="J14" i="1"/>
  <c r="V13" i="1" s="1"/>
  <c r="E16" i="1"/>
  <c r="P25" i="1" s="1"/>
  <c r="E29" i="1"/>
  <c r="P26" i="1" s="1"/>
  <c r="J40" i="1"/>
  <c r="V15" i="1" s="1"/>
  <c r="E42" i="1"/>
  <c r="P27" i="1" s="1"/>
  <c r="V17" i="1"/>
  <c r="U11" i="1"/>
  <c r="Q29" i="1"/>
  <c r="P22" i="1" l="1"/>
  <c r="Q16" i="1"/>
  <c r="V28" i="1"/>
  <c r="W17" i="1"/>
  <c r="V29" i="1"/>
  <c r="P11" i="1"/>
  <c r="V11" i="1"/>
  <c r="R28" i="1"/>
  <c r="U29" i="1"/>
  <c r="R29" i="1"/>
  <c r="P29" i="1"/>
  <c r="W11" i="1"/>
  <c r="Q22" i="1"/>
  <c r="P23" i="1"/>
  <c r="W10" i="1"/>
  <c r="R23" i="1"/>
  <c r="Q11" i="1"/>
  <c r="R17" i="1"/>
  <c r="R16" i="1"/>
  <c r="V22" i="1"/>
  <c r="U17" i="1"/>
  <c r="P16" i="1"/>
  <c r="P10" i="1"/>
  <c r="V10" i="1"/>
  <c r="W22" i="1"/>
  <c r="W23" i="1"/>
  <c r="U16" i="1"/>
  <c r="U23" i="1"/>
  <c r="U22" i="1"/>
  <c r="P28" i="1"/>
  <c r="Q10" i="1"/>
  <c r="V16" i="1"/>
  <c r="Z11" i="23" l="1"/>
  <c r="Q8" i="23"/>
  <c r="M13" i="23" s="1"/>
  <c r="Q7" i="23"/>
  <c r="P12" i="23" s="1"/>
  <c r="Q6" i="23"/>
  <c r="P11" i="23" s="1"/>
  <c r="J8" i="23"/>
  <c r="F13" i="23" s="1"/>
  <c r="J7" i="23"/>
  <c r="I12" i="23" s="1"/>
  <c r="J6" i="23"/>
  <c r="H11" i="23" s="1"/>
  <c r="M12" i="23" l="1"/>
  <c r="N12" i="23"/>
  <c r="L12" i="23"/>
  <c r="I11" i="23"/>
  <c r="W11" i="23"/>
  <c r="N11" i="23"/>
  <c r="L11" i="23"/>
  <c r="M11" i="23"/>
  <c r="M14" i="23" s="1"/>
  <c r="G13" i="23"/>
  <c r="H13" i="23"/>
  <c r="I13" i="23"/>
  <c r="O12" i="23"/>
  <c r="Z13" i="23"/>
  <c r="Z12" i="23"/>
  <c r="W13" i="23"/>
  <c r="W12" i="23"/>
  <c r="O13" i="23"/>
  <c r="E12" i="23"/>
  <c r="F12" i="23"/>
  <c r="P13" i="23"/>
  <c r="P14" i="23" s="1"/>
  <c r="E11" i="23"/>
  <c r="G12" i="23"/>
  <c r="F11" i="23"/>
  <c r="H12" i="23"/>
  <c r="H14" i="23" s="1"/>
  <c r="O11" i="23"/>
  <c r="N13" i="23"/>
  <c r="G11" i="23"/>
  <c r="E13" i="23"/>
  <c r="L13" i="23"/>
  <c r="M15" i="23" l="1"/>
  <c r="I14" i="23"/>
  <c r="L14" i="23"/>
  <c r="Z14" i="23"/>
  <c r="N14" i="23"/>
  <c r="I15" i="23"/>
  <c r="N15" i="23"/>
  <c r="Z15" i="23"/>
  <c r="W15" i="23"/>
  <c r="W14" i="23"/>
  <c r="H15" i="23"/>
  <c r="F14" i="23"/>
  <c r="F15" i="23"/>
  <c r="P15" i="23"/>
  <c r="L15" i="23"/>
  <c r="G14" i="23"/>
  <c r="G15" i="23"/>
  <c r="O14" i="23"/>
  <c r="O15" i="23"/>
  <c r="E15" i="23"/>
  <c r="E14" i="23"/>
  <c r="AP87" i="22" l="1"/>
  <c r="J87" i="22"/>
  <c r="AP86" i="22"/>
  <c r="AK86" i="22"/>
  <c r="J86" i="22"/>
  <c r="E86" i="22"/>
  <c r="AP85" i="22"/>
  <c r="AK85" i="22"/>
  <c r="J85" i="22"/>
  <c r="E85" i="22"/>
  <c r="AP84" i="22"/>
  <c r="AK84" i="22"/>
  <c r="J84" i="22"/>
  <c r="E84" i="22"/>
  <c r="AU83" i="22"/>
  <c r="AP83" i="22"/>
  <c r="AK83" i="22"/>
  <c r="O83" i="22"/>
  <c r="J83" i="22"/>
  <c r="E83" i="22"/>
  <c r="AU82" i="22"/>
  <c r="AP82" i="22"/>
  <c r="AK82" i="22"/>
  <c r="O82" i="22"/>
  <c r="J82" i="22"/>
  <c r="E82" i="22"/>
  <c r="AU81" i="22"/>
  <c r="AQ81" i="22"/>
  <c r="AP81" i="22"/>
  <c r="AK81" i="22"/>
  <c r="Z81" i="22"/>
  <c r="U81" i="22"/>
  <c r="O81" i="22"/>
  <c r="K81" i="22"/>
  <c r="J81" i="22"/>
  <c r="E81" i="22"/>
  <c r="AU80" i="22"/>
  <c r="AR80" i="22"/>
  <c r="AQ80" i="22"/>
  <c r="AP80" i="22"/>
  <c r="AO80" i="22"/>
  <c r="AL80" i="22"/>
  <c r="AK80" i="22"/>
  <c r="AE80" i="22"/>
  <c r="AC80" i="22"/>
  <c r="Z80" i="22"/>
  <c r="U80" i="22"/>
  <c r="S80" i="22"/>
  <c r="O80" i="22"/>
  <c r="L80" i="22"/>
  <c r="K80" i="22"/>
  <c r="J80" i="22"/>
  <c r="I80" i="22"/>
  <c r="F80" i="22"/>
  <c r="E80" i="22"/>
  <c r="AW79" i="22"/>
  <c r="AV79" i="22"/>
  <c r="AU79" i="22"/>
  <c r="AR79" i="22"/>
  <c r="AQ79" i="22"/>
  <c r="AP79" i="22"/>
  <c r="AO79" i="22"/>
  <c r="AL79" i="22"/>
  <c r="AK79" i="22"/>
  <c r="AI79" i="22"/>
  <c r="AF79" i="22"/>
  <c r="AE79" i="22"/>
  <c r="AC79" i="22"/>
  <c r="AB79" i="22"/>
  <c r="Z79" i="22"/>
  <c r="Y79" i="22"/>
  <c r="X79" i="22"/>
  <c r="V79" i="22"/>
  <c r="U79" i="22"/>
  <c r="S79" i="22"/>
  <c r="Q79" i="22"/>
  <c r="P79" i="22"/>
  <c r="O79" i="22"/>
  <c r="L79" i="22"/>
  <c r="K79" i="22"/>
  <c r="J79" i="22"/>
  <c r="I79" i="22"/>
  <c r="F79" i="22"/>
  <c r="E79" i="22"/>
  <c r="C79" i="22"/>
  <c r="AW78" i="22"/>
  <c r="AV78" i="22"/>
  <c r="AU78" i="22"/>
  <c r="AR78" i="22"/>
  <c r="AQ78" i="22"/>
  <c r="AP78" i="22"/>
  <c r="AO78" i="22"/>
  <c r="AN78" i="22"/>
  <c r="AM78" i="22"/>
  <c r="AL78" i="22"/>
  <c r="AK78" i="22"/>
  <c r="AI78" i="22"/>
  <c r="AF78" i="22"/>
  <c r="AE78" i="22"/>
  <c r="AC78" i="22"/>
  <c r="AB78" i="22"/>
  <c r="AA78" i="22"/>
  <c r="Z78" i="22"/>
  <c r="Y78" i="22"/>
  <c r="X78" i="22"/>
  <c r="W78" i="22"/>
  <c r="V78" i="22"/>
  <c r="U78" i="22"/>
  <c r="T78" i="22"/>
  <c r="S78" i="22"/>
  <c r="Q78" i="22"/>
  <c r="P78" i="22"/>
  <c r="O78" i="22"/>
  <c r="L78" i="22"/>
  <c r="K78" i="22"/>
  <c r="J78" i="22"/>
  <c r="I78" i="22"/>
  <c r="H78" i="22"/>
  <c r="G78" i="22"/>
  <c r="F78" i="22"/>
  <c r="E78" i="22"/>
  <c r="C78" i="22"/>
  <c r="AW77" i="22"/>
  <c r="AV77" i="22"/>
  <c r="AU77" i="22"/>
  <c r="AT77" i="22"/>
  <c r="AS77" i="22"/>
  <c r="AR77" i="22"/>
  <c r="AQ77" i="22"/>
  <c r="AP77" i="22"/>
  <c r="AO77" i="22"/>
  <c r="AN77" i="22"/>
  <c r="AM77" i="22"/>
  <c r="AL77" i="22"/>
  <c r="AK77" i="22"/>
  <c r="AJ77" i="22"/>
  <c r="AI77" i="22"/>
  <c r="AG77" i="22"/>
  <c r="AF77" i="22"/>
  <c r="AE77" i="22"/>
  <c r="AD77" i="22"/>
  <c r="AC77" i="22"/>
  <c r="AB77" i="22"/>
  <c r="AA77" i="22"/>
  <c r="Z77" i="22"/>
  <c r="Y77" i="22"/>
  <c r="X77" i="22"/>
  <c r="W77" i="22"/>
  <c r="V77" i="22"/>
  <c r="U77" i="22"/>
  <c r="T77" i="22"/>
  <c r="S77" i="22"/>
  <c r="Q77" i="22"/>
  <c r="P77" i="22"/>
  <c r="O77" i="22"/>
  <c r="N77" i="22"/>
  <c r="M77" i="22"/>
  <c r="L77" i="22"/>
  <c r="K77" i="22"/>
  <c r="J77" i="22"/>
  <c r="I77" i="22"/>
  <c r="H77" i="22"/>
  <c r="G77" i="22"/>
  <c r="F77" i="22"/>
  <c r="E77" i="22"/>
  <c r="D77" i="22"/>
  <c r="C77" i="22"/>
  <c r="AW76" i="22"/>
  <c r="AV76" i="22"/>
  <c r="AU76" i="22"/>
  <c r="AT76" i="22"/>
  <c r="AS76" i="22"/>
  <c r="AR76" i="22"/>
  <c r="AQ76" i="22"/>
  <c r="AP76" i="22"/>
  <c r="AO76" i="22"/>
  <c r="AN76" i="22"/>
  <c r="AM76" i="22"/>
  <c r="AL76" i="22"/>
  <c r="AK76" i="22"/>
  <c r="AJ76" i="22"/>
  <c r="AI76" i="22"/>
  <c r="AG76" i="22"/>
  <c r="AF76" i="22"/>
  <c r="AE76" i="22"/>
  <c r="AD76" i="22"/>
  <c r="AC76" i="22"/>
  <c r="AB76" i="22"/>
  <c r="AA76" i="22"/>
  <c r="Z76" i="22"/>
  <c r="Y76" i="22"/>
  <c r="X76" i="22"/>
  <c r="W76" i="22"/>
  <c r="V76" i="22"/>
  <c r="U76" i="22"/>
  <c r="T76" i="22"/>
  <c r="S76" i="22"/>
  <c r="Q76" i="22"/>
  <c r="P76" i="22"/>
  <c r="O76" i="22"/>
  <c r="N76" i="22"/>
  <c r="M76" i="22"/>
  <c r="L76" i="22"/>
  <c r="K76" i="22"/>
  <c r="J76" i="22"/>
  <c r="I76" i="22"/>
  <c r="H76" i="22"/>
  <c r="G76" i="22"/>
  <c r="F76" i="22"/>
  <c r="E76" i="22"/>
  <c r="D76" i="22"/>
  <c r="C76" i="22"/>
  <c r="AW75" i="22"/>
  <c r="AV75" i="22"/>
  <c r="AU75" i="22"/>
  <c r="AT75" i="22"/>
  <c r="AS75" i="22"/>
  <c r="AR75" i="22"/>
  <c r="AQ75" i="22"/>
  <c r="AP75" i="22"/>
  <c r="AO75" i="22"/>
  <c r="AN75" i="22"/>
  <c r="AM75" i="22"/>
  <c r="AL75" i="22"/>
  <c r="AK75" i="22"/>
  <c r="AJ75" i="22"/>
  <c r="AI75" i="22"/>
  <c r="AG75" i="22"/>
  <c r="AF75" i="22"/>
  <c r="AE75" i="22"/>
  <c r="AD75" i="22"/>
  <c r="AC75" i="22"/>
  <c r="AB75" i="22"/>
  <c r="AA75" i="22"/>
  <c r="Z75" i="22"/>
  <c r="Y75" i="22"/>
  <c r="X75" i="22"/>
  <c r="W75" i="22"/>
  <c r="V75" i="22"/>
  <c r="U75" i="22"/>
  <c r="T75" i="22"/>
  <c r="S75" i="22"/>
  <c r="Q75" i="22"/>
  <c r="P75" i="22"/>
  <c r="O75" i="22"/>
  <c r="N75" i="22"/>
  <c r="M75" i="22"/>
  <c r="L75" i="22"/>
  <c r="K75" i="22"/>
  <c r="J75" i="22"/>
  <c r="I75" i="22"/>
  <c r="H75" i="22"/>
  <c r="G75" i="22"/>
  <c r="F75" i="22"/>
  <c r="E75" i="22"/>
  <c r="D75" i="22"/>
  <c r="C75" i="22"/>
  <c r="AW74" i="22"/>
  <c r="AV74" i="22"/>
  <c r="AU74" i="22"/>
  <c r="AT74" i="22"/>
  <c r="AS74" i="22"/>
  <c r="AR74" i="22"/>
  <c r="AQ74" i="22"/>
  <c r="AP74" i="22"/>
  <c r="AO74" i="22"/>
  <c r="AN74" i="22"/>
  <c r="AM74" i="22"/>
  <c r="AL74" i="22"/>
  <c r="AK74" i="22"/>
  <c r="AJ74" i="22"/>
  <c r="AI74" i="22"/>
  <c r="AG74" i="22"/>
  <c r="AF74" i="22"/>
  <c r="AE74" i="22"/>
  <c r="AD74" i="22"/>
  <c r="AC74" i="22"/>
  <c r="AB74" i="22"/>
  <c r="AA74" i="22"/>
  <c r="Z74" i="22"/>
  <c r="Y74" i="22"/>
  <c r="X74" i="22"/>
  <c r="W74" i="22"/>
  <c r="V74" i="22"/>
  <c r="U74" i="22"/>
  <c r="T74" i="22"/>
  <c r="S74" i="22"/>
  <c r="Q74" i="22"/>
  <c r="P74" i="22"/>
  <c r="O74" i="22"/>
  <c r="N74" i="22"/>
  <c r="M74" i="22"/>
  <c r="L74" i="22"/>
  <c r="K74" i="22"/>
  <c r="J74" i="22"/>
  <c r="I74" i="22"/>
  <c r="H74" i="22"/>
  <c r="G74" i="22"/>
  <c r="F74" i="22"/>
  <c r="E74" i="22"/>
  <c r="D74" i="22"/>
  <c r="C74" i="22"/>
  <c r="AW73" i="22"/>
  <c r="AV73" i="22"/>
  <c r="AU73" i="22"/>
  <c r="AT73" i="22"/>
  <c r="AS73" i="22"/>
  <c r="AR73" i="22"/>
  <c r="AQ73" i="22"/>
  <c r="AP73" i="22"/>
  <c r="AO73" i="22"/>
  <c r="AN73" i="22"/>
  <c r="AM73" i="22"/>
  <c r="AL73" i="22"/>
  <c r="AK73" i="22"/>
  <c r="AJ73" i="22"/>
  <c r="AI73" i="22"/>
  <c r="AG73" i="22"/>
  <c r="AF73" i="22"/>
  <c r="AE73" i="22"/>
  <c r="AD73" i="22"/>
  <c r="AC73" i="22"/>
  <c r="AB73" i="22"/>
  <c r="AA73" i="22"/>
  <c r="Z73" i="22"/>
  <c r="Y73" i="22"/>
  <c r="X73" i="22"/>
  <c r="W73" i="22"/>
  <c r="V73" i="22"/>
  <c r="U73" i="22"/>
  <c r="T73" i="22"/>
  <c r="S73" i="22"/>
  <c r="Q73" i="22"/>
  <c r="P73" i="22"/>
  <c r="O73" i="22"/>
  <c r="N73" i="22"/>
  <c r="M73" i="22"/>
  <c r="L73" i="22"/>
  <c r="K73" i="22"/>
  <c r="J73" i="22"/>
  <c r="I73" i="22"/>
  <c r="H73" i="22"/>
  <c r="G73" i="22"/>
  <c r="F73" i="22"/>
  <c r="E73" i="22"/>
  <c r="D73" i="22"/>
  <c r="C73" i="22"/>
  <c r="AW72" i="22"/>
  <c r="AV72" i="22"/>
  <c r="AU72" i="22"/>
  <c r="AT72" i="22"/>
  <c r="AS72" i="22"/>
  <c r="AR72" i="22"/>
  <c r="AQ72" i="22"/>
  <c r="AP72" i="22"/>
  <c r="AO72" i="22"/>
  <c r="AN72" i="22"/>
  <c r="AM72" i="22"/>
  <c r="AL72" i="22"/>
  <c r="AK72" i="22"/>
  <c r="AJ72" i="22"/>
  <c r="AI72" i="22"/>
  <c r="AG72" i="22"/>
  <c r="AF72" i="22"/>
  <c r="AE72" i="22"/>
  <c r="AD72" i="22"/>
  <c r="AC72" i="22"/>
  <c r="AB72" i="22"/>
  <c r="AA72" i="22"/>
  <c r="Z72" i="22"/>
  <c r="Y72" i="22"/>
  <c r="X72" i="22"/>
  <c r="W72" i="22"/>
  <c r="V72" i="22"/>
  <c r="U72" i="22"/>
  <c r="T72" i="22"/>
  <c r="S72" i="22"/>
  <c r="Q72" i="22"/>
  <c r="P72" i="22"/>
  <c r="O72" i="22"/>
  <c r="N72" i="22"/>
  <c r="M72" i="22"/>
  <c r="L72" i="22"/>
  <c r="K72" i="22"/>
  <c r="J72" i="22"/>
  <c r="I72" i="22"/>
  <c r="H72" i="22"/>
  <c r="G72" i="22"/>
  <c r="F72" i="22"/>
  <c r="E72" i="22"/>
  <c r="D72" i="22"/>
  <c r="C72" i="22"/>
  <c r="AW71" i="22"/>
  <c r="AV71" i="22"/>
  <c r="AU71" i="22"/>
  <c r="AT71" i="22"/>
  <c r="AS71" i="22"/>
  <c r="AR71" i="22"/>
  <c r="AQ71" i="22"/>
  <c r="AP71" i="22"/>
  <c r="AO71" i="22"/>
  <c r="AN71" i="22"/>
  <c r="AM71" i="22"/>
  <c r="AL71" i="22"/>
  <c r="AK71" i="22"/>
  <c r="AJ71" i="22"/>
  <c r="AI71" i="22"/>
  <c r="AG71" i="22"/>
  <c r="AF71" i="22"/>
  <c r="AE71" i="22"/>
  <c r="AD71" i="22"/>
  <c r="AC71" i="22"/>
  <c r="AB71" i="22"/>
  <c r="AA71" i="22"/>
  <c r="Z71" i="22"/>
  <c r="Y71" i="22"/>
  <c r="X71" i="22"/>
  <c r="W71" i="22"/>
  <c r="V71" i="22"/>
  <c r="U71" i="22"/>
  <c r="T71" i="22"/>
  <c r="S71" i="22"/>
  <c r="Q71" i="22"/>
  <c r="P71" i="22"/>
  <c r="O71" i="22"/>
  <c r="N71" i="22"/>
  <c r="M71" i="22"/>
  <c r="L71" i="22"/>
  <c r="K71" i="22"/>
  <c r="J71" i="22"/>
  <c r="I71" i="22"/>
  <c r="H71" i="22"/>
  <c r="G71" i="22"/>
  <c r="F71" i="22"/>
  <c r="E71" i="22"/>
  <c r="D71" i="22"/>
  <c r="C71" i="22"/>
  <c r="AW70" i="22"/>
  <c r="AV70" i="22"/>
  <c r="AU70" i="22"/>
  <c r="AT70" i="22"/>
  <c r="AS70" i="22"/>
  <c r="AR70" i="22"/>
  <c r="AQ70" i="22"/>
  <c r="AP70" i="22"/>
  <c r="AO70" i="22"/>
  <c r="AN70" i="22"/>
  <c r="AM70" i="22"/>
  <c r="AL70" i="22"/>
  <c r="AK70" i="22"/>
  <c r="AJ70" i="22"/>
  <c r="AI70" i="22"/>
  <c r="AG70" i="22"/>
  <c r="AF70" i="22"/>
  <c r="AE70" i="22"/>
  <c r="AD70" i="22"/>
  <c r="AC70" i="22"/>
  <c r="AB70" i="22"/>
  <c r="AA70" i="22"/>
  <c r="Z70" i="22"/>
  <c r="Y70" i="22"/>
  <c r="X70" i="22"/>
  <c r="W70" i="22"/>
  <c r="V70" i="22"/>
  <c r="U70" i="22"/>
  <c r="T70" i="22"/>
  <c r="S70" i="22"/>
  <c r="Q70" i="22"/>
  <c r="P70" i="22"/>
  <c r="O70" i="22"/>
  <c r="N70" i="22"/>
  <c r="M70" i="22"/>
  <c r="L70" i="22"/>
  <c r="K70" i="22"/>
  <c r="J70" i="22"/>
  <c r="I70" i="22"/>
  <c r="H70" i="22"/>
  <c r="G70" i="22"/>
  <c r="F70" i="22"/>
  <c r="E70" i="22"/>
  <c r="D70" i="22"/>
  <c r="C70" i="22"/>
  <c r="AW69" i="22"/>
  <c r="AV69" i="22"/>
  <c r="AU69" i="22"/>
  <c r="AT69" i="22"/>
  <c r="AS69" i="22"/>
  <c r="AR69" i="22"/>
  <c r="AQ69" i="22"/>
  <c r="AP69" i="22"/>
  <c r="AO69" i="22"/>
  <c r="AN69" i="22"/>
  <c r="AM69" i="22"/>
  <c r="AL69" i="22"/>
  <c r="AK69" i="22"/>
  <c r="AJ69" i="22"/>
  <c r="AI69" i="22"/>
  <c r="AG69" i="22"/>
  <c r="AF69" i="22"/>
  <c r="AE69" i="22"/>
  <c r="AD69" i="22"/>
  <c r="AC69" i="22"/>
  <c r="AB69" i="22"/>
  <c r="AA69" i="22"/>
  <c r="Z69" i="22"/>
  <c r="Y69" i="22"/>
  <c r="X69" i="22"/>
  <c r="W69" i="22"/>
  <c r="V69" i="22"/>
  <c r="U69" i="22"/>
  <c r="T69" i="22"/>
  <c r="S69" i="22"/>
  <c r="Q69" i="22"/>
  <c r="P69" i="22"/>
  <c r="O69" i="22"/>
  <c r="N69" i="22"/>
  <c r="M69" i="22"/>
  <c r="L69" i="22"/>
  <c r="K69" i="22"/>
  <c r="J69" i="22"/>
  <c r="I69" i="22"/>
  <c r="H69" i="22"/>
  <c r="G69" i="22"/>
  <c r="F69" i="22"/>
  <c r="E69" i="22"/>
  <c r="D69" i="22"/>
  <c r="C69" i="22"/>
  <c r="AW68" i="22"/>
  <c r="AV68" i="22"/>
  <c r="AU68" i="22"/>
  <c r="AT68" i="22"/>
  <c r="AS68" i="22"/>
  <c r="AR68" i="22"/>
  <c r="AQ68" i="22"/>
  <c r="AP68" i="22"/>
  <c r="AO68" i="22"/>
  <c r="AN68" i="22"/>
  <c r="AM68" i="22"/>
  <c r="AL68" i="22"/>
  <c r="AK68" i="22"/>
  <c r="AJ68" i="22"/>
  <c r="AI68" i="22"/>
  <c r="AG68" i="22"/>
  <c r="AF68" i="22"/>
  <c r="AE68" i="22"/>
  <c r="AD68" i="22"/>
  <c r="AC68" i="22"/>
  <c r="AB68" i="22"/>
  <c r="AA68" i="22"/>
  <c r="Z68" i="22"/>
  <c r="Y68" i="22"/>
  <c r="X68" i="22"/>
  <c r="W68" i="22"/>
  <c r="V68" i="22"/>
  <c r="U68" i="22"/>
  <c r="T68" i="22"/>
  <c r="S68" i="22"/>
  <c r="Q68" i="22"/>
  <c r="P68" i="22"/>
  <c r="O68" i="22"/>
  <c r="N68" i="22"/>
  <c r="M68" i="22"/>
  <c r="L68" i="22"/>
  <c r="K68" i="22"/>
  <c r="J68" i="22"/>
  <c r="I68" i="22"/>
  <c r="H68" i="22"/>
  <c r="G68" i="22"/>
  <c r="F68" i="22"/>
  <c r="E68" i="22"/>
  <c r="D68" i="22"/>
  <c r="C68" i="22"/>
  <c r="AW67" i="22"/>
  <c r="AV67" i="22"/>
  <c r="AU67" i="22"/>
  <c r="AT67" i="22"/>
  <c r="AS67" i="22"/>
  <c r="AR67" i="22"/>
  <c r="AQ67" i="22"/>
  <c r="AP67" i="22"/>
  <c r="AO67" i="22"/>
  <c r="AN67" i="22"/>
  <c r="AM67" i="22"/>
  <c r="AL67" i="22"/>
  <c r="AK67" i="22"/>
  <c r="AJ67" i="22"/>
  <c r="AI67" i="22"/>
  <c r="AG67" i="22"/>
  <c r="AF67" i="22"/>
  <c r="AE67" i="22"/>
  <c r="AD67" i="22"/>
  <c r="AC67" i="22"/>
  <c r="AB67" i="22"/>
  <c r="AA67" i="22"/>
  <c r="Z67" i="22"/>
  <c r="Y67" i="22"/>
  <c r="X67" i="22"/>
  <c r="W67" i="22"/>
  <c r="V67" i="22"/>
  <c r="U67" i="22"/>
  <c r="T67" i="22"/>
  <c r="S67" i="22"/>
  <c r="Q67" i="22"/>
  <c r="P67" i="22"/>
  <c r="O67" i="22"/>
  <c r="N67" i="22"/>
  <c r="M67" i="22"/>
  <c r="L67" i="22"/>
  <c r="K67" i="22"/>
  <c r="J67" i="22"/>
  <c r="I67" i="22"/>
  <c r="H67" i="22"/>
  <c r="G67" i="22"/>
  <c r="F67" i="22"/>
  <c r="E67" i="22"/>
  <c r="D67" i="22"/>
  <c r="C67" i="22"/>
  <c r="AW66" i="22"/>
  <c r="AV66" i="22"/>
  <c r="AU66" i="22"/>
  <c r="AT66" i="22"/>
  <c r="AS66" i="22"/>
  <c r="AR66" i="22"/>
  <c r="AQ66" i="22"/>
  <c r="AP66" i="22"/>
  <c r="AO66" i="22"/>
  <c r="AN66" i="22"/>
  <c r="AM66" i="22"/>
  <c r="AL66" i="22"/>
  <c r="AK66" i="22"/>
  <c r="AJ66" i="22"/>
  <c r="AI66" i="22"/>
  <c r="AG66" i="22"/>
  <c r="AF66" i="22"/>
  <c r="AE66" i="22"/>
  <c r="AD66" i="22"/>
  <c r="AC66" i="22"/>
  <c r="AB66" i="22"/>
  <c r="AA66" i="22"/>
  <c r="Z66" i="22"/>
  <c r="Y66" i="22"/>
  <c r="X66" i="22"/>
  <c r="W66" i="22"/>
  <c r="V66" i="22"/>
  <c r="U66" i="22"/>
  <c r="T66" i="22"/>
  <c r="S66" i="22"/>
  <c r="Q66" i="22"/>
  <c r="P66" i="22"/>
  <c r="O66" i="22"/>
  <c r="N66" i="22"/>
  <c r="M66" i="22"/>
  <c r="L66" i="22"/>
  <c r="K66" i="22"/>
  <c r="J66" i="22"/>
  <c r="I66" i="22"/>
  <c r="H66" i="22"/>
  <c r="G66" i="22"/>
  <c r="F66" i="22"/>
  <c r="E66" i="22"/>
  <c r="D66" i="22"/>
  <c r="C66" i="22"/>
  <c r="AW65" i="22"/>
  <c r="AV65" i="22"/>
  <c r="AU65" i="22"/>
  <c r="AT65" i="22"/>
  <c r="AS65" i="22"/>
  <c r="AR65" i="22"/>
  <c r="AQ65" i="22"/>
  <c r="AP65" i="22"/>
  <c r="AO65" i="22"/>
  <c r="AN65" i="22"/>
  <c r="AM65" i="22"/>
  <c r="AL65" i="22"/>
  <c r="AK65" i="22"/>
  <c r="AJ65" i="22"/>
  <c r="AI65" i="22"/>
  <c r="AG65" i="22"/>
  <c r="AF65" i="22"/>
  <c r="AE65" i="22"/>
  <c r="AD65" i="22"/>
  <c r="AC65" i="22"/>
  <c r="AB65" i="22"/>
  <c r="AA65" i="22"/>
  <c r="Z65" i="22"/>
  <c r="Y65" i="22"/>
  <c r="X65" i="22"/>
  <c r="W65" i="22"/>
  <c r="V65" i="22"/>
  <c r="U65" i="22"/>
  <c r="T65" i="22"/>
  <c r="S65" i="22"/>
  <c r="Q65" i="22"/>
  <c r="P65" i="22"/>
  <c r="O65" i="22"/>
  <c r="N65" i="22"/>
  <c r="M65" i="22"/>
  <c r="L65" i="22"/>
  <c r="K65" i="22"/>
  <c r="J65" i="22"/>
  <c r="I65" i="22"/>
  <c r="H65" i="22"/>
  <c r="G65" i="22"/>
  <c r="F65" i="22"/>
  <c r="E65" i="22"/>
  <c r="D65" i="22"/>
  <c r="C65" i="22"/>
  <c r="AW64" i="22"/>
  <c r="AV64" i="22"/>
  <c r="AU64" i="22"/>
  <c r="AT64" i="22"/>
  <c r="AS64" i="22"/>
  <c r="AR64" i="22"/>
  <c r="AQ64" i="22"/>
  <c r="AP64" i="22"/>
  <c r="AO64" i="22"/>
  <c r="AN64" i="22"/>
  <c r="AM64" i="22"/>
  <c r="AL64" i="22"/>
  <c r="AK64" i="22"/>
  <c r="AJ64" i="22"/>
  <c r="AI64" i="22"/>
  <c r="AG64" i="22"/>
  <c r="AF64" i="22"/>
  <c r="AE64" i="22"/>
  <c r="AD64" i="22"/>
  <c r="AC64" i="22"/>
  <c r="AB64" i="22"/>
  <c r="AA64" i="22"/>
  <c r="Z64" i="22"/>
  <c r="Y64" i="22"/>
  <c r="X64" i="22"/>
  <c r="W64" i="22"/>
  <c r="V64" i="22"/>
  <c r="U64" i="22"/>
  <c r="T64" i="22"/>
  <c r="S64" i="22"/>
  <c r="Q64" i="22"/>
  <c r="P64" i="22"/>
  <c r="O64" i="22"/>
  <c r="N64" i="22"/>
  <c r="M64" i="22"/>
  <c r="L64" i="22"/>
  <c r="K64" i="22"/>
  <c r="J64" i="22"/>
  <c r="I64" i="22"/>
  <c r="H64" i="22"/>
  <c r="G64" i="22"/>
  <c r="F64" i="22"/>
  <c r="E64" i="22"/>
  <c r="D64" i="22"/>
  <c r="C64" i="22"/>
  <c r="AW63" i="22"/>
  <c r="AV63" i="22"/>
  <c r="AU63" i="22"/>
  <c r="AT63" i="22"/>
  <c r="AS63" i="22"/>
  <c r="AR63" i="22"/>
  <c r="AQ63" i="22"/>
  <c r="AP63" i="22"/>
  <c r="AO63" i="22"/>
  <c r="AN63" i="22"/>
  <c r="AM63" i="22"/>
  <c r="AL63" i="22"/>
  <c r="AK63" i="22"/>
  <c r="AJ63" i="22"/>
  <c r="AI63" i="22"/>
  <c r="AG63" i="22"/>
  <c r="AF63" i="22"/>
  <c r="AE63" i="22"/>
  <c r="AD63" i="22"/>
  <c r="AC63" i="22"/>
  <c r="AB63" i="22"/>
  <c r="AA63" i="22"/>
  <c r="Z63" i="22"/>
  <c r="Y63" i="22"/>
  <c r="X63" i="22"/>
  <c r="W63" i="22"/>
  <c r="V63" i="22"/>
  <c r="U63" i="22"/>
  <c r="T63" i="22"/>
  <c r="S63" i="22"/>
  <c r="Q63" i="22"/>
  <c r="P63" i="22"/>
  <c r="O63" i="22"/>
  <c r="N63" i="22"/>
  <c r="M63" i="22"/>
  <c r="L63" i="22"/>
  <c r="K63" i="22"/>
  <c r="J63" i="22"/>
  <c r="I63" i="22"/>
  <c r="H63" i="22"/>
  <c r="G63" i="22"/>
  <c r="F63" i="22"/>
  <c r="E63" i="22"/>
  <c r="D63" i="22"/>
  <c r="C63" i="22"/>
  <c r="AW62" i="22"/>
  <c r="AV62" i="22"/>
  <c r="AU62" i="22"/>
  <c r="AT62" i="22"/>
  <c r="AS62" i="22"/>
  <c r="AR62" i="22"/>
  <c r="AQ62" i="22"/>
  <c r="AP62" i="22"/>
  <c r="AO62" i="22"/>
  <c r="AN62" i="22"/>
  <c r="AM62" i="22"/>
  <c r="AL62" i="22"/>
  <c r="AK62" i="22"/>
  <c r="AJ62" i="22"/>
  <c r="AI62" i="22"/>
  <c r="AG62" i="22"/>
  <c r="AF62" i="22"/>
  <c r="AE62" i="22"/>
  <c r="AD62" i="22"/>
  <c r="AC62" i="22"/>
  <c r="AB62" i="22"/>
  <c r="AA62" i="22"/>
  <c r="Z62" i="22"/>
  <c r="Y62" i="22"/>
  <c r="X62" i="22"/>
  <c r="W62" i="22"/>
  <c r="V62" i="22"/>
  <c r="U62" i="22"/>
  <c r="T62" i="22"/>
  <c r="S62" i="22"/>
  <c r="Q62" i="22"/>
  <c r="P62" i="22"/>
  <c r="O62" i="22"/>
  <c r="N62" i="22"/>
  <c r="M62" i="22"/>
  <c r="L62" i="22"/>
  <c r="K62" i="22"/>
  <c r="J62" i="22"/>
  <c r="I62" i="22"/>
  <c r="H62" i="22"/>
  <c r="G62" i="22"/>
  <c r="F62" i="22"/>
  <c r="E62" i="22"/>
  <c r="D62" i="22"/>
  <c r="C62" i="22"/>
  <c r="AW61" i="22"/>
  <c r="AV61" i="22"/>
  <c r="AU61" i="22"/>
  <c r="AT61" i="22"/>
  <c r="AS61" i="22"/>
  <c r="AR61" i="22"/>
  <c r="AQ61" i="22"/>
  <c r="AP61" i="22"/>
  <c r="AO61" i="22"/>
  <c r="AN61" i="22"/>
  <c r="AM61" i="22"/>
  <c r="AL61" i="22"/>
  <c r="AK61" i="22"/>
  <c r="AJ61" i="22"/>
  <c r="AI61" i="22"/>
  <c r="AG61" i="22"/>
  <c r="AF61" i="22"/>
  <c r="AE61" i="22"/>
  <c r="AD61" i="22"/>
  <c r="AC61" i="22"/>
  <c r="AB61" i="22"/>
  <c r="AA61" i="22"/>
  <c r="Z61" i="22"/>
  <c r="Y61" i="22"/>
  <c r="X61" i="22"/>
  <c r="W61" i="22"/>
  <c r="V61" i="22"/>
  <c r="U61" i="22"/>
  <c r="T61" i="22"/>
  <c r="S61" i="22"/>
  <c r="Q61" i="22"/>
  <c r="P61" i="22"/>
  <c r="O61" i="22"/>
  <c r="N61" i="22"/>
  <c r="M61" i="22"/>
  <c r="L61" i="22"/>
  <c r="K61" i="22"/>
  <c r="J61" i="22"/>
  <c r="I61" i="22"/>
  <c r="H61" i="22"/>
  <c r="G61" i="22"/>
  <c r="F61" i="22"/>
  <c r="E61" i="22"/>
  <c r="D61" i="22"/>
  <c r="C61" i="22"/>
  <c r="AW60" i="22"/>
  <c r="AV60" i="22"/>
  <c r="AU60" i="22"/>
  <c r="AT60" i="22"/>
  <c r="AS60" i="22"/>
  <c r="AR60" i="22"/>
  <c r="AQ60" i="22"/>
  <c r="AP60" i="22"/>
  <c r="AO60" i="22"/>
  <c r="AN60" i="22"/>
  <c r="AM60" i="22"/>
  <c r="AL60" i="22"/>
  <c r="AK60" i="22"/>
  <c r="AJ60" i="22"/>
  <c r="AI60" i="22"/>
  <c r="AG60" i="22"/>
  <c r="AF60" i="22"/>
  <c r="AE60" i="22"/>
  <c r="AD60" i="22"/>
  <c r="AC60" i="22"/>
  <c r="AB60" i="22"/>
  <c r="AA60" i="22"/>
  <c r="Z60" i="22"/>
  <c r="Y60" i="22"/>
  <c r="X60" i="22"/>
  <c r="W60" i="22"/>
  <c r="V60" i="22"/>
  <c r="U60" i="22"/>
  <c r="T60" i="22"/>
  <c r="S60" i="22"/>
  <c r="Q60" i="22"/>
  <c r="P60" i="22"/>
  <c r="O60" i="22"/>
  <c r="N60" i="22"/>
  <c r="M60" i="22"/>
  <c r="L60" i="22"/>
  <c r="K60" i="22"/>
  <c r="J60" i="22"/>
  <c r="I60" i="22"/>
  <c r="H60" i="22"/>
  <c r="G60" i="22"/>
  <c r="F60" i="22"/>
  <c r="E60" i="22"/>
  <c r="D60" i="22"/>
  <c r="C60" i="22"/>
  <c r="AW59" i="22"/>
  <c r="AV59" i="22"/>
  <c r="AU59" i="22"/>
  <c r="AT59" i="22"/>
  <c r="AS59" i="22"/>
  <c r="AR59" i="22"/>
  <c r="AQ59" i="22"/>
  <c r="AP59" i="22"/>
  <c r="AO59" i="22"/>
  <c r="AN59" i="22"/>
  <c r="AM59" i="22"/>
  <c r="AL59" i="22"/>
  <c r="AK59" i="22"/>
  <c r="AJ59" i="22"/>
  <c r="AI59" i="22"/>
  <c r="AG59" i="22"/>
  <c r="AF59" i="22"/>
  <c r="AE59" i="22"/>
  <c r="AD59" i="22"/>
  <c r="AC59" i="22"/>
  <c r="AB59" i="22"/>
  <c r="AA59" i="22"/>
  <c r="Z59" i="22"/>
  <c r="Y59" i="22"/>
  <c r="X59" i="22"/>
  <c r="W59" i="22"/>
  <c r="V59" i="22"/>
  <c r="U59" i="22"/>
  <c r="T59" i="22"/>
  <c r="S59" i="22"/>
  <c r="Q59" i="22"/>
  <c r="P59" i="22"/>
  <c r="O59" i="22"/>
  <c r="N59" i="22"/>
  <c r="M59" i="22"/>
  <c r="L59" i="22"/>
  <c r="K59" i="22"/>
  <c r="J59" i="22"/>
  <c r="I59" i="22"/>
  <c r="H59" i="22"/>
  <c r="G59" i="22"/>
  <c r="F59" i="22"/>
  <c r="E59" i="22"/>
  <c r="D59" i="22"/>
  <c r="C59" i="22"/>
  <c r="AW58" i="22"/>
  <c r="AV58" i="22"/>
  <c r="AU58" i="22"/>
  <c r="AT58" i="22"/>
  <c r="AS58" i="22"/>
  <c r="AR58" i="22"/>
  <c r="AQ58" i="22"/>
  <c r="AP58" i="22"/>
  <c r="AO58" i="22"/>
  <c r="AN58" i="22"/>
  <c r="AM58" i="22"/>
  <c r="AL58" i="22"/>
  <c r="AK58" i="22"/>
  <c r="AJ58" i="22"/>
  <c r="AI58" i="22"/>
  <c r="AG58" i="22"/>
  <c r="AF58" i="22"/>
  <c r="AE58" i="22"/>
  <c r="AD58" i="22"/>
  <c r="AC58" i="22"/>
  <c r="AB58" i="22"/>
  <c r="AA58" i="22"/>
  <c r="Z58" i="22"/>
  <c r="Y58" i="22"/>
  <c r="X58" i="22"/>
  <c r="W58" i="22"/>
  <c r="V58" i="22"/>
  <c r="U58" i="22"/>
  <c r="T58" i="22"/>
  <c r="S58" i="22"/>
  <c r="Q58" i="22"/>
  <c r="P58" i="22"/>
  <c r="O58" i="22"/>
  <c r="N58" i="22"/>
  <c r="M58" i="22"/>
  <c r="L58" i="22"/>
  <c r="K58" i="22"/>
  <c r="J58" i="22"/>
  <c r="I58" i="22"/>
  <c r="H58" i="22"/>
  <c r="G58" i="22"/>
  <c r="F58" i="22"/>
  <c r="E58" i="22"/>
  <c r="D58" i="22"/>
  <c r="C58" i="22"/>
  <c r="AW57" i="22"/>
  <c r="AV57" i="22"/>
  <c r="AU57" i="22"/>
  <c r="AT57" i="22"/>
  <c r="AS57" i="22"/>
  <c r="AR57" i="22"/>
  <c r="AQ57" i="22"/>
  <c r="AP57" i="22"/>
  <c r="AO57" i="22"/>
  <c r="AN57" i="22"/>
  <c r="AM57" i="22"/>
  <c r="AL57" i="22"/>
  <c r="AK57" i="22"/>
  <c r="AJ57" i="22"/>
  <c r="AI57" i="22"/>
  <c r="AG57" i="22"/>
  <c r="AF57" i="22"/>
  <c r="AE57" i="22"/>
  <c r="AD57" i="22"/>
  <c r="AC57" i="22"/>
  <c r="AB57" i="22"/>
  <c r="AA57" i="22"/>
  <c r="Z57" i="22"/>
  <c r="Y57" i="22"/>
  <c r="X57" i="22"/>
  <c r="W57" i="22"/>
  <c r="V57" i="22"/>
  <c r="U57" i="22"/>
  <c r="T57" i="22"/>
  <c r="S57" i="22"/>
  <c r="Q57" i="22"/>
  <c r="P57" i="22"/>
  <c r="O57" i="22"/>
  <c r="N57" i="22"/>
  <c r="M57" i="22"/>
  <c r="L57" i="22"/>
  <c r="K57" i="22"/>
  <c r="J57" i="22"/>
  <c r="I57" i="22"/>
  <c r="H57" i="22"/>
  <c r="G57" i="22"/>
  <c r="F57" i="22"/>
  <c r="E57" i="22"/>
  <c r="D57" i="22"/>
  <c r="C57" i="22"/>
  <c r="AW56" i="22"/>
  <c r="AV56" i="22"/>
  <c r="AU56" i="22"/>
  <c r="AT56" i="22"/>
  <c r="AS56" i="22"/>
  <c r="AR56" i="22"/>
  <c r="AQ56" i="22"/>
  <c r="AP56" i="22"/>
  <c r="AO56" i="22"/>
  <c r="AN56" i="22"/>
  <c r="AM56" i="22"/>
  <c r="AL56" i="22"/>
  <c r="AK56" i="22"/>
  <c r="AJ56" i="22"/>
  <c r="AI56" i="22"/>
  <c r="AG56" i="22"/>
  <c r="AF56" i="22"/>
  <c r="AE56" i="22"/>
  <c r="AD56" i="22"/>
  <c r="AC56" i="22"/>
  <c r="AB56" i="22"/>
  <c r="AA56" i="22"/>
  <c r="Z56" i="22"/>
  <c r="Y56" i="22"/>
  <c r="X56" i="22"/>
  <c r="W56" i="22"/>
  <c r="V56" i="22"/>
  <c r="U56" i="22"/>
  <c r="T56" i="22"/>
  <c r="S56" i="22"/>
  <c r="Q56" i="22"/>
  <c r="P56" i="22"/>
  <c r="O56" i="22"/>
  <c r="N56" i="22"/>
  <c r="M56" i="22"/>
  <c r="L56" i="22"/>
  <c r="K56" i="22"/>
  <c r="J56" i="22"/>
  <c r="I56" i="22"/>
  <c r="H56" i="22"/>
  <c r="G56" i="22"/>
  <c r="F56" i="22"/>
  <c r="E56" i="22"/>
  <c r="D56" i="22"/>
  <c r="C56" i="22"/>
  <c r="AW55" i="22"/>
  <c r="AV55" i="22"/>
  <c r="AU55" i="22"/>
  <c r="AT55" i="22"/>
  <c r="AS55" i="22"/>
  <c r="AR55" i="22"/>
  <c r="AQ55" i="22"/>
  <c r="AP55" i="22"/>
  <c r="AO55" i="22"/>
  <c r="AN55" i="22"/>
  <c r="AM55" i="22"/>
  <c r="AL55" i="22"/>
  <c r="AK55" i="22"/>
  <c r="AJ55" i="22"/>
  <c r="AI55" i="22"/>
  <c r="AG55" i="22"/>
  <c r="AF55" i="22"/>
  <c r="AE55" i="22"/>
  <c r="AD55" i="22"/>
  <c r="AC55" i="22"/>
  <c r="AB55" i="22"/>
  <c r="AA55" i="22"/>
  <c r="Z55" i="22"/>
  <c r="Y55" i="22"/>
  <c r="X55" i="22"/>
  <c r="W55" i="22"/>
  <c r="V55" i="22"/>
  <c r="U55" i="22"/>
  <c r="T55" i="22"/>
  <c r="S55" i="22"/>
  <c r="Q55" i="22"/>
  <c r="P55" i="22"/>
  <c r="O55" i="22"/>
  <c r="N55" i="22"/>
  <c r="M55" i="22"/>
  <c r="L55" i="22"/>
  <c r="K55" i="22"/>
  <c r="J55" i="22"/>
  <c r="I55" i="22"/>
  <c r="H55" i="22"/>
  <c r="G55" i="22"/>
  <c r="F55" i="22"/>
  <c r="E55" i="22"/>
  <c r="D55" i="22"/>
  <c r="C55" i="22"/>
  <c r="AW54" i="22"/>
  <c r="AV54" i="22"/>
  <c r="AU54" i="22"/>
  <c r="AT54" i="22"/>
  <c r="AS54" i="22"/>
  <c r="AR54" i="22"/>
  <c r="AQ54" i="22"/>
  <c r="AP54" i="22"/>
  <c r="AO54" i="22"/>
  <c r="AN54" i="22"/>
  <c r="AM54" i="22"/>
  <c r="AL54" i="22"/>
  <c r="AK54" i="22"/>
  <c r="AJ54" i="22"/>
  <c r="AI54" i="22"/>
  <c r="AG54" i="22"/>
  <c r="AF54" i="22"/>
  <c r="AE54" i="22"/>
  <c r="AD54" i="22"/>
  <c r="AC54" i="22"/>
  <c r="AB54" i="22"/>
  <c r="AA54" i="22"/>
  <c r="Z54" i="22"/>
  <c r="Y54" i="22"/>
  <c r="X54" i="22"/>
  <c r="W54" i="22"/>
  <c r="V54" i="22"/>
  <c r="U54" i="22"/>
  <c r="T54" i="22"/>
  <c r="S54" i="22"/>
  <c r="Q54" i="22"/>
  <c r="P54" i="22"/>
  <c r="O54" i="22"/>
  <c r="N54" i="22"/>
  <c r="M54" i="22"/>
  <c r="L54" i="22"/>
  <c r="K54" i="22"/>
  <c r="J54" i="22"/>
  <c r="I54" i="22"/>
  <c r="H54" i="22"/>
  <c r="G54" i="22"/>
  <c r="F54" i="22"/>
  <c r="E54" i="22"/>
  <c r="D54" i="22"/>
  <c r="C54" i="22"/>
  <c r="N46" i="17" l="1"/>
  <c r="M46" i="17"/>
  <c r="L46" i="17"/>
  <c r="K46" i="17"/>
  <c r="P45" i="17"/>
  <c r="O45" i="17"/>
  <c r="N45" i="17"/>
  <c r="M45" i="17"/>
  <c r="L45" i="17"/>
  <c r="K45" i="17"/>
  <c r="P44" i="17"/>
  <c r="O44" i="17"/>
  <c r="N44" i="17"/>
  <c r="M44" i="17"/>
  <c r="L44" i="17"/>
  <c r="K44" i="17"/>
  <c r="P43" i="17"/>
  <c r="O43" i="17"/>
  <c r="N43" i="17"/>
  <c r="M43" i="17"/>
  <c r="L43" i="17"/>
  <c r="K43" i="17"/>
  <c r="P42" i="17"/>
  <c r="O42" i="17"/>
  <c r="N42" i="17"/>
  <c r="M42" i="17"/>
  <c r="L42" i="17"/>
  <c r="K42" i="17"/>
  <c r="P41" i="17"/>
  <c r="O41" i="17"/>
  <c r="N41" i="17"/>
  <c r="M41" i="17"/>
  <c r="L41" i="17"/>
  <c r="K41" i="17"/>
  <c r="P40" i="17"/>
  <c r="O40" i="17"/>
  <c r="N40" i="17"/>
  <c r="M40" i="17"/>
  <c r="L40" i="17"/>
  <c r="K40" i="17"/>
  <c r="P39" i="17"/>
  <c r="O39" i="17"/>
  <c r="N39" i="17"/>
  <c r="M39" i="17"/>
  <c r="L39" i="17"/>
  <c r="K39" i="17"/>
  <c r="P38" i="17"/>
  <c r="O38" i="17"/>
  <c r="N38" i="17"/>
  <c r="M38" i="17"/>
  <c r="L38" i="17"/>
  <c r="K38" i="17"/>
  <c r="P37" i="17"/>
  <c r="O37" i="17"/>
  <c r="N37" i="17"/>
  <c r="M37" i="17"/>
  <c r="L37" i="17"/>
  <c r="K37" i="17"/>
  <c r="P36" i="17"/>
  <c r="O36" i="17"/>
  <c r="N36" i="17"/>
  <c r="M36" i="17"/>
  <c r="L36" i="17"/>
  <c r="K36" i="17"/>
  <c r="P35" i="17"/>
  <c r="O35" i="17"/>
  <c r="N35" i="17"/>
  <c r="M35" i="17"/>
  <c r="L35" i="17"/>
  <c r="K35" i="17"/>
  <c r="P34" i="17"/>
  <c r="O34" i="17"/>
  <c r="N34" i="17"/>
  <c r="M34" i="17"/>
  <c r="L34" i="17"/>
  <c r="K34" i="17"/>
  <c r="P33" i="17"/>
  <c r="O33" i="17"/>
  <c r="N33" i="17"/>
  <c r="M33" i="17"/>
  <c r="L33" i="17"/>
  <c r="K33" i="17"/>
  <c r="P32" i="17"/>
  <c r="O32" i="17"/>
  <c r="N32" i="17"/>
  <c r="M32" i="17"/>
  <c r="L32" i="17"/>
  <c r="K32" i="17"/>
  <c r="P31" i="17"/>
  <c r="O31" i="17"/>
  <c r="N31" i="17"/>
  <c r="M31" i="17"/>
  <c r="L31" i="17"/>
  <c r="K31" i="17"/>
  <c r="P30" i="17"/>
  <c r="O30" i="17"/>
  <c r="N30" i="17"/>
  <c r="M30" i="17"/>
  <c r="L30" i="17"/>
  <c r="K30" i="17"/>
  <c r="P29" i="17"/>
  <c r="O29" i="17"/>
  <c r="N29" i="17"/>
  <c r="M29" i="17"/>
  <c r="L29" i="17"/>
  <c r="K29" i="17"/>
  <c r="P28" i="17"/>
  <c r="O28" i="17"/>
  <c r="N28" i="17"/>
  <c r="M28" i="17"/>
  <c r="L28" i="17"/>
  <c r="K28" i="17"/>
  <c r="P27" i="17"/>
  <c r="O27" i="17"/>
  <c r="N27" i="17"/>
  <c r="M27" i="17"/>
  <c r="L27" i="17"/>
  <c r="K27" i="17"/>
  <c r="P26" i="17"/>
  <c r="O26" i="17"/>
  <c r="N26" i="17"/>
  <c r="M26" i="17"/>
  <c r="L26" i="17"/>
  <c r="K26" i="17"/>
  <c r="P25" i="17"/>
  <c r="O25" i="17"/>
  <c r="N25" i="17"/>
  <c r="M25" i="17"/>
  <c r="L25" i="17"/>
  <c r="K25" i="17"/>
  <c r="P24" i="17"/>
  <c r="O24" i="17"/>
  <c r="N24" i="17"/>
  <c r="M24" i="17"/>
  <c r="L24" i="17"/>
  <c r="K24" i="17"/>
  <c r="P23" i="17"/>
  <c r="O23" i="17"/>
  <c r="N23" i="17"/>
  <c r="M23" i="17"/>
  <c r="L23" i="17"/>
  <c r="K23" i="17"/>
  <c r="P22" i="17"/>
  <c r="O22" i="17"/>
  <c r="N22" i="17"/>
  <c r="M22" i="17"/>
  <c r="L22" i="17"/>
  <c r="K22" i="17"/>
  <c r="P21" i="17"/>
  <c r="O21" i="17"/>
  <c r="N21" i="17"/>
  <c r="M21" i="17"/>
  <c r="L21" i="17"/>
  <c r="K21" i="17"/>
  <c r="P20" i="17"/>
  <c r="O20" i="17"/>
  <c r="N20" i="17"/>
  <c r="M20" i="17"/>
  <c r="L20" i="17"/>
  <c r="K20" i="17"/>
  <c r="P19" i="17"/>
  <c r="O19" i="17"/>
  <c r="N19" i="17"/>
  <c r="M19" i="17"/>
  <c r="L19" i="17"/>
  <c r="K19" i="17"/>
  <c r="P18" i="17"/>
  <c r="O18" i="17"/>
  <c r="N18" i="17"/>
  <c r="M18" i="17"/>
  <c r="L18" i="17"/>
  <c r="K18" i="17"/>
  <c r="P17" i="17"/>
  <c r="O17" i="17"/>
  <c r="N17" i="17"/>
  <c r="M17" i="17"/>
  <c r="L17" i="17"/>
  <c r="K17" i="17"/>
  <c r="P16" i="17"/>
  <c r="O16" i="17"/>
  <c r="N16" i="17"/>
  <c r="M16" i="17"/>
  <c r="L16" i="17"/>
  <c r="K16" i="17"/>
  <c r="P15" i="17"/>
  <c r="O15" i="17"/>
  <c r="N15" i="17"/>
  <c r="M15" i="17"/>
  <c r="L15" i="17"/>
  <c r="K15" i="17"/>
  <c r="P14" i="17"/>
  <c r="O14" i="17"/>
  <c r="N14" i="17"/>
  <c r="M14" i="17"/>
  <c r="L14" i="17"/>
  <c r="K14" i="17"/>
  <c r="P13" i="17"/>
  <c r="O13" i="17"/>
  <c r="N13" i="17"/>
  <c r="M13" i="17"/>
  <c r="L13" i="17"/>
  <c r="K13" i="17"/>
  <c r="W81" i="16" l="1"/>
  <c r="AM81" i="16" s="1"/>
  <c r="V81" i="16"/>
  <c r="AL81" i="16" s="1"/>
  <c r="U81" i="16"/>
  <c r="AK81" i="16" s="1"/>
  <c r="T81" i="16"/>
  <c r="AJ81" i="16" s="1"/>
  <c r="W80" i="16"/>
  <c r="AM80" i="16" s="1"/>
  <c r="V80" i="16"/>
  <c r="AL80" i="16" s="1"/>
  <c r="U80" i="16"/>
  <c r="AK80" i="16" s="1"/>
  <c r="T80" i="16"/>
  <c r="AJ80" i="16" s="1"/>
  <c r="W79" i="16"/>
  <c r="AM79" i="16" s="1"/>
  <c r="V79" i="16"/>
  <c r="AL79" i="16" s="1"/>
  <c r="U79" i="16"/>
  <c r="AK79" i="16" s="1"/>
  <c r="T79" i="16"/>
  <c r="AJ79" i="16" s="1"/>
  <c r="W78" i="16"/>
  <c r="AM78" i="16" s="1"/>
  <c r="V78" i="16"/>
  <c r="AL78" i="16" s="1"/>
  <c r="U78" i="16"/>
  <c r="AK78" i="16" s="1"/>
  <c r="T78" i="16"/>
  <c r="AJ78" i="16" s="1"/>
  <c r="W77" i="16"/>
  <c r="AM77" i="16" s="1"/>
  <c r="V77" i="16"/>
  <c r="AL77" i="16" s="1"/>
  <c r="U77" i="16"/>
  <c r="AK77" i="16" s="1"/>
  <c r="T77" i="16"/>
  <c r="AJ77" i="16" s="1"/>
  <c r="AU76" i="16"/>
  <c r="AK76" i="16"/>
  <c r="AG76" i="16"/>
  <c r="AW76" i="16" s="1"/>
  <c r="AF76" i="16"/>
  <c r="AV76" i="16" s="1"/>
  <c r="AE76" i="16"/>
  <c r="AD76" i="16"/>
  <c r="AT76" i="16" s="1"/>
  <c r="AB76" i="16"/>
  <c r="AR76" i="16" s="1"/>
  <c r="AA76" i="16"/>
  <c r="AQ76" i="16" s="1"/>
  <c r="Z76" i="16"/>
  <c r="AP76" i="16" s="1"/>
  <c r="Y76" i="16"/>
  <c r="AO76" i="16" s="1"/>
  <c r="W76" i="16"/>
  <c r="AM76" i="16" s="1"/>
  <c r="V76" i="16"/>
  <c r="AL76" i="16" s="1"/>
  <c r="U76" i="16"/>
  <c r="T76" i="16"/>
  <c r="AJ76" i="16" s="1"/>
  <c r="AG75" i="16"/>
  <c r="AW75" i="16" s="1"/>
  <c r="AF75" i="16"/>
  <c r="AV75" i="16" s="1"/>
  <c r="AE75" i="16"/>
  <c r="AU75" i="16" s="1"/>
  <c r="AD75" i="16"/>
  <c r="AT75" i="16" s="1"/>
  <c r="AB75" i="16"/>
  <c r="AR75" i="16" s="1"/>
  <c r="AA75" i="16"/>
  <c r="AQ75" i="16" s="1"/>
  <c r="Z75" i="16"/>
  <c r="AP75" i="16" s="1"/>
  <c r="Y75" i="16"/>
  <c r="AO75" i="16" s="1"/>
  <c r="W75" i="16"/>
  <c r="AM75" i="16" s="1"/>
  <c r="V75" i="16"/>
  <c r="AL75" i="16" s="1"/>
  <c r="U75" i="16"/>
  <c r="AK75" i="16" s="1"/>
  <c r="T75" i="16"/>
  <c r="AJ75" i="16" s="1"/>
  <c r="AU74" i="16"/>
  <c r="AG74" i="16"/>
  <c r="AW74" i="16" s="1"/>
  <c r="AF74" i="16"/>
  <c r="AV74" i="16" s="1"/>
  <c r="AE74" i="16"/>
  <c r="AD74" i="16"/>
  <c r="AT74" i="16" s="1"/>
  <c r="AB74" i="16"/>
  <c r="AR74" i="16" s="1"/>
  <c r="AA74" i="16"/>
  <c r="AQ74" i="16" s="1"/>
  <c r="Z74" i="16"/>
  <c r="AP74" i="16" s="1"/>
  <c r="Y74" i="16"/>
  <c r="AO74" i="16" s="1"/>
  <c r="W74" i="16"/>
  <c r="AM74" i="16" s="1"/>
  <c r="V74" i="16"/>
  <c r="AL74" i="16" s="1"/>
  <c r="U74" i="16"/>
  <c r="AK74" i="16" s="1"/>
  <c r="T74" i="16"/>
  <c r="AJ74" i="16" s="1"/>
  <c r="AW73" i="16"/>
  <c r="AK73" i="16"/>
  <c r="AG73" i="16"/>
  <c r="AF73" i="16"/>
  <c r="AV73" i="16" s="1"/>
  <c r="AE73" i="16"/>
  <c r="AU73" i="16" s="1"/>
  <c r="AD73" i="16"/>
  <c r="AT73" i="16" s="1"/>
  <c r="AB73" i="16"/>
  <c r="AR73" i="16" s="1"/>
  <c r="AA73" i="16"/>
  <c r="AQ73" i="16" s="1"/>
  <c r="Z73" i="16"/>
  <c r="AP73" i="16" s="1"/>
  <c r="Y73" i="16"/>
  <c r="AO73" i="16" s="1"/>
  <c r="W73" i="16"/>
  <c r="AM73" i="16" s="1"/>
  <c r="V73" i="16"/>
  <c r="AL73" i="16" s="1"/>
  <c r="U73" i="16"/>
  <c r="T73" i="16"/>
  <c r="AJ73" i="16" s="1"/>
  <c r="AU72" i="16"/>
  <c r="AG72" i="16"/>
  <c r="AW72" i="16" s="1"/>
  <c r="AF72" i="16"/>
  <c r="AV72" i="16" s="1"/>
  <c r="AE72" i="16"/>
  <c r="AD72" i="16"/>
  <c r="AT72" i="16" s="1"/>
  <c r="AB72" i="16"/>
  <c r="AR72" i="16" s="1"/>
  <c r="AA72" i="16"/>
  <c r="AQ72" i="16" s="1"/>
  <c r="Z72" i="16"/>
  <c r="AP72" i="16" s="1"/>
  <c r="Y72" i="16"/>
  <c r="AO72" i="16" s="1"/>
  <c r="W72" i="16"/>
  <c r="AM72" i="16" s="1"/>
  <c r="V72" i="16"/>
  <c r="AL72" i="16" s="1"/>
  <c r="U72" i="16"/>
  <c r="AK72" i="16" s="1"/>
  <c r="T72" i="16"/>
  <c r="AJ72" i="16" s="1"/>
  <c r="AO71" i="16"/>
  <c r="AG71" i="16"/>
  <c r="AW71" i="16" s="1"/>
  <c r="AF71" i="16"/>
  <c r="AV71" i="16" s="1"/>
  <c r="AE71" i="16"/>
  <c r="AU71" i="16" s="1"/>
  <c r="AD71" i="16"/>
  <c r="AT71" i="16" s="1"/>
  <c r="AB71" i="16"/>
  <c r="AR71" i="16" s="1"/>
  <c r="AA71" i="16"/>
  <c r="AQ71" i="16" s="1"/>
  <c r="Z71" i="16"/>
  <c r="AP71" i="16" s="1"/>
  <c r="Y71" i="16"/>
  <c r="W71" i="16"/>
  <c r="AM71" i="16" s="1"/>
  <c r="V71" i="16"/>
  <c r="AL71" i="16" s="1"/>
  <c r="U71" i="16"/>
  <c r="AK71" i="16" s="1"/>
  <c r="T71" i="16"/>
  <c r="AJ71" i="16" s="1"/>
  <c r="AK70" i="16"/>
  <c r="AG70" i="16"/>
  <c r="AW70" i="16" s="1"/>
  <c r="AF70" i="16"/>
  <c r="AV70" i="16" s="1"/>
  <c r="AE70" i="16"/>
  <c r="AU70" i="16" s="1"/>
  <c r="AD70" i="16"/>
  <c r="AT70" i="16" s="1"/>
  <c r="AB70" i="16"/>
  <c r="AR70" i="16" s="1"/>
  <c r="AA70" i="16"/>
  <c r="AQ70" i="16" s="1"/>
  <c r="Z70" i="16"/>
  <c r="AP70" i="16" s="1"/>
  <c r="Y70" i="16"/>
  <c r="AO70" i="16" s="1"/>
  <c r="W70" i="16"/>
  <c r="AM70" i="16" s="1"/>
  <c r="V70" i="16"/>
  <c r="AL70" i="16" s="1"/>
  <c r="U70" i="16"/>
  <c r="T70" i="16"/>
  <c r="AJ70" i="16" s="1"/>
  <c r="AG69" i="16"/>
  <c r="AW69" i="16" s="1"/>
  <c r="AF69" i="16"/>
  <c r="AV69" i="16" s="1"/>
  <c r="AE69" i="16"/>
  <c r="AU69" i="16" s="1"/>
  <c r="AD69" i="16"/>
  <c r="AT69" i="16" s="1"/>
  <c r="AB69" i="16"/>
  <c r="AR69" i="16" s="1"/>
  <c r="AA69" i="16"/>
  <c r="AQ69" i="16" s="1"/>
  <c r="Z69" i="16"/>
  <c r="AP69" i="16" s="1"/>
  <c r="Y69" i="16"/>
  <c r="AO69" i="16" s="1"/>
  <c r="W69" i="16"/>
  <c r="AM69" i="16" s="1"/>
  <c r="V69" i="16"/>
  <c r="AL69" i="16" s="1"/>
  <c r="U69" i="16"/>
  <c r="AK69" i="16" s="1"/>
  <c r="T69" i="16"/>
  <c r="AJ69" i="16" s="1"/>
  <c r="AG68" i="16"/>
  <c r="AW68" i="16" s="1"/>
  <c r="AF68" i="16"/>
  <c r="AV68" i="16" s="1"/>
  <c r="AE68" i="16"/>
  <c r="AU68" i="16" s="1"/>
  <c r="AD68" i="16"/>
  <c r="AT68" i="16" s="1"/>
  <c r="AB68" i="16"/>
  <c r="AR68" i="16" s="1"/>
  <c r="AA68" i="16"/>
  <c r="AQ68" i="16" s="1"/>
  <c r="Z68" i="16"/>
  <c r="AP68" i="16" s="1"/>
  <c r="Y68" i="16"/>
  <c r="AO68" i="16" s="1"/>
  <c r="W68" i="16"/>
  <c r="AM68" i="16" s="1"/>
  <c r="V68" i="16"/>
  <c r="AL68" i="16" s="1"/>
  <c r="U68" i="16"/>
  <c r="AK68" i="16" s="1"/>
  <c r="T68" i="16"/>
  <c r="AJ68" i="16" s="1"/>
  <c r="AG67" i="16"/>
  <c r="AW67" i="16" s="1"/>
  <c r="AF67" i="16"/>
  <c r="AV67" i="16" s="1"/>
  <c r="AE67" i="16"/>
  <c r="AU67" i="16" s="1"/>
  <c r="AD67" i="16"/>
  <c r="AT67" i="16" s="1"/>
  <c r="AB67" i="16"/>
  <c r="AR67" i="16" s="1"/>
  <c r="AA67" i="16"/>
  <c r="AQ67" i="16" s="1"/>
  <c r="Z67" i="16"/>
  <c r="AP67" i="16" s="1"/>
  <c r="Y67" i="16"/>
  <c r="AO67" i="16" s="1"/>
  <c r="W67" i="16"/>
  <c r="AM67" i="16" s="1"/>
  <c r="V67" i="16"/>
  <c r="AL67" i="16" s="1"/>
  <c r="U67" i="16"/>
  <c r="AK67" i="16" s="1"/>
  <c r="T67" i="16"/>
  <c r="AJ67" i="16" s="1"/>
  <c r="AG66" i="16"/>
  <c r="AW66" i="16" s="1"/>
  <c r="AF66" i="16"/>
  <c r="AV66" i="16" s="1"/>
  <c r="AE66" i="16"/>
  <c r="AU66" i="16" s="1"/>
  <c r="AD66" i="16"/>
  <c r="AT66" i="16" s="1"/>
  <c r="AB66" i="16"/>
  <c r="AR66" i="16" s="1"/>
  <c r="AA66" i="16"/>
  <c r="AQ66" i="16" s="1"/>
  <c r="Z66" i="16"/>
  <c r="AP66" i="16" s="1"/>
  <c r="Y66" i="16"/>
  <c r="AO66" i="16" s="1"/>
  <c r="W66" i="16"/>
  <c r="AM66" i="16" s="1"/>
  <c r="V66" i="16"/>
  <c r="AL66" i="16" s="1"/>
  <c r="U66" i="16"/>
  <c r="AK66" i="16" s="1"/>
  <c r="T66" i="16"/>
  <c r="AJ66" i="16" s="1"/>
  <c r="AG65" i="16"/>
  <c r="AW65" i="16" s="1"/>
  <c r="AF65" i="16"/>
  <c r="AV65" i="16" s="1"/>
  <c r="AE65" i="16"/>
  <c r="AU65" i="16" s="1"/>
  <c r="AD65" i="16"/>
  <c r="AT65" i="16" s="1"/>
  <c r="AB65" i="16"/>
  <c r="AR65" i="16" s="1"/>
  <c r="AA65" i="16"/>
  <c r="AQ65" i="16" s="1"/>
  <c r="Z65" i="16"/>
  <c r="AP65" i="16" s="1"/>
  <c r="Y65" i="16"/>
  <c r="AO65" i="16" s="1"/>
  <c r="W65" i="16"/>
  <c r="AM65" i="16" s="1"/>
  <c r="V65" i="16"/>
  <c r="AL65" i="16" s="1"/>
  <c r="U65" i="16"/>
  <c r="AK65" i="16" s="1"/>
  <c r="T65" i="16"/>
  <c r="AJ65" i="16" s="1"/>
  <c r="AG64" i="16"/>
  <c r="AW64" i="16" s="1"/>
  <c r="AF64" i="16"/>
  <c r="AV64" i="16" s="1"/>
  <c r="AE64" i="16"/>
  <c r="AU64" i="16" s="1"/>
  <c r="AD64" i="16"/>
  <c r="AT64" i="16" s="1"/>
  <c r="AB64" i="16"/>
  <c r="AR64" i="16" s="1"/>
  <c r="AA64" i="16"/>
  <c r="AQ64" i="16" s="1"/>
  <c r="Z64" i="16"/>
  <c r="AP64" i="16" s="1"/>
  <c r="Y64" i="16"/>
  <c r="AO64" i="16" s="1"/>
  <c r="W64" i="16"/>
  <c r="AM64" i="16" s="1"/>
  <c r="V64" i="16"/>
  <c r="AL64" i="16" s="1"/>
  <c r="U64" i="16"/>
  <c r="AK64" i="16" s="1"/>
  <c r="T64" i="16"/>
  <c r="AJ64" i="16" s="1"/>
  <c r="AQ63" i="16"/>
  <c r="AG63" i="16"/>
  <c r="AW63" i="16" s="1"/>
  <c r="AF63" i="16"/>
  <c r="AV63" i="16" s="1"/>
  <c r="AE63" i="16"/>
  <c r="AU63" i="16" s="1"/>
  <c r="AD63" i="16"/>
  <c r="AT63" i="16" s="1"/>
  <c r="AB63" i="16"/>
  <c r="AR63" i="16" s="1"/>
  <c r="AA63" i="16"/>
  <c r="Z63" i="16"/>
  <c r="AP63" i="16" s="1"/>
  <c r="Y63" i="16"/>
  <c r="AO63" i="16" s="1"/>
  <c r="W63" i="16"/>
  <c r="AM63" i="16" s="1"/>
  <c r="V63" i="16"/>
  <c r="AL63" i="16" s="1"/>
  <c r="U63" i="16"/>
  <c r="AK63" i="16" s="1"/>
  <c r="T63" i="16"/>
  <c r="AJ63" i="16" s="1"/>
  <c r="AU62" i="16"/>
  <c r="AK62" i="16"/>
  <c r="AG62" i="16"/>
  <c r="AW62" i="16" s="1"/>
  <c r="AF62" i="16"/>
  <c r="AV62" i="16" s="1"/>
  <c r="AE62" i="16"/>
  <c r="AD62" i="16"/>
  <c r="AT62" i="16" s="1"/>
  <c r="AB62" i="16"/>
  <c r="AR62" i="16" s="1"/>
  <c r="AA62" i="16"/>
  <c r="AQ62" i="16" s="1"/>
  <c r="Z62" i="16"/>
  <c r="AP62" i="16" s="1"/>
  <c r="Y62" i="16"/>
  <c r="AO62" i="16" s="1"/>
  <c r="W62" i="16"/>
  <c r="AM62" i="16" s="1"/>
  <c r="V62" i="16"/>
  <c r="AL62" i="16" s="1"/>
  <c r="U62" i="16"/>
  <c r="T62" i="16"/>
  <c r="AJ62" i="16" s="1"/>
  <c r="AU61" i="16"/>
  <c r="AG61" i="16"/>
  <c r="AW61" i="16" s="1"/>
  <c r="AF61" i="16"/>
  <c r="AV61" i="16" s="1"/>
  <c r="AE61" i="16"/>
  <c r="AD61" i="16"/>
  <c r="AT61" i="16" s="1"/>
  <c r="AB61" i="16"/>
  <c r="AR61" i="16" s="1"/>
  <c r="AA61" i="16"/>
  <c r="AQ61" i="16" s="1"/>
  <c r="Z61" i="16"/>
  <c r="AP61" i="16" s="1"/>
  <c r="Y61" i="16"/>
  <c r="AO61" i="16" s="1"/>
  <c r="W61" i="16"/>
  <c r="AM61" i="16" s="1"/>
  <c r="V61" i="16"/>
  <c r="AL61" i="16" s="1"/>
  <c r="U61" i="16"/>
  <c r="AK61" i="16" s="1"/>
  <c r="T61" i="16"/>
  <c r="AJ61" i="16" s="1"/>
  <c r="AG60" i="16"/>
  <c r="AW60" i="16" s="1"/>
  <c r="AF60" i="16"/>
  <c r="AV60" i="16" s="1"/>
  <c r="AE60" i="16"/>
  <c r="AU60" i="16" s="1"/>
  <c r="AD60" i="16"/>
  <c r="AT60" i="16" s="1"/>
  <c r="AB60" i="16"/>
  <c r="AR60" i="16" s="1"/>
  <c r="AA60" i="16"/>
  <c r="AQ60" i="16" s="1"/>
  <c r="Z60" i="16"/>
  <c r="AP60" i="16" s="1"/>
  <c r="Y60" i="16"/>
  <c r="AO60" i="16" s="1"/>
  <c r="W60" i="16"/>
  <c r="AM60" i="16" s="1"/>
  <c r="V60" i="16"/>
  <c r="AL60" i="16" s="1"/>
  <c r="U60" i="16"/>
  <c r="AK60" i="16" s="1"/>
  <c r="T60" i="16"/>
  <c r="AJ60" i="16" s="1"/>
  <c r="AG59" i="16"/>
  <c r="AW59" i="16" s="1"/>
  <c r="AF59" i="16"/>
  <c r="AV59" i="16" s="1"/>
  <c r="AE59" i="16"/>
  <c r="AU59" i="16" s="1"/>
  <c r="AD59" i="16"/>
  <c r="AT59" i="16" s="1"/>
  <c r="AB59" i="16"/>
  <c r="AR59" i="16" s="1"/>
  <c r="AA59" i="16"/>
  <c r="AQ59" i="16" s="1"/>
  <c r="Z59" i="16"/>
  <c r="AP59" i="16" s="1"/>
  <c r="Y59" i="16"/>
  <c r="AO59" i="16" s="1"/>
  <c r="W59" i="16"/>
  <c r="AM59" i="16" s="1"/>
  <c r="V59" i="16"/>
  <c r="AL59" i="16" s="1"/>
  <c r="U59" i="16"/>
  <c r="AK59" i="16" s="1"/>
  <c r="T59" i="16"/>
  <c r="AJ59" i="16" s="1"/>
  <c r="AU58" i="16"/>
  <c r="AG58" i="16"/>
  <c r="AW58" i="16" s="1"/>
  <c r="AF58" i="16"/>
  <c r="AV58" i="16" s="1"/>
  <c r="AE58" i="16"/>
  <c r="AD58" i="16"/>
  <c r="AT58" i="16" s="1"/>
  <c r="AB58" i="16"/>
  <c r="AR58" i="16" s="1"/>
  <c r="AA58" i="16"/>
  <c r="AQ58" i="16" s="1"/>
  <c r="Z58" i="16"/>
  <c r="AP58" i="16" s="1"/>
  <c r="Y58" i="16"/>
  <c r="AO58" i="16" s="1"/>
  <c r="W58" i="16"/>
  <c r="AM58" i="16" s="1"/>
  <c r="V58" i="16"/>
  <c r="AL58" i="16" s="1"/>
  <c r="U58" i="16"/>
  <c r="AK58" i="16" s="1"/>
  <c r="T58" i="16"/>
  <c r="AJ58" i="16" s="1"/>
  <c r="AG57" i="16"/>
  <c r="AW57" i="16" s="1"/>
  <c r="AF57" i="16"/>
  <c r="AV57" i="16" s="1"/>
  <c r="AE57" i="16"/>
  <c r="AU57" i="16" s="1"/>
  <c r="AD57" i="16"/>
  <c r="AT57" i="16" s="1"/>
  <c r="AB57" i="16"/>
  <c r="AR57" i="16" s="1"/>
  <c r="AA57" i="16"/>
  <c r="AQ57" i="16" s="1"/>
  <c r="Z57" i="16"/>
  <c r="AP57" i="16" s="1"/>
  <c r="Y57" i="16"/>
  <c r="AO57" i="16" s="1"/>
  <c r="W57" i="16"/>
  <c r="AM57" i="16" s="1"/>
  <c r="V57" i="16"/>
  <c r="AL57" i="16" s="1"/>
  <c r="U57" i="16"/>
  <c r="AK57" i="16" s="1"/>
  <c r="T57" i="16"/>
  <c r="AJ57" i="16" s="1"/>
  <c r="AU56" i="16"/>
  <c r="AO56" i="16"/>
  <c r="AG56" i="16"/>
  <c r="AW56" i="16" s="1"/>
  <c r="AF56" i="16"/>
  <c r="AV56" i="16" s="1"/>
  <c r="AE56" i="16"/>
  <c r="AD56" i="16"/>
  <c r="AT56" i="16" s="1"/>
  <c r="AB56" i="16"/>
  <c r="AR56" i="16" s="1"/>
  <c r="AA56" i="16"/>
  <c r="AQ56" i="16" s="1"/>
  <c r="Z56" i="16"/>
  <c r="AP56" i="16" s="1"/>
  <c r="Y56" i="16"/>
  <c r="W56" i="16"/>
  <c r="AM56" i="16" s="1"/>
  <c r="V56" i="16"/>
  <c r="AL56" i="16" s="1"/>
  <c r="U56" i="16"/>
  <c r="AK56" i="16" s="1"/>
  <c r="T56" i="16"/>
  <c r="AJ56" i="16" s="1"/>
  <c r="AG55" i="16"/>
  <c r="AW55" i="16" s="1"/>
  <c r="AF55" i="16"/>
  <c r="AV55" i="16" s="1"/>
  <c r="AE55" i="16"/>
  <c r="AU55" i="16" s="1"/>
  <c r="AD55" i="16"/>
  <c r="AT55" i="16" s="1"/>
  <c r="AB55" i="16"/>
  <c r="AR55" i="16" s="1"/>
  <c r="AA55" i="16"/>
  <c r="AQ55" i="16" s="1"/>
  <c r="Z55" i="16"/>
  <c r="AP55" i="16" s="1"/>
  <c r="Y55" i="16"/>
  <c r="AO55" i="16" s="1"/>
  <c r="W55" i="16"/>
  <c r="AM55" i="16" s="1"/>
  <c r="V55" i="16"/>
  <c r="AL55" i="16" s="1"/>
  <c r="U55" i="16"/>
  <c r="AK55" i="16" s="1"/>
  <c r="T55" i="16"/>
  <c r="AJ55" i="16" s="1"/>
  <c r="AG54" i="16"/>
  <c r="AW54" i="16" s="1"/>
  <c r="AF54" i="16"/>
  <c r="AV54" i="16" s="1"/>
  <c r="AE54" i="16"/>
  <c r="AU54" i="16" s="1"/>
  <c r="AD54" i="16"/>
  <c r="AT54" i="16" s="1"/>
  <c r="AB54" i="16"/>
  <c r="AR54" i="16" s="1"/>
  <c r="AA54" i="16"/>
  <c r="AQ54" i="16" s="1"/>
  <c r="Z54" i="16"/>
  <c r="AP54" i="16" s="1"/>
  <c r="Y54" i="16"/>
  <c r="AO54" i="16" s="1"/>
  <c r="W54" i="16"/>
  <c r="AM54" i="16" s="1"/>
  <c r="V54" i="16"/>
  <c r="AL54" i="16" s="1"/>
  <c r="U54" i="16"/>
  <c r="AK54" i="16" s="1"/>
  <c r="T54" i="16"/>
  <c r="AJ54" i="16" s="1"/>
  <c r="AG53" i="16"/>
  <c r="AW53" i="16" s="1"/>
  <c r="AF53" i="16"/>
  <c r="AV53" i="16" s="1"/>
  <c r="AE53" i="16"/>
  <c r="AU53" i="16" s="1"/>
  <c r="AD53" i="16"/>
  <c r="AT53" i="16" s="1"/>
  <c r="AB53" i="16"/>
  <c r="AR53" i="16" s="1"/>
  <c r="AA53" i="16"/>
  <c r="AQ53" i="16" s="1"/>
  <c r="Z53" i="16"/>
  <c r="AP53" i="16" s="1"/>
  <c r="Y53" i="16"/>
  <c r="AO53" i="16" s="1"/>
  <c r="W53" i="16"/>
  <c r="AM53" i="16" s="1"/>
  <c r="V53" i="16"/>
  <c r="AL53" i="16" s="1"/>
  <c r="U53" i="16"/>
  <c r="AK53" i="16" s="1"/>
  <c r="T53" i="16"/>
  <c r="AJ53" i="16" s="1"/>
  <c r="AW52" i="16"/>
  <c r="AG52" i="16"/>
  <c r="AF52" i="16"/>
  <c r="AV52" i="16" s="1"/>
  <c r="AE52" i="16"/>
  <c r="AU52" i="16" s="1"/>
  <c r="AD52" i="16"/>
  <c r="AT52" i="16" s="1"/>
  <c r="AB52" i="16"/>
  <c r="AR52" i="16" s="1"/>
  <c r="AA52" i="16"/>
  <c r="AQ52" i="16" s="1"/>
  <c r="Z52" i="16"/>
  <c r="AP52" i="16" s="1"/>
  <c r="Y52" i="16"/>
  <c r="AO52" i="16" s="1"/>
  <c r="W52" i="16"/>
  <c r="AM52" i="16" s="1"/>
  <c r="V52" i="16"/>
  <c r="AL52" i="16" s="1"/>
  <c r="U52" i="16"/>
  <c r="AK52" i="16" s="1"/>
  <c r="T52" i="16"/>
  <c r="AJ52" i="16" s="1"/>
  <c r="AG51" i="16"/>
  <c r="AW51" i="16" s="1"/>
  <c r="AF51" i="16"/>
  <c r="AV51" i="16" s="1"/>
  <c r="AE51" i="16"/>
  <c r="AU51" i="16" s="1"/>
  <c r="AD51" i="16"/>
  <c r="AT51" i="16" s="1"/>
  <c r="AB51" i="16"/>
  <c r="AR51" i="16" s="1"/>
  <c r="AA51" i="16"/>
  <c r="AQ51" i="16" s="1"/>
  <c r="Z51" i="16"/>
  <c r="AP51" i="16" s="1"/>
  <c r="Y51" i="16"/>
  <c r="AO51" i="16" s="1"/>
  <c r="W51" i="16"/>
  <c r="AM51" i="16" s="1"/>
  <c r="V51" i="16"/>
  <c r="AL51" i="16" s="1"/>
  <c r="U51" i="16"/>
  <c r="AK51" i="16" s="1"/>
  <c r="T51" i="16"/>
  <c r="AJ51" i="16" s="1"/>
  <c r="AK50" i="16"/>
  <c r="AG50" i="16"/>
  <c r="AW50" i="16" s="1"/>
  <c r="AF50" i="16"/>
  <c r="AV50" i="16" s="1"/>
  <c r="AE50" i="16"/>
  <c r="AU50" i="16" s="1"/>
  <c r="AD50" i="16"/>
  <c r="AT50" i="16" s="1"/>
  <c r="AB50" i="16"/>
  <c r="AR50" i="16" s="1"/>
  <c r="AA50" i="16"/>
  <c r="AQ50" i="16" s="1"/>
  <c r="Z50" i="16"/>
  <c r="AP50" i="16" s="1"/>
  <c r="Y50" i="16"/>
  <c r="AO50" i="16" s="1"/>
  <c r="W50" i="16"/>
  <c r="AM50" i="16" s="1"/>
  <c r="V50" i="16"/>
  <c r="AL50" i="16" s="1"/>
  <c r="U50" i="16"/>
  <c r="T50" i="16"/>
  <c r="AJ50" i="16" s="1"/>
  <c r="AG49" i="16"/>
  <c r="AW49" i="16" s="1"/>
  <c r="AF49" i="16"/>
  <c r="AV49" i="16" s="1"/>
  <c r="AE49" i="16"/>
  <c r="AU49" i="16" s="1"/>
  <c r="AD49" i="16"/>
  <c r="AT49" i="16" s="1"/>
  <c r="AB49" i="16"/>
  <c r="AR49" i="16" s="1"/>
  <c r="AA49" i="16"/>
  <c r="AQ49" i="16" s="1"/>
  <c r="Z49" i="16"/>
  <c r="AP49" i="16" s="1"/>
  <c r="Y49" i="16"/>
  <c r="AO49" i="16" s="1"/>
  <c r="W49" i="16"/>
  <c r="AM49" i="16" s="1"/>
  <c r="V49" i="16"/>
  <c r="AL49" i="16" s="1"/>
  <c r="U49" i="16"/>
  <c r="AK49" i="16" s="1"/>
  <c r="T49" i="16"/>
  <c r="AJ49" i="16" s="1"/>
  <c r="AG48" i="16"/>
  <c r="AW48" i="16" s="1"/>
  <c r="AF48" i="16"/>
  <c r="AV48" i="16" s="1"/>
  <c r="AE48" i="16"/>
  <c r="AU48" i="16" s="1"/>
  <c r="AD48" i="16"/>
  <c r="AT48" i="16" s="1"/>
  <c r="AB48" i="16"/>
  <c r="AR48" i="16" s="1"/>
  <c r="AA48" i="16"/>
  <c r="AQ48" i="16" s="1"/>
  <c r="Z48" i="16"/>
  <c r="AP48" i="16" s="1"/>
  <c r="Y48" i="16"/>
  <c r="AO48" i="16" s="1"/>
  <c r="W48" i="16"/>
  <c r="AM48" i="16" s="1"/>
  <c r="V48" i="16"/>
  <c r="AL48" i="16" s="1"/>
  <c r="U48" i="16"/>
  <c r="AK48" i="16" s="1"/>
  <c r="T48" i="16"/>
  <c r="AJ48" i="16" s="1"/>
  <c r="AG47" i="16"/>
  <c r="AW47" i="16" s="1"/>
  <c r="AF47" i="16"/>
  <c r="AV47" i="16" s="1"/>
  <c r="AE47" i="16"/>
  <c r="AU47" i="16" s="1"/>
  <c r="AD47" i="16"/>
  <c r="AT47" i="16" s="1"/>
  <c r="AB47" i="16"/>
  <c r="AR47" i="16" s="1"/>
  <c r="AA47" i="16"/>
  <c r="AQ47" i="16" s="1"/>
  <c r="Z47" i="16"/>
  <c r="AP47" i="16" s="1"/>
  <c r="Y47" i="16"/>
  <c r="AO47" i="16" s="1"/>
  <c r="W47" i="16"/>
  <c r="AM47" i="16" s="1"/>
  <c r="V47" i="16"/>
  <c r="AL47" i="16" s="1"/>
  <c r="U47" i="16"/>
  <c r="AK47" i="16" s="1"/>
  <c r="T47" i="16"/>
  <c r="AJ47" i="16" s="1"/>
  <c r="AW46" i="16"/>
  <c r="AU46" i="16"/>
  <c r="AK46" i="16"/>
  <c r="AG46" i="16"/>
  <c r="AF46" i="16"/>
  <c r="AV46" i="16" s="1"/>
  <c r="AE46" i="16"/>
  <c r="AD46" i="16"/>
  <c r="AT46" i="16" s="1"/>
  <c r="AB46" i="16"/>
  <c r="AR46" i="16" s="1"/>
  <c r="AA46" i="16"/>
  <c r="AQ46" i="16" s="1"/>
  <c r="Z46" i="16"/>
  <c r="AP46" i="16" s="1"/>
  <c r="Y46" i="16"/>
  <c r="AO46" i="16" s="1"/>
  <c r="W46" i="16"/>
  <c r="AM46" i="16" s="1"/>
  <c r="V46" i="16"/>
  <c r="AL46" i="16" s="1"/>
  <c r="U46" i="16"/>
  <c r="T46" i="16"/>
  <c r="AJ46" i="16" s="1"/>
  <c r="AG45" i="16"/>
  <c r="AW45" i="16" s="1"/>
  <c r="AF45" i="16"/>
  <c r="AV45" i="16" s="1"/>
  <c r="AE45" i="16"/>
  <c r="AU45" i="16" s="1"/>
  <c r="AD45" i="16"/>
  <c r="AT45" i="16" s="1"/>
  <c r="AB45" i="16"/>
  <c r="AR45" i="16" s="1"/>
  <c r="AA45" i="16"/>
  <c r="AQ45" i="16" s="1"/>
  <c r="Z45" i="16"/>
  <c r="AP45" i="16" s="1"/>
  <c r="Y45" i="16"/>
  <c r="AO45" i="16" s="1"/>
  <c r="W45" i="16"/>
  <c r="AM45" i="16" s="1"/>
  <c r="V45" i="16"/>
  <c r="AL45" i="16" s="1"/>
  <c r="U45" i="16"/>
  <c r="AK45" i="16" s="1"/>
  <c r="T45" i="16"/>
  <c r="AJ45" i="16" s="1"/>
  <c r="AG44" i="16"/>
  <c r="AW44" i="16" s="1"/>
  <c r="AF44" i="16"/>
  <c r="AV44" i="16" s="1"/>
  <c r="AE44" i="16"/>
  <c r="AU44" i="16" s="1"/>
  <c r="AD44" i="16"/>
  <c r="AT44" i="16" s="1"/>
  <c r="AB44" i="16"/>
  <c r="AR44" i="16" s="1"/>
  <c r="AA44" i="16"/>
  <c r="AQ44" i="16" s="1"/>
  <c r="Z44" i="16"/>
  <c r="AP44" i="16" s="1"/>
  <c r="Y44" i="16"/>
  <c r="AO44" i="16" s="1"/>
  <c r="W44" i="16"/>
  <c r="AM44" i="16" s="1"/>
  <c r="V44" i="16"/>
  <c r="AL44" i="16" s="1"/>
  <c r="U44" i="16"/>
  <c r="AK44" i="16" s="1"/>
  <c r="T44" i="16"/>
  <c r="AJ44" i="16" s="1"/>
  <c r="AG43" i="16"/>
  <c r="AW43" i="16" s="1"/>
  <c r="AF43" i="16"/>
  <c r="AV43" i="16" s="1"/>
  <c r="AE43" i="16"/>
  <c r="AU43" i="16" s="1"/>
  <c r="AD43" i="16"/>
  <c r="AT43" i="16" s="1"/>
  <c r="AB43" i="16"/>
  <c r="AR43" i="16" s="1"/>
  <c r="AA43" i="16"/>
  <c r="AQ43" i="16" s="1"/>
  <c r="Z43" i="16"/>
  <c r="AP43" i="16" s="1"/>
  <c r="Y43" i="16"/>
  <c r="AO43" i="16" s="1"/>
  <c r="W43" i="16"/>
  <c r="AM43" i="16" s="1"/>
  <c r="V43" i="16"/>
  <c r="AL43" i="16" s="1"/>
  <c r="U43" i="16"/>
  <c r="AK43" i="16" s="1"/>
  <c r="T43" i="16"/>
  <c r="AJ43" i="16" s="1"/>
  <c r="AG42" i="16"/>
  <c r="AW42" i="16" s="1"/>
  <c r="AF42" i="16"/>
  <c r="AV42" i="16" s="1"/>
  <c r="AE42" i="16"/>
  <c r="AU42" i="16" s="1"/>
  <c r="AD42" i="16"/>
  <c r="AT42" i="16" s="1"/>
  <c r="AB42" i="16"/>
  <c r="AR42" i="16" s="1"/>
  <c r="AA42" i="16"/>
  <c r="AQ42" i="16" s="1"/>
  <c r="Z42" i="16"/>
  <c r="AP42" i="16" s="1"/>
  <c r="Y42" i="16"/>
  <c r="AO42" i="16" s="1"/>
  <c r="W42" i="16"/>
  <c r="AM42" i="16" s="1"/>
  <c r="V42" i="16"/>
  <c r="AL42" i="16" s="1"/>
  <c r="U42" i="16"/>
  <c r="AK42" i="16" s="1"/>
  <c r="T42" i="16"/>
  <c r="AJ42" i="16" s="1"/>
  <c r="AG41" i="16"/>
  <c r="AW41" i="16" s="1"/>
  <c r="AF41" i="16"/>
  <c r="AV41" i="16" s="1"/>
  <c r="AE41" i="16"/>
  <c r="AU41" i="16" s="1"/>
  <c r="AD41" i="16"/>
  <c r="AT41" i="16" s="1"/>
  <c r="AB41" i="16"/>
  <c r="AR41" i="16" s="1"/>
  <c r="AA41" i="16"/>
  <c r="AQ41" i="16" s="1"/>
  <c r="Z41" i="16"/>
  <c r="AP41" i="16" s="1"/>
  <c r="Y41" i="16"/>
  <c r="AO41" i="16" s="1"/>
  <c r="W41" i="16"/>
  <c r="AM41" i="16" s="1"/>
  <c r="V41" i="16"/>
  <c r="AL41" i="16" s="1"/>
  <c r="U41" i="16"/>
  <c r="AK41" i="16" s="1"/>
  <c r="T41" i="16"/>
  <c r="AJ41" i="16" s="1"/>
  <c r="AG40" i="16"/>
  <c r="AW40" i="16" s="1"/>
  <c r="AF40" i="16"/>
  <c r="AV40" i="16" s="1"/>
  <c r="AE40" i="16"/>
  <c r="AU40" i="16" s="1"/>
  <c r="AD40" i="16"/>
  <c r="AT40" i="16" s="1"/>
  <c r="AB40" i="16"/>
  <c r="AR40" i="16" s="1"/>
  <c r="AA40" i="16"/>
  <c r="AQ40" i="16" s="1"/>
  <c r="Z40" i="16"/>
  <c r="AP40" i="16" s="1"/>
  <c r="Y40" i="16"/>
  <c r="AO40" i="16" s="1"/>
  <c r="W40" i="16"/>
  <c r="AM40" i="16" s="1"/>
  <c r="V40" i="16"/>
  <c r="AL40" i="16" s="1"/>
  <c r="U40" i="16"/>
  <c r="AK40" i="16" s="1"/>
  <c r="T40" i="16"/>
  <c r="AJ40" i="16" s="1"/>
  <c r="AP39" i="16"/>
  <c r="AG39" i="16"/>
  <c r="AW39" i="16" s="1"/>
  <c r="AF39" i="16"/>
  <c r="AV39" i="16" s="1"/>
  <c r="AE39" i="16"/>
  <c r="AU39" i="16" s="1"/>
  <c r="AD39" i="16"/>
  <c r="AT39" i="16" s="1"/>
  <c r="AB39" i="16"/>
  <c r="AR39" i="16" s="1"/>
  <c r="AA39" i="16"/>
  <c r="AQ39" i="16" s="1"/>
  <c r="Z39" i="16"/>
  <c r="Y39" i="16"/>
  <c r="AO39" i="16" s="1"/>
  <c r="W39" i="16"/>
  <c r="AM39" i="16" s="1"/>
  <c r="V39" i="16"/>
  <c r="AL39" i="16" s="1"/>
  <c r="U39" i="16"/>
  <c r="AK39" i="16" s="1"/>
  <c r="T39" i="16"/>
  <c r="AJ39" i="16" s="1"/>
  <c r="AK38" i="16"/>
  <c r="AG38" i="16"/>
  <c r="AW38" i="16" s="1"/>
  <c r="AF38" i="16"/>
  <c r="AV38" i="16" s="1"/>
  <c r="AE38" i="16"/>
  <c r="AU38" i="16" s="1"/>
  <c r="AD38" i="16"/>
  <c r="AT38" i="16" s="1"/>
  <c r="AB38" i="16"/>
  <c r="AR38" i="16" s="1"/>
  <c r="AA38" i="16"/>
  <c r="AQ38" i="16" s="1"/>
  <c r="Z38" i="16"/>
  <c r="AP38" i="16" s="1"/>
  <c r="Y38" i="16"/>
  <c r="AO38" i="16" s="1"/>
  <c r="W38" i="16"/>
  <c r="AM38" i="16" s="1"/>
  <c r="V38" i="16"/>
  <c r="AL38" i="16" s="1"/>
  <c r="U38" i="16"/>
  <c r="T38" i="16"/>
  <c r="AJ38" i="16" s="1"/>
  <c r="AR37" i="16"/>
  <c r="AG37" i="16"/>
  <c r="AW37" i="16" s="1"/>
  <c r="AF37" i="16"/>
  <c r="AV37" i="16" s="1"/>
  <c r="AE37" i="16"/>
  <c r="AU37" i="16" s="1"/>
  <c r="AD37" i="16"/>
  <c r="AT37" i="16" s="1"/>
  <c r="AB37" i="16"/>
  <c r="AA37" i="16"/>
  <c r="AQ37" i="16" s="1"/>
  <c r="Z37" i="16"/>
  <c r="AP37" i="16" s="1"/>
  <c r="Y37" i="16"/>
  <c r="AO37" i="16" s="1"/>
  <c r="W37" i="16"/>
  <c r="AM37" i="16" s="1"/>
  <c r="V37" i="16"/>
  <c r="AL37" i="16" s="1"/>
  <c r="U37" i="16"/>
  <c r="AK37" i="16" s="1"/>
  <c r="T37" i="16"/>
  <c r="AJ37" i="16" s="1"/>
  <c r="AG36" i="16"/>
  <c r="AW36" i="16" s="1"/>
  <c r="AF36" i="16"/>
  <c r="AV36" i="16" s="1"/>
  <c r="AE36" i="16"/>
  <c r="AU36" i="16" s="1"/>
  <c r="AD36" i="16"/>
  <c r="AT36" i="16" s="1"/>
  <c r="AB36" i="16"/>
  <c r="AR36" i="16" s="1"/>
  <c r="AA36" i="16"/>
  <c r="AQ36" i="16" s="1"/>
  <c r="Z36" i="16"/>
  <c r="AP36" i="16" s="1"/>
  <c r="Y36" i="16"/>
  <c r="AO36" i="16" s="1"/>
  <c r="W36" i="16"/>
  <c r="AM36" i="16" s="1"/>
  <c r="V36" i="16"/>
  <c r="AL36" i="16" s="1"/>
  <c r="U36" i="16"/>
  <c r="AK36" i="16" s="1"/>
  <c r="T36" i="16"/>
  <c r="AJ36" i="16" s="1"/>
  <c r="AP35" i="16"/>
  <c r="AG35" i="16"/>
  <c r="AW35" i="16" s="1"/>
  <c r="AF35" i="16"/>
  <c r="AV35" i="16" s="1"/>
  <c r="AE35" i="16"/>
  <c r="AU35" i="16" s="1"/>
  <c r="AD35" i="16"/>
  <c r="AT35" i="16" s="1"/>
  <c r="AB35" i="16"/>
  <c r="AR35" i="16" s="1"/>
  <c r="AA35" i="16"/>
  <c r="AQ35" i="16" s="1"/>
  <c r="Z35" i="16"/>
  <c r="Y35" i="16"/>
  <c r="AO35" i="16" s="1"/>
  <c r="W35" i="16"/>
  <c r="AM35" i="16" s="1"/>
  <c r="V35" i="16"/>
  <c r="AL35" i="16" s="1"/>
  <c r="U35" i="16"/>
  <c r="AK35" i="16" s="1"/>
  <c r="T35" i="16"/>
  <c r="AJ35" i="16" s="1"/>
  <c r="AP34" i="16"/>
  <c r="AG34" i="16"/>
  <c r="AW34" i="16" s="1"/>
  <c r="AF34" i="16"/>
  <c r="AV34" i="16" s="1"/>
  <c r="AE34" i="16"/>
  <c r="AU34" i="16" s="1"/>
  <c r="AD34" i="16"/>
  <c r="AT34" i="16" s="1"/>
  <c r="AB34" i="16"/>
  <c r="AR34" i="16" s="1"/>
  <c r="AA34" i="16"/>
  <c r="AQ34" i="16" s="1"/>
  <c r="Z34" i="16"/>
  <c r="Y34" i="16"/>
  <c r="AO34" i="16" s="1"/>
  <c r="W34" i="16"/>
  <c r="AM34" i="16" s="1"/>
  <c r="V34" i="16"/>
  <c r="AL34" i="16" s="1"/>
  <c r="U34" i="16"/>
  <c r="AK34" i="16" s="1"/>
  <c r="T34" i="16"/>
  <c r="AJ34" i="16" s="1"/>
  <c r="AM33" i="16"/>
  <c r="AG33" i="16"/>
  <c r="AW33" i="16" s="1"/>
  <c r="AF33" i="16"/>
  <c r="AV33" i="16" s="1"/>
  <c r="AE33" i="16"/>
  <c r="AU33" i="16" s="1"/>
  <c r="AD33" i="16"/>
  <c r="AT33" i="16" s="1"/>
  <c r="AB33" i="16"/>
  <c r="AR33" i="16" s="1"/>
  <c r="AA33" i="16"/>
  <c r="AQ33" i="16" s="1"/>
  <c r="Z33" i="16"/>
  <c r="AP33" i="16" s="1"/>
  <c r="Y33" i="16"/>
  <c r="AO33" i="16" s="1"/>
  <c r="W33" i="16"/>
  <c r="V33" i="16"/>
  <c r="AL33" i="16" s="1"/>
  <c r="U33" i="16"/>
  <c r="AK33" i="16" s="1"/>
  <c r="T33" i="16"/>
  <c r="AJ33" i="16" s="1"/>
  <c r="AQ32" i="16"/>
  <c r="AL32" i="16"/>
  <c r="AG32" i="16"/>
  <c r="AW32" i="16" s="1"/>
  <c r="AF32" i="16"/>
  <c r="AV32" i="16" s="1"/>
  <c r="AE32" i="16"/>
  <c r="AU32" i="16" s="1"/>
  <c r="AD32" i="16"/>
  <c r="AT32" i="16" s="1"/>
  <c r="AB32" i="16"/>
  <c r="AR32" i="16" s="1"/>
  <c r="AA32" i="16"/>
  <c r="Z32" i="16"/>
  <c r="AP32" i="16" s="1"/>
  <c r="Y32" i="16"/>
  <c r="AO32" i="16" s="1"/>
  <c r="W32" i="16"/>
  <c r="AM32" i="16" s="1"/>
  <c r="V32" i="16"/>
  <c r="U32" i="16"/>
  <c r="AK32" i="16" s="1"/>
  <c r="T32" i="16"/>
  <c r="AJ32" i="16" s="1"/>
  <c r="AG31" i="16"/>
  <c r="AW31" i="16" s="1"/>
  <c r="AF31" i="16"/>
  <c r="AV31" i="16" s="1"/>
  <c r="AE31" i="16"/>
  <c r="AU31" i="16" s="1"/>
  <c r="AD31" i="16"/>
  <c r="AT31" i="16" s="1"/>
  <c r="AB31" i="16"/>
  <c r="AR31" i="16" s="1"/>
  <c r="AA31" i="16"/>
  <c r="AQ31" i="16" s="1"/>
  <c r="Z31" i="16"/>
  <c r="AP31" i="16" s="1"/>
  <c r="Y31" i="16"/>
  <c r="AO31" i="16" s="1"/>
  <c r="W31" i="16"/>
  <c r="AM31" i="16" s="1"/>
  <c r="V31" i="16"/>
  <c r="AL31" i="16" s="1"/>
  <c r="U31" i="16"/>
  <c r="AK31" i="16" s="1"/>
  <c r="T31" i="16"/>
  <c r="AJ31" i="16" s="1"/>
  <c r="AW30" i="16"/>
  <c r="AQ30" i="16"/>
  <c r="AG30" i="16"/>
  <c r="AF30" i="16"/>
  <c r="AV30" i="16" s="1"/>
  <c r="AE30" i="16"/>
  <c r="AU30" i="16" s="1"/>
  <c r="AD30" i="16"/>
  <c r="AT30" i="16" s="1"/>
  <c r="AB30" i="16"/>
  <c r="AR30" i="16" s="1"/>
  <c r="AA30" i="16"/>
  <c r="Z30" i="16"/>
  <c r="AP30" i="16" s="1"/>
  <c r="Y30" i="16"/>
  <c r="AO30" i="16" s="1"/>
  <c r="W30" i="16"/>
  <c r="AM30" i="16" s="1"/>
  <c r="V30" i="16"/>
  <c r="AL30" i="16" s="1"/>
  <c r="U30" i="16"/>
  <c r="AK30" i="16" s="1"/>
  <c r="T30" i="16"/>
  <c r="AJ30" i="16" s="1"/>
  <c r="AG29" i="16"/>
  <c r="AW29" i="16" s="1"/>
  <c r="AF29" i="16"/>
  <c r="AV29" i="16" s="1"/>
  <c r="AE29" i="16"/>
  <c r="AU29" i="16" s="1"/>
  <c r="AD29" i="16"/>
  <c r="AT29" i="16" s="1"/>
  <c r="AB29" i="16"/>
  <c r="AR29" i="16" s="1"/>
  <c r="AA29" i="16"/>
  <c r="AQ29" i="16" s="1"/>
  <c r="Z29" i="16"/>
  <c r="AP29" i="16" s="1"/>
  <c r="Y29" i="16"/>
  <c r="AO29" i="16" s="1"/>
  <c r="W29" i="16"/>
  <c r="AM29" i="16" s="1"/>
  <c r="V29" i="16"/>
  <c r="AL29" i="16" s="1"/>
  <c r="U29" i="16"/>
  <c r="AK29" i="16" s="1"/>
  <c r="T29" i="16"/>
  <c r="AJ29" i="16" s="1"/>
  <c r="AT28" i="16"/>
  <c r="AL28" i="16"/>
  <c r="AG28" i="16"/>
  <c r="AW28" i="16" s="1"/>
  <c r="AF28" i="16"/>
  <c r="AV28" i="16" s="1"/>
  <c r="AE28" i="16"/>
  <c r="AU28" i="16" s="1"/>
  <c r="AD28" i="16"/>
  <c r="AB28" i="16"/>
  <c r="AR28" i="16" s="1"/>
  <c r="AA28" i="16"/>
  <c r="AQ28" i="16" s="1"/>
  <c r="Z28" i="16"/>
  <c r="AP28" i="16" s="1"/>
  <c r="Y28" i="16"/>
  <c r="AO28" i="16" s="1"/>
  <c r="W28" i="16"/>
  <c r="AM28" i="16" s="1"/>
  <c r="V28" i="16"/>
  <c r="U28" i="16"/>
  <c r="AK28" i="16" s="1"/>
  <c r="T28" i="16"/>
  <c r="AJ28" i="16" s="1"/>
  <c r="AP27" i="16"/>
  <c r="AG27" i="16"/>
  <c r="AW27" i="16" s="1"/>
  <c r="AF27" i="16"/>
  <c r="AV27" i="16" s="1"/>
  <c r="AE27" i="16"/>
  <c r="AU27" i="16" s="1"/>
  <c r="AD27" i="16"/>
  <c r="AT27" i="16" s="1"/>
  <c r="AB27" i="16"/>
  <c r="AR27" i="16" s="1"/>
  <c r="AA27" i="16"/>
  <c r="AQ27" i="16" s="1"/>
  <c r="Z27" i="16"/>
  <c r="Y27" i="16"/>
  <c r="AO27" i="16" s="1"/>
  <c r="W27" i="16"/>
  <c r="AM27" i="16" s="1"/>
  <c r="V27" i="16"/>
  <c r="AL27" i="16" s="1"/>
  <c r="U27" i="16"/>
  <c r="AK27" i="16" s="1"/>
  <c r="T27" i="16"/>
  <c r="AJ27" i="16" s="1"/>
  <c r="AG26" i="16"/>
  <c r="AW26" i="16" s="1"/>
  <c r="AF26" i="16"/>
  <c r="AV26" i="16" s="1"/>
  <c r="AE26" i="16"/>
  <c r="AU26" i="16" s="1"/>
  <c r="AD26" i="16"/>
  <c r="AT26" i="16" s="1"/>
  <c r="AB26" i="16"/>
  <c r="AR26" i="16" s="1"/>
  <c r="AA26" i="16"/>
  <c r="AQ26" i="16" s="1"/>
  <c r="Z26" i="16"/>
  <c r="AP26" i="16" s="1"/>
  <c r="Y26" i="16"/>
  <c r="AO26" i="16" s="1"/>
  <c r="W26" i="16"/>
  <c r="AM26" i="16" s="1"/>
  <c r="V26" i="16"/>
  <c r="AL26" i="16" s="1"/>
  <c r="U26" i="16"/>
  <c r="AK26" i="16" s="1"/>
  <c r="T26" i="16"/>
  <c r="AJ26" i="16" s="1"/>
  <c r="AG25" i="16"/>
  <c r="AW25" i="16" s="1"/>
  <c r="AF25" i="16"/>
  <c r="AV25" i="16" s="1"/>
  <c r="AE25" i="16"/>
  <c r="AU25" i="16" s="1"/>
  <c r="AD25" i="16"/>
  <c r="AT25" i="16" s="1"/>
  <c r="AB25" i="16"/>
  <c r="AR25" i="16" s="1"/>
  <c r="AA25" i="16"/>
  <c r="AQ25" i="16" s="1"/>
  <c r="Z25" i="16"/>
  <c r="AP25" i="16" s="1"/>
  <c r="Y25" i="16"/>
  <c r="AO25" i="16" s="1"/>
  <c r="W25" i="16"/>
  <c r="AM25" i="16" s="1"/>
  <c r="V25" i="16"/>
  <c r="AL25" i="16" s="1"/>
  <c r="U25" i="16"/>
  <c r="AK25" i="16" s="1"/>
  <c r="T25" i="16"/>
  <c r="AJ25" i="16" s="1"/>
  <c r="AG24" i="16"/>
  <c r="AW24" i="16" s="1"/>
  <c r="AF24" i="16"/>
  <c r="AV24" i="16" s="1"/>
  <c r="AE24" i="16"/>
  <c r="AU24" i="16" s="1"/>
  <c r="AD24" i="16"/>
  <c r="AT24" i="16" s="1"/>
  <c r="AB24" i="16"/>
  <c r="AR24" i="16" s="1"/>
  <c r="AA24" i="16"/>
  <c r="AQ24" i="16" s="1"/>
  <c r="Z24" i="16"/>
  <c r="AP24" i="16" s="1"/>
  <c r="Y24" i="16"/>
  <c r="AO24" i="16" s="1"/>
  <c r="W24" i="16"/>
  <c r="AM24" i="16" s="1"/>
  <c r="V24" i="16"/>
  <c r="AL24" i="16" s="1"/>
  <c r="U24" i="16"/>
  <c r="AK24" i="16" s="1"/>
  <c r="T24" i="16"/>
  <c r="AJ24" i="16" s="1"/>
  <c r="AQ23" i="16"/>
  <c r="AG23" i="16"/>
  <c r="AW23" i="16" s="1"/>
  <c r="AF23" i="16"/>
  <c r="AV23" i="16" s="1"/>
  <c r="AE23" i="16"/>
  <c r="AU23" i="16" s="1"/>
  <c r="AD23" i="16"/>
  <c r="AT23" i="16" s="1"/>
  <c r="AB23" i="16"/>
  <c r="AR23" i="16" s="1"/>
  <c r="AA23" i="16"/>
  <c r="Z23" i="16"/>
  <c r="AP23" i="16" s="1"/>
  <c r="Y23" i="16"/>
  <c r="AO23" i="16" s="1"/>
  <c r="W23" i="16"/>
  <c r="AM23" i="16" s="1"/>
  <c r="V23" i="16"/>
  <c r="AL23" i="16" s="1"/>
  <c r="U23" i="16"/>
  <c r="AK23" i="16" s="1"/>
  <c r="T23" i="16"/>
  <c r="AJ23" i="16" s="1"/>
  <c r="AW22" i="16"/>
  <c r="AG22" i="16"/>
  <c r="AF22" i="16"/>
  <c r="AV22" i="16" s="1"/>
  <c r="AE22" i="16"/>
  <c r="AU22" i="16" s="1"/>
  <c r="AD22" i="16"/>
  <c r="AT22" i="16" s="1"/>
  <c r="AB22" i="16"/>
  <c r="AR22" i="16" s="1"/>
  <c r="AA22" i="16"/>
  <c r="AQ22" i="16" s="1"/>
  <c r="Z22" i="16"/>
  <c r="AP22" i="16" s="1"/>
  <c r="Y22" i="16"/>
  <c r="AO22" i="16" s="1"/>
  <c r="W22" i="16"/>
  <c r="AM22" i="16" s="1"/>
  <c r="V22" i="16"/>
  <c r="AL22" i="16" s="1"/>
  <c r="U22" i="16"/>
  <c r="AK22" i="16" s="1"/>
  <c r="T22" i="16"/>
  <c r="AJ22" i="16" s="1"/>
  <c r="AG21" i="16"/>
  <c r="AW21" i="16" s="1"/>
  <c r="AF21" i="16"/>
  <c r="AV21" i="16" s="1"/>
  <c r="AE21" i="16"/>
  <c r="AU21" i="16" s="1"/>
  <c r="AD21" i="16"/>
  <c r="AT21" i="16" s="1"/>
  <c r="AB21" i="16"/>
  <c r="AR21" i="16" s="1"/>
  <c r="AA21" i="16"/>
  <c r="AQ21" i="16" s="1"/>
  <c r="Z21" i="16"/>
  <c r="AP21" i="16" s="1"/>
  <c r="Y21" i="16"/>
  <c r="AO21" i="16" s="1"/>
  <c r="W21" i="16"/>
  <c r="AM21" i="16" s="1"/>
  <c r="V21" i="16"/>
  <c r="AL21" i="16" s="1"/>
  <c r="U21" i="16"/>
  <c r="AK21" i="16" s="1"/>
  <c r="T21" i="16"/>
  <c r="AJ21" i="16" s="1"/>
  <c r="AM20" i="16"/>
  <c r="AG20" i="16"/>
  <c r="AW20" i="16" s="1"/>
  <c r="AF20" i="16"/>
  <c r="AV20" i="16" s="1"/>
  <c r="AE20" i="16"/>
  <c r="AU20" i="16" s="1"/>
  <c r="AD20" i="16"/>
  <c r="AT20" i="16" s="1"/>
  <c r="AB20" i="16"/>
  <c r="AR20" i="16" s="1"/>
  <c r="AA20" i="16"/>
  <c r="AQ20" i="16" s="1"/>
  <c r="Z20" i="16"/>
  <c r="AP20" i="16" s="1"/>
  <c r="Y20" i="16"/>
  <c r="AO20" i="16" s="1"/>
  <c r="W20" i="16"/>
  <c r="V20" i="16"/>
  <c r="AL20" i="16" s="1"/>
  <c r="U20" i="16"/>
  <c r="AK20" i="16" s="1"/>
  <c r="T20" i="16"/>
  <c r="AJ20" i="16" s="1"/>
  <c r="AG19" i="16"/>
  <c r="AW19" i="16" s="1"/>
  <c r="AF19" i="16"/>
  <c r="AV19" i="16" s="1"/>
  <c r="AE19" i="16"/>
  <c r="AU19" i="16" s="1"/>
  <c r="AD19" i="16"/>
  <c r="AT19" i="16" s="1"/>
  <c r="AB19" i="16"/>
  <c r="AR19" i="16" s="1"/>
  <c r="AA19" i="16"/>
  <c r="AQ19" i="16" s="1"/>
  <c r="Z19" i="16"/>
  <c r="AP19" i="16" s="1"/>
  <c r="Y19" i="16"/>
  <c r="AO19" i="16" s="1"/>
  <c r="W19" i="16"/>
  <c r="AM19" i="16" s="1"/>
  <c r="V19" i="16"/>
  <c r="AL19" i="16" s="1"/>
  <c r="U19" i="16"/>
  <c r="AK19" i="16" s="1"/>
  <c r="T19" i="16"/>
  <c r="AJ19" i="16" s="1"/>
  <c r="AQ18" i="16"/>
  <c r="AG18" i="16"/>
  <c r="AW18" i="16" s="1"/>
  <c r="AF18" i="16"/>
  <c r="AV18" i="16" s="1"/>
  <c r="AE18" i="16"/>
  <c r="AU18" i="16" s="1"/>
  <c r="AD18" i="16"/>
  <c r="AT18" i="16" s="1"/>
  <c r="AB18" i="16"/>
  <c r="AR18" i="16" s="1"/>
  <c r="AA18" i="16"/>
  <c r="Z18" i="16"/>
  <c r="AP18" i="16" s="1"/>
  <c r="Y18" i="16"/>
  <c r="AO18" i="16" s="1"/>
  <c r="W18" i="16"/>
  <c r="AM18" i="16" s="1"/>
  <c r="V18" i="16"/>
  <c r="AL18" i="16" s="1"/>
  <c r="U18" i="16"/>
  <c r="AK18" i="16" s="1"/>
  <c r="T18" i="16"/>
  <c r="AJ18" i="16" s="1"/>
  <c r="AL17" i="16"/>
  <c r="AG17" i="16"/>
  <c r="AW17" i="16" s="1"/>
  <c r="AF17" i="16"/>
  <c r="AV17" i="16" s="1"/>
  <c r="AE17" i="16"/>
  <c r="AU17" i="16" s="1"/>
  <c r="AD17" i="16"/>
  <c r="AT17" i="16" s="1"/>
  <c r="AB17" i="16"/>
  <c r="AR17" i="16" s="1"/>
  <c r="AA17" i="16"/>
  <c r="AQ17" i="16" s="1"/>
  <c r="Z17" i="16"/>
  <c r="AP17" i="16" s="1"/>
  <c r="Y17" i="16"/>
  <c r="AO17" i="16" s="1"/>
  <c r="W17" i="16"/>
  <c r="AM17" i="16" s="1"/>
  <c r="V17" i="16"/>
  <c r="U17" i="16"/>
  <c r="AK17" i="16" s="1"/>
  <c r="T17" i="16"/>
  <c r="AJ17" i="16" s="1"/>
  <c r="AG16" i="16"/>
  <c r="AW16" i="16" s="1"/>
  <c r="AF16" i="16"/>
  <c r="AV16" i="16" s="1"/>
  <c r="AE16" i="16"/>
  <c r="AU16" i="16" s="1"/>
  <c r="AD16" i="16"/>
  <c r="AT16" i="16" s="1"/>
  <c r="AB16" i="16"/>
  <c r="AR16" i="16" s="1"/>
  <c r="AA16" i="16"/>
  <c r="AQ16" i="16" s="1"/>
  <c r="Z16" i="16"/>
  <c r="AP16" i="16" s="1"/>
  <c r="Y16" i="16"/>
  <c r="AO16" i="16" s="1"/>
  <c r="W16" i="16"/>
  <c r="AM16" i="16" s="1"/>
  <c r="V16" i="16"/>
  <c r="AL16" i="16" s="1"/>
  <c r="U16" i="16"/>
  <c r="AK16" i="16" s="1"/>
  <c r="T16" i="16"/>
  <c r="AJ16" i="16" s="1"/>
  <c r="AR15" i="16"/>
  <c r="AG15" i="16"/>
  <c r="AW15" i="16" s="1"/>
  <c r="AF15" i="16"/>
  <c r="AV15" i="16" s="1"/>
  <c r="AE15" i="16"/>
  <c r="AU15" i="16" s="1"/>
  <c r="AD15" i="16"/>
  <c r="AT15" i="16" s="1"/>
  <c r="AB15" i="16"/>
  <c r="AA15" i="16"/>
  <c r="AQ15" i="16" s="1"/>
  <c r="Z15" i="16"/>
  <c r="AP15" i="16" s="1"/>
  <c r="Y15" i="16"/>
  <c r="AO15" i="16" s="1"/>
  <c r="W15" i="16"/>
  <c r="AM15" i="16" s="1"/>
  <c r="V15" i="16"/>
  <c r="AL15" i="16" s="1"/>
  <c r="U15" i="16"/>
  <c r="AK15" i="16" s="1"/>
  <c r="T15" i="16"/>
  <c r="AJ15" i="16" s="1"/>
  <c r="AG14" i="16"/>
  <c r="AW14" i="16" s="1"/>
  <c r="AF14" i="16"/>
  <c r="AV14" i="16" s="1"/>
  <c r="AE14" i="16"/>
  <c r="AU14" i="16" s="1"/>
  <c r="AD14" i="16"/>
  <c r="AT14" i="16" s="1"/>
  <c r="AB14" i="16"/>
  <c r="AR14" i="16" s="1"/>
  <c r="AA14" i="16"/>
  <c r="AQ14" i="16" s="1"/>
  <c r="Z14" i="16"/>
  <c r="AP14" i="16" s="1"/>
  <c r="Y14" i="16"/>
  <c r="AO14" i="16" s="1"/>
  <c r="W14" i="16"/>
  <c r="AM14" i="16" s="1"/>
  <c r="V14" i="16"/>
  <c r="AL14" i="16" s="1"/>
  <c r="U14" i="16"/>
  <c r="AK14" i="16" s="1"/>
  <c r="T14" i="16"/>
  <c r="AJ14" i="16" s="1"/>
  <c r="AP13" i="16"/>
  <c r="AL13" i="16"/>
  <c r="AG13" i="16"/>
  <c r="AW13" i="16" s="1"/>
  <c r="AF13" i="16"/>
  <c r="AV13" i="16" s="1"/>
  <c r="AE13" i="16"/>
  <c r="AU13" i="16" s="1"/>
  <c r="AD13" i="16"/>
  <c r="AT13" i="16" s="1"/>
  <c r="AB13" i="16"/>
  <c r="AR13" i="16" s="1"/>
  <c r="AA13" i="16"/>
  <c r="AQ13" i="16" s="1"/>
  <c r="Z13" i="16"/>
  <c r="Y13" i="16"/>
  <c r="AO13" i="16" s="1"/>
  <c r="W13" i="16"/>
  <c r="AM13" i="16" s="1"/>
  <c r="V13" i="16"/>
  <c r="U13" i="16"/>
  <c r="AK13" i="16" s="1"/>
  <c r="T13" i="16"/>
  <c r="AJ13" i="16" s="1"/>
  <c r="AW12" i="16"/>
  <c r="AG12" i="16"/>
  <c r="AF12" i="16"/>
  <c r="AV12" i="16" s="1"/>
  <c r="AE12" i="16"/>
  <c r="AU12" i="16" s="1"/>
  <c r="AD12" i="16"/>
  <c r="AT12" i="16" s="1"/>
  <c r="AB12" i="16"/>
  <c r="AR12" i="16" s="1"/>
  <c r="AA12" i="16"/>
  <c r="AQ12" i="16" s="1"/>
  <c r="Z12" i="16"/>
  <c r="AP12" i="16" s="1"/>
  <c r="Y12" i="16"/>
  <c r="AO12" i="16" s="1"/>
  <c r="W12" i="16"/>
  <c r="AM12" i="16" s="1"/>
  <c r="V12" i="16"/>
  <c r="AL12" i="16" s="1"/>
  <c r="U12" i="16"/>
  <c r="AK12" i="16" s="1"/>
  <c r="T12" i="16"/>
  <c r="AJ12" i="16" s="1"/>
  <c r="S8" i="11" l="1"/>
  <c r="Q13" i="11" s="1"/>
  <c r="O19" i="11" s="1"/>
  <c r="M8" i="11"/>
  <c r="L13" i="11" s="1"/>
  <c r="P18" i="11" s="1"/>
  <c r="G8" i="11"/>
  <c r="F13" i="11" s="1"/>
  <c r="P17" i="11" s="1"/>
  <c r="S7" i="11"/>
  <c r="R12" i="11" s="1"/>
  <c r="K19" i="11" s="1"/>
  <c r="M7" i="11"/>
  <c r="L12" i="11" s="1"/>
  <c r="K18" i="11" s="1"/>
  <c r="G7" i="11"/>
  <c r="D12" i="11" s="1"/>
  <c r="I17" i="11" s="1"/>
  <c r="S6" i="11"/>
  <c r="R11" i="11" s="1"/>
  <c r="F19" i="11" s="1"/>
  <c r="M6" i="11"/>
  <c r="L11" i="11" s="1"/>
  <c r="F18" i="11" s="1"/>
  <c r="G6" i="11"/>
  <c r="E11" i="11" s="1"/>
  <c r="E17" i="11" s="1"/>
  <c r="F11" i="11" l="1"/>
  <c r="F17" i="11" s="1"/>
  <c r="D13" i="11"/>
  <c r="N17" i="11" s="1"/>
  <c r="R13" i="11"/>
  <c r="P19" i="11" s="1"/>
  <c r="P21" i="11"/>
  <c r="P20" i="11"/>
  <c r="F21" i="11"/>
  <c r="F20" i="11"/>
  <c r="E12" i="11"/>
  <c r="J17" i="11" s="1"/>
  <c r="J11" i="11"/>
  <c r="D18" i="11" s="1"/>
  <c r="F12" i="11"/>
  <c r="K17" i="11" s="1"/>
  <c r="E13" i="11"/>
  <c r="O17" i="11" s="1"/>
  <c r="K11" i="11"/>
  <c r="E18" i="11" s="1"/>
  <c r="E21" i="11" s="1"/>
  <c r="J12" i="11"/>
  <c r="I18" i="11" s="1"/>
  <c r="I20" i="11" s="1"/>
  <c r="K12" i="11"/>
  <c r="J18" i="11" s="1"/>
  <c r="J13" i="11"/>
  <c r="N18" i="11" s="1"/>
  <c r="N21" i="11" s="1"/>
  <c r="P11" i="11"/>
  <c r="D19" i="11" s="1"/>
  <c r="K13" i="11"/>
  <c r="O18" i="11" s="1"/>
  <c r="Q11" i="11"/>
  <c r="E19" i="11" s="1"/>
  <c r="P12" i="11"/>
  <c r="I19" i="11" s="1"/>
  <c r="D11" i="11"/>
  <c r="D17" i="11" s="1"/>
  <c r="Q12" i="11"/>
  <c r="J19" i="11" s="1"/>
  <c r="P13" i="11"/>
  <c r="N19" i="11" s="1"/>
  <c r="N20" i="11" l="1"/>
  <c r="D21" i="11"/>
  <c r="D20" i="11"/>
  <c r="O21" i="11"/>
  <c r="O20" i="11"/>
  <c r="K21" i="11"/>
  <c r="K20" i="11"/>
  <c r="E20" i="11"/>
  <c r="J21" i="11"/>
  <c r="J20" i="11"/>
  <c r="I21" i="11"/>
  <c r="AP88" i="12" l="1"/>
  <c r="AP87" i="12"/>
  <c r="AM87" i="12"/>
  <c r="AJ87" i="12"/>
  <c r="AP86" i="12"/>
  <c r="AM86" i="12"/>
  <c r="AL86" i="12"/>
  <c r="AJ86" i="12"/>
  <c r="AH86" i="12"/>
  <c r="AP85" i="12"/>
  <c r="AO85" i="12"/>
  <c r="AN85" i="12"/>
  <c r="AM85" i="12"/>
  <c r="AL85" i="12"/>
  <c r="AJ85" i="12"/>
  <c r="AI85" i="12"/>
  <c r="AH85" i="12"/>
  <c r="AP84" i="12"/>
  <c r="AO84" i="12"/>
  <c r="AN84" i="12"/>
  <c r="AM84" i="12"/>
  <c r="AL84" i="12"/>
  <c r="AK84" i="12"/>
  <c r="AJ84" i="12"/>
  <c r="AI84" i="12"/>
  <c r="AH84" i="12"/>
  <c r="AP83" i="12"/>
  <c r="AO83" i="12"/>
  <c r="AN83" i="12"/>
  <c r="AM83" i="12"/>
  <c r="AL83" i="12"/>
  <c r="AK83" i="12"/>
  <c r="AJ83" i="12"/>
  <c r="AI83" i="12"/>
  <c r="AH83" i="12"/>
  <c r="AP82" i="12"/>
  <c r="AO82" i="12"/>
  <c r="AN82" i="12"/>
  <c r="AM82" i="12"/>
  <c r="AL82" i="12"/>
  <c r="AK82" i="12"/>
  <c r="AJ82" i="12"/>
  <c r="AI82" i="12"/>
  <c r="AH82" i="12"/>
  <c r="AP81" i="12"/>
  <c r="AO81" i="12"/>
  <c r="AN81" i="12"/>
  <c r="AM81" i="12"/>
  <c r="AL81" i="12"/>
  <c r="AK81" i="12"/>
  <c r="AJ81" i="12"/>
  <c r="AI81" i="12"/>
  <c r="AH81" i="12"/>
  <c r="AP80" i="12"/>
  <c r="AO80" i="12"/>
  <c r="AN80" i="12"/>
  <c r="AM80" i="12"/>
  <c r="AL80" i="12"/>
  <c r="AK80" i="12"/>
  <c r="AJ80" i="12"/>
  <c r="AI80" i="12"/>
  <c r="AH80" i="12"/>
  <c r="AP79" i="12"/>
  <c r="AO79" i="12"/>
  <c r="AN79" i="12"/>
  <c r="AM79" i="12"/>
  <c r="AL79" i="12"/>
  <c r="AK79" i="12"/>
  <c r="AJ79" i="12"/>
  <c r="AI79" i="12"/>
  <c r="AH79" i="12"/>
  <c r="AP78" i="12"/>
  <c r="AO78" i="12"/>
  <c r="AN78" i="12"/>
  <c r="AM78" i="12"/>
  <c r="AL78" i="12"/>
  <c r="AK78" i="12"/>
  <c r="AJ78" i="12"/>
  <c r="AI78" i="12"/>
  <c r="AH78" i="12"/>
  <c r="AP77" i="12"/>
  <c r="AO77" i="12"/>
  <c r="AN77" i="12"/>
  <c r="AM77" i="12"/>
  <c r="AL77" i="12"/>
  <c r="AK77" i="12"/>
  <c r="AJ77" i="12"/>
  <c r="AI77" i="12"/>
  <c r="AH77" i="12"/>
  <c r="AP76" i="12"/>
  <c r="AO76" i="12"/>
  <c r="AN76" i="12"/>
  <c r="AM76" i="12"/>
  <c r="AL76" i="12"/>
  <c r="AK76" i="12"/>
  <c r="AJ76" i="12"/>
  <c r="AI76" i="12"/>
  <c r="AH76" i="12"/>
  <c r="AP75" i="12"/>
  <c r="AO75" i="12"/>
  <c r="AN75" i="12"/>
  <c r="AM75" i="12"/>
  <c r="AL75" i="12"/>
  <c r="AK75" i="12"/>
  <c r="AJ75" i="12"/>
  <c r="AI75" i="12"/>
  <c r="AH75" i="12"/>
  <c r="AP74" i="12"/>
  <c r="AO74" i="12"/>
  <c r="AN74" i="12"/>
  <c r="AM74" i="12"/>
  <c r="AL74" i="12"/>
  <c r="AK74" i="12"/>
  <c r="AJ74" i="12"/>
  <c r="AI74" i="12"/>
  <c r="AH74" i="12"/>
  <c r="AP73" i="12"/>
  <c r="AO73" i="12"/>
  <c r="AN73" i="12"/>
  <c r="AM73" i="12"/>
  <c r="AL73" i="12"/>
  <c r="AK73" i="12"/>
  <c r="AJ73" i="12"/>
  <c r="AI73" i="12"/>
  <c r="AH73" i="12"/>
  <c r="AP72" i="12"/>
  <c r="AO72" i="12"/>
  <c r="AN72" i="12"/>
  <c r="AM72" i="12"/>
  <c r="AL72" i="12"/>
  <c r="AK72" i="12"/>
  <c r="AJ72" i="12"/>
  <c r="AI72" i="12"/>
  <c r="AH72" i="12"/>
  <c r="AP71" i="12"/>
  <c r="AO71" i="12"/>
  <c r="AN71" i="12"/>
  <c r="AM71" i="12"/>
  <c r="AL71" i="12"/>
  <c r="AK71" i="12"/>
  <c r="AJ71" i="12"/>
  <c r="AI71" i="12"/>
  <c r="AH71" i="12"/>
  <c r="AP70" i="12"/>
  <c r="AO70" i="12"/>
  <c r="AN70" i="12"/>
  <c r="AM70" i="12"/>
  <c r="AL70" i="12"/>
  <c r="AK70" i="12"/>
  <c r="AJ70" i="12"/>
  <c r="AI70" i="12"/>
  <c r="AH70" i="12"/>
  <c r="AP69" i="12"/>
  <c r="AO69" i="12"/>
  <c r="AN69" i="12"/>
  <c r="AM69" i="12"/>
  <c r="AL69" i="12"/>
  <c r="AK69" i="12"/>
  <c r="AJ69" i="12"/>
  <c r="AI69" i="12"/>
  <c r="AH69" i="12"/>
  <c r="AP68" i="12"/>
  <c r="AO68" i="12"/>
  <c r="AN68" i="12"/>
  <c r="AM68" i="12"/>
  <c r="AL68" i="12"/>
  <c r="AK68" i="12"/>
  <c r="AJ68" i="12"/>
  <c r="AI68" i="12"/>
  <c r="AH68" i="12"/>
  <c r="AP67" i="12"/>
  <c r="AO67" i="12"/>
  <c r="AN67" i="12"/>
  <c r="AM67" i="12"/>
  <c r="AL67" i="12"/>
  <c r="AK67" i="12"/>
  <c r="AJ67" i="12"/>
  <c r="AI67" i="12"/>
  <c r="AH67" i="12"/>
  <c r="AP66" i="12"/>
  <c r="AO66" i="12"/>
  <c r="AN66" i="12"/>
  <c r="AM66" i="12"/>
  <c r="AL66" i="12"/>
  <c r="AK66" i="12"/>
  <c r="AJ66" i="12"/>
  <c r="AI66" i="12"/>
  <c r="AH66" i="12"/>
  <c r="AP65" i="12"/>
  <c r="AO65" i="12"/>
  <c r="AN65" i="12"/>
  <c r="AM65" i="12"/>
  <c r="AL65" i="12"/>
  <c r="AK65" i="12"/>
  <c r="AJ65" i="12"/>
  <c r="AI65" i="12"/>
  <c r="AH65" i="12"/>
  <c r="AP64" i="12"/>
  <c r="AO64" i="12"/>
  <c r="AN64" i="12"/>
  <c r="AM64" i="12"/>
  <c r="AL64" i="12"/>
  <c r="AK64" i="12"/>
  <c r="AJ64" i="12"/>
  <c r="AI64" i="12"/>
  <c r="AH64" i="12"/>
  <c r="AP63" i="12"/>
  <c r="AO63" i="12"/>
  <c r="AN63" i="12"/>
  <c r="AM63" i="12"/>
  <c r="AL63" i="12"/>
  <c r="AK63" i="12"/>
  <c r="AJ63" i="12"/>
  <c r="AI63" i="12"/>
  <c r="AH63" i="12"/>
  <c r="AP62" i="12"/>
  <c r="AO62" i="12"/>
  <c r="AN62" i="12"/>
  <c r="AM62" i="12"/>
  <c r="AL62" i="12"/>
  <c r="AK62" i="12"/>
  <c r="AJ62" i="12"/>
  <c r="AI62" i="12"/>
  <c r="AH62" i="12"/>
  <c r="AP61" i="12"/>
  <c r="AO61" i="12"/>
  <c r="AN61" i="12"/>
  <c r="AM61" i="12"/>
  <c r="AL61" i="12"/>
  <c r="AK61" i="12"/>
  <c r="AJ61" i="12"/>
  <c r="AI61" i="12"/>
  <c r="AH61" i="12"/>
  <c r="AP60" i="12"/>
  <c r="AO60" i="12"/>
  <c r="AN60" i="12"/>
  <c r="AM60" i="12"/>
  <c r="AL60" i="12"/>
  <c r="AK60" i="12"/>
  <c r="AJ60" i="12"/>
  <c r="AI60" i="12"/>
  <c r="AH60" i="12"/>
  <c r="AP59" i="12"/>
  <c r="AO59" i="12"/>
  <c r="AN59" i="12"/>
  <c r="AM59" i="12"/>
  <c r="AL59" i="12"/>
  <c r="AK59" i="12"/>
  <c r="AJ59" i="12"/>
  <c r="AI59" i="12"/>
  <c r="AH59" i="12"/>
  <c r="AP58" i="12"/>
  <c r="AO58" i="12"/>
  <c r="AN58" i="12"/>
  <c r="AM58" i="12"/>
  <c r="AL58" i="12"/>
  <c r="AK58" i="12"/>
  <c r="AJ58" i="12"/>
  <c r="AI58" i="12"/>
  <c r="AH58" i="12"/>
  <c r="AP57" i="12"/>
  <c r="AO57" i="12"/>
  <c r="AN57" i="12"/>
  <c r="AM57" i="12"/>
  <c r="AL57" i="12"/>
  <c r="AK57" i="12"/>
  <c r="AJ57" i="12"/>
  <c r="AI57" i="12"/>
  <c r="AH57" i="12"/>
  <c r="AP56" i="12"/>
  <c r="AO56" i="12"/>
  <c r="AN56" i="12"/>
  <c r="AM56" i="12"/>
  <c r="AL56" i="12"/>
  <c r="AK56" i="12"/>
  <c r="AJ56" i="12"/>
  <c r="AI56" i="12"/>
  <c r="AH56" i="12"/>
  <c r="U105" i="12"/>
  <c r="U104" i="12"/>
  <c r="R104" i="12"/>
  <c r="U103" i="12"/>
  <c r="R103" i="12"/>
  <c r="U102" i="12"/>
  <c r="R102" i="12"/>
  <c r="U101" i="12"/>
  <c r="R101" i="12"/>
  <c r="U100" i="12"/>
  <c r="S100" i="12"/>
  <c r="R100" i="12"/>
  <c r="U99" i="12"/>
  <c r="S99" i="12"/>
  <c r="R99" i="12"/>
  <c r="U98" i="12"/>
  <c r="S98" i="12"/>
  <c r="R98" i="12"/>
  <c r="P98" i="12"/>
  <c r="O98" i="12"/>
  <c r="U97" i="12"/>
  <c r="S97" i="12"/>
  <c r="R97" i="12"/>
  <c r="P97" i="12"/>
  <c r="O97" i="12"/>
  <c r="M97" i="12"/>
  <c r="U96" i="12"/>
  <c r="S96" i="12"/>
  <c r="R96" i="12"/>
  <c r="P96" i="12"/>
  <c r="O96" i="12"/>
  <c r="M96" i="12"/>
  <c r="U95" i="12"/>
  <c r="S95" i="12"/>
  <c r="R95" i="12"/>
  <c r="P95" i="12"/>
  <c r="O95" i="12"/>
  <c r="M95" i="12"/>
  <c r="U94" i="12"/>
  <c r="S94" i="12"/>
  <c r="R94" i="12"/>
  <c r="P94" i="12"/>
  <c r="O94" i="12"/>
  <c r="M94" i="12"/>
  <c r="U93" i="12"/>
  <c r="S93" i="12"/>
  <c r="R93" i="12"/>
  <c r="P93" i="12"/>
  <c r="O93" i="12"/>
  <c r="M93" i="12"/>
  <c r="U92" i="12"/>
  <c r="S92" i="12"/>
  <c r="R92" i="12"/>
  <c r="P92" i="12"/>
  <c r="O92" i="12"/>
  <c r="M92" i="12"/>
  <c r="U91" i="12"/>
  <c r="T91" i="12"/>
  <c r="S91" i="12"/>
  <c r="R91" i="12"/>
  <c r="P91" i="12"/>
  <c r="O91" i="12"/>
  <c r="M91" i="12"/>
  <c r="U90" i="12"/>
  <c r="T90" i="12"/>
  <c r="S90" i="12"/>
  <c r="R90" i="12"/>
  <c r="P90" i="12"/>
  <c r="O90" i="12"/>
  <c r="M90" i="12"/>
  <c r="U89" i="12"/>
  <c r="T89" i="12"/>
  <c r="S89" i="12"/>
  <c r="R89" i="12"/>
  <c r="P89" i="12"/>
  <c r="O89" i="12"/>
  <c r="N89" i="12"/>
  <c r="M89" i="12"/>
  <c r="U88" i="12"/>
  <c r="T88" i="12"/>
  <c r="S88" i="12"/>
  <c r="R88" i="12"/>
  <c r="Q88" i="12"/>
  <c r="P88" i="12"/>
  <c r="O88" i="12"/>
  <c r="N88" i="12"/>
  <c r="M88" i="12"/>
  <c r="U87" i="12"/>
  <c r="T87" i="12"/>
  <c r="S87" i="12"/>
  <c r="R87" i="12"/>
  <c r="Q87" i="12"/>
  <c r="P87" i="12"/>
  <c r="O87" i="12"/>
  <c r="N87" i="12"/>
  <c r="M87" i="12"/>
  <c r="U86" i="12"/>
  <c r="T86" i="12"/>
  <c r="S86" i="12"/>
  <c r="R86" i="12"/>
  <c r="Q86" i="12"/>
  <c r="P86" i="12"/>
  <c r="O86" i="12"/>
  <c r="N86" i="12"/>
  <c r="M86" i="12"/>
  <c r="U85" i="12"/>
  <c r="T85" i="12"/>
  <c r="S85" i="12"/>
  <c r="R85" i="12"/>
  <c r="Q85" i="12"/>
  <c r="P85" i="12"/>
  <c r="O85" i="12"/>
  <c r="N85" i="12"/>
  <c r="M85" i="12"/>
  <c r="U84" i="12"/>
  <c r="T84" i="12"/>
  <c r="S84" i="12"/>
  <c r="R84" i="12"/>
  <c r="Q84" i="12"/>
  <c r="P84" i="12"/>
  <c r="O84" i="12"/>
  <c r="N84" i="12"/>
  <c r="M84" i="12"/>
  <c r="U83" i="12"/>
  <c r="T83" i="12"/>
  <c r="S83" i="12"/>
  <c r="R83" i="12"/>
  <c r="Q83" i="12"/>
  <c r="P83" i="12"/>
  <c r="O83" i="12"/>
  <c r="N83" i="12"/>
  <c r="M83" i="12"/>
  <c r="U82" i="12"/>
  <c r="T82" i="12"/>
  <c r="S82" i="12"/>
  <c r="R82" i="12"/>
  <c r="Q82" i="12"/>
  <c r="P82" i="12"/>
  <c r="O82" i="12"/>
  <c r="N82" i="12"/>
  <c r="M82" i="12"/>
  <c r="U81" i="12"/>
  <c r="T81" i="12"/>
  <c r="S81" i="12"/>
  <c r="R81" i="12"/>
  <c r="Q81" i="12"/>
  <c r="P81" i="12"/>
  <c r="O81" i="12"/>
  <c r="N81" i="12"/>
  <c r="M81" i="12"/>
  <c r="U80" i="12"/>
  <c r="T80" i="12"/>
  <c r="S80" i="12"/>
  <c r="R80" i="12"/>
  <c r="Q80" i="12"/>
  <c r="P80" i="12"/>
  <c r="O80" i="12"/>
  <c r="N80" i="12"/>
  <c r="M80" i="12"/>
  <c r="U79" i="12"/>
  <c r="T79" i="12"/>
  <c r="S79" i="12"/>
  <c r="R79" i="12"/>
  <c r="Q79" i="12"/>
  <c r="P79" i="12"/>
  <c r="O79" i="12"/>
  <c r="N79" i="12"/>
  <c r="M79" i="12"/>
  <c r="U78" i="12"/>
  <c r="T78" i="12"/>
  <c r="S78" i="12"/>
  <c r="R78" i="12"/>
  <c r="Q78" i="12"/>
  <c r="P78" i="12"/>
  <c r="O78" i="12"/>
  <c r="N78" i="12"/>
  <c r="M78" i="12"/>
  <c r="U77" i="12"/>
  <c r="T77" i="12"/>
  <c r="S77" i="12"/>
  <c r="R77" i="12"/>
  <c r="Q77" i="12"/>
  <c r="P77" i="12"/>
  <c r="O77" i="12"/>
  <c r="N77" i="12"/>
  <c r="M77" i="12"/>
  <c r="U76" i="12"/>
  <c r="T76" i="12"/>
  <c r="S76" i="12"/>
  <c r="R76" i="12"/>
  <c r="Q76" i="12"/>
  <c r="P76" i="12"/>
  <c r="O76" i="12"/>
  <c r="N76" i="12"/>
  <c r="M76" i="12"/>
  <c r="U75" i="12"/>
  <c r="T75" i="12"/>
  <c r="S75" i="12"/>
  <c r="R75" i="12"/>
  <c r="Q75" i="12"/>
  <c r="P75" i="12"/>
  <c r="O75" i="12"/>
  <c r="N75" i="12"/>
  <c r="M75" i="12"/>
  <c r="U74" i="12"/>
  <c r="T74" i="12"/>
  <c r="S74" i="12"/>
  <c r="R74" i="12"/>
  <c r="Q74" i="12"/>
  <c r="P74" i="12"/>
  <c r="O74" i="12"/>
  <c r="N74" i="12"/>
  <c r="M74" i="12"/>
  <c r="U73" i="12"/>
  <c r="T73" i="12"/>
  <c r="S73" i="12"/>
  <c r="R73" i="12"/>
  <c r="Q73" i="12"/>
  <c r="P73" i="12"/>
  <c r="O73" i="12"/>
  <c r="N73" i="12"/>
  <c r="M73" i="12"/>
  <c r="U72" i="12"/>
  <c r="T72" i="12"/>
  <c r="S72" i="12"/>
  <c r="R72" i="12"/>
  <c r="Q72" i="12"/>
  <c r="P72" i="12"/>
  <c r="O72" i="12"/>
  <c r="N72" i="12"/>
  <c r="M72" i="12"/>
  <c r="U71" i="12"/>
  <c r="T71" i="12"/>
  <c r="S71" i="12"/>
  <c r="R71" i="12"/>
  <c r="Q71" i="12"/>
  <c r="P71" i="12"/>
  <c r="O71" i="12"/>
  <c r="N71" i="12"/>
  <c r="M71" i="12"/>
  <c r="U70" i="12"/>
  <c r="T70" i="12"/>
  <c r="S70" i="12"/>
  <c r="R70" i="12"/>
  <c r="Q70" i="12"/>
  <c r="P70" i="12"/>
  <c r="O70" i="12"/>
  <c r="N70" i="12"/>
  <c r="M70" i="12"/>
  <c r="U69" i="12"/>
  <c r="T69" i="12"/>
  <c r="S69" i="12"/>
  <c r="R69" i="12"/>
  <c r="Q69" i="12"/>
  <c r="P69" i="12"/>
  <c r="O69" i="12"/>
  <c r="N69" i="12"/>
  <c r="M69" i="12"/>
  <c r="U68" i="12"/>
  <c r="T68" i="12"/>
  <c r="S68" i="12"/>
  <c r="R68" i="12"/>
  <c r="Q68" i="12"/>
  <c r="P68" i="12"/>
  <c r="O68" i="12"/>
  <c r="N68" i="12"/>
  <c r="M68" i="12"/>
  <c r="U67" i="12"/>
  <c r="T67" i="12"/>
  <c r="S67" i="12"/>
  <c r="R67" i="12"/>
  <c r="Q67" i="12"/>
  <c r="P67" i="12"/>
  <c r="O67" i="12"/>
  <c r="N67" i="12"/>
  <c r="M67" i="12"/>
  <c r="U66" i="12"/>
  <c r="T66" i="12"/>
  <c r="S66" i="12"/>
  <c r="R66" i="12"/>
  <c r="Q66" i="12"/>
  <c r="P66" i="12"/>
  <c r="O66" i="12"/>
  <c r="N66" i="12"/>
  <c r="M66" i="12"/>
  <c r="U65" i="12"/>
  <c r="T65" i="12"/>
  <c r="S65" i="12"/>
  <c r="R65" i="12"/>
  <c r="Q65" i="12"/>
  <c r="P65" i="12"/>
  <c r="O65" i="12"/>
  <c r="N65" i="12"/>
  <c r="M65" i="12"/>
  <c r="U64" i="12"/>
  <c r="T64" i="12"/>
  <c r="S64" i="12"/>
  <c r="R64" i="12"/>
  <c r="Q64" i="12"/>
  <c r="P64" i="12"/>
  <c r="O64" i="12"/>
  <c r="N64" i="12"/>
  <c r="M64" i="12"/>
  <c r="U63" i="12"/>
  <c r="T63" i="12"/>
  <c r="S63" i="12"/>
  <c r="R63" i="12"/>
  <c r="Q63" i="12"/>
  <c r="P63" i="12"/>
  <c r="O63" i="12"/>
  <c r="N63" i="12"/>
  <c r="M63" i="12"/>
  <c r="U62" i="12"/>
  <c r="T62" i="12"/>
  <c r="S62" i="12"/>
  <c r="R62" i="12"/>
  <c r="Q62" i="12"/>
  <c r="P62" i="12"/>
  <c r="O62" i="12"/>
  <c r="N62" i="12"/>
  <c r="M62" i="12"/>
  <c r="U61" i="12"/>
  <c r="T61" i="12"/>
  <c r="S61" i="12"/>
  <c r="R61" i="12"/>
  <c r="Q61" i="12"/>
  <c r="P61" i="12"/>
  <c r="O61" i="12"/>
  <c r="N61" i="12"/>
  <c r="M61" i="12"/>
  <c r="U60" i="12"/>
  <c r="T60" i="12"/>
  <c r="S60" i="12"/>
  <c r="R60" i="12"/>
  <c r="Q60" i="12"/>
  <c r="P60" i="12"/>
  <c r="O60" i="12"/>
  <c r="N60" i="12"/>
  <c r="M60" i="12"/>
  <c r="U59" i="12"/>
  <c r="T59" i="12"/>
  <c r="S59" i="12"/>
  <c r="R59" i="12"/>
  <c r="Q59" i="12"/>
  <c r="P59" i="12"/>
  <c r="O59" i="12"/>
  <c r="N59" i="12"/>
  <c r="M59" i="12"/>
  <c r="U58" i="12"/>
  <c r="T58" i="12"/>
  <c r="S58" i="12"/>
  <c r="R58" i="12"/>
  <c r="Q58" i="12"/>
  <c r="P58" i="12"/>
  <c r="O58" i="12"/>
  <c r="N58" i="12"/>
  <c r="M58" i="12"/>
  <c r="U57" i="12"/>
  <c r="T57" i="12"/>
  <c r="S57" i="12"/>
  <c r="R57" i="12"/>
  <c r="Q57" i="12"/>
  <c r="P57" i="12"/>
  <c r="O57" i="12"/>
  <c r="N57" i="12"/>
  <c r="M57" i="12"/>
  <c r="U56" i="12"/>
  <c r="T56" i="12"/>
  <c r="S56" i="12"/>
  <c r="R56" i="12"/>
  <c r="Q56" i="12"/>
  <c r="P56" i="12"/>
  <c r="O56" i="12"/>
  <c r="N56" i="12"/>
  <c r="M56" i="12"/>
  <c r="AP50" i="12"/>
  <c r="AP49" i="12"/>
  <c r="AP48" i="12"/>
  <c r="AP47" i="12"/>
  <c r="AP46" i="12"/>
  <c r="AJ46" i="12"/>
  <c r="AP45" i="12"/>
  <c r="AO45" i="12"/>
  <c r="AJ45" i="12"/>
  <c r="AH45" i="12"/>
  <c r="AP44" i="12"/>
  <c r="AO44" i="12"/>
  <c r="AJ44" i="12"/>
  <c r="AH44" i="12"/>
  <c r="AP43" i="12"/>
  <c r="AO43" i="12"/>
  <c r="AN43" i="12"/>
  <c r="AJ43" i="12"/>
  <c r="AI43" i="12"/>
  <c r="AH43" i="12"/>
  <c r="AP42" i="12"/>
  <c r="AO42" i="12"/>
  <c r="AN42" i="12"/>
  <c r="AL42" i="12"/>
  <c r="AJ42" i="12"/>
  <c r="AI42" i="12"/>
  <c r="AH42" i="12"/>
  <c r="AP41" i="12"/>
  <c r="AO41" i="12"/>
  <c r="AN41" i="12"/>
  <c r="AL41" i="12"/>
  <c r="AK41" i="12"/>
  <c r="AJ41" i="12"/>
  <c r="AI41" i="12"/>
  <c r="AH41" i="12"/>
  <c r="AP40" i="12"/>
  <c r="AO40" i="12"/>
  <c r="AN40" i="12"/>
  <c r="AM40" i="12"/>
  <c r="AL40" i="12"/>
  <c r="AK40" i="12"/>
  <c r="AJ40" i="12"/>
  <c r="AI40" i="12"/>
  <c r="AH40" i="12"/>
  <c r="AP39" i="12"/>
  <c r="AO39" i="12"/>
  <c r="AN39" i="12"/>
  <c r="AM39" i="12"/>
  <c r="AL39" i="12"/>
  <c r="AK39" i="12"/>
  <c r="AJ39" i="12"/>
  <c r="AI39" i="12"/>
  <c r="AH39" i="12"/>
  <c r="AP38" i="12"/>
  <c r="AO38" i="12"/>
  <c r="AN38" i="12"/>
  <c r="AM38" i="12"/>
  <c r="AL38" i="12"/>
  <c r="AK38" i="12"/>
  <c r="AJ38" i="12"/>
  <c r="AI38" i="12"/>
  <c r="AH38" i="12"/>
  <c r="AP37" i="12"/>
  <c r="AO37" i="12"/>
  <c r="AN37" i="12"/>
  <c r="AM37" i="12"/>
  <c r="AL37" i="12"/>
  <c r="AK37" i="12"/>
  <c r="AJ37" i="12"/>
  <c r="AI37" i="12"/>
  <c r="AH37" i="12"/>
  <c r="AP36" i="12"/>
  <c r="AO36" i="12"/>
  <c r="AN36" i="12"/>
  <c r="AM36" i="12"/>
  <c r="AL36" i="12"/>
  <c r="AK36" i="12"/>
  <c r="AJ36" i="12"/>
  <c r="AI36" i="12"/>
  <c r="AH36" i="12"/>
  <c r="AP35" i="12"/>
  <c r="AO35" i="12"/>
  <c r="AN35" i="12"/>
  <c r="AM35" i="12"/>
  <c r="AL35" i="12"/>
  <c r="AK35" i="12"/>
  <c r="AJ35" i="12"/>
  <c r="AI35" i="12"/>
  <c r="AH35" i="12"/>
  <c r="AP34" i="12"/>
  <c r="AO34" i="12"/>
  <c r="AN34" i="12"/>
  <c r="AM34" i="12"/>
  <c r="AL34" i="12"/>
  <c r="AK34" i="12"/>
  <c r="AJ34" i="12"/>
  <c r="AI34" i="12"/>
  <c r="AH34" i="12"/>
  <c r="AP33" i="12"/>
  <c r="AO33" i="12"/>
  <c r="AN33" i="12"/>
  <c r="AM33" i="12"/>
  <c r="AL33" i="12"/>
  <c r="AK33" i="12"/>
  <c r="AJ33" i="12"/>
  <c r="AI33" i="12"/>
  <c r="AH33" i="12"/>
  <c r="AP32" i="12"/>
  <c r="AO32" i="12"/>
  <c r="AN32" i="12"/>
  <c r="AM32" i="12"/>
  <c r="AL32" i="12"/>
  <c r="AK32" i="12"/>
  <c r="AJ32" i="12"/>
  <c r="AI32" i="12"/>
  <c r="AH32" i="12"/>
  <c r="AP31" i="12"/>
  <c r="AO31" i="12"/>
  <c r="AN31" i="12"/>
  <c r="AM31" i="12"/>
  <c r="AL31" i="12"/>
  <c r="AK31" i="12"/>
  <c r="AJ31" i="12"/>
  <c r="AI31" i="12"/>
  <c r="AH31" i="12"/>
  <c r="AP30" i="12"/>
  <c r="AO30" i="12"/>
  <c r="AN30" i="12"/>
  <c r="AM30" i="12"/>
  <c r="AL30" i="12"/>
  <c r="AK30" i="12"/>
  <c r="AJ30" i="12"/>
  <c r="AI30" i="12"/>
  <c r="AH30" i="12"/>
  <c r="AP29" i="12"/>
  <c r="AO29" i="12"/>
  <c r="AN29" i="12"/>
  <c r="AM29" i="12"/>
  <c r="AL29" i="12"/>
  <c r="AK29" i="12"/>
  <c r="AJ29" i="12"/>
  <c r="AI29" i="12"/>
  <c r="AH29" i="12"/>
  <c r="AP28" i="12"/>
  <c r="AO28" i="12"/>
  <c r="AN28" i="12"/>
  <c r="AM28" i="12"/>
  <c r="AL28" i="12"/>
  <c r="AK28" i="12"/>
  <c r="AJ28" i="12"/>
  <c r="AI28" i="12"/>
  <c r="AH28" i="12"/>
  <c r="AP27" i="12"/>
  <c r="AO27" i="12"/>
  <c r="AN27" i="12"/>
  <c r="AM27" i="12"/>
  <c r="AL27" i="12"/>
  <c r="AK27" i="12"/>
  <c r="AJ27" i="12"/>
  <c r="AI27" i="12"/>
  <c r="AH27" i="12"/>
  <c r="AP26" i="12"/>
  <c r="AO26" i="12"/>
  <c r="AN26" i="12"/>
  <c r="AM26" i="12"/>
  <c r="AL26" i="12"/>
  <c r="AK26" i="12"/>
  <c r="AJ26" i="12"/>
  <c r="AI26" i="12"/>
  <c r="AH26" i="12"/>
  <c r="AP25" i="12"/>
  <c r="AO25" i="12"/>
  <c r="AN25" i="12"/>
  <c r="AM25" i="12"/>
  <c r="AL25" i="12"/>
  <c r="AK25" i="12"/>
  <c r="AJ25" i="12"/>
  <c r="AI25" i="12"/>
  <c r="AH25" i="12"/>
  <c r="AP24" i="12"/>
  <c r="AO24" i="12"/>
  <c r="AN24" i="12"/>
  <c r="AM24" i="12"/>
  <c r="AL24" i="12"/>
  <c r="AK24" i="12"/>
  <c r="AJ24" i="12"/>
  <c r="AI24" i="12"/>
  <c r="AH24" i="12"/>
  <c r="AP23" i="12"/>
  <c r="AO23" i="12"/>
  <c r="AN23" i="12"/>
  <c r="AM23" i="12"/>
  <c r="AL23" i="12"/>
  <c r="AK23" i="12"/>
  <c r="AJ23" i="12"/>
  <c r="AI23" i="12"/>
  <c r="AH23" i="12"/>
  <c r="AP22" i="12"/>
  <c r="AO22" i="12"/>
  <c r="AN22" i="12"/>
  <c r="AM22" i="12"/>
  <c r="AL22" i="12"/>
  <c r="AK22" i="12"/>
  <c r="AJ22" i="12"/>
  <c r="AI22" i="12"/>
  <c r="AH22" i="12"/>
  <c r="AP21" i="12"/>
  <c r="AO21" i="12"/>
  <c r="AN21" i="12"/>
  <c r="AM21" i="12"/>
  <c r="AL21" i="12"/>
  <c r="AK21" i="12"/>
  <c r="AJ21" i="12"/>
  <c r="AI21" i="12"/>
  <c r="AH21" i="12"/>
  <c r="AP20" i="12"/>
  <c r="AO20" i="12"/>
  <c r="AN20" i="12"/>
  <c r="AM20" i="12"/>
  <c r="AL20" i="12"/>
  <c r="AK20" i="12"/>
  <c r="AJ20" i="12"/>
  <c r="AI20" i="12"/>
  <c r="AH20" i="12"/>
  <c r="AP19" i="12"/>
  <c r="AO19" i="12"/>
  <c r="AN19" i="12"/>
  <c r="AM19" i="12"/>
  <c r="AL19" i="12"/>
  <c r="AK19" i="12"/>
  <c r="AJ19" i="12"/>
  <c r="AI19" i="12"/>
  <c r="AH19" i="12"/>
  <c r="AP18" i="12"/>
  <c r="AO18" i="12"/>
  <c r="AN18" i="12"/>
  <c r="AM18" i="12"/>
  <c r="AL18" i="12"/>
  <c r="AK18" i="12"/>
  <c r="AJ18" i="12"/>
  <c r="AI18" i="12"/>
  <c r="AH18" i="12"/>
  <c r="AP17" i="12"/>
  <c r="AO17" i="12"/>
  <c r="AN17" i="12"/>
  <c r="AM17" i="12"/>
  <c r="AL17" i="12"/>
  <c r="AK17" i="12"/>
  <c r="AJ17" i="12"/>
  <c r="AI17" i="12"/>
  <c r="AH17" i="12"/>
  <c r="AP16" i="12"/>
  <c r="AO16" i="12"/>
  <c r="AN16" i="12"/>
  <c r="AM16" i="12"/>
  <c r="AL16" i="12"/>
  <c r="AK16" i="12"/>
  <c r="AJ16" i="12"/>
  <c r="AI16" i="12"/>
  <c r="AH16" i="12"/>
  <c r="AP15" i="12"/>
  <c r="AO15" i="12"/>
  <c r="AN15" i="12"/>
  <c r="AM15" i="12"/>
  <c r="AL15" i="12"/>
  <c r="AK15" i="12"/>
  <c r="AJ15" i="12"/>
  <c r="AI15" i="12"/>
  <c r="AH15" i="12"/>
  <c r="AP14" i="12"/>
  <c r="AO14" i="12"/>
  <c r="AN14" i="12"/>
  <c r="AM14" i="12"/>
  <c r="AL14" i="12"/>
  <c r="AK14" i="12"/>
  <c r="AJ14" i="12"/>
  <c r="AI14" i="12"/>
  <c r="AH14" i="12"/>
  <c r="O46" i="12"/>
  <c r="O45" i="12"/>
  <c r="M45" i="12"/>
  <c r="O44" i="12"/>
  <c r="M44" i="12"/>
  <c r="T43" i="12"/>
  <c r="R43" i="12"/>
  <c r="Q43" i="12"/>
  <c r="O43" i="12"/>
  <c r="N43" i="12"/>
  <c r="M43" i="12"/>
  <c r="T42" i="12"/>
  <c r="S42" i="12"/>
  <c r="R42" i="12"/>
  <c r="Q42" i="12"/>
  <c r="P42" i="12"/>
  <c r="O42" i="12"/>
  <c r="N42" i="12"/>
  <c r="M42" i="12"/>
  <c r="T41" i="12"/>
  <c r="S41" i="12"/>
  <c r="R41" i="12"/>
  <c r="Q41" i="12"/>
  <c r="P41" i="12"/>
  <c r="O41" i="12"/>
  <c r="N41" i="12"/>
  <c r="M41" i="12"/>
  <c r="U40" i="12"/>
  <c r="T40" i="12"/>
  <c r="S40" i="12"/>
  <c r="R40" i="12"/>
  <c r="Q40" i="12"/>
  <c r="P40" i="12"/>
  <c r="O40" i="12"/>
  <c r="N40" i="12"/>
  <c r="M40" i="12"/>
  <c r="U39" i="12"/>
  <c r="T39" i="12"/>
  <c r="S39" i="12"/>
  <c r="R39" i="12"/>
  <c r="Q39" i="12"/>
  <c r="P39" i="12"/>
  <c r="O39" i="12"/>
  <c r="N39" i="12"/>
  <c r="M39" i="12"/>
  <c r="U38" i="12"/>
  <c r="T38" i="12"/>
  <c r="S38" i="12"/>
  <c r="R38" i="12"/>
  <c r="Q38" i="12"/>
  <c r="P38" i="12"/>
  <c r="O38" i="12"/>
  <c r="N38" i="12"/>
  <c r="M38" i="12"/>
  <c r="U37" i="12"/>
  <c r="T37" i="12"/>
  <c r="S37" i="12"/>
  <c r="R37" i="12"/>
  <c r="Q37" i="12"/>
  <c r="P37" i="12"/>
  <c r="O37" i="12"/>
  <c r="N37" i="12"/>
  <c r="M37" i="12"/>
  <c r="U36" i="12"/>
  <c r="T36" i="12"/>
  <c r="S36" i="12"/>
  <c r="R36" i="12"/>
  <c r="Q36" i="12"/>
  <c r="P36" i="12"/>
  <c r="O36" i="12"/>
  <c r="N36" i="12"/>
  <c r="M36" i="12"/>
  <c r="U35" i="12"/>
  <c r="T35" i="12"/>
  <c r="S35" i="12"/>
  <c r="R35" i="12"/>
  <c r="Q35" i="12"/>
  <c r="P35" i="12"/>
  <c r="O35" i="12"/>
  <c r="N35" i="12"/>
  <c r="M35" i="12"/>
  <c r="U34" i="12"/>
  <c r="T34" i="12"/>
  <c r="S34" i="12"/>
  <c r="R34" i="12"/>
  <c r="Q34" i="12"/>
  <c r="P34" i="12"/>
  <c r="O34" i="12"/>
  <c r="N34" i="12"/>
  <c r="M34" i="12"/>
  <c r="U33" i="12"/>
  <c r="T33" i="12"/>
  <c r="S33" i="12"/>
  <c r="R33" i="12"/>
  <c r="Q33" i="12"/>
  <c r="P33" i="12"/>
  <c r="O33" i="12"/>
  <c r="N33" i="12"/>
  <c r="M33" i="12"/>
  <c r="U32" i="12"/>
  <c r="T32" i="12"/>
  <c r="S32" i="12"/>
  <c r="R32" i="12"/>
  <c r="Q32" i="12"/>
  <c r="P32" i="12"/>
  <c r="O32" i="12"/>
  <c r="N32" i="12"/>
  <c r="M32" i="12"/>
  <c r="U31" i="12"/>
  <c r="T31" i="12"/>
  <c r="S31" i="12"/>
  <c r="R31" i="12"/>
  <c r="Q31" i="12"/>
  <c r="P31" i="12"/>
  <c r="O31" i="12"/>
  <c r="N31" i="12"/>
  <c r="M31" i="12"/>
  <c r="U30" i="12"/>
  <c r="T30" i="12"/>
  <c r="S30" i="12"/>
  <c r="R30" i="12"/>
  <c r="Q30" i="12"/>
  <c r="P30" i="12"/>
  <c r="O30" i="12"/>
  <c r="N30" i="12"/>
  <c r="M30" i="12"/>
  <c r="U29" i="12"/>
  <c r="T29" i="12"/>
  <c r="S29" i="12"/>
  <c r="R29" i="12"/>
  <c r="Q29" i="12"/>
  <c r="P29" i="12"/>
  <c r="O29" i="12"/>
  <c r="N29" i="12"/>
  <c r="M29" i="12"/>
  <c r="U28" i="12"/>
  <c r="T28" i="12"/>
  <c r="S28" i="12"/>
  <c r="R28" i="12"/>
  <c r="Q28" i="12"/>
  <c r="P28" i="12"/>
  <c r="O28" i="12"/>
  <c r="N28" i="12"/>
  <c r="M28" i="12"/>
  <c r="U27" i="12"/>
  <c r="T27" i="12"/>
  <c r="S27" i="12"/>
  <c r="R27" i="12"/>
  <c r="Q27" i="12"/>
  <c r="P27" i="12"/>
  <c r="O27" i="12"/>
  <c r="N27" i="12"/>
  <c r="M27" i="12"/>
  <c r="U26" i="12"/>
  <c r="T26" i="12"/>
  <c r="S26" i="12"/>
  <c r="R26" i="12"/>
  <c r="Q26" i="12"/>
  <c r="P26" i="12"/>
  <c r="O26" i="12"/>
  <c r="N26" i="12"/>
  <c r="M26" i="12"/>
  <c r="U25" i="12"/>
  <c r="T25" i="12"/>
  <c r="S25" i="12"/>
  <c r="R25" i="12"/>
  <c r="Q25" i="12"/>
  <c r="P25" i="12"/>
  <c r="O25" i="12"/>
  <c r="N25" i="12"/>
  <c r="M25" i="12"/>
  <c r="U24" i="12"/>
  <c r="T24" i="12"/>
  <c r="S24" i="12"/>
  <c r="R24" i="12"/>
  <c r="Q24" i="12"/>
  <c r="P24" i="12"/>
  <c r="O24" i="12"/>
  <c r="N24" i="12"/>
  <c r="M24" i="12"/>
  <c r="U23" i="12"/>
  <c r="T23" i="12"/>
  <c r="S23" i="12"/>
  <c r="R23" i="12"/>
  <c r="Q23" i="12"/>
  <c r="P23" i="12"/>
  <c r="O23" i="12"/>
  <c r="N23" i="12"/>
  <c r="M23" i="12"/>
  <c r="U22" i="12"/>
  <c r="T22" i="12"/>
  <c r="S22" i="12"/>
  <c r="R22" i="12"/>
  <c r="Q22" i="12"/>
  <c r="P22" i="12"/>
  <c r="O22" i="12"/>
  <c r="N22" i="12"/>
  <c r="M22" i="12"/>
  <c r="U21" i="12"/>
  <c r="T21" i="12"/>
  <c r="S21" i="12"/>
  <c r="R21" i="12"/>
  <c r="Q21" i="12"/>
  <c r="P21" i="12"/>
  <c r="O21" i="12"/>
  <c r="N21" i="12"/>
  <c r="M21" i="12"/>
  <c r="U20" i="12"/>
  <c r="T20" i="12"/>
  <c r="S20" i="12"/>
  <c r="R20" i="12"/>
  <c r="Q20" i="12"/>
  <c r="P20" i="12"/>
  <c r="O20" i="12"/>
  <c r="N20" i="12"/>
  <c r="M20" i="12"/>
  <c r="U19" i="12"/>
  <c r="T19" i="12"/>
  <c r="S19" i="12"/>
  <c r="R19" i="12"/>
  <c r="Q19" i="12"/>
  <c r="P19" i="12"/>
  <c r="O19" i="12"/>
  <c r="N19" i="12"/>
  <c r="M19" i="12"/>
  <c r="U18" i="12"/>
  <c r="T18" i="12"/>
  <c r="S18" i="12"/>
  <c r="R18" i="12"/>
  <c r="Q18" i="12"/>
  <c r="P18" i="12"/>
  <c r="O18" i="12"/>
  <c r="N18" i="12"/>
  <c r="M18" i="12"/>
  <c r="U17" i="12"/>
  <c r="T17" i="12"/>
  <c r="S17" i="12"/>
  <c r="R17" i="12"/>
  <c r="Q17" i="12"/>
  <c r="P17" i="12"/>
  <c r="O17" i="12"/>
  <c r="N17" i="12"/>
  <c r="M17" i="12"/>
  <c r="U16" i="12"/>
  <c r="T16" i="12"/>
  <c r="S16" i="12"/>
  <c r="R16" i="12"/>
  <c r="Q16" i="12"/>
  <c r="P16" i="12"/>
  <c r="O16" i="12"/>
  <c r="N16" i="12"/>
  <c r="M16" i="12"/>
  <c r="U15" i="12"/>
  <c r="T15" i="12"/>
  <c r="S15" i="12"/>
  <c r="R15" i="12"/>
  <c r="Q15" i="12"/>
  <c r="P15" i="12"/>
  <c r="O15" i="12"/>
  <c r="N15" i="12"/>
  <c r="M15" i="12"/>
  <c r="U14" i="12"/>
  <c r="T14" i="12"/>
  <c r="S14" i="12"/>
  <c r="R14" i="12"/>
  <c r="Q14" i="12"/>
  <c r="P14" i="12"/>
  <c r="O14" i="12"/>
  <c r="N14" i="12"/>
  <c r="M14" i="12"/>
  <c r="P19" i="9" l="1"/>
  <c r="M19" i="9"/>
  <c r="P18" i="9"/>
  <c r="M18" i="9"/>
  <c r="P17" i="9"/>
  <c r="P21" i="9" s="1"/>
  <c r="M17" i="9"/>
  <c r="M21" i="9" s="1"/>
  <c r="P14" i="9"/>
  <c r="M14" i="9"/>
  <c r="P13" i="9"/>
  <c r="M13" i="9"/>
  <c r="P12" i="9"/>
  <c r="M12" i="9"/>
  <c r="P9" i="9"/>
  <c r="M9" i="9"/>
  <c r="P8" i="9"/>
  <c r="M8" i="9"/>
  <c r="P7" i="9"/>
  <c r="M7" i="9"/>
  <c r="J39" i="9"/>
  <c r="S19" i="9" s="1"/>
  <c r="I39" i="9"/>
  <c r="R19" i="9" s="1"/>
  <c r="H39" i="9"/>
  <c r="Q19" i="9" s="1"/>
  <c r="E39" i="9"/>
  <c r="N19" i="9" s="1"/>
  <c r="J38" i="9"/>
  <c r="S14" i="9" s="1"/>
  <c r="I38" i="9"/>
  <c r="R14" i="9" s="1"/>
  <c r="H38" i="9"/>
  <c r="Q14" i="9" s="1"/>
  <c r="E38" i="9"/>
  <c r="N14" i="9" s="1"/>
  <c r="J37" i="9"/>
  <c r="S9" i="9" s="1"/>
  <c r="I37" i="9"/>
  <c r="R9" i="9" s="1"/>
  <c r="H37" i="9"/>
  <c r="Q9" i="9" s="1"/>
  <c r="E37" i="9"/>
  <c r="N9" i="9" s="1"/>
  <c r="J33" i="9"/>
  <c r="S18" i="9" s="1"/>
  <c r="I33" i="9"/>
  <c r="R18" i="9" s="1"/>
  <c r="H33" i="9"/>
  <c r="Q18" i="9" s="1"/>
  <c r="E33" i="9"/>
  <c r="N18" i="9" s="1"/>
  <c r="J32" i="9"/>
  <c r="S13" i="9" s="1"/>
  <c r="I32" i="9"/>
  <c r="R13" i="9" s="1"/>
  <c r="H32" i="9"/>
  <c r="Q13" i="9" s="1"/>
  <c r="E32" i="9"/>
  <c r="N13" i="9" s="1"/>
  <c r="J31" i="9"/>
  <c r="S8" i="9" s="1"/>
  <c r="I31" i="9"/>
  <c r="R8" i="9" s="1"/>
  <c r="H31" i="9"/>
  <c r="Q8" i="9" s="1"/>
  <c r="E31" i="9"/>
  <c r="N8" i="9" s="1"/>
  <c r="J27" i="9"/>
  <c r="S17" i="9" s="1"/>
  <c r="I27" i="9"/>
  <c r="R17" i="9" s="1"/>
  <c r="H27" i="9"/>
  <c r="Q17" i="9" s="1"/>
  <c r="E27" i="9"/>
  <c r="N17" i="9" s="1"/>
  <c r="J26" i="9"/>
  <c r="S12" i="9" s="1"/>
  <c r="I26" i="9"/>
  <c r="R12" i="9" s="1"/>
  <c r="H26" i="9"/>
  <c r="Q12" i="9" s="1"/>
  <c r="E26" i="9"/>
  <c r="N12" i="9" s="1"/>
  <c r="J25" i="9"/>
  <c r="S7" i="9" s="1"/>
  <c r="I25" i="9"/>
  <c r="R7" i="9" s="1"/>
  <c r="H25" i="9"/>
  <c r="Q7" i="9" s="1"/>
  <c r="E25" i="9"/>
  <c r="N7" i="9" s="1"/>
  <c r="M16" i="9" l="1"/>
  <c r="P15" i="9"/>
  <c r="M10" i="9"/>
  <c r="P10" i="9"/>
  <c r="M15" i="9"/>
  <c r="P20" i="9"/>
  <c r="S20" i="9"/>
  <c r="S21" i="9"/>
  <c r="S11" i="9"/>
  <c r="S10" i="9"/>
  <c r="R20" i="9"/>
  <c r="N15" i="9"/>
  <c r="N16" i="9"/>
  <c r="R15" i="9"/>
  <c r="R16" i="9"/>
  <c r="S15" i="9"/>
  <c r="S16" i="9"/>
  <c r="N10" i="9"/>
  <c r="N11" i="9"/>
  <c r="Q15" i="9"/>
  <c r="Q16" i="9"/>
  <c r="Q10" i="9"/>
  <c r="Q11" i="9"/>
  <c r="Q20" i="9"/>
  <c r="Q21" i="9"/>
  <c r="N21" i="9"/>
  <c r="N20" i="9"/>
  <c r="R11" i="9"/>
  <c r="R10" i="9"/>
  <c r="M20" i="9"/>
  <c r="M11" i="9"/>
  <c r="P16" i="9"/>
  <c r="R21" i="9"/>
  <c r="P11" i="9"/>
  <c r="F18" i="8" l="1"/>
  <c r="F17" i="8"/>
  <c r="F16" i="8"/>
  <c r="F15" i="8"/>
  <c r="F14" i="8"/>
  <c r="F13" i="8"/>
  <c r="F12" i="8"/>
  <c r="F11" i="8"/>
  <c r="F10" i="8"/>
  <c r="F9" i="8"/>
  <c r="F8" i="8"/>
  <c r="F7" i="8"/>
  <c r="F6" i="8"/>
  <c r="F20" i="8" l="1"/>
  <c r="F19" i="8"/>
  <c r="G9" i="5" l="1"/>
  <c r="K9" i="5" s="1"/>
  <c r="E40" i="5" s="1"/>
  <c r="G15" i="5"/>
  <c r="L15" i="5" s="1"/>
  <c r="F41" i="5" s="1"/>
  <c r="G21" i="5"/>
  <c r="K21" i="5" s="1"/>
  <c r="E42" i="5" s="1"/>
  <c r="G8" i="5"/>
  <c r="L8" i="5" s="1"/>
  <c r="F35" i="5" s="1"/>
  <c r="G14" i="5"/>
  <c r="K14" i="5" s="1"/>
  <c r="E36" i="5" s="1"/>
  <c r="G20" i="5"/>
  <c r="L20" i="5" s="1"/>
  <c r="F37" i="5" s="1"/>
  <c r="G7" i="5"/>
  <c r="K7" i="5" s="1"/>
  <c r="E30" i="5" s="1"/>
  <c r="G13" i="5"/>
  <c r="L13" i="5" s="1"/>
  <c r="F31" i="5" s="1"/>
  <c r="G19" i="5"/>
  <c r="J19" i="5" s="1"/>
  <c r="D32" i="5" s="1"/>
  <c r="G6" i="5"/>
  <c r="L6" i="5" s="1"/>
  <c r="F25" i="5" s="1"/>
  <c r="G12" i="5"/>
  <c r="K12" i="5" s="1"/>
  <c r="E26" i="5" s="1"/>
  <c r="G18" i="5"/>
  <c r="L18" i="5" s="1"/>
  <c r="F27" i="5" s="1"/>
  <c r="F21" i="4"/>
  <c r="G21" i="4" s="1"/>
  <c r="M26" i="4" s="1"/>
  <c r="F20" i="4"/>
  <c r="G20" i="4" s="1"/>
  <c r="J26" i="4" s="1"/>
  <c r="F19" i="4"/>
  <c r="G19" i="4" s="1"/>
  <c r="G26" i="4" s="1"/>
  <c r="F18" i="4"/>
  <c r="G18" i="4" s="1"/>
  <c r="D26" i="4" s="1"/>
  <c r="F15" i="4"/>
  <c r="G15" i="4" s="1"/>
  <c r="M25" i="4" s="1"/>
  <c r="F14" i="4"/>
  <c r="G14" i="4" s="1"/>
  <c r="J25" i="4" s="1"/>
  <c r="F13" i="4"/>
  <c r="G13" i="4" s="1"/>
  <c r="G25" i="4" s="1"/>
  <c r="F12" i="4"/>
  <c r="G12" i="4" s="1"/>
  <c r="D25" i="4" s="1"/>
  <c r="F9" i="4"/>
  <c r="G9" i="4" s="1"/>
  <c r="M24" i="4" s="1"/>
  <c r="M28" i="4" s="1"/>
  <c r="F8" i="4"/>
  <c r="G8" i="4" s="1"/>
  <c r="J24" i="4" s="1"/>
  <c r="F7" i="4"/>
  <c r="G7" i="4" s="1"/>
  <c r="G24" i="4" s="1"/>
  <c r="G28" i="4" s="1"/>
  <c r="F6" i="4"/>
  <c r="G6" i="4" s="1"/>
  <c r="G18" i="2"/>
  <c r="K18" i="2" s="1"/>
  <c r="E35" i="2" s="1"/>
  <c r="G17" i="2"/>
  <c r="L17" i="2" s="1"/>
  <c r="F30" i="2" s="1"/>
  <c r="G16" i="2"/>
  <c r="L16" i="2" s="1"/>
  <c r="F25" i="2" s="1"/>
  <c r="G13" i="2"/>
  <c r="J13" i="2" s="1"/>
  <c r="D34" i="2" s="1"/>
  <c r="G12" i="2"/>
  <c r="K12" i="2" s="1"/>
  <c r="E29" i="2" s="1"/>
  <c r="G11" i="2"/>
  <c r="L11" i="2" s="1"/>
  <c r="F24" i="2" s="1"/>
  <c r="G8" i="2"/>
  <c r="L8" i="2" s="1"/>
  <c r="F33" i="2" s="1"/>
  <c r="G7" i="2"/>
  <c r="L7" i="2" s="1"/>
  <c r="F28" i="2" s="1"/>
  <c r="G6" i="2"/>
  <c r="J6" i="2" s="1"/>
  <c r="D23" i="2" s="1"/>
  <c r="J28" i="4" l="1"/>
  <c r="J7" i="2"/>
  <c r="D28" i="2" s="1"/>
  <c r="D24" i="4"/>
  <c r="D28" i="4" s="1"/>
  <c r="J11" i="2"/>
  <c r="D24" i="2" s="1"/>
  <c r="J12" i="2"/>
  <c r="D29" i="2" s="1"/>
  <c r="L12" i="2"/>
  <c r="F29" i="2" s="1"/>
  <c r="F31" i="2" s="1"/>
  <c r="K13" i="2"/>
  <c r="E34" i="2" s="1"/>
  <c r="L13" i="2"/>
  <c r="F34" i="2" s="1"/>
  <c r="K19" i="5"/>
  <c r="E32" i="5" s="1"/>
  <c r="J9" i="5"/>
  <c r="D40" i="5" s="1"/>
  <c r="L9" i="5"/>
  <c r="F40" i="5" s="1"/>
  <c r="J14" i="5"/>
  <c r="D36" i="5" s="1"/>
  <c r="L14" i="5"/>
  <c r="F36" i="5" s="1"/>
  <c r="L12" i="5"/>
  <c r="F26" i="5" s="1"/>
  <c r="F28" i="5" s="1"/>
  <c r="L19" i="5"/>
  <c r="F32" i="5" s="1"/>
  <c r="J18" i="5"/>
  <c r="D27" i="5" s="1"/>
  <c r="L21" i="5"/>
  <c r="F42" i="5" s="1"/>
  <c r="L7" i="5"/>
  <c r="F30" i="5" s="1"/>
  <c r="J6" i="5"/>
  <c r="D25" i="5" s="1"/>
  <c r="J20" i="5"/>
  <c r="D37" i="5" s="1"/>
  <c r="J15" i="5"/>
  <c r="D41" i="5" s="1"/>
  <c r="K20" i="5"/>
  <c r="E37" i="5" s="1"/>
  <c r="K15" i="5"/>
  <c r="E41" i="5" s="1"/>
  <c r="J13" i="5"/>
  <c r="D31" i="5" s="1"/>
  <c r="J8" i="5"/>
  <c r="D35" i="5" s="1"/>
  <c r="K18" i="5"/>
  <c r="E27" i="5" s="1"/>
  <c r="K13" i="5"/>
  <c r="E31" i="5" s="1"/>
  <c r="K8" i="5"/>
  <c r="E35" i="5" s="1"/>
  <c r="K6" i="5"/>
  <c r="E25" i="5" s="1"/>
  <c r="J12" i="5"/>
  <c r="D26" i="5" s="1"/>
  <c r="J7" i="5"/>
  <c r="D30" i="5" s="1"/>
  <c r="J21" i="5"/>
  <c r="D42" i="5" s="1"/>
  <c r="M27" i="4"/>
  <c r="G27" i="4"/>
  <c r="J27" i="4"/>
  <c r="D27" i="4"/>
  <c r="K7" i="2"/>
  <c r="E28" i="2" s="1"/>
  <c r="K11" i="2"/>
  <c r="E24" i="2" s="1"/>
  <c r="L18" i="2"/>
  <c r="F35" i="2" s="1"/>
  <c r="F37" i="2" s="1"/>
  <c r="K8" i="2"/>
  <c r="E33" i="2" s="1"/>
  <c r="K6" i="2"/>
  <c r="E23" i="2" s="1"/>
  <c r="L6" i="2"/>
  <c r="F23" i="2" s="1"/>
  <c r="J8" i="2"/>
  <c r="D33" i="2" s="1"/>
  <c r="J17" i="2"/>
  <c r="D30" i="2" s="1"/>
  <c r="D31" i="2" s="1"/>
  <c r="K17" i="2"/>
  <c r="E30" i="2" s="1"/>
  <c r="J16" i="2"/>
  <c r="D25" i="2" s="1"/>
  <c r="D27" i="2" s="1"/>
  <c r="K16" i="2"/>
  <c r="E25" i="2" s="1"/>
  <c r="J18" i="2"/>
  <c r="D35" i="2" s="1"/>
  <c r="F32" i="2" l="1"/>
  <c r="F33" i="5"/>
  <c r="F34" i="5" s="1"/>
  <c r="D43" i="5"/>
  <c r="D44" i="5" s="1"/>
  <c r="D28" i="5"/>
  <c r="D29" i="5" s="1"/>
  <c r="D38" i="5"/>
  <c r="D39" i="5" s="1"/>
  <c r="D33" i="5"/>
  <c r="D34" i="5" s="1"/>
  <c r="E43" i="5"/>
  <c r="E44" i="5" s="1"/>
  <c r="F29" i="5"/>
  <c r="E28" i="5"/>
  <c r="E29" i="5" s="1"/>
  <c r="F38" i="5"/>
  <c r="F39" i="5" s="1"/>
  <c r="F43" i="5"/>
  <c r="E38" i="5"/>
  <c r="E39" i="5" s="1"/>
  <c r="E33" i="5"/>
  <c r="E34" i="5" s="1"/>
  <c r="F36" i="2"/>
  <c r="D37" i="2"/>
  <c r="D36" i="2"/>
  <c r="E37" i="2"/>
  <c r="E36" i="2"/>
  <c r="F27" i="2"/>
  <c r="F26" i="2"/>
  <c r="D32" i="2"/>
  <c r="E27" i="2"/>
  <c r="E26" i="2"/>
  <c r="D26" i="2"/>
  <c r="E31" i="2"/>
  <c r="E32" i="2"/>
  <c r="F44" i="5" l="1"/>
</calcChain>
</file>

<file path=xl/sharedStrings.xml><?xml version="1.0" encoding="utf-8"?>
<sst xmlns="http://schemas.openxmlformats.org/spreadsheetml/2006/main" count="2017" uniqueCount="223">
  <si>
    <t>ring</t>
  </si>
  <si>
    <t>ring/dot</t>
  </si>
  <si>
    <t>dot</t>
  </si>
  <si>
    <t>no Sas6</t>
  </si>
  <si>
    <t>1 Sas6</t>
  </si>
  <si>
    <t>2 Sas6</t>
  </si>
  <si>
    <t>DMSO</t>
  </si>
  <si>
    <t>Centrinone</t>
  </si>
  <si>
    <t xml:space="preserve">4h </t>
  </si>
  <si>
    <t>8h</t>
  </si>
  <si>
    <t>12h</t>
  </si>
  <si>
    <t>Plk4</t>
  </si>
  <si>
    <t>Sas6</t>
  </si>
  <si>
    <t>Ring</t>
  </si>
  <si>
    <t>Dot</t>
  </si>
  <si>
    <t>total</t>
  </si>
  <si>
    <t>WT</t>
  </si>
  <si>
    <t>KM</t>
  </si>
  <si>
    <t>pc3</t>
  </si>
  <si>
    <t>Exp1</t>
  </si>
  <si>
    <t>Exp2</t>
  </si>
  <si>
    <t>Exp3</t>
  </si>
  <si>
    <t>Total</t>
  </si>
  <si>
    <r>
      <t>pc1</t>
    </r>
    <r>
      <rPr>
        <sz val="11"/>
        <color indexed="8"/>
        <rFont val="Arial"/>
        <family val="2"/>
      </rPr>
      <t>–</t>
    </r>
    <r>
      <rPr>
        <sz val="11"/>
        <color theme="1"/>
        <rFont val="Calibri"/>
        <family val="2"/>
        <scheme val="minor"/>
      </rPr>
      <t>8 + PC3</t>
    </r>
  </si>
  <si>
    <r>
      <t>pc1</t>
    </r>
    <r>
      <rPr>
        <sz val="11"/>
        <color indexed="8"/>
        <rFont val="Arial"/>
        <family val="2"/>
      </rPr>
      <t>–</t>
    </r>
    <r>
      <rPr>
        <sz val="11"/>
        <color theme="1"/>
        <rFont val="Calibri"/>
        <family val="2"/>
        <scheme val="minor"/>
      </rPr>
      <t>8</t>
    </r>
  </si>
  <si>
    <t>WT CA</t>
  </si>
  <si>
    <t>KM CA</t>
  </si>
  <si>
    <t>dots</t>
  </si>
  <si>
    <t>CP</t>
  </si>
  <si>
    <t>KM CP</t>
  </si>
  <si>
    <t>ratio of dots</t>
  </si>
  <si>
    <r>
      <t>0.1&lt;X</t>
    </r>
    <r>
      <rPr>
        <sz val="11"/>
        <color indexed="8"/>
        <rFont val="Calibri"/>
        <family val="2"/>
      </rPr>
      <t>≤0.3</t>
    </r>
  </si>
  <si>
    <t>0.3&lt;X</t>
  </si>
  <si>
    <r>
      <t>X</t>
    </r>
    <r>
      <rPr>
        <sz val="11"/>
        <color indexed="8"/>
        <rFont val="Calibri"/>
        <family val="2"/>
      </rPr>
      <t>≤0.1</t>
    </r>
  </si>
  <si>
    <t>(&gt;250 nm)</t>
  </si>
  <si>
    <t>3 d</t>
  </si>
  <si>
    <t>4 d</t>
  </si>
  <si>
    <t>5 d</t>
  </si>
  <si>
    <t>Elongated Sas6</t>
  </si>
  <si>
    <t>siGL</t>
  </si>
  <si>
    <t>CA</t>
  </si>
  <si>
    <t>siCep152</t>
  </si>
  <si>
    <t>siSTIL</t>
  </si>
  <si>
    <t xml:space="preserve">no </t>
  </si>
  <si>
    <t>Elong. Sas6</t>
  </si>
  <si>
    <r>
      <t>Peak to peak (</t>
    </r>
    <r>
      <rPr>
        <sz val="11"/>
        <color theme="1"/>
        <rFont val="Calibri"/>
        <family val="2"/>
      </rPr>
      <t>µm)</t>
    </r>
  </si>
  <si>
    <r>
      <t>diameter (</t>
    </r>
    <r>
      <rPr>
        <sz val="11"/>
        <color theme="1"/>
        <rFont val="Calibri"/>
        <family val="2"/>
      </rPr>
      <t>µm)</t>
    </r>
  </si>
  <si>
    <t>CHX</t>
  </si>
  <si>
    <r>
      <t>si</t>
    </r>
    <r>
      <rPr>
        <sz val="11"/>
        <color theme="1"/>
        <rFont val="Calibri"/>
        <family val="2"/>
      </rPr>
      <t>βTrCP</t>
    </r>
  </si>
  <si>
    <t>(h)</t>
  </si>
  <si>
    <t>co-loc</t>
  </si>
  <si>
    <t>no-loc</t>
  </si>
  <si>
    <t>elongated</t>
  </si>
  <si>
    <t>Rel. ratio of pS1108/Plk4</t>
  </si>
  <si>
    <t>Plk4 pSSTT/Plk4</t>
  </si>
  <si>
    <t>Rel. ratio of Plk4 pS1108/Plk4</t>
  </si>
  <si>
    <t>STIL/Plk4</t>
  </si>
  <si>
    <t>STIL pS1108/Plk4</t>
  </si>
  <si>
    <t>Rel. ratio of STIL pS1108/Plk4</t>
  </si>
  <si>
    <t>Sas6/Plk4</t>
  </si>
  <si>
    <t>Rel. ratio of Sas6/Plk4</t>
  </si>
  <si>
    <t>WT/KM</t>
  </si>
  <si>
    <t>WT/CP</t>
  </si>
  <si>
    <t>P value</t>
  </si>
  <si>
    <t>&lt;0.0001</t>
  </si>
  <si>
    <t>Entire</t>
  </si>
  <si>
    <t>Partial</t>
  </si>
  <si>
    <t>None</t>
  </si>
  <si>
    <t>pSSTT</t>
  </si>
  <si>
    <t>pS1108</t>
  </si>
  <si>
    <t>CPB</t>
  </si>
  <si>
    <r>
      <t xml:space="preserve">80 </t>
    </r>
    <r>
      <rPr>
        <sz val="11"/>
        <color theme="1"/>
        <rFont val="Calibri"/>
        <family val="2"/>
      </rPr>
      <t>µ</t>
    </r>
    <r>
      <rPr>
        <sz val="8.0500000000000007"/>
        <color theme="1"/>
        <rFont val="Calibri"/>
        <family val="2"/>
      </rPr>
      <t>M</t>
    </r>
  </si>
  <si>
    <r>
      <t xml:space="preserve">40 </t>
    </r>
    <r>
      <rPr>
        <sz val="11"/>
        <color theme="1"/>
        <rFont val="Calibri"/>
        <family val="2"/>
      </rPr>
      <t>µ</t>
    </r>
    <r>
      <rPr>
        <sz val="8.0500000000000007"/>
        <color theme="1"/>
        <rFont val="Calibri"/>
        <family val="2"/>
      </rPr>
      <t>M</t>
    </r>
  </si>
  <si>
    <r>
      <t xml:space="preserve">20 </t>
    </r>
    <r>
      <rPr>
        <sz val="11"/>
        <color theme="1"/>
        <rFont val="Calibri"/>
        <family val="2"/>
      </rPr>
      <t>µ</t>
    </r>
    <r>
      <rPr>
        <sz val="8.0500000000000007"/>
        <color theme="1"/>
        <rFont val="Calibri"/>
        <family val="2"/>
      </rPr>
      <t>M</t>
    </r>
  </si>
  <si>
    <r>
      <t xml:space="preserve">10 </t>
    </r>
    <r>
      <rPr>
        <sz val="11"/>
        <color theme="1"/>
        <rFont val="Calibri"/>
        <family val="2"/>
      </rPr>
      <t>µ</t>
    </r>
    <r>
      <rPr>
        <sz val="8.0500000000000007"/>
        <color theme="1"/>
        <rFont val="Calibri"/>
        <family val="2"/>
      </rPr>
      <t>M</t>
    </r>
  </si>
  <si>
    <r>
      <t xml:space="preserve">5 </t>
    </r>
    <r>
      <rPr>
        <sz val="11"/>
        <color theme="1"/>
        <rFont val="Calibri"/>
        <family val="2"/>
      </rPr>
      <t>µ</t>
    </r>
    <r>
      <rPr>
        <sz val="8.0500000000000007"/>
        <color theme="1"/>
        <rFont val="Calibri"/>
        <family val="2"/>
      </rPr>
      <t>M</t>
    </r>
  </si>
  <si>
    <r>
      <t xml:space="preserve">0 </t>
    </r>
    <r>
      <rPr>
        <sz val="11"/>
        <color theme="1"/>
        <rFont val="Calibri"/>
        <family val="2"/>
      </rPr>
      <t>µ</t>
    </r>
    <r>
      <rPr>
        <sz val="8.0500000000000007"/>
        <color theme="1"/>
        <rFont val="Calibri"/>
        <family val="2"/>
      </rPr>
      <t>M</t>
    </r>
  </si>
  <si>
    <t>CPB CP</t>
  </si>
  <si>
    <r>
      <t>4</t>
    </r>
    <r>
      <rPr>
        <sz val="11"/>
        <color theme="1"/>
        <rFont val="Calibri"/>
        <family val="2"/>
      </rPr>
      <t>°</t>
    </r>
    <r>
      <rPr>
        <sz val="8.8000000000000007"/>
        <color theme="1"/>
        <rFont val="Calibri"/>
        <family val="2"/>
      </rPr>
      <t>C</t>
    </r>
  </si>
  <si>
    <r>
      <t>20</t>
    </r>
    <r>
      <rPr>
        <sz val="11"/>
        <color theme="1"/>
        <rFont val="Calibri"/>
        <family val="2"/>
      </rPr>
      <t>°</t>
    </r>
    <r>
      <rPr>
        <sz val="8.8000000000000007"/>
        <color theme="1"/>
        <rFont val="Calibri"/>
        <family val="2"/>
      </rPr>
      <t>C</t>
    </r>
  </si>
  <si>
    <t>CPB CP_v1</t>
  </si>
  <si>
    <t>80 µM</t>
  </si>
  <si>
    <t>40 µM</t>
  </si>
  <si>
    <t>20 µM</t>
  </si>
  <si>
    <t>10 µM</t>
  </si>
  <si>
    <t>5 µM</t>
  </si>
  <si>
    <t>2.5 µM</t>
  </si>
  <si>
    <t>1.25 µM</t>
  </si>
  <si>
    <t>Buffer</t>
  </si>
  <si>
    <t>CPB CP PB2-tip mt</t>
  </si>
  <si>
    <t>time (sec)</t>
  </si>
  <si>
    <t>Diameter</t>
  </si>
  <si>
    <r>
      <t xml:space="preserve">10 </t>
    </r>
    <r>
      <rPr>
        <sz val="11"/>
        <color theme="1"/>
        <rFont val="Calibri"/>
        <family val="2"/>
        <scheme val="minor"/>
      </rPr>
      <t>µM</t>
    </r>
  </si>
  <si>
    <r>
      <t>(</t>
    </r>
    <r>
      <rPr>
        <sz val="11"/>
        <color theme="1"/>
        <rFont val="Calibri"/>
        <family val="2"/>
        <scheme val="minor"/>
      </rPr>
      <t>µM)</t>
    </r>
  </si>
  <si>
    <r>
      <t>(µm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</si>
  <si>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r>
      <t>Diameter (</t>
    </r>
    <r>
      <rPr>
        <sz val="11"/>
        <color theme="5"/>
        <rFont val="Calibri"/>
        <family val="2"/>
      </rPr>
      <t>µm)</t>
    </r>
  </si>
  <si>
    <t>Radius (µm)</t>
  </si>
  <si>
    <r>
      <t>Volume  (µm</t>
    </r>
    <r>
      <rPr>
        <vertAlign val="superscript"/>
        <sz val="11"/>
        <color theme="5"/>
        <rFont val="Calibri"/>
        <family val="2"/>
        <scheme val="minor"/>
      </rPr>
      <t>3</t>
    </r>
    <r>
      <rPr>
        <sz val="11"/>
        <color theme="5"/>
        <rFont val="Calibri"/>
        <family val="2"/>
        <scheme val="minor"/>
      </rPr>
      <t>)</t>
    </r>
  </si>
  <si>
    <r>
      <t xml:space="preserve">10 </t>
    </r>
    <r>
      <rPr>
        <sz val="11"/>
        <color theme="1"/>
        <rFont val="Calibri"/>
        <family val="2"/>
      </rPr>
      <t>µ</t>
    </r>
    <r>
      <rPr>
        <sz val="8.8000000000000007"/>
        <color theme="1"/>
        <rFont val="Calibri"/>
        <family val="2"/>
      </rPr>
      <t>M</t>
    </r>
  </si>
  <si>
    <t>Rel. intensity</t>
  </si>
  <si>
    <t>0 s</t>
  </si>
  <si>
    <t>10 s</t>
  </si>
  <si>
    <t xml:space="preserve">Rel. signal intensity </t>
  </si>
  <si>
    <t>Exp4</t>
  </si>
  <si>
    <t>Exp5</t>
  </si>
  <si>
    <t>Exp6</t>
  </si>
  <si>
    <t>Exp7</t>
  </si>
  <si>
    <t>Exp8</t>
  </si>
  <si>
    <t>Exp9</t>
  </si>
  <si>
    <t>Exp10</t>
  </si>
  <si>
    <t>Exp11</t>
  </si>
  <si>
    <t>Exp12</t>
  </si>
  <si>
    <t>Exp13</t>
  </si>
  <si>
    <t>Exp14</t>
  </si>
  <si>
    <t>Exp15</t>
  </si>
  <si>
    <t>Exp16</t>
  </si>
  <si>
    <t>CP1</t>
  </si>
  <si>
    <t>CP2</t>
  </si>
  <si>
    <t>CP3</t>
  </si>
  <si>
    <t>CP4</t>
  </si>
  <si>
    <t>CP5</t>
  </si>
  <si>
    <t>Signal intensity</t>
  </si>
  <si>
    <t>FITC-CPB CP_FRAP</t>
  </si>
  <si>
    <t>FITC-CPB CP_Reference</t>
  </si>
  <si>
    <t>Aged condensates</t>
  </si>
  <si>
    <t>Young condensates</t>
  </si>
  <si>
    <t>WT PB2-tip mt</t>
  </si>
  <si>
    <t>CP PB2-tip mt</t>
  </si>
  <si>
    <t>Rel. ratio of STIL/Plk4</t>
  </si>
  <si>
    <t>Ring+Dot</t>
  </si>
  <si>
    <t>no Plk4</t>
  </si>
  <si>
    <t>dot/ring</t>
  </si>
  <si>
    <t>CA PB2-tip mt</t>
  </si>
  <si>
    <t>coloc. Sas6</t>
  </si>
  <si>
    <t>Sas6 (+)</t>
  </si>
  <si>
    <t>Sas6 (-)</t>
  </si>
  <si>
    <t>pc1</t>
  </si>
  <si>
    <t>pc2</t>
  </si>
  <si>
    <t>pc4</t>
  </si>
  <si>
    <t>pc5</t>
  </si>
  <si>
    <t>pc6</t>
  </si>
  <si>
    <t>pc7</t>
  </si>
  <si>
    <t>pc8</t>
  </si>
  <si>
    <t>CycA -</t>
  </si>
  <si>
    <t>CycA +</t>
  </si>
  <si>
    <t>mito</t>
  </si>
  <si>
    <t>Sas6 -</t>
  </si>
  <si>
    <t>Sas6 +</t>
  </si>
  <si>
    <t xml:space="preserve">CP </t>
  </si>
  <si>
    <t>siβTrCP</t>
  </si>
  <si>
    <t>non-p/under-p</t>
  </si>
  <si>
    <t>phospho</t>
  </si>
  <si>
    <t>GFP</t>
  </si>
  <si>
    <t>SSTT</t>
  </si>
  <si>
    <t>siPlk4</t>
  </si>
  <si>
    <t>Mean</t>
  </si>
  <si>
    <t>S.D.</t>
  </si>
  <si>
    <t>siGL, DMSO</t>
  </si>
  <si>
    <t xml:space="preserve">Plk4 </t>
  </si>
  <si>
    <r>
      <t>0.1&lt;X&lt;</t>
    </r>
    <r>
      <rPr>
        <sz val="11"/>
        <color theme="1"/>
        <rFont val="Calibri"/>
        <family val="2"/>
      </rPr>
      <t>≤</t>
    </r>
    <r>
      <rPr>
        <sz val="11"/>
        <color theme="1"/>
        <rFont val="Calibri"/>
        <family val="2"/>
        <scheme val="minor"/>
      </rPr>
      <t>0.3</t>
    </r>
  </si>
  <si>
    <t>CP_v1</t>
  </si>
  <si>
    <t>Apo-CPB</t>
  </si>
  <si>
    <t>Residue #</t>
  </si>
  <si>
    <t>200 nM</t>
  </si>
  <si>
    <t>600 nM</t>
  </si>
  <si>
    <t>no dot</t>
  </si>
  <si>
    <t>pc1–8 + PC3</t>
  </si>
  <si>
    <t>pc1–8</t>
  </si>
  <si>
    <t>WT-ring</t>
  </si>
  <si>
    <t>WT-dot</t>
  </si>
  <si>
    <t>WT-elong</t>
  </si>
  <si>
    <t>CP-elong</t>
  </si>
  <si>
    <t>CP-dot</t>
  </si>
  <si>
    <t>Mean of ratio</t>
  </si>
  <si>
    <t>S.D. of ratio</t>
  </si>
  <si>
    <r>
      <t>Vol. (µm</t>
    </r>
    <r>
      <rPr>
        <b/>
        <vertAlign val="superscript"/>
        <sz val="11"/>
        <color theme="5"/>
        <rFont val="Calibri"/>
        <family val="2"/>
        <scheme val="minor"/>
      </rPr>
      <t>3</t>
    </r>
    <r>
      <rPr>
        <b/>
        <sz val="11"/>
        <color theme="5"/>
        <rFont val="Calibri"/>
        <family val="2"/>
        <scheme val="minor"/>
      </rPr>
      <t>)</t>
    </r>
  </si>
  <si>
    <t>Cen-4h</t>
  </si>
  <si>
    <t>Cen-8h</t>
  </si>
  <si>
    <t>Cen-12h</t>
  </si>
  <si>
    <t>Ratio of Sas6 length</t>
  </si>
  <si>
    <t>ratio of Sas6(+)</t>
  </si>
  <si>
    <t>Cells w/ Plk4 dots</t>
  </si>
  <si>
    <t>Fig.2b</t>
  </si>
  <si>
    <t>Fig.2a</t>
  </si>
  <si>
    <t>Fig.1c</t>
  </si>
  <si>
    <t>Fig.1d</t>
  </si>
  <si>
    <t>Fig.2c</t>
  </si>
  <si>
    <t>Fig.3c</t>
  </si>
  <si>
    <t>Fig.4a</t>
  </si>
  <si>
    <t>Fig.4b</t>
  </si>
  <si>
    <t>Fig.4d</t>
  </si>
  <si>
    <t>Fig.4e</t>
  </si>
  <si>
    <t>Fig.5a</t>
  </si>
  <si>
    <t>Fig.6a</t>
  </si>
  <si>
    <t>Fig.6c</t>
  </si>
  <si>
    <t>Fig.6b</t>
  </si>
  <si>
    <t>Fig.6f</t>
  </si>
  <si>
    <t>EGFP-Plk4 CP</t>
  </si>
  <si>
    <t>Fig.6g</t>
  </si>
  <si>
    <t>Fig.6h</t>
  </si>
  <si>
    <t>Sup. Fig. 1a</t>
  </si>
  <si>
    <t>Sup. Fig. 1f</t>
  </si>
  <si>
    <t>Sup. Fig. 2a</t>
  </si>
  <si>
    <t>Sup. Fig. 2b</t>
  </si>
  <si>
    <t>Sup. Fig. 2d</t>
  </si>
  <si>
    <t>Sup. Fig. 2f</t>
  </si>
  <si>
    <t>Sup. Fig. 2g</t>
  </si>
  <si>
    <t>Sup. Fig. 4a</t>
  </si>
  <si>
    <t>Sup. Fig. 4d</t>
  </si>
  <si>
    <t>Sup. Fig. 4e</t>
  </si>
  <si>
    <t>Sup. Fig. 5c</t>
  </si>
  <si>
    <t>B-factor</t>
  </si>
  <si>
    <t>Sup. Fig. 5h</t>
  </si>
  <si>
    <t>Sup. Fig. 6a</t>
  </si>
  <si>
    <t>Sup. Fig. 7c</t>
  </si>
  <si>
    <t>Sup. Fig. 7e</t>
  </si>
  <si>
    <t>Sup. Fig. 6i</t>
  </si>
  <si>
    <t>Fig.8a</t>
  </si>
  <si>
    <t>Fig.8c</t>
  </si>
  <si>
    <t>Fig.8d</t>
  </si>
  <si>
    <t>Untreated</t>
  </si>
  <si>
    <t>6% 1,6-hexanediol treated</t>
  </si>
  <si>
    <t>α-Lipoamide-treated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</si>
</sst>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8.0500000000000007"/>
      <color theme="1"/>
      <name val="Calibri"/>
      <family val="2"/>
    </font>
    <font>
      <sz val="8.8000000000000007"/>
      <color theme="1"/>
      <name val="Calibri"/>
      <family val="2"/>
    </font>
    <font>
      <sz val="11"/>
      <color theme="5"/>
      <name val="Calibri"/>
      <family val="2"/>
      <scheme val="minor"/>
    </font>
    <font>
      <vertAlign val="superscript"/>
      <sz val="11"/>
      <color theme="5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5"/>
      <name val="Calibri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color theme="5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vertAlign val="superscript"/>
      <sz val="11"/>
      <color theme="5"/>
      <name val="Calibri"/>
      <family val="2"/>
      <scheme val="minor"/>
    </font>
    <font>
      <b/>
      <sz val="10"/>
      <name val="Arial"/>
      <family val="2"/>
    </font>
    <font>
      <sz val="1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6">
    <xf numFmtId="0" fontId="0" fillId="0" borderId="0" xfId="0"/>
    <xf numFmtId="0" fontId="0" fillId="0" borderId="0" xfId="0" applyNumberFormat="1"/>
    <xf numFmtId="0" fontId="0" fillId="0" borderId="0" xfId="0" applyFill="1"/>
    <xf numFmtId="0" fontId="0" fillId="0" borderId="0" xfId="0" applyNumberFormat="1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1" xfId="0" applyFill="1" applyBorder="1"/>
    <xf numFmtId="0" fontId="0" fillId="0" borderId="2" xfId="0" applyNumberFormat="1" applyBorder="1"/>
    <xf numFmtId="0" fontId="0" fillId="0" borderId="3" xfId="0" applyNumberFormat="1" applyBorder="1"/>
    <xf numFmtId="0" fontId="0" fillId="0" borderId="4" xfId="0" applyNumberFormat="1" applyBorder="1"/>
    <xf numFmtId="0" fontId="0" fillId="0" borderId="0" xfId="0" applyNumberFormat="1" applyBorder="1"/>
    <xf numFmtId="0" fontId="0" fillId="0" borderId="5" xfId="0" applyNumberFormat="1" applyBorder="1"/>
    <xf numFmtId="0" fontId="0" fillId="0" borderId="6" xfId="0" applyNumberFormat="1" applyBorder="1"/>
    <xf numFmtId="0" fontId="0" fillId="0" borderId="7" xfId="0" applyNumberFormat="1" applyBorder="1"/>
    <xf numFmtId="0" fontId="0" fillId="0" borderId="8" xfId="0" applyNumberForma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" xfId="0" applyNumberFormat="1" applyBorder="1"/>
    <xf numFmtId="0" fontId="0" fillId="0" borderId="5" xfId="0" applyNumberFormat="1" applyFill="1" applyBorder="1"/>
    <xf numFmtId="0" fontId="0" fillId="3" borderId="1" xfId="0" applyFill="1" applyBorder="1"/>
    <xf numFmtId="0" fontId="0" fillId="0" borderId="2" xfId="0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13" xfId="0" applyBorder="1"/>
    <xf numFmtId="0" fontId="0" fillId="3" borderId="12" xfId="0" applyFill="1" applyBorder="1"/>
    <xf numFmtId="0" fontId="4" fillId="0" borderId="0" xfId="0" applyFont="1" applyBorder="1" applyAlignment="1">
      <alignment horizontal="right" wrapText="1" readingOrder="1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5" xfId="0" applyFont="1" applyBorder="1" applyAlignment="1">
      <alignment horizontal="right" wrapText="1" readingOrder="1"/>
    </xf>
    <xf numFmtId="0" fontId="4" fillId="0" borderId="7" xfId="0" applyFont="1" applyBorder="1" applyAlignment="1">
      <alignment horizontal="right" wrapText="1" readingOrder="1"/>
    </xf>
    <xf numFmtId="0" fontId="4" fillId="0" borderId="8" xfId="0" applyFont="1" applyBorder="1" applyAlignment="1">
      <alignment horizontal="right" wrapText="1" readingOrder="1"/>
    </xf>
    <xf numFmtId="0" fontId="5" fillId="0" borderId="0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14" xfId="0" applyFont="1" applyBorder="1"/>
    <xf numFmtId="0" fontId="5" fillId="0" borderId="13" xfId="0" applyFont="1" applyBorder="1"/>
    <xf numFmtId="0" fontId="0" fillId="2" borderId="12" xfId="0" applyFill="1" applyBorder="1"/>
    <xf numFmtId="0" fontId="0" fillId="0" borderId="14" xfId="0" applyFill="1" applyBorder="1"/>
    <xf numFmtId="0" fontId="0" fillId="0" borderId="13" xfId="0" applyFill="1" applyBorder="1"/>
    <xf numFmtId="0" fontId="0" fillId="0" borderId="1" xfId="0" applyFont="1" applyFill="1" applyBorder="1"/>
    <xf numFmtId="0" fontId="0" fillId="0" borderId="2" xfId="0" applyFont="1" applyFill="1" applyBorder="1"/>
    <xf numFmtId="0" fontId="0" fillId="0" borderId="3" xfId="0" applyFont="1" applyFill="1" applyBorder="1"/>
    <xf numFmtId="0" fontId="5" fillId="0" borderId="4" xfId="0" applyFont="1" applyFill="1" applyBorder="1"/>
    <xf numFmtId="0" fontId="5" fillId="0" borderId="0" xfId="0" applyFont="1" applyFill="1" applyBorder="1"/>
    <xf numFmtId="0" fontId="5" fillId="0" borderId="5" xfId="0" applyFont="1" applyFill="1" applyBorder="1"/>
    <xf numFmtId="0" fontId="0" fillId="0" borderId="4" xfId="0" applyFill="1" applyBorder="1"/>
    <xf numFmtId="0" fontId="0" fillId="0" borderId="0" xfId="0" applyFill="1" applyBorder="1"/>
    <xf numFmtId="0" fontId="0" fillId="0" borderId="5" xfId="0" applyFont="1" applyFill="1" applyBorder="1"/>
    <xf numFmtId="0" fontId="0" fillId="0" borderId="4" xfId="0" applyFont="1" applyFill="1" applyBorder="1"/>
    <xf numFmtId="0" fontId="0" fillId="0" borderId="0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5" fillId="0" borderId="8" xfId="0" applyFont="1" applyFill="1" applyBorder="1"/>
    <xf numFmtId="0" fontId="0" fillId="0" borderId="6" xfId="0" applyFont="1" applyFill="1" applyBorder="1"/>
    <xf numFmtId="0" fontId="0" fillId="0" borderId="7" xfId="0" applyFont="1" applyFill="1" applyBorder="1"/>
    <xf numFmtId="0" fontId="0" fillId="0" borderId="8" xfId="0" applyFont="1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0" xfId="0" applyFont="1"/>
    <xf numFmtId="0" fontId="0" fillId="0" borderId="0" xfId="0" applyFont="1" applyBorder="1"/>
    <xf numFmtId="0" fontId="0" fillId="0" borderId="7" xfId="0" applyFont="1" applyBorder="1"/>
    <xf numFmtId="0" fontId="0" fillId="0" borderId="2" xfId="0" applyFont="1" applyBorder="1"/>
    <xf numFmtId="0" fontId="0" fillId="0" borderId="3" xfId="0" applyFont="1" applyBorder="1"/>
    <xf numFmtId="0" fontId="0" fillId="3" borderId="1" xfId="0" applyFont="1" applyFill="1" applyBorder="1"/>
    <xf numFmtId="0" fontId="0" fillId="0" borderId="0" xfId="0" applyFill="1" applyBorder="1" applyAlignment="1">
      <alignment horizontal="center"/>
    </xf>
    <xf numFmtId="22" fontId="0" fillId="0" borderId="0" xfId="0" applyNumberFormat="1" applyFill="1" applyBorder="1"/>
    <xf numFmtId="9" fontId="0" fillId="0" borderId="0" xfId="0" applyNumberFormat="1" applyFill="1"/>
    <xf numFmtId="22" fontId="0" fillId="0" borderId="0" xfId="0" applyNumberFormat="1" applyFill="1"/>
    <xf numFmtId="14" fontId="0" fillId="0" borderId="0" xfId="0" applyNumberFormat="1" applyFill="1"/>
    <xf numFmtId="0" fontId="0" fillId="8" borderId="0" xfId="0" applyFill="1" applyBorder="1" applyAlignment="1">
      <alignment horizontal="center"/>
    </xf>
    <xf numFmtId="0" fontId="0" fillId="8" borderId="0" xfId="0" applyFill="1" applyBorder="1"/>
    <xf numFmtId="0" fontId="0" fillId="9" borderId="0" xfId="0" applyFill="1" applyBorder="1" applyAlignment="1">
      <alignment horizontal="center"/>
    </xf>
    <xf numFmtId="0" fontId="0" fillId="9" borderId="0" xfId="0" applyFill="1" applyBorder="1"/>
    <xf numFmtId="0" fontId="0" fillId="3" borderId="4" xfId="0" applyFont="1" applyFill="1" applyBorder="1"/>
    <xf numFmtId="0" fontId="0" fillId="3" borderId="6" xfId="0" applyFont="1" applyFill="1" applyBorder="1"/>
    <xf numFmtId="0" fontId="8" fillId="0" borderId="2" xfId="0" applyFont="1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" xfId="0" applyFont="1" applyBorder="1"/>
    <xf numFmtId="0" fontId="0" fillId="0" borderId="4" xfId="0" applyFont="1" applyBorder="1"/>
    <xf numFmtId="0" fontId="0" fillId="0" borderId="6" xfId="0" applyFont="1" applyBorder="1"/>
    <xf numFmtId="0" fontId="13" fillId="0" borderId="0" xfId="0" applyFont="1"/>
    <xf numFmtId="0" fontId="0" fillId="3" borderId="12" xfId="0" applyFont="1" applyFill="1" applyBorder="1"/>
    <xf numFmtId="0" fontId="0" fillId="2" borderId="15" xfId="0" applyFill="1" applyBorder="1"/>
    <xf numFmtId="0" fontId="13" fillId="0" borderId="0" xfId="0" applyFont="1" applyBorder="1"/>
    <xf numFmtId="0" fontId="13" fillId="0" borderId="5" xfId="0" applyFont="1" applyBorder="1"/>
    <xf numFmtId="0" fontId="13" fillId="0" borderId="7" xfId="0" applyFont="1" applyBorder="1"/>
    <xf numFmtId="0" fontId="13" fillId="0" borderId="8" xfId="0" applyFont="1" applyBorder="1"/>
    <xf numFmtId="0" fontId="13" fillId="0" borderId="10" xfId="0" applyFont="1" applyBorder="1"/>
    <xf numFmtId="0" fontId="13" fillId="0" borderId="11" xfId="0" applyFont="1" applyBorder="1"/>
    <xf numFmtId="0" fontId="0" fillId="3" borderId="4" xfId="0" applyFill="1" applyBorder="1"/>
    <xf numFmtId="0" fontId="0" fillId="3" borderId="3" xfId="0" applyFill="1" applyBorder="1"/>
    <xf numFmtId="0" fontId="0" fillId="0" borderId="12" xfId="0" applyFill="1" applyBorder="1"/>
    <xf numFmtId="0" fontId="0" fillId="3" borderId="13" xfId="0" applyFill="1" applyBorder="1"/>
    <xf numFmtId="0" fontId="5" fillId="2" borderId="15" xfId="0" applyFont="1" applyFill="1" applyBorder="1"/>
    <xf numFmtId="0" fontId="0" fillId="2" borderId="15" xfId="0" applyFont="1" applyFill="1" applyBorder="1"/>
    <xf numFmtId="0" fontId="5" fillId="0" borderId="1" xfId="0" applyFont="1" applyBorder="1"/>
    <xf numFmtId="0" fontId="0" fillId="0" borderId="5" xfId="0" applyFont="1" applyBorder="1"/>
    <xf numFmtId="0" fontId="0" fillId="0" borderId="8" xfId="0" applyFont="1" applyBorder="1"/>
    <xf numFmtId="0" fontId="5" fillId="0" borderId="15" xfId="0" applyFont="1" applyBorder="1"/>
    <xf numFmtId="0" fontId="0" fillId="0" borderId="15" xfId="0" applyFont="1" applyBorder="1"/>
    <xf numFmtId="0" fontId="5" fillId="2" borderId="13" xfId="0" applyFont="1" applyFill="1" applyBorder="1"/>
    <xf numFmtId="0" fontId="5" fillId="0" borderId="9" xfId="0" applyFont="1" applyBorder="1"/>
    <xf numFmtId="0" fontId="5" fillId="0" borderId="10" xfId="0" applyFont="1" applyBorder="1"/>
    <xf numFmtId="0" fontId="0" fillId="0" borderId="10" xfId="0" applyFont="1" applyBorder="1"/>
    <xf numFmtId="0" fontId="0" fillId="0" borderId="11" xfId="0" applyFont="1" applyBorder="1"/>
    <xf numFmtId="0" fontId="0" fillId="2" borderId="13" xfId="0" applyFont="1" applyFill="1" applyBorder="1"/>
    <xf numFmtId="0" fontId="0" fillId="0" borderId="9" xfId="0" applyFont="1" applyBorder="1"/>
    <xf numFmtId="0" fontId="0" fillId="3" borderId="15" xfId="0" applyFont="1" applyFill="1" applyBorder="1"/>
    <xf numFmtId="0" fontId="0" fillId="0" borderId="12" xfId="0" applyFont="1" applyFill="1" applyBorder="1"/>
    <xf numFmtId="0" fontId="0" fillId="0" borderId="14" xfId="0" applyFont="1" applyFill="1" applyBorder="1"/>
    <xf numFmtId="0" fontId="0" fillId="0" borderId="13" xfId="0" applyFont="1" applyFill="1" applyBorder="1"/>
    <xf numFmtId="0" fontId="15" fillId="0" borderId="0" xfId="0" applyFont="1" applyFill="1" applyBorder="1" applyAlignment="1">
      <alignment horizontal="center"/>
    </xf>
    <xf numFmtId="0" fontId="15" fillId="0" borderId="0" xfId="0" applyFont="1" applyFill="1" applyBorder="1"/>
    <xf numFmtId="0" fontId="14" fillId="0" borderId="0" xfId="0" applyFont="1" applyFill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2" fillId="3" borderId="15" xfId="0" applyFont="1" applyFill="1" applyBorder="1"/>
    <xf numFmtId="0" fontId="0" fillId="0" borderId="0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2" xfId="0" applyBorder="1"/>
    <xf numFmtId="0" fontId="0" fillId="6" borderId="2" xfId="0" applyFill="1" applyBorder="1"/>
    <xf numFmtId="0" fontId="0" fillId="6" borderId="3" xfId="0" applyFill="1" applyBorder="1"/>
    <xf numFmtId="0" fontId="0" fillId="3" borderId="6" xfId="0" applyFill="1" applyBorder="1"/>
    <xf numFmtId="0" fontId="0" fillId="6" borderId="7" xfId="0" applyFill="1" applyBorder="1"/>
    <xf numFmtId="0" fontId="0" fillId="6" borderId="8" xfId="0" applyFill="1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2" xfId="0" applyNumberFormat="1" applyFill="1" applyBorder="1"/>
    <xf numFmtId="49" fontId="0" fillId="0" borderId="4" xfId="0" applyNumberFormat="1" applyBorder="1" applyAlignment="1">
      <alignment horizontal="center"/>
    </xf>
    <xf numFmtId="49" fontId="0" fillId="0" borderId="4" xfId="0" applyNumberFormat="1" applyBorder="1" applyAlignment="1">
      <alignment horizontal="left"/>
    </xf>
    <xf numFmtId="0" fontId="0" fillId="0" borderId="3" xfId="0" applyNumberFormat="1" applyFill="1" applyBorder="1"/>
    <xf numFmtId="49" fontId="0" fillId="0" borderId="2" xfId="0" applyNumberFormat="1" applyBorder="1" applyAlignment="1">
      <alignment horizontal="left"/>
    </xf>
    <xf numFmtId="49" fontId="0" fillId="0" borderId="0" xfId="0" applyNumberFormat="1" applyBorder="1"/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0" fontId="0" fillId="3" borderId="15" xfId="0" applyFill="1" applyBorder="1"/>
    <xf numFmtId="0" fontId="0" fillId="3" borderId="11" xfId="0" applyFill="1" applyBorder="1"/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14" fillId="0" borderId="0" xfId="0" applyFont="1" applyFill="1"/>
    <xf numFmtId="0" fontId="0" fillId="0" borderId="15" xfId="0" applyBorder="1"/>
    <xf numFmtId="0" fontId="0" fillId="0" borderId="0" xfId="0" applyFont="1" applyAlignment="1">
      <alignment horizontal="center" vertical="center"/>
    </xf>
    <xf numFmtId="2" fontId="0" fillId="0" borderId="0" xfId="0" applyNumberFormat="1" applyFont="1" applyAlignment="1">
      <alignment horizontal="center" vertical="center"/>
    </xf>
    <xf numFmtId="2" fontId="0" fillId="0" borderId="5" xfId="0" applyNumberFormat="1" applyFont="1" applyBorder="1" applyAlignment="1">
      <alignment horizontal="center" vertical="center"/>
    </xf>
    <xf numFmtId="2" fontId="0" fillId="0" borderId="8" xfId="0" applyNumberFormat="1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2" fontId="0" fillId="0" borderId="10" xfId="0" applyNumberFormat="1" applyFont="1" applyBorder="1" applyAlignment="1">
      <alignment horizontal="center" vertical="center"/>
    </xf>
    <xf numFmtId="2" fontId="0" fillId="0" borderId="11" xfId="0" applyNumberFormat="1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/>
    </xf>
    <xf numFmtId="0" fontId="0" fillId="0" borderId="13" xfId="0" applyFont="1" applyBorder="1" applyAlignment="1">
      <alignment horizontal="center" vertical="center"/>
    </xf>
    <xf numFmtId="0" fontId="0" fillId="0" borderId="15" xfId="0" applyFill="1" applyBorder="1"/>
    <xf numFmtId="0" fontId="5" fillId="0" borderId="11" xfId="0" applyFont="1" applyBorder="1"/>
    <xf numFmtId="0" fontId="8" fillId="0" borderId="0" xfId="0" applyFont="1" applyBorder="1"/>
    <xf numFmtId="0" fontId="0" fillId="3" borderId="2" xfId="0" applyFill="1" applyBorder="1"/>
    <xf numFmtId="0" fontId="0" fillId="3" borderId="14" xfId="0" applyFill="1" applyBorder="1"/>
    <xf numFmtId="0" fontId="0" fillId="6" borderId="8" xfId="0" applyNumberFormat="1" applyFill="1" applyBorder="1"/>
    <xf numFmtId="0" fontId="5" fillId="0" borderId="14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0" fillId="4" borderId="7" xfId="0" applyFill="1" applyBorder="1"/>
    <xf numFmtId="0" fontId="0" fillId="4" borderId="8" xfId="0" applyFill="1" applyBorder="1"/>
    <xf numFmtId="0" fontId="0" fillId="2" borderId="9" xfId="0" applyFill="1" applyBorder="1"/>
    <xf numFmtId="0" fontId="0" fillId="0" borderId="0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5" borderId="7" xfId="0" applyFill="1" applyBorder="1" applyAlignment="1">
      <alignment horizontal="right"/>
    </xf>
    <xf numFmtId="0" fontId="0" fillId="5" borderId="8" xfId="0" applyFill="1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5" fillId="6" borderId="7" xfId="0" applyFont="1" applyFill="1" applyBorder="1"/>
    <xf numFmtId="0" fontId="5" fillId="6" borderId="8" xfId="0" applyFont="1" applyFill="1" applyBorder="1"/>
    <xf numFmtId="0" fontId="5" fillId="6" borderId="2" xfId="0" applyFont="1" applyFill="1" applyBorder="1"/>
    <xf numFmtId="0" fontId="5" fillId="6" borderId="3" xfId="0" applyFont="1" applyFill="1" applyBorder="1"/>
    <xf numFmtId="0" fontId="0" fillId="2" borderId="2" xfId="0" applyFill="1" applyBorder="1"/>
    <xf numFmtId="0" fontId="0" fillId="7" borderId="2" xfId="0" applyFill="1" applyBorder="1"/>
    <xf numFmtId="0" fontId="0" fillId="0" borderId="14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2" borderId="9" xfId="0" applyFont="1" applyFill="1" applyBorder="1"/>
    <xf numFmtId="0" fontId="5" fillId="0" borderId="10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5" fillId="0" borderId="5" xfId="0" applyFont="1" applyBorder="1" applyAlignment="1"/>
    <xf numFmtId="0" fontId="0" fillId="2" borderId="12" xfId="0" applyFont="1" applyFill="1" applyBorder="1"/>
    <xf numFmtId="0" fontId="12" fillId="0" borderId="0" xfId="0" applyFont="1" applyFill="1" applyBorder="1"/>
    <xf numFmtId="0" fontId="0" fillId="0" borderId="15" xfId="0" applyBorder="1" applyAlignment="1">
      <alignment horizontal="center"/>
    </xf>
    <xf numFmtId="0" fontId="0" fillId="0" borderId="14" xfId="0" applyFont="1" applyBorder="1"/>
    <xf numFmtId="49" fontId="0" fillId="0" borderId="3" xfId="0" applyNumberFormat="1" applyBorder="1" applyAlignment="1">
      <alignment horizontal="left"/>
    </xf>
    <xf numFmtId="0" fontId="0" fillId="0" borderId="1" xfId="0" applyNumberFormat="1" applyBorder="1" applyAlignment="1">
      <alignment horizontal="left"/>
    </xf>
    <xf numFmtId="0" fontId="0" fillId="0" borderId="4" xfId="0" applyNumberFormat="1" applyBorder="1" applyAlignment="1">
      <alignment horizontal="left"/>
    </xf>
    <xf numFmtId="0" fontId="0" fillId="0" borderId="6" xfId="0" applyNumberFormat="1" applyBorder="1" applyAlignment="1">
      <alignment horizontal="left"/>
    </xf>
    <xf numFmtId="49" fontId="0" fillId="0" borderId="0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0" fontId="0" fillId="6" borderId="7" xfId="0" applyNumberFormat="1" applyFill="1" applyBorder="1"/>
    <xf numFmtId="0" fontId="0" fillId="6" borderId="2" xfId="0" applyNumberFormat="1" applyFill="1" applyBorder="1"/>
    <xf numFmtId="0" fontId="0" fillId="6" borderId="3" xfId="0" applyNumberFormat="1" applyFill="1" applyBorder="1"/>
    <xf numFmtId="0" fontId="0" fillId="0" borderId="14" xfId="0" applyNumberFormat="1" applyBorder="1"/>
    <xf numFmtId="0" fontId="0" fillId="0" borderId="13" xfId="0" applyNumberFormat="1" applyBorder="1"/>
    <xf numFmtId="0" fontId="0" fillId="5" borderId="2" xfId="0" applyFill="1" applyBorder="1" applyAlignment="1">
      <alignment horizontal="right"/>
    </xf>
    <xf numFmtId="0" fontId="0" fillId="5" borderId="3" xfId="0" applyFill="1" applyBorder="1" applyAlignment="1">
      <alignment horizontal="right"/>
    </xf>
    <xf numFmtId="0" fontId="12" fillId="0" borderId="15" xfId="0" applyNumberFormat="1" applyFont="1" applyBorder="1"/>
    <xf numFmtId="0" fontId="12" fillId="0" borderId="1" xfId="0" applyNumberFormat="1" applyFont="1" applyBorder="1"/>
    <xf numFmtId="0" fontId="0" fillId="0" borderId="8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3" xfId="0" applyFill="1" applyBorder="1"/>
    <xf numFmtId="0" fontId="12" fillId="0" borderId="0" xfId="0" applyFont="1" applyBorder="1"/>
    <xf numFmtId="0" fontId="19" fillId="0" borderId="16" xfId="0" applyFont="1" applyBorder="1"/>
    <xf numFmtId="0" fontId="19" fillId="0" borderId="0" xfId="0" applyFont="1"/>
    <xf numFmtId="0" fontId="19" fillId="0" borderId="16" xfId="0" applyFont="1" applyFill="1" applyBorder="1"/>
    <xf numFmtId="0" fontId="0" fillId="4" borderId="2" xfId="0" applyFill="1" applyBorder="1"/>
    <xf numFmtId="0" fontId="0" fillId="4" borderId="3" xfId="0" applyFill="1" applyBorder="1"/>
    <xf numFmtId="0" fontId="5" fillId="0" borderId="18" xfId="0" applyFont="1" applyBorder="1"/>
    <xf numFmtId="0" fontId="5" fillId="0" borderId="19" xfId="0" applyFont="1" applyBorder="1"/>
    <xf numFmtId="0" fontId="16" fillId="0" borderId="0" xfId="0" applyFont="1" applyBorder="1"/>
    <xf numFmtId="0" fontId="5" fillId="0" borderId="21" xfId="0" applyFont="1" applyBorder="1"/>
    <xf numFmtId="0" fontId="0" fillId="0" borderId="20" xfId="0" applyFill="1" applyBorder="1"/>
    <xf numFmtId="0" fontId="5" fillId="0" borderId="21" xfId="0" applyFont="1" applyFill="1" applyBorder="1"/>
    <xf numFmtId="0" fontId="5" fillId="0" borderId="23" xfId="0" applyFont="1" applyBorder="1"/>
    <xf numFmtId="0" fontId="0" fillId="0" borderId="21" xfId="0" applyFill="1" applyBorder="1"/>
    <xf numFmtId="0" fontId="0" fillId="0" borderId="17" xfId="0" applyFill="1" applyBorder="1"/>
    <xf numFmtId="0" fontId="0" fillId="0" borderId="18" xfId="0" applyFill="1" applyBorder="1" applyAlignment="1">
      <alignment horizontal="center"/>
    </xf>
    <xf numFmtId="0" fontId="0" fillId="0" borderId="18" xfId="0" applyFill="1" applyBorder="1"/>
    <xf numFmtId="0" fontId="0" fillId="0" borderId="19" xfId="0" applyFill="1" applyBorder="1"/>
    <xf numFmtId="0" fontId="0" fillId="0" borderId="22" xfId="0" applyFill="1" applyBorder="1"/>
    <xf numFmtId="0" fontId="0" fillId="0" borderId="23" xfId="0" applyFill="1" applyBorder="1" applyAlignment="1">
      <alignment horizontal="center"/>
    </xf>
    <xf numFmtId="0" fontId="0" fillId="0" borderId="24" xfId="0" applyFill="1" applyBorder="1"/>
    <xf numFmtId="0" fontId="19" fillId="0" borderId="0" xfId="0" applyFont="1" applyFill="1"/>
    <xf numFmtId="0" fontId="19" fillId="0" borderId="0" xfId="0" applyFont="1" applyFill="1" applyBorder="1"/>
    <xf numFmtId="0" fontId="19" fillId="0" borderId="0" xfId="0" applyFont="1" applyFill="1" applyBorder="1" applyAlignment="1">
      <alignment horizontal="center"/>
    </xf>
    <xf numFmtId="0" fontId="0" fillId="0" borderId="17" xfId="0" applyFont="1" applyBorder="1"/>
    <xf numFmtId="0" fontId="0" fillId="0" borderId="18" xfId="0" applyFont="1" applyBorder="1"/>
    <xf numFmtId="0" fontId="0" fillId="0" borderId="19" xfId="0" applyFont="1" applyBorder="1"/>
    <xf numFmtId="0" fontId="0" fillId="0" borderId="20" xfId="0" applyFont="1" applyBorder="1"/>
    <xf numFmtId="0" fontId="0" fillId="0" borderId="21" xfId="0" applyFont="1" applyBorder="1"/>
    <xf numFmtId="0" fontId="0" fillId="0" borderId="22" xfId="0" applyFont="1" applyBorder="1"/>
    <xf numFmtId="0" fontId="0" fillId="0" borderId="23" xfId="0" applyFont="1" applyBorder="1"/>
    <xf numFmtId="0" fontId="0" fillId="0" borderId="24" xfId="0" applyFont="1" applyBorder="1"/>
    <xf numFmtId="0" fontId="14" fillId="0" borderId="12" xfId="0" applyFont="1" applyBorder="1"/>
    <xf numFmtId="0" fontId="0" fillId="0" borderId="13" xfId="0" applyFont="1" applyBorder="1"/>
    <xf numFmtId="0" fontId="14" fillId="0" borderId="0" xfId="0" applyFont="1" applyBorder="1"/>
    <xf numFmtId="0" fontId="15" fillId="0" borderId="20" xfId="0" applyFont="1" applyFill="1" applyBorder="1"/>
    <xf numFmtId="0" fontId="18" fillId="0" borderId="20" xfId="0" applyFont="1" applyFill="1" applyBorder="1"/>
    <xf numFmtId="0" fontId="12" fillId="0" borderId="21" xfId="0" applyFont="1" applyFill="1" applyBorder="1"/>
    <xf numFmtId="0" fontId="15" fillId="0" borderId="22" xfId="0" applyFont="1" applyFill="1" applyBorder="1"/>
    <xf numFmtId="0" fontId="0" fillId="0" borderId="18" xfId="0" applyBorder="1" applyAlignment="1">
      <alignment horizontal="left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8" xfId="0" applyNumberFormat="1" applyBorder="1"/>
    <xf numFmtId="0" fontId="0" fillId="0" borderId="19" xfId="0" applyNumberFormat="1" applyBorder="1"/>
    <xf numFmtId="0" fontId="12" fillId="0" borderId="0" xfId="0" applyNumberFormat="1" applyFont="1" applyBorder="1"/>
    <xf numFmtId="0" fontId="0" fillId="0" borderId="21" xfId="0" applyNumberFormat="1" applyBorder="1"/>
    <xf numFmtId="49" fontId="0" fillId="0" borderId="0" xfId="0" applyNumberFormat="1" applyBorder="1" applyAlignment="1">
      <alignment horizontal="center"/>
    </xf>
    <xf numFmtId="0" fontId="0" fillId="0" borderId="0" xfId="0" applyNumberFormat="1" applyFont="1" applyBorder="1" applyAlignment="1">
      <alignment horizontal="center"/>
    </xf>
    <xf numFmtId="0" fontId="0" fillId="0" borderId="23" xfId="0" applyNumberFormat="1" applyBorder="1"/>
    <xf numFmtId="0" fontId="0" fillId="0" borderId="24" xfId="0" applyNumberFormat="1" applyBorder="1"/>
    <xf numFmtId="0" fontId="0" fillId="0" borderId="20" xfId="0" applyNumberFormat="1" applyBorder="1"/>
    <xf numFmtId="0" fontId="13" fillId="0" borderId="23" xfId="0" applyFont="1" applyBorder="1"/>
    <xf numFmtId="0" fontId="14" fillId="0" borderId="20" xfId="0" applyFont="1" applyFill="1" applyBorder="1"/>
    <xf numFmtId="0" fontId="14" fillId="0" borderId="21" xfId="0" applyFont="1" applyFill="1" applyBorder="1"/>
    <xf numFmtId="0" fontId="0" fillId="0" borderId="18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2" fontId="0" fillId="0" borderId="23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5" fillId="2" borderId="9" xfId="0" applyFont="1" applyFill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19" fillId="0" borderId="25" xfId="0" applyFont="1" applyBorder="1" applyAlignment="1">
      <alignment horizontal="left"/>
    </xf>
    <xf numFmtId="0" fontId="19" fillId="0" borderId="26" xfId="0" applyFont="1" applyBorder="1" applyAlignment="1">
      <alignment horizontal="left"/>
    </xf>
    <xf numFmtId="0" fontId="0" fillId="0" borderId="6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19" fillId="0" borderId="25" xfId="0" applyFont="1" applyFill="1" applyBorder="1" applyAlignment="1">
      <alignment horizontal="left"/>
    </xf>
    <xf numFmtId="0" fontId="19" fillId="0" borderId="26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61194-F448-439D-9AEC-100E885FE433}">
  <dimension ref="B2:AB38"/>
  <sheetViews>
    <sheetView zoomScale="75" zoomScaleNormal="75" workbookViewId="0">
      <selection activeCell="W5" sqref="W5:Y10"/>
    </sheetView>
  </sheetViews>
  <sheetFormatPr defaultRowHeight="15" x14ac:dyDescent="0.25"/>
  <cols>
    <col min="16" max="16" width="11" customWidth="1"/>
    <col min="20" max="20" width="11.42578125" customWidth="1"/>
    <col min="23" max="23" width="11.42578125" customWidth="1"/>
  </cols>
  <sheetData>
    <row r="2" spans="2:28" ht="15.75" thickBot="1" x14ac:dyDescent="0.3"/>
    <row r="3" spans="2:28" s="249" customFormat="1" ht="21.75" thickBot="1" x14ac:dyDescent="0.4">
      <c r="B3" s="250" t="s">
        <v>184</v>
      </c>
      <c r="O3" s="248" t="s">
        <v>185</v>
      </c>
    </row>
    <row r="4" spans="2:28" x14ac:dyDescent="0.25">
      <c r="B4" s="238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40"/>
      <c r="O4" s="238"/>
      <c r="P4" s="239"/>
      <c r="Q4" s="239"/>
      <c r="R4" s="239"/>
      <c r="S4" s="239"/>
      <c r="T4" s="239"/>
      <c r="U4" s="239"/>
      <c r="V4" s="239"/>
      <c r="W4" s="239"/>
      <c r="X4" s="239"/>
      <c r="Y4" s="239"/>
      <c r="Z4" s="239"/>
      <c r="AA4" s="239"/>
      <c r="AB4" s="240"/>
    </row>
    <row r="5" spans="2:28" x14ac:dyDescent="0.25">
      <c r="B5" s="241"/>
      <c r="C5" s="13" t="s">
        <v>19</v>
      </c>
      <c r="D5" s="5" t="s">
        <v>0</v>
      </c>
      <c r="E5" s="5" t="s">
        <v>1</v>
      </c>
      <c r="F5" s="5" t="s">
        <v>2</v>
      </c>
      <c r="G5" s="6" t="s">
        <v>15</v>
      </c>
      <c r="H5" s="8"/>
      <c r="I5" s="13" t="s">
        <v>19</v>
      </c>
      <c r="J5" s="5" t="s">
        <v>0</v>
      </c>
      <c r="K5" s="5" t="s">
        <v>1</v>
      </c>
      <c r="L5" s="6" t="s">
        <v>2</v>
      </c>
      <c r="M5" s="242"/>
      <c r="O5" s="241"/>
      <c r="P5" s="104" t="s">
        <v>19</v>
      </c>
      <c r="Q5" s="76" t="s">
        <v>134</v>
      </c>
      <c r="R5" s="77" t="s">
        <v>22</v>
      </c>
      <c r="S5" s="63"/>
      <c r="T5" s="113"/>
      <c r="U5" s="55" t="s">
        <v>134</v>
      </c>
      <c r="V5" s="63"/>
      <c r="W5" s="187"/>
      <c r="X5" s="191" t="s">
        <v>155</v>
      </c>
      <c r="Y5" s="169" t="s">
        <v>156</v>
      </c>
      <c r="Z5" s="8"/>
      <c r="AA5" s="8"/>
      <c r="AB5" s="242"/>
    </row>
    <row r="6" spans="2:28" x14ac:dyDescent="0.25">
      <c r="B6" s="241"/>
      <c r="C6" s="7" t="s">
        <v>16</v>
      </c>
      <c r="D6" s="8">
        <v>13</v>
      </c>
      <c r="E6" s="8">
        <v>30</v>
      </c>
      <c r="F6" s="8">
        <v>7</v>
      </c>
      <c r="G6" s="9">
        <f>D6+E6+F6</f>
        <v>50</v>
      </c>
      <c r="H6" s="8"/>
      <c r="I6" s="7" t="s">
        <v>16</v>
      </c>
      <c r="J6" s="8">
        <f>D6/G6</f>
        <v>0.26</v>
      </c>
      <c r="K6" s="8">
        <f>E6/G6</f>
        <v>0.6</v>
      </c>
      <c r="L6" s="9">
        <f>F6/G6</f>
        <v>0.14000000000000001</v>
      </c>
      <c r="M6" s="242"/>
      <c r="O6" s="241"/>
      <c r="P6" s="62" t="s">
        <v>16</v>
      </c>
      <c r="Q6" s="63">
        <v>62</v>
      </c>
      <c r="R6" s="29">
        <v>101</v>
      </c>
      <c r="S6" s="63"/>
      <c r="T6" s="75" t="s">
        <v>16</v>
      </c>
      <c r="U6" s="77">
        <f>Q6/R6</f>
        <v>0.61386138613861385</v>
      </c>
      <c r="V6" s="63"/>
      <c r="W6" s="97" t="s">
        <v>16</v>
      </c>
      <c r="X6" s="63">
        <v>0.61968014983316511</v>
      </c>
      <c r="Y6" s="97">
        <v>4.4364257424121839E-2</v>
      </c>
      <c r="Z6" s="8"/>
      <c r="AA6" s="8"/>
      <c r="AB6" s="242"/>
    </row>
    <row r="7" spans="2:28" x14ac:dyDescent="0.25">
      <c r="B7" s="241"/>
      <c r="C7" s="7" t="s">
        <v>17</v>
      </c>
      <c r="D7" s="8">
        <v>50</v>
      </c>
      <c r="E7" s="8">
        <v>2</v>
      </c>
      <c r="F7" s="8">
        <v>0</v>
      </c>
      <c r="G7" s="9">
        <f>D7+E7+F7</f>
        <v>52</v>
      </c>
      <c r="H7" s="8"/>
      <c r="I7" s="7" t="s">
        <v>17</v>
      </c>
      <c r="J7" s="8">
        <f>D7/G7</f>
        <v>0.96153846153846156</v>
      </c>
      <c r="K7" s="8">
        <f>E7/G7</f>
        <v>3.8461538461538464E-2</v>
      </c>
      <c r="L7" s="9">
        <f>F7/G7</f>
        <v>0</v>
      </c>
      <c r="M7" s="242"/>
      <c r="O7" s="241"/>
      <c r="P7" s="62" t="s">
        <v>17</v>
      </c>
      <c r="Q7" s="63">
        <v>1</v>
      </c>
      <c r="R7" s="29">
        <v>103</v>
      </c>
      <c r="S7" s="63"/>
      <c r="T7" s="62"/>
      <c r="U7" s="29">
        <f>Q13/R13</f>
        <v>0.66666666666666663</v>
      </c>
      <c r="V7" s="63"/>
      <c r="W7" s="97" t="s">
        <v>17</v>
      </c>
      <c r="X7" s="63">
        <v>1.155427004124083E-2</v>
      </c>
      <c r="Y7" s="97">
        <v>2.2668159380550847E-3</v>
      </c>
      <c r="Z7" s="8"/>
      <c r="AA7" s="8"/>
      <c r="AB7" s="242"/>
    </row>
    <row r="8" spans="2:28" x14ac:dyDescent="0.25">
      <c r="B8" s="241"/>
      <c r="C8" s="10" t="s">
        <v>18</v>
      </c>
      <c r="D8" s="11">
        <v>29</v>
      </c>
      <c r="E8" s="11">
        <v>13</v>
      </c>
      <c r="F8" s="11">
        <v>0</v>
      </c>
      <c r="G8" s="12">
        <f>D8+E8+F8</f>
        <v>42</v>
      </c>
      <c r="H8" s="8"/>
      <c r="I8" s="10" t="s">
        <v>18</v>
      </c>
      <c r="J8" s="11">
        <f>D8/G8</f>
        <v>0.69047619047619047</v>
      </c>
      <c r="K8" s="11">
        <f>E8/G8</f>
        <v>0.30952380952380953</v>
      </c>
      <c r="L8" s="12">
        <f>F8/G8</f>
        <v>0</v>
      </c>
      <c r="M8" s="242"/>
      <c r="O8" s="241"/>
      <c r="P8" s="62" t="s">
        <v>18</v>
      </c>
      <c r="Q8" s="63">
        <v>22</v>
      </c>
      <c r="R8" s="29">
        <v>102</v>
      </c>
      <c r="S8" s="63"/>
      <c r="T8" s="62"/>
      <c r="U8" s="29">
        <f>Q21/R21</f>
        <v>0.57851239669421484</v>
      </c>
      <c r="V8" s="63"/>
      <c r="W8" s="97" t="s">
        <v>18</v>
      </c>
      <c r="X8" s="63">
        <v>0.21853557147674793</v>
      </c>
      <c r="Y8" s="97">
        <v>3.9856498024863407E-2</v>
      </c>
      <c r="Z8" s="8"/>
      <c r="AA8" s="8"/>
      <c r="AB8" s="242"/>
    </row>
    <row r="9" spans="2:28" x14ac:dyDescent="0.25">
      <c r="B9" s="241"/>
      <c r="C9" s="8"/>
      <c r="D9" s="8"/>
      <c r="E9" s="8"/>
      <c r="F9" s="8"/>
      <c r="G9" s="8"/>
      <c r="H9" s="8"/>
      <c r="I9" s="8"/>
      <c r="J9" s="8"/>
      <c r="K9" s="8"/>
      <c r="L9" s="8"/>
      <c r="M9" s="242"/>
      <c r="O9" s="241"/>
      <c r="P9" s="62" t="s">
        <v>23</v>
      </c>
      <c r="Q9" s="63">
        <v>50</v>
      </c>
      <c r="R9" s="29">
        <v>104</v>
      </c>
      <c r="S9" s="63"/>
      <c r="T9" s="75" t="s">
        <v>155</v>
      </c>
      <c r="U9" s="154">
        <f>AVERAGE(U6:U8)</f>
        <v>0.61968014983316511</v>
      </c>
      <c r="V9" s="63"/>
      <c r="W9" s="97" t="s">
        <v>23</v>
      </c>
      <c r="X9" s="63">
        <v>0.52484934420418294</v>
      </c>
      <c r="Y9" s="97">
        <v>5.4448727987799914E-2</v>
      </c>
      <c r="Z9" s="8"/>
      <c r="AA9" s="8"/>
      <c r="AB9" s="242"/>
    </row>
    <row r="10" spans="2:28" x14ac:dyDescent="0.25">
      <c r="B10" s="241"/>
      <c r="C10" s="13" t="s">
        <v>20</v>
      </c>
      <c r="D10" s="5" t="s">
        <v>0</v>
      </c>
      <c r="E10" s="5" t="s">
        <v>1</v>
      </c>
      <c r="F10" s="5" t="s">
        <v>2</v>
      </c>
      <c r="G10" s="6"/>
      <c r="H10" s="8"/>
      <c r="I10" s="13" t="s">
        <v>20</v>
      </c>
      <c r="J10" s="5" t="s">
        <v>0</v>
      </c>
      <c r="K10" s="5" t="s">
        <v>1</v>
      </c>
      <c r="L10" s="6" t="s">
        <v>2</v>
      </c>
      <c r="M10" s="242"/>
      <c r="O10" s="241"/>
      <c r="P10" s="73" t="s">
        <v>24</v>
      </c>
      <c r="Q10" s="74">
        <v>2</v>
      </c>
      <c r="R10" s="30">
        <v>94</v>
      </c>
      <c r="S10" s="63"/>
      <c r="T10" s="73" t="s">
        <v>156</v>
      </c>
      <c r="U10" s="157">
        <f>STDEV(U6:U8)</f>
        <v>4.4364257424121839E-2</v>
      </c>
      <c r="V10" s="63"/>
      <c r="W10" s="98" t="s">
        <v>24</v>
      </c>
      <c r="X10" s="74">
        <v>3.9263384709580941E-2</v>
      </c>
      <c r="Y10" s="98">
        <v>1.5718325620560809E-2</v>
      </c>
      <c r="Z10" s="8"/>
      <c r="AA10" s="8"/>
      <c r="AB10" s="242"/>
    </row>
    <row r="11" spans="2:28" x14ac:dyDescent="0.25">
      <c r="B11" s="241"/>
      <c r="C11" s="7" t="s">
        <v>16</v>
      </c>
      <c r="D11" s="8">
        <v>8</v>
      </c>
      <c r="E11" s="8">
        <v>32</v>
      </c>
      <c r="F11" s="8">
        <v>6</v>
      </c>
      <c r="G11" s="9">
        <f>D11+E11+F11</f>
        <v>46</v>
      </c>
      <c r="H11" s="8"/>
      <c r="I11" s="7" t="s">
        <v>16</v>
      </c>
      <c r="J11" s="8">
        <f>D11/G11</f>
        <v>0.17391304347826086</v>
      </c>
      <c r="K11" s="8">
        <f>E11/G11</f>
        <v>0.69565217391304346</v>
      </c>
      <c r="L11" s="9">
        <f>F11/G11</f>
        <v>0.13043478260869565</v>
      </c>
      <c r="M11" s="242"/>
      <c r="O11" s="241"/>
      <c r="P11" s="8"/>
      <c r="Q11" s="8"/>
      <c r="R11" s="8"/>
      <c r="S11" s="63"/>
      <c r="T11" s="75" t="s">
        <v>17</v>
      </c>
      <c r="U11" s="77">
        <f>Q7/R7</f>
        <v>9.7087378640776691E-3</v>
      </c>
      <c r="V11" s="63"/>
      <c r="W11" s="8"/>
      <c r="X11" s="8"/>
      <c r="Y11" s="63"/>
      <c r="Z11" s="8"/>
      <c r="AA11" s="8"/>
      <c r="AB11" s="242"/>
    </row>
    <row r="12" spans="2:28" x14ac:dyDescent="0.25">
      <c r="B12" s="241"/>
      <c r="C12" s="7" t="s">
        <v>17</v>
      </c>
      <c r="D12" s="8">
        <v>56</v>
      </c>
      <c r="E12" s="8">
        <v>2</v>
      </c>
      <c r="F12" s="8">
        <v>0</v>
      </c>
      <c r="G12" s="9">
        <f>D12+E12+F12</f>
        <v>58</v>
      </c>
      <c r="H12" s="8"/>
      <c r="I12" s="7" t="s">
        <v>17</v>
      </c>
      <c r="J12" s="8">
        <f>D12/G12</f>
        <v>0.96551724137931039</v>
      </c>
      <c r="K12" s="8">
        <f>E12/G12</f>
        <v>3.4482758620689655E-2</v>
      </c>
      <c r="L12" s="9">
        <f>F12/G12</f>
        <v>0</v>
      </c>
      <c r="M12" s="242"/>
      <c r="O12" s="241"/>
      <c r="P12" s="104" t="s">
        <v>20</v>
      </c>
      <c r="Q12" s="76" t="s">
        <v>134</v>
      </c>
      <c r="R12" s="77" t="s">
        <v>22</v>
      </c>
      <c r="S12" s="63"/>
      <c r="T12" s="62"/>
      <c r="U12" s="29">
        <f>Q14/R14</f>
        <v>1.0869565217391304E-2</v>
      </c>
      <c r="V12" s="63"/>
      <c r="W12" s="75"/>
      <c r="X12" s="5" t="s">
        <v>16</v>
      </c>
      <c r="Y12" s="76" t="s">
        <v>16</v>
      </c>
      <c r="Z12" s="5" t="s">
        <v>16</v>
      </c>
      <c r="AA12" s="6" t="s">
        <v>167</v>
      </c>
      <c r="AB12" s="242"/>
    </row>
    <row r="13" spans="2:28" x14ac:dyDescent="0.25">
      <c r="B13" s="241"/>
      <c r="C13" s="10" t="s">
        <v>18</v>
      </c>
      <c r="D13" s="11">
        <v>31</v>
      </c>
      <c r="E13" s="11">
        <v>11</v>
      </c>
      <c r="F13" s="11">
        <v>0</v>
      </c>
      <c r="G13" s="12">
        <f>D13+E13+F13</f>
        <v>42</v>
      </c>
      <c r="H13" s="8"/>
      <c r="I13" s="10" t="s">
        <v>18</v>
      </c>
      <c r="J13" s="11">
        <f>D13/G13</f>
        <v>0.73809523809523814</v>
      </c>
      <c r="K13" s="11">
        <f>E13/G13</f>
        <v>0.26190476190476192</v>
      </c>
      <c r="L13" s="12">
        <f>F13/G13</f>
        <v>0</v>
      </c>
      <c r="M13" s="242"/>
      <c r="O13" s="241"/>
      <c r="P13" s="62" t="s">
        <v>16</v>
      </c>
      <c r="Q13" s="63">
        <v>70</v>
      </c>
      <c r="R13" s="29">
        <v>105</v>
      </c>
      <c r="S13" s="63"/>
      <c r="T13" s="62"/>
      <c r="U13" s="29">
        <f>Q22/R22</f>
        <v>1.4084507042253521E-2</v>
      </c>
      <c r="V13" s="63"/>
      <c r="W13" s="62"/>
      <c r="X13" s="8" t="s">
        <v>17</v>
      </c>
      <c r="Y13" s="63" t="s">
        <v>18</v>
      </c>
      <c r="Z13" s="8" t="s">
        <v>167</v>
      </c>
      <c r="AA13" s="9" t="s">
        <v>166</v>
      </c>
      <c r="AB13" s="242"/>
    </row>
    <row r="14" spans="2:28" x14ac:dyDescent="0.25">
      <c r="B14" s="241"/>
      <c r="C14" s="8"/>
      <c r="D14" s="8"/>
      <c r="E14" s="8"/>
      <c r="F14" s="8"/>
      <c r="G14" s="8"/>
      <c r="H14" s="8"/>
      <c r="I14" s="8"/>
      <c r="J14" s="8"/>
      <c r="K14" s="8"/>
      <c r="L14" s="8"/>
      <c r="M14" s="242"/>
      <c r="O14" s="241"/>
      <c r="P14" s="62" t="s">
        <v>17</v>
      </c>
      <c r="Q14" s="63">
        <v>2</v>
      </c>
      <c r="R14" s="29">
        <v>184</v>
      </c>
      <c r="S14" s="63"/>
      <c r="T14" s="75" t="s">
        <v>155</v>
      </c>
      <c r="U14" s="154">
        <f>AVERAGE(U11:U13)</f>
        <v>1.155427004124083E-2</v>
      </c>
      <c r="V14" s="63"/>
      <c r="W14" s="103" t="s">
        <v>63</v>
      </c>
      <c r="X14" s="193" t="s">
        <v>64</v>
      </c>
      <c r="Y14" s="193">
        <v>2.9999999999999997E-4</v>
      </c>
      <c r="Z14" s="193" t="s">
        <v>64</v>
      </c>
      <c r="AA14" s="194">
        <v>1E-4</v>
      </c>
      <c r="AB14" s="242"/>
    </row>
    <row r="15" spans="2:28" x14ac:dyDescent="0.25">
      <c r="B15" s="241"/>
      <c r="C15" s="13" t="s">
        <v>21</v>
      </c>
      <c r="D15" s="5" t="s">
        <v>0</v>
      </c>
      <c r="E15" s="5" t="s">
        <v>1</v>
      </c>
      <c r="F15" s="5" t="s">
        <v>2</v>
      </c>
      <c r="G15" s="6"/>
      <c r="H15" s="8"/>
      <c r="I15" s="13" t="s">
        <v>21</v>
      </c>
      <c r="J15" s="5" t="s">
        <v>0</v>
      </c>
      <c r="K15" s="5" t="s">
        <v>1</v>
      </c>
      <c r="L15" s="6" t="s">
        <v>2</v>
      </c>
      <c r="M15" s="242"/>
      <c r="O15" s="241"/>
      <c r="P15" s="62" t="s">
        <v>18</v>
      </c>
      <c r="Q15" s="63">
        <v>20</v>
      </c>
      <c r="R15" s="29">
        <v>111</v>
      </c>
      <c r="S15" s="63"/>
      <c r="T15" s="73" t="s">
        <v>156</v>
      </c>
      <c r="U15" s="157">
        <f>STDEV(U11:U13)</f>
        <v>2.2668159380550847E-3</v>
      </c>
      <c r="V15" s="63"/>
      <c r="W15" s="63"/>
      <c r="X15" s="8"/>
      <c r="Y15" s="63"/>
      <c r="Z15" s="8"/>
      <c r="AA15" s="8"/>
      <c r="AB15" s="242"/>
    </row>
    <row r="16" spans="2:28" x14ac:dyDescent="0.25">
      <c r="B16" s="241"/>
      <c r="C16" s="7" t="s">
        <v>16</v>
      </c>
      <c r="D16" s="8">
        <v>10</v>
      </c>
      <c r="E16" s="8">
        <v>30</v>
      </c>
      <c r="F16" s="8">
        <v>4</v>
      </c>
      <c r="G16" s="9">
        <f>D16+E16+F16</f>
        <v>44</v>
      </c>
      <c r="H16" s="8"/>
      <c r="I16" s="7" t="s">
        <v>16</v>
      </c>
      <c r="J16" s="8">
        <f>D16/G16</f>
        <v>0.22727272727272727</v>
      </c>
      <c r="K16" s="8">
        <f>E16/G16</f>
        <v>0.68181818181818177</v>
      </c>
      <c r="L16" s="9">
        <f>F16/G16</f>
        <v>9.0909090909090912E-2</v>
      </c>
      <c r="M16" s="242"/>
      <c r="O16" s="241"/>
      <c r="P16" s="62" t="s">
        <v>23</v>
      </c>
      <c r="Q16" s="63">
        <v>63</v>
      </c>
      <c r="R16" s="29">
        <v>124</v>
      </c>
      <c r="S16" s="63"/>
      <c r="T16" s="75" t="s">
        <v>18</v>
      </c>
      <c r="U16" s="77">
        <f>Q8/R8</f>
        <v>0.21568627450980393</v>
      </c>
      <c r="V16" s="63"/>
      <c r="W16" s="8"/>
      <c r="X16" s="8"/>
      <c r="Y16" s="8"/>
      <c r="Z16" s="8"/>
      <c r="AA16" s="8"/>
      <c r="AB16" s="242"/>
    </row>
    <row r="17" spans="2:28" x14ac:dyDescent="0.25">
      <c r="B17" s="241"/>
      <c r="C17" s="7" t="s">
        <v>17</v>
      </c>
      <c r="D17" s="8">
        <v>50</v>
      </c>
      <c r="E17" s="8">
        <v>1</v>
      </c>
      <c r="F17" s="8">
        <v>1</v>
      </c>
      <c r="G17" s="9">
        <f>D17+E17+F17</f>
        <v>52</v>
      </c>
      <c r="H17" s="8"/>
      <c r="I17" s="7" t="s">
        <v>17</v>
      </c>
      <c r="J17" s="8">
        <f>D17/G17</f>
        <v>0.96153846153846156</v>
      </c>
      <c r="K17" s="8">
        <f>E17/G17</f>
        <v>1.9230769230769232E-2</v>
      </c>
      <c r="L17" s="9">
        <f>F17/G17</f>
        <v>1.9230769230769232E-2</v>
      </c>
      <c r="M17" s="242"/>
      <c r="O17" s="241"/>
      <c r="P17" s="73" t="s">
        <v>24</v>
      </c>
      <c r="Q17" s="74">
        <v>14</v>
      </c>
      <c r="R17" s="30">
        <v>278</v>
      </c>
      <c r="S17" s="63"/>
      <c r="T17" s="62"/>
      <c r="U17" s="29">
        <f>Q15/R15</f>
        <v>0.18018018018018017</v>
      </c>
      <c r="V17" s="63"/>
      <c r="W17" s="8"/>
      <c r="X17" s="8"/>
      <c r="Y17" s="8"/>
      <c r="Z17" s="8"/>
      <c r="AA17" s="8"/>
      <c r="AB17" s="242"/>
    </row>
    <row r="18" spans="2:28" x14ac:dyDescent="0.25">
      <c r="B18" s="241"/>
      <c r="C18" s="10" t="s">
        <v>18</v>
      </c>
      <c r="D18" s="11">
        <v>35</v>
      </c>
      <c r="E18" s="11">
        <v>14</v>
      </c>
      <c r="F18" s="11">
        <v>0</v>
      </c>
      <c r="G18" s="12">
        <f>D18+E18+F18</f>
        <v>49</v>
      </c>
      <c r="H18" s="8"/>
      <c r="I18" s="10" t="s">
        <v>18</v>
      </c>
      <c r="J18" s="11">
        <f>D18/G18</f>
        <v>0.7142857142857143</v>
      </c>
      <c r="K18" s="11">
        <f>E18/G18</f>
        <v>0.2857142857142857</v>
      </c>
      <c r="L18" s="12">
        <f>F18/G18</f>
        <v>0</v>
      </c>
      <c r="M18" s="242"/>
      <c r="O18" s="241"/>
      <c r="P18" s="63"/>
      <c r="Q18" s="63"/>
      <c r="R18" s="63"/>
      <c r="S18" s="63"/>
      <c r="T18" s="62"/>
      <c r="U18" s="29">
        <f>Q23/R23</f>
        <v>0.25974025974025972</v>
      </c>
      <c r="V18" s="63"/>
      <c r="W18" s="8"/>
      <c r="X18" s="8"/>
      <c r="Y18" s="8"/>
      <c r="Z18" s="8"/>
      <c r="AA18" s="8"/>
      <c r="AB18" s="242"/>
    </row>
    <row r="19" spans="2:28" x14ac:dyDescent="0.25">
      <c r="B19" s="241"/>
      <c r="C19" s="8"/>
      <c r="D19" s="8"/>
      <c r="E19" s="8"/>
      <c r="F19" s="8"/>
      <c r="G19" s="8"/>
      <c r="H19" s="8"/>
      <c r="I19" s="8"/>
      <c r="J19" s="8"/>
      <c r="K19" s="8"/>
      <c r="L19" s="8"/>
      <c r="M19" s="242"/>
      <c r="O19" s="241"/>
      <c r="P19" s="63"/>
      <c r="Q19" s="63"/>
      <c r="R19" s="63"/>
      <c r="S19" s="63"/>
      <c r="T19" s="75" t="s">
        <v>155</v>
      </c>
      <c r="U19" s="154">
        <f>AVERAGE(U16:U18)</f>
        <v>0.21853557147674793</v>
      </c>
      <c r="V19" s="63"/>
      <c r="W19" s="63"/>
      <c r="X19" s="8"/>
      <c r="Y19" s="63"/>
      <c r="Z19" s="8"/>
      <c r="AA19" s="8"/>
      <c r="AB19" s="242"/>
    </row>
    <row r="20" spans="2:28" x14ac:dyDescent="0.25">
      <c r="B20" s="241"/>
      <c r="C20" s="8"/>
      <c r="D20" s="8"/>
      <c r="E20" s="8"/>
      <c r="F20" s="8"/>
      <c r="G20" s="8"/>
      <c r="H20" s="8"/>
      <c r="I20" s="8"/>
      <c r="J20" s="8"/>
      <c r="K20" s="8"/>
      <c r="L20" s="8"/>
      <c r="M20" s="242"/>
      <c r="O20" s="241"/>
      <c r="P20" s="104" t="s">
        <v>21</v>
      </c>
      <c r="Q20" s="76" t="s">
        <v>134</v>
      </c>
      <c r="R20" s="77" t="s">
        <v>22</v>
      </c>
      <c r="S20" s="63"/>
      <c r="T20" s="73" t="s">
        <v>156</v>
      </c>
      <c r="U20" s="157">
        <f>STDEV(U16:U18)</f>
        <v>3.9856498024863407E-2</v>
      </c>
      <c r="V20" s="63"/>
      <c r="W20" s="8"/>
      <c r="X20" s="8"/>
      <c r="Y20" s="63"/>
      <c r="Z20" s="8"/>
      <c r="AA20" s="8"/>
      <c r="AB20" s="242"/>
    </row>
    <row r="21" spans="2:28" x14ac:dyDescent="0.25">
      <c r="B21" s="241"/>
      <c r="C21" s="8"/>
      <c r="D21" s="8"/>
      <c r="E21" s="8"/>
      <c r="F21" s="8"/>
      <c r="G21" s="8"/>
      <c r="H21" s="8"/>
      <c r="I21" s="8"/>
      <c r="J21" s="8"/>
      <c r="K21" s="8"/>
      <c r="L21" s="8"/>
      <c r="M21" s="242"/>
      <c r="O21" s="241"/>
      <c r="P21" s="62" t="s">
        <v>16</v>
      </c>
      <c r="Q21" s="63">
        <v>70</v>
      </c>
      <c r="R21" s="29">
        <v>121</v>
      </c>
      <c r="S21" s="63"/>
      <c r="T21" s="75" t="s">
        <v>23</v>
      </c>
      <c r="U21" s="77">
        <f>Q9/R9</f>
        <v>0.48076923076923078</v>
      </c>
      <c r="V21" s="63"/>
      <c r="W21" s="63"/>
      <c r="X21" s="63"/>
      <c r="Y21" s="63"/>
      <c r="Z21" s="8"/>
      <c r="AA21" s="8"/>
      <c r="AB21" s="242"/>
    </row>
    <row r="22" spans="2:28" x14ac:dyDescent="0.25">
      <c r="B22" s="241"/>
      <c r="C22" s="152"/>
      <c r="D22" s="147" t="s">
        <v>0</v>
      </c>
      <c r="E22" s="147" t="s">
        <v>1</v>
      </c>
      <c r="F22" s="31" t="s">
        <v>2</v>
      </c>
      <c r="G22" s="8"/>
      <c r="H22" s="169" t="s">
        <v>155</v>
      </c>
      <c r="I22" s="5" t="s">
        <v>0</v>
      </c>
      <c r="J22" s="5" t="s">
        <v>1</v>
      </c>
      <c r="K22" s="6" t="s">
        <v>2</v>
      </c>
      <c r="L22" s="8"/>
      <c r="M22" s="242"/>
      <c r="O22" s="241"/>
      <c r="P22" s="62" t="s">
        <v>17</v>
      </c>
      <c r="Q22" s="63">
        <v>2</v>
      </c>
      <c r="R22" s="29">
        <v>142</v>
      </c>
      <c r="S22" s="63"/>
      <c r="T22" s="62"/>
      <c r="U22" s="29">
        <f>Q16/R16</f>
        <v>0.50806451612903225</v>
      </c>
      <c r="V22" s="63"/>
      <c r="W22" s="63"/>
      <c r="X22" s="63"/>
      <c r="Y22" s="63"/>
      <c r="Z22" s="8"/>
      <c r="AA22" s="8"/>
      <c r="AB22" s="242"/>
    </row>
    <row r="23" spans="2:28" x14ac:dyDescent="0.25">
      <c r="B23" s="241"/>
      <c r="C23" s="7" t="s">
        <v>16</v>
      </c>
      <c r="D23" s="8">
        <f>J6*1</f>
        <v>0.26</v>
      </c>
      <c r="E23" s="8">
        <f>K6*1</f>
        <v>0.6</v>
      </c>
      <c r="F23" s="9">
        <f>L6*1</f>
        <v>0.14000000000000001</v>
      </c>
      <c r="G23" s="8"/>
      <c r="H23" s="7" t="s">
        <v>16</v>
      </c>
      <c r="I23" s="8">
        <v>0.22039525691699605</v>
      </c>
      <c r="J23" s="8">
        <v>0.65915678524374177</v>
      </c>
      <c r="K23" s="9">
        <v>0.12044795783926221</v>
      </c>
      <c r="L23" s="8"/>
      <c r="M23" s="242"/>
      <c r="O23" s="241"/>
      <c r="P23" s="62" t="s">
        <v>18</v>
      </c>
      <c r="Q23" s="63">
        <v>40</v>
      </c>
      <c r="R23" s="29">
        <v>154</v>
      </c>
      <c r="S23" s="63"/>
      <c r="T23" s="62"/>
      <c r="U23" s="29">
        <f>Q24/R24</f>
        <v>0.58571428571428574</v>
      </c>
      <c r="V23" s="63"/>
      <c r="W23" s="63"/>
      <c r="X23" s="63"/>
      <c r="Y23" s="63"/>
      <c r="Z23" s="8"/>
      <c r="AA23" s="8"/>
      <c r="AB23" s="242"/>
    </row>
    <row r="24" spans="2:28" x14ac:dyDescent="0.25">
      <c r="B24" s="241"/>
      <c r="C24" s="7"/>
      <c r="D24" s="8">
        <f>J11*1</f>
        <v>0.17391304347826086</v>
      </c>
      <c r="E24" s="8">
        <f>K11*1</f>
        <v>0.69565217391304346</v>
      </c>
      <c r="F24" s="9">
        <f>L11*1</f>
        <v>0.13043478260869565</v>
      </c>
      <c r="G24" s="8"/>
      <c r="H24" s="7" t="s">
        <v>17</v>
      </c>
      <c r="I24" s="8">
        <v>0.96286472148541113</v>
      </c>
      <c r="J24" s="8">
        <v>3.072502210433245E-2</v>
      </c>
      <c r="K24" s="9">
        <v>6.4102564102564109E-3</v>
      </c>
      <c r="L24" s="8"/>
      <c r="M24" s="242"/>
      <c r="O24" s="241"/>
      <c r="P24" s="62" t="s">
        <v>23</v>
      </c>
      <c r="Q24" s="63">
        <v>82</v>
      </c>
      <c r="R24" s="29">
        <v>140</v>
      </c>
      <c r="S24" s="63"/>
      <c r="T24" s="75" t="s">
        <v>155</v>
      </c>
      <c r="U24" s="154">
        <f>AVERAGE(U21:U23)</f>
        <v>0.52484934420418294</v>
      </c>
      <c r="V24" s="63"/>
      <c r="W24" s="63"/>
      <c r="X24" s="63"/>
      <c r="Y24" s="63"/>
      <c r="Z24" s="8"/>
      <c r="AA24" s="8"/>
      <c r="AB24" s="242"/>
    </row>
    <row r="25" spans="2:28" x14ac:dyDescent="0.25">
      <c r="B25" s="241"/>
      <c r="C25" s="10"/>
      <c r="D25" s="11">
        <f>J16*1</f>
        <v>0.22727272727272727</v>
      </c>
      <c r="E25" s="11">
        <f>K16*1</f>
        <v>0.68181818181818177</v>
      </c>
      <c r="F25" s="12">
        <f>L16*1</f>
        <v>9.0909090909090912E-2</v>
      </c>
      <c r="G25" s="8"/>
      <c r="H25" s="10" t="s">
        <v>18</v>
      </c>
      <c r="I25" s="11">
        <v>0.7142857142857143</v>
      </c>
      <c r="J25" s="11">
        <v>0.2857142857142857</v>
      </c>
      <c r="K25" s="12">
        <v>0</v>
      </c>
      <c r="L25" s="8"/>
      <c r="M25" s="242"/>
      <c r="O25" s="241"/>
      <c r="P25" s="73" t="s">
        <v>24</v>
      </c>
      <c r="Q25" s="74">
        <v>6</v>
      </c>
      <c r="R25" s="30">
        <v>130</v>
      </c>
      <c r="S25" s="63"/>
      <c r="T25" s="73" t="s">
        <v>156</v>
      </c>
      <c r="U25" s="157">
        <f>STDEV(U21:U23)</f>
        <v>5.4448727987799914E-2</v>
      </c>
      <c r="V25" s="63"/>
      <c r="W25" s="63"/>
      <c r="X25" s="63"/>
      <c r="Y25" s="63"/>
      <c r="Z25" s="8"/>
      <c r="AA25" s="8"/>
      <c r="AB25" s="242"/>
    </row>
    <row r="26" spans="2:28" x14ac:dyDescent="0.25">
      <c r="B26" s="241"/>
      <c r="C26" s="4" t="s">
        <v>155</v>
      </c>
      <c r="D26" s="153">
        <f>AVERAGE(D23:D25)</f>
        <v>0.22039525691699605</v>
      </c>
      <c r="E26" s="153">
        <f t="shared" ref="E26:F26" si="0">AVERAGE(E23:E25)</f>
        <v>0.65915678524374177</v>
      </c>
      <c r="F26" s="154">
        <f t="shared" si="0"/>
        <v>0.12044795783926221</v>
      </c>
      <c r="G26" s="8"/>
      <c r="H26" s="8"/>
      <c r="I26" s="8"/>
      <c r="J26" s="8"/>
      <c r="K26" s="8"/>
      <c r="L26" s="8"/>
      <c r="M26" s="242"/>
      <c r="O26" s="241"/>
      <c r="P26" s="8"/>
      <c r="Q26" s="8"/>
      <c r="R26" s="8"/>
      <c r="S26" s="63"/>
      <c r="T26" s="75" t="s">
        <v>24</v>
      </c>
      <c r="U26" s="77">
        <f>Q10/R10</f>
        <v>2.1276595744680851E-2</v>
      </c>
      <c r="V26" s="63"/>
      <c r="W26" s="63"/>
      <c r="X26" s="63"/>
      <c r="Y26" s="63"/>
      <c r="Z26" s="8"/>
      <c r="AA26" s="8"/>
      <c r="AB26" s="242"/>
    </row>
    <row r="27" spans="2:28" x14ac:dyDescent="0.25">
      <c r="B27" s="241"/>
      <c r="C27" s="10" t="s">
        <v>156</v>
      </c>
      <c r="D27" s="156">
        <f>STDEV(D23:D25)</f>
        <v>4.3453604219493965E-2</v>
      </c>
      <c r="E27" s="156">
        <f t="shared" ref="E27:F27" si="1">STDEV(E23:E25)</f>
        <v>5.169611943464239E-2</v>
      </c>
      <c r="F27" s="157">
        <f t="shared" si="1"/>
        <v>2.6024639105557204E-2</v>
      </c>
      <c r="G27" s="8"/>
      <c r="H27" s="169" t="s">
        <v>156</v>
      </c>
      <c r="I27" s="5" t="s">
        <v>0</v>
      </c>
      <c r="J27" s="5" t="s">
        <v>1</v>
      </c>
      <c r="K27" s="6" t="s">
        <v>2</v>
      </c>
      <c r="L27" s="8"/>
      <c r="M27" s="242"/>
      <c r="O27" s="241"/>
      <c r="P27" s="8"/>
      <c r="Q27" s="8"/>
      <c r="R27" s="8"/>
      <c r="S27" s="63"/>
      <c r="T27" s="62"/>
      <c r="U27" s="29">
        <f>Q17/R17</f>
        <v>5.0359712230215826E-2</v>
      </c>
      <c r="V27" s="63"/>
      <c r="W27" s="63"/>
      <c r="X27" s="63"/>
      <c r="Y27" s="63"/>
      <c r="Z27" s="8"/>
      <c r="AA27" s="8"/>
      <c r="AB27" s="242"/>
    </row>
    <row r="28" spans="2:28" x14ac:dyDescent="0.25">
      <c r="B28" s="241"/>
      <c r="C28" s="4" t="s">
        <v>17</v>
      </c>
      <c r="D28" s="5">
        <f>J7*1</f>
        <v>0.96153846153846156</v>
      </c>
      <c r="E28" s="5">
        <f>K7*1</f>
        <v>3.8461538461538464E-2</v>
      </c>
      <c r="F28" s="6">
        <f>L7*1</f>
        <v>0</v>
      </c>
      <c r="G28" s="8"/>
      <c r="H28" s="7" t="s">
        <v>16</v>
      </c>
      <c r="I28" s="8">
        <v>4.3453604219493965E-2</v>
      </c>
      <c r="J28" s="8">
        <v>5.169611943464239E-2</v>
      </c>
      <c r="K28" s="9">
        <v>2.6024639105557204E-2</v>
      </c>
      <c r="L28" s="8"/>
      <c r="M28" s="242"/>
      <c r="O28" s="241"/>
      <c r="P28" s="8"/>
      <c r="Q28" s="8"/>
      <c r="R28" s="8"/>
      <c r="S28" s="63"/>
      <c r="T28" s="62"/>
      <c r="U28" s="29">
        <f>Q25/R25</f>
        <v>4.6153846153846156E-2</v>
      </c>
      <c r="V28" s="63"/>
      <c r="W28" s="63"/>
      <c r="X28" s="63"/>
      <c r="Y28" s="63"/>
      <c r="Z28" s="8"/>
      <c r="AA28" s="8"/>
      <c r="AB28" s="242"/>
    </row>
    <row r="29" spans="2:28" x14ac:dyDescent="0.25">
      <c r="B29" s="241"/>
      <c r="C29" s="7"/>
      <c r="D29" s="8">
        <f>J12*1</f>
        <v>0.96551724137931039</v>
      </c>
      <c r="E29" s="8">
        <f>K12*1</f>
        <v>3.4482758620689655E-2</v>
      </c>
      <c r="F29" s="9">
        <f>L12*1</f>
        <v>0</v>
      </c>
      <c r="G29" s="8"/>
      <c r="H29" s="7" t="s">
        <v>17</v>
      </c>
      <c r="I29" s="8">
        <v>2.2971496121603242E-3</v>
      </c>
      <c r="J29" s="8">
        <v>1.0151160480287379E-2</v>
      </c>
      <c r="K29" s="9">
        <v>1.1102889792108189E-2</v>
      </c>
      <c r="L29" s="8"/>
      <c r="M29" s="242"/>
      <c r="O29" s="241"/>
      <c r="P29" s="63"/>
      <c r="Q29" s="63"/>
      <c r="R29" s="63"/>
      <c r="S29" s="63"/>
      <c r="T29" s="75" t="s">
        <v>155</v>
      </c>
      <c r="U29" s="154">
        <f>AVERAGE(U26:U28)</f>
        <v>3.9263384709580941E-2</v>
      </c>
      <c r="V29" s="63"/>
      <c r="W29" s="63"/>
      <c r="X29" s="63"/>
      <c r="Y29" s="63"/>
      <c r="Z29" s="8"/>
      <c r="AA29" s="8"/>
      <c r="AB29" s="242"/>
    </row>
    <row r="30" spans="2:28" x14ac:dyDescent="0.25">
      <c r="B30" s="241"/>
      <c r="C30" s="7"/>
      <c r="D30" s="8">
        <f>J17*1</f>
        <v>0.96153846153846156</v>
      </c>
      <c r="E30" s="8">
        <f>K17*1</f>
        <v>1.9230769230769232E-2</v>
      </c>
      <c r="F30" s="9">
        <f>L17*1</f>
        <v>1.9230769230769232E-2</v>
      </c>
      <c r="G30" s="8"/>
      <c r="H30" s="10" t="s">
        <v>18</v>
      </c>
      <c r="I30" s="11">
        <v>2.3809523809523836E-2</v>
      </c>
      <c r="J30" s="11">
        <v>2.3809523809523808E-2</v>
      </c>
      <c r="K30" s="12">
        <v>0</v>
      </c>
      <c r="L30" s="8"/>
      <c r="M30" s="242"/>
      <c r="O30" s="241"/>
      <c r="P30" s="63"/>
      <c r="Q30" s="63"/>
      <c r="R30" s="63"/>
      <c r="S30" s="63"/>
      <c r="T30" s="73" t="s">
        <v>156</v>
      </c>
      <c r="U30" s="157">
        <f>STDEV(U26:U28)</f>
        <v>1.5718325620560809E-2</v>
      </c>
      <c r="V30" s="63"/>
      <c r="W30" s="63"/>
      <c r="X30" s="63"/>
      <c r="Y30" s="63"/>
      <c r="Z30" s="8"/>
      <c r="AA30" s="8"/>
      <c r="AB30" s="242"/>
    </row>
    <row r="31" spans="2:28" ht="15.75" thickBot="1" x14ac:dyDescent="0.3">
      <c r="B31" s="241"/>
      <c r="C31" s="4" t="s">
        <v>155</v>
      </c>
      <c r="D31" s="153">
        <f>AVERAGE(D28:D30)</f>
        <v>0.96286472148541113</v>
      </c>
      <c r="E31" s="153">
        <f t="shared" ref="E31:F31" si="2">AVERAGE(E28:E30)</f>
        <v>3.072502210433245E-2</v>
      </c>
      <c r="F31" s="154">
        <f t="shared" si="2"/>
        <v>6.4102564102564109E-3</v>
      </c>
      <c r="G31" s="8"/>
      <c r="H31" s="8"/>
      <c r="I31" s="8"/>
      <c r="J31" s="8"/>
      <c r="K31" s="8"/>
      <c r="L31" s="8"/>
      <c r="M31" s="242"/>
      <c r="O31" s="243"/>
      <c r="P31" s="246"/>
      <c r="Q31" s="246"/>
      <c r="R31" s="246"/>
      <c r="S31" s="246"/>
      <c r="T31" s="244"/>
      <c r="U31" s="244"/>
      <c r="V31" s="246"/>
      <c r="W31" s="246"/>
      <c r="X31" s="246"/>
      <c r="Y31" s="246"/>
      <c r="Z31" s="244"/>
      <c r="AA31" s="244"/>
      <c r="AB31" s="245"/>
    </row>
    <row r="32" spans="2:28" x14ac:dyDescent="0.25">
      <c r="B32" s="241"/>
      <c r="C32" s="10" t="s">
        <v>156</v>
      </c>
      <c r="D32" s="156">
        <f>STDEV(D28:D30)</f>
        <v>2.2971496121603242E-3</v>
      </c>
      <c r="E32" s="156">
        <f t="shared" ref="E32:F32" si="3">STDEV(E28:E30)</f>
        <v>1.0151160480287379E-2</v>
      </c>
      <c r="F32" s="157">
        <f t="shared" si="3"/>
        <v>1.1102889792108189E-2</v>
      </c>
      <c r="G32" s="8"/>
      <c r="H32" s="22"/>
      <c r="I32" s="5" t="s">
        <v>16</v>
      </c>
      <c r="J32" s="6" t="s">
        <v>16</v>
      </c>
      <c r="K32" s="8"/>
      <c r="L32" s="8"/>
      <c r="M32" s="242"/>
      <c r="S32" s="2"/>
      <c r="V32" s="2"/>
      <c r="W32" s="2"/>
      <c r="X32" s="2"/>
      <c r="Y32" s="2"/>
    </row>
    <row r="33" spans="2:25" x14ac:dyDescent="0.25">
      <c r="B33" s="241"/>
      <c r="C33" s="4" t="s">
        <v>18</v>
      </c>
      <c r="D33" s="5">
        <f>J8*1</f>
        <v>0.69047619047619047</v>
      </c>
      <c r="E33" s="5">
        <f>K8*1</f>
        <v>0.30952380952380953</v>
      </c>
      <c r="F33" s="6">
        <f>L8*1</f>
        <v>0</v>
      </c>
      <c r="G33" s="8"/>
      <c r="H33" s="24"/>
      <c r="I33" s="11" t="s">
        <v>17</v>
      </c>
      <c r="J33" s="12" t="s">
        <v>18</v>
      </c>
      <c r="K33" s="8"/>
      <c r="L33" s="8"/>
      <c r="M33" s="242"/>
      <c r="S33" s="2"/>
      <c r="V33" s="2"/>
      <c r="W33" s="2"/>
      <c r="X33" s="2"/>
      <c r="Y33" s="2"/>
    </row>
    <row r="34" spans="2:25" x14ac:dyDescent="0.25">
      <c r="B34" s="241"/>
      <c r="C34" s="7"/>
      <c r="D34" s="8">
        <f>J13*1</f>
        <v>0.73809523809523814</v>
      </c>
      <c r="E34" s="8">
        <f>K13*1</f>
        <v>0.26190476190476192</v>
      </c>
      <c r="F34" s="9">
        <f>L13*1</f>
        <v>0</v>
      </c>
      <c r="G34" s="8"/>
      <c r="H34" s="170" t="s">
        <v>63</v>
      </c>
      <c r="I34" s="143" t="s">
        <v>64</v>
      </c>
      <c r="J34" s="144" t="s">
        <v>64</v>
      </c>
      <c r="K34" s="8"/>
      <c r="L34" s="8"/>
      <c r="M34" s="242"/>
      <c r="S34" s="2"/>
      <c r="V34" s="2"/>
      <c r="W34" s="2"/>
      <c r="X34" s="2"/>
      <c r="Y34" s="2"/>
    </row>
    <row r="35" spans="2:25" x14ac:dyDescent="0.25">
      <c r="B35" s="241"/>
      <c r="C35" s="7"/>
      <c r="D35" s="8">
        <f>J18*1</f>
        <v>0.7142857142857143</v>
      </c>
      <c r="E35" s="8">
        <f>K18*1</f>
        <v>0.2857142857142857</v>
      </c>
      <c r="F35" s="9">
        <f>L18*1</f>
        <v>0</v>
      </c>
      <c r="G35" s="8"/>
      <c r="H35" s="8"/>
      <c r="I35" s="8"/>
      <c r="J35" s="8"/>
      <c r="K35" s="8"/>
      <c r="L35" s="8"/>
      <c r="M35" s="242"/>
      <c r="P35" s="2"/>
      <c r="Q35" s="2"/>
      <c r="R35" s="2"/>
      <c r="S35" s="2"/>
      <c r="V35" s="2"/>
      <c r="W35" s="2"/>
      <c r="X35" s="2"/>
      <c r="Y35" s="2"/>
    </row>
    <row r="36" spans="2:25" x14ac:dyDescent="0.25">
      <c r="B36" s="241"/>
      <c r="C36" s="4" t="s">
        <v>155</v>
      </c>
      <c r="D36" s="153">
        <f>AVERAGE(D33:D35)</f>
        <v>0.7142857142857143</v>
      </c>
      <c r="E36" s="153">
        <f t="shared" ref="E36:F36" si="4">AVERAGE(E33:E35)</f>
        <v>0.2857142857142857</v>
      </c>
      <c r="F36" s="154">
        <f t="shared" si="4"/>
        <v>0</v>
      </c>
      <c r="G36" s="8"/>
      <c r="H36" s="8"/>
      <c r="I36" s="8"/>
      <c r="J36" s="8"/>
      <c r="K36" s="8"/>
      <c r="L36" s="8"/>
      <c r="M36" s="242"/>
      <c r="P36" s="2"/>
      <c r="Q36" s="2"/>
      <c r="R36" s="2"/>
    </row>
    <row r="37" spans="2:25" x14ac:dyDescent="0.25">
      <c r="B37" s="241"/>
      <c r="C37" s="10" t="s">
        <v>156</v>
      </c>
      <c r="D37" s="156">
        <f>STDEV(D33:D35)</f>
        <v>2.3809523809523836E-2</v>
      </c>
      <c r="E37" s="156">
        <f t="shared" ref="E37:F37" si="5">STDEV(E33:E35)</f>
        <v>2.3809523809523808E-2</v>
      </c>
      <c r="F37" s="157">
        <f t="shared" si="5"/>
        <v>0</v>
      </c>
      <c r="G37" s="8"/>
      <c r="H37" s="8"/>
      <c r="I37" s="8"/>
      <c r="J37" s="8"/>
      <c r="K37" s="8"/>
      <c r="L37" s="8"/>
      <c r="M37" s="242"/>
      <c r="P37" s="2"/>
      <c r="Q37" s="2"/>
      <c r="R37" s="2"/>
    </row>
    <row r="38" spans="2:25" ht="15.75" thickBot="1" x14ac:dyDescent="0.3">
      <c r="B38" s="243"/>
      <c r="C38" s="244"/>
      <c r="D38" s="244"/>
      <c r="E38" s="244"/>
      <c r="F38" s="244"/>
      <c r="G38" s="244"/>
      <c r="H38" s="244"/>
      <c r="I38" s="244"/>
      <c r="J38" s="244"/>
      <c r="K38" s="244"/>
      <c r="L38" s="244"/>
      <c r="M38" s="24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F3D18-2BE2-4C1A-9803-E96CC851CA11}">
  <dimension ref="B2:Z57"/>
  <sheetViews>
    <sheetView topLeftCell="A4" zoomScale="75" zoomScaleNormal="75" workbookViewId="0">
      <selection activeCell="W41" sqref="W41"/>
    </sheetView>
  </sheetViews>
  <sheetFormatPr defaultRowHeight="15" x14ac:dyDescent="0.25"/>
  <sheetData>
    <row r="2" spans="2:26" ht="15.75" thickBot="1" x14ac:dyDescent="0.3"/>
    <row r="3" spans="2:26" s="249" customFormat="1" ht="21.75" thickBot="1" x14ac:dyDescent="0.4">
      <c r="B3" s="248" t="s">
        <v>183</v>
      </c>
      <c r="P3" s="248" t="s">
        <v>182</v>
      </c>
    </row>
    <row r="4" spans="2:26" x14ac:dyDescent="0.25">
      <c r="B4" s="238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40"/>
      <c r="P4" s="238"/>
      <c r="Q4" s="239"/>
      <c r="R4" s="239"/>
      <c r="S4" s="239"/>
      <c r="T4" s="239"/>
      <c r="U4" s="239"/>
      <c r="V4" s="239"/>
      <c r="W4" s="239"/>
      <c r="X4" s="239"/>
      <c r="Y4" s="239"/>
      <c r="Z4" s="240"/>
    </row>
    <row r="5" spans="2:26" x14ac:dyDescent="0.25">
      <c r="B5" s="241"/>
      <c r="C5" s="13" t="s">
        <v>19</v>
      </c>
      <c r="D5" s="14" t="s">
        <v>165</v>
      </c>
      <c r="E5" s="14" t="s">
        <v>27</v>
      </c>
      <c r="F5" s="15" t="s">
        <v>22</v>
      </c>
      <c r="G5" s="22" t="s">
        <v>30</v>
      </c>
      <c r="H5" s="8"/>
      <c r="I5" s="247" t="s">
        <v>181</v>
      </c>
      <c r="J5" s="8"/>
      <c r="K5" s="8"/>
      <c r="L5" s="8"/>
      <c r="M5" s="8"/>
      <c r="N5" s="242"/>
      <c r="P5" s="241"/>
      <c r="Q5" s="13" t="s">
        <v>19</v>
      </c>
      <c r="R5" s="5" t="s">
        <v>35</v>
      </c>
      <c r="S5" s="5"/>
      <c r="T5" s="5" t="s">
        <v>36</v>
      </c>
      <c r="U5" s="5"/>
      <c r="V5" s="5" t="s">
        <v>37</v>
      </c>
      <c r="W5" s="6"/>
      <c r="X5" s="8"/>
      <c r="Y5" s="8"/>
      <c r="Z5" s="242"/>
    </row>
    <row r="6" spans="2:26" x14ac:dyDescent="0.25">
      <c r="B6" s="241"/>
      <c r="C6" s="16" t="s">
        <v>16</v>
      </c>
      <c r="D6" s="17">
        <v>35</v>
      </c>
      <c r="E6" s="8">
        <v>23</v>
      </c>
      <c r="F6" s="9">
        <f>D6+E6</f>
        <v>58</v>
      </c>
      <c r="G6" s="23">
        <f>E6/F6</f>
        <v>0.39655172413793105</v>
      </c>
      <c r="H6" s="8"/>
      <c r="I6" s="152"/>
      <c r="J6" s="231" t="s">
        <v>16</v>
      </c>
      <c r="K6" s="231" t="s">
        <v>17</v>
      </c>
      <c r="L6" s="231" t="s">
        <v>28</v>
      </c>
      <c r="M6" s="232" t="s">
        <v>29</v>
      </c>
      <c r="N6" s="242"/>
      <c r="P6" s="241"/>
      <c r="Q6" s="7"/>
      <c r="R6" s="8" t="s">
        <v>34</v>
      </c>
      <c r="S6" s="8" t="s">
        <v>22</v>
      </c>
      <c r="T6" s="8" t="s">
        <v>34</v>
      </c>
      <c r="U6" s="8" t="s">
        <v>22</v>
      </c>
      <c r="V6" s="8" t="s">
        <v>34</v>
      </c>
      <c r="W6" s="9" t="s">
        <v>22</v>
      </c>
      <c r="X6" s="8"/>
      <c r="Y6" s="8"/>
      <c r="Z6" s="242"/>
    </row>
    <row r="7" spans="2:26" x14ac:dyDescent="0.25">
      <c r="B7" s="241"/>
      <c r="C7" s="16" t="s">
        <v>17</v>
      </c>
      <c r="D7" s="3">
        <v>57</v>
      </c>
      <c r="E7" s="8">
        <v>0</v>
      </c>
      <c r="F7" s="9">
        <f t="shared" ref="F7:F9" si="0">D7+E7</f>
        <v>57</v>
      </c>
      <c r="G7" s="23">
        <f>E7/F7</f>
        <v>0</v>
      </c>
      <c r="H7" s="8"/>
      <c r="I7" s="111" t="s">
        <v>155</v>
      </c>
      <c r="J7" s="17">
        <v>0.38403575989782884</v>
      </c>
      <c r="K7" s="17">
        <v>0</v>
      </c>
      <c r="L7" s="17">
        <v>0.95079365079365064</v>
      </c>
      <c r="M7" s="18">
        <v>0.31616832779623477</v>
      </c>
      <c r="N7" s="242"/>
      <c r="P7" s="241"/>
      <c r="Q7" s="7" t="s">
        <v>16</v>
      </c>
      <c r="R7" s="8">
        <v>35</v>
      </c>
      <c r="S7" s="8">
        <v>157</v>
      </c>
      <c r="T7" s="8">
        <v>58</v>
      </c>
      <c r="U7" s="8">
        <v>190</v>
      </c>
      <c r="V7" s="8">
        <v>62</v>
      </c>
      <c r="W7" s="9">
        <v>201</v>
      </c>
      <c r="X7" s="8"/>
      <c r="Y7" s="8"/>
      <c r="Z7" s="242"/>
    </row>
    <row r="8" spans="2:26" x14ac:dyDescent="0.25">
      <c r="B8" s="241"/>
      <c r="C8" s="16" t="s">
        <v>28</v>
      </c>
      <c r="D8" s="3">
        <v>3</v>
      </c>
      <c r="E8" s="8">
        <v>87</v>
      </c>
      <c r="F8" s="9">
        <f t="shared" si="0"/>
        <v>90</v>
      </c>
      <c r="G8" s="23">
        <f>E8/F8</f>
        <v>0.96666666666666667</v>
      </c>
      <c r="H8" s="8"/>
      <c r="I8" s="155" t="s">
        <v>156</v>
      </c>
      <c r="J8" s="20">
        <v>2.472476857603453E-2</v>
      </c>
      <c r="K8" s="20">
        <v>0</v>
      </c>
      <c r="L8" s="20">
        <v>1.3746434980705392E-2</v>
      </c>
      <c r="M8" s="21">
        <v>0.10229555440984987</v>
      </c>
      <c r="N8" s="242"/>
      <c r="P8" s="241"/>
      <c r="Q8" s="10" t="s">
        <v>28</v>
      </c>
      <c r="R8" s="11">
        <v>125</v>
      </c>
      <c r="S8" s="11">
        <v>174</v>
      </c>
      <c r="T8" s="11">
        <v>130</v>
      </c>
      <c r="U8" s="11">
        <v>173</v>
      </c>
      <c r="V8" s="11">
        <v>157</v>
      </c>
      <c r="W8" s="12">
        <v>206</v>
      </c>
      <c r="X8" s="8"/>
      <c r="Y8" s="8"/>
      <c r="Z8" s="242"/>
    </row>
    <row r="9" spans="2:26" x14ac:dyDescent="0.25">
      <c r="B9" s="241"/>
      <c r="C9" s="19" t="s">
        <v>29</v>
      </c>
      <c r="D9" s="20">
        <v>49</v>
      </c>
      <c r="E9" s="11">
        <v>37</v>
      </c>
      <c r="F9" s="12">
        <f t="shared" si="0"/>
        <v>86</v>
      </c>
      <c r="G9" s="24">
        <f>E9/F9</f>
        <v>0.43023255813953487</v>
      </c>
      <c r="H9" s="8"/>
      <c r="I9" s="8"/>
      <c r="J9" s="8"/>
      <c r="K9" s="8"/>
      <c r="L9" s="8"/>
      <c r="M9" s="8"/>
      <c r="N9" s="242"/>
      <c r="P9" s="241"/>
      <c r="Q9" s="8"/>
      <c r="R9" s="8"/>
      <c r="S9" s="8"/>
      <c r="T9" s="8"/>
      <c r="U9" s="8"/>
      <c r="V9" s="8"/>
      <c r="W9" s="8"/>
      <c r="X9" s="8"/>
      <c r="Y9" s="8"/>
      <c r="Z9" s="242"/>
    </row>
    <row r="10" spans="2:26" x14ac:dyDescent="0.25">
      <c r="B10" s="241"/>
      <c r="C10" s="8"/>
      <c r="D10" s="8"/>
      <c r="E10" s="8"/>
      <c r="F10" s="8"/>
      <c r="G10" s="8"/>
      <c r="H10" s="8"/>
      <c r="I10" s="99"/>
      <c r="J10" s="128" t="s">
        <v>16</v>
      </c>
      <c r="K10" s="8"/>
      <c r="L10" s="8"/>
      <c r="M10" s="8"/>
      <c r="N10" s="242"/>
      <c r="P10" s="241"/>
      <c r="Q10" s="13" t="s">
        <v>20</v>
      </c>
      <c r="R10" s="5" t="s">
        <v>35</v>
      </c>
      <c r="S10" s="5"/>
      <c r="T10" s="5" t="s">
        <v>36</v>
      </c>
      <c r="U10" s="5"/>
      <c r="V10" s="5" t="s">
        <v>37</v>
      </c>
      <c r="W10" s="6"/>
      <c r="X10" s="8"/>
      <c r="Y10" s="8"/>
      <c r="Z10" s="242"/>
    </row>
    <row r="11" spans="2:26" x14ac:dyDescent="0.25">
      <c r="B11" s="241"/>
      <c r="C11" s="13" t="s">
        <v>20</v>
      </c>
      <c r="D11" s="14" t="s">
        <v>165</v>
      </c>
      <c r="E11" s="14" t="s">
        <v>27</v>
      </c>
      <c r="F11" s="15" t="s">
        <v>22</v>
      </c>
      <c r="G11" s="22" t="s">
        <v>30</v>
      </c>
      <c r="H11" s="8"/>
      <c r="I11" s="100"/>
      <c r="J11" s="125" t="s">
        <v>28</v>
      </c>
      <c r="K11" s="8"/>
      <c r="L11" s="8"/>
      <c r="M11" s="8"/>
      <c r="N11" s="242"/>
      <c r="O11" s="8"/>
      <c r="P11" s="241"/>
      <c r="Q11" s="7"/>
      <c r="R11" s="8" t="s">
        <v>34</v>
      </c>
      <c r="S11" s="8" t="s">
        <v>22</v>
      </c>
      <c r="T11" s="8" t="s">
        <v>34</v>
      </c>
      <c r="U11" s="8" t="s">
        <v>22</v>
      </c>
      <c r="V11" s="8" t="s">
        <v>34</v>
      </c>
      <c r="W11" s="9" t="s">
        <v>22</v>
      </c>
      <c r="X11" s="8"/>
      <c r="Y11" s="8"/>
      <c r="Z11" s="242"/>
    </row>
    <row r="12" spans="2:26" x14ac:dyDescent="0.25">
      <c r="B12" s="241"/>
      <c r="C12" s="16" t="s">
        <v>16</v>
      </c>
      <c r="D12" s="17">
        <v>36</v>
      </c>
      <c r="E12" s="8">
        <v>24</v>
      </c>
      <c r="F12" s="9">
        <f t="shared" ref="F12:F15" si="1">D12+E12</f>
        <v>60</v>
      </c>
      <c r="G12" s="23">
        <f>E12/F12</f>
        <v>0.4</v>
      </c>
      <c r="H12" s="8"/>
      <c r="I12" s="103" t="s">
        <v>63</v>
      </c>
      <c r="J12" s="196" t="s">
        <v>64</v>
      </c>
      <c r="K12" s="8"/>
      <c r="L12" s="8"/>
      <c r="M12" s="8"/>
      <c r="N12" s="242"/>
      <c r="P12" s="241"/>
      <c r="Q12" s="7" t="s">
        <v>16</v>
      </c>
      <c r="R12" s="8">
        <v>23</v>
      </c>
      <c r="S12" s="8">
        <v>168</v>
      </c>
      <c r="T12" s="8">
        <v>46</v>
      </c>
      <c r="U12" s="8">
        <v>189</v>
      </c>
      <c r="V12" s="8">
        <v>52</v>
      </c>
      <c r="W12" s="9">
        <v>195</v>
      </c>
      <c r="X12" s="8"/>
      <c r="Y12" s="8"/>
      <c r="Z12" s="242"/>
    </row>
    <row r="13" spans="2:26" x14ac:dyDescent="0.25">
      <c r="B13" s="241"/>
      <c r="C13" s="16" t="s">
        <v>17</v>
      </c>
      <c r="D13" s="3">
        <v>55</v>
      </c>
      <c r="E13" s="8">
        <v>0</v>
      </c>
      <c r="F13" s="9">
        <f t="shared" si="1"/>
        <v>55</v>
      </c>
      <c r="G13" s="23">
        <f>E13/F13</f>
        <v>0</v>
      </c>
      <c r="H13" s="8"/>
      <c r="I13" s="8"/>
      <c r="J13" s="8"/>
      <c r="K13" s="8"/>
      <c r="L13" s="8"/>
      <c r="M13" s="8"/>
      <c r="N13" s="242"/>
      <c r="P13" s="241"/>
      <c r="Q13" s="10" t="s">
        <v>28</v>
      </c>
      <c r="R13" s="11">
        <v>97</v>
      </c>
      <c r="S13" s="11">
        <v>154</v>
      </c>
      <c r="T13" s="11">
        <v>128</v>
      </c>
      <c r="U13" s="11">
        <v>165</v>
      </c>
      <c r="V13" s="11">
        <v>140</v>
      </c>
      <c r="W13" s="12">
        <v>184</v>
      </c>
      <c r="X13" s="8"/>
      <c r="Y13" s="8"/>
      <c r="Z13" s="242"/>
    </row>
    <row r="14" spans="2:26" x14ac:dyDescent="0.25">
      <c r="B14" s="241"/>
      <c r="C14" s="16" t="s">
        <v>28</v>
      </c>
      <c r="D14" s="3">
        <v>2</v>
      </c>
      <c r="E14" s="8">
        <v>33</v>
      </c>
      <c r="F14" s="9">
        <f t="shared" si="1"/>
        <v>35</v>
      </c>
      <c r="G14" s="23">
        <f>E14/F14</f>
        <v>0.94285714285714284</v>
      </c>
      <c r="H14" s="8"/>
      <c r="I14" s="8"/>
      <c r="J14" s="8"/>
      <c r="K14" s="8"/>
      <c r="L14" s="8"/>
      <c r="M14" s="8"/>
      <c r="N14" s="242"/>
      <c r="P14" s="241"/>
      <c r="Q14" s="8"/>
      <c r="R14" s="8"/>
      <c r="S14" s="8"/>
      <c r="T14" s="8"/>
      <c r="U14" s="8"/>
      <c r="V14" s="8"/>
      <c r="W14" s="8"/>
      <c r="X14" s="8"/>
      <c r="Y14" s="8"/>
      <c r="Z14" s="242"/>
    </row>
    <row r="15" spans="2:26" x14ac:dyDescent="0.25">
      <c r="B15" s="241"/>
      <c r="C15" s="19" t="s">
        <v>29</v>
      </c>
      <c r="D15" s="20">
        <v>30</v>
      </c>
      <c r="E15" s="11">
        <v>12</v>
      </c>
      <c r="F15" s="12">
        <f t="shared" si="1"/>
        <v>42</v>
      </c>
      <c r="G15" s="24">
        <f>E15/F15</f>
        <v>0.2857142857142857</v>
      </c>
      <c r="H15" s="8"/>
      <c r="I15" s="8"/>
      <c r="J15" s="8"/>
      <c r="K15" s="8"/>
      <c r="L15" s="8"/>
      <c r="M15" s="8"/>
      <c r="N15" s="242"/>
      <c r="P15" s="241"/>
      <c r="Q15" s="13" t="s">
        <v>21</v>
      </c>
      <c r="R15" s="5" t="s">
        <v>35</v>
      </c>
      <c r="S15" s="5"/>
      <c r="T15" s="5" t="s">
        <v>36</v>
      </c>
      <c r="U15" s="5"/>
      <c r="V15" s="5" t="s">
        <v>37</v>
      </c>
      <c r="W15" s="6"/>
      <c r="X15" s="8"/>
      <c r="Y15" s="8"/>
      <c r="Z15" s="242"/>
    </row>
    <row r="16" spans="2:26" x14ac:dyDescent="0.25">
      <c r="B16" s="241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242"/>
      <c r="P16" s="241"/>
      <c r="Q16" s="7"/>
      <c r="R16" s="8" t="s">
        <v>34</v>
      </c>
      <c r="S16" s="8" t="s">
        <v>22</v>
      </c>
      <c r="T16" s="8" t="s">
        <v>34</v>
      </c>
      <c r="U16" s="8" t="s">
        <v>22</v>
      </c>
      <c r="V16" s="8" t="s">
        <v>34</v>
      </c>
      <c r="W16" s="9" t="s">
        <v>22</v>
      </c>
      <c r="X16" s="8"/>
      <c r="Y16" s="8"/>
      <c r="Z16" s="242"/>
    </row>
    <row r="17" spans="2:26" x14ac:dyDescent="0.25">
      <c r="B17" s="241"/>
      <c r="C17" s="13" t="s">
        <v>21</v>
      </c>
      <c r="D17" s="14" t="s">
        <v>165</v>
      </c>
      <c r="E17" s="14" t="s">
        <v>27</v>
      </c>
      <c r="F17" s="15" t="s">
        <v>22</v>
      </c>
      <c r="G17" s="22" t="s">
        <v>30</v>
      </c>
      <c r="H17" s="8"/>
      <c r="I17" s="8"/>
      <c r="J17" s="8"/>
      <c r="K17" s="8"/>
      <c r="L17" s="8"/>
      <c r="M17" s="8"/>
      <c r="N17" s="242"/>
      <c r="P17" s="241"/>
      <c r="Q17" s="7" t="s">
        <v>16</v>
      </c>
      <c r="R17" s="8">
        <v>25</v>
      </c>
      <c r="S17" s="8">
        <v>135</v>
      </c>
      <c r="T17" s="8">
        <v>37</v>
      </c>
      <c r="U17" s="8">
        <v>162</v>
      </c>
      <c r="V17" s="8">
        <v>44</v>
      </c>
      <c r="W17" s="9">
        <v>182</v>
      </c>
      <c r="X17" s="8"/>
      <c r="Y17" s="8"/>
      <c r="Z17" s="242"/>
    </row>
    <row r="18" spans="2:26" x14ac:dyDescent="0.25">
      <c r="B18" s="241"/>
      <c r="C18" s="16" t="s">
        <v>16</v>
      </c>
      <c r="D18" s="17">
        <v>29</v>
      </c>
      <c r="E18" s="8">
        <v>16</v>
      </c>
      <c r="F18" s="9">
        <f t="shared" ref="F18:F21" si="2">D18+E18</f>
        <v>45</v>
      </c>
      <c r="G18" s="23">
        <f>E18/F18</f>
        <v>0.35555555555555557</v>
      </c>
      <c r="H18" s="8"/>
      <c r="I18" s="8"/>
      <c r="J18" s="8"/>
      <c r="K18" s="8"/>
      <c r="L18" s="8"/>
      <c r="M18" s="8"/>
      <c r="N18" s="242"/>
      <c r="P18" s="241"/>
      <c r="Q18" s="10" t="s">
        <v>28</v>
      </c>
      <c r="R18" s="11">
        <v>120</v>
      </c>
      <c r="S18" s="11">
        <v>169</v>
      </c>
      <c r="T18" s="11">
        <v>130</v>
      </c>
      <c r="U18" s="11">
        <v>175</v>
      </c>
      <c r="V18" s="11">
        <v>130</v>
      </c>
      <c r="W18" s="12">
        <v>167</v>
      </c>
      <c r="X18" s="8"/>
      <c r="Y18" s="8"/>
      <c r="Z18" s="242"/>
    </row>
    <row r="19" spans="2:26" x14ac:dyDescent="0.25">
      <c r="B19" s="241"/>
      <c r="C19" s="16" t="s">
        <v>17</v>
      </c>
      <c r="D19" s="17">
        <v>49</v>
      </c>
      <c r="E19" s="8">
        <v>0</v>
      </c>
      <c r="F19" s="9">
        <f t="shared" si="2"/>
        <v>49</v>
      </c>
      <c r="G19" s="23">
        <f>E19/F19</f>
        <v>0</v>
      </c>
      <c r="H19" s="8"/>
      <c r="I19" s="8"/>
      <c r="J19" s="8"/>
      <c r="K19" s="8"/>
      <c r="L19" s="8"/>
      <c r="M19" s="8"/>
      <c r="N19" s="242"/>
      <c r="P19" s="241"/>
      <c r="Q19" s="8"/>
      <c r="R19" s="8"/>
      <c r="S19" s="8"/>
      <c r="T19" s="8"/>
      <c r="U19" s="8"/>
      <c r="V19" s="8"/>
      <c r="W19" s="8"/>
      <c r="X19" s="8"/>
      <c r="Y19" s="8"/>
      <c r="Z19" s="242"/>
    </row>
    <row r="20" spans="2:26" x14ac:dyDescent="0.25">
      <c r="B20" s="241"/>
      <c r="C20" s="16" t="s">
        <v>28</v>
      </c>
      <c r="D20" s="17">
        <v>2</v>
      </c>
      <c r="E20" s="8">
        <v>33</v>
      </c>
      <c r="F20" s="9">
        <f t="shared" si="2"/>
        <v>35</v>
      </c>
      <c r="G20" s="23">
        <f>E20/F20</f>
        <v>0.94285714285714284</v>
      </c>
      <c r="H20" s="8"/>
      <c r="I20" s="8"/>
      <c r="J20" s="8"/>
      <c r="K20" s="8"/>
      <c r="L20" s="8"/>
      <c r="M20" s="8"/>
      <c r="N20" s="242"/>
      <c r="P20" s="241"/>
      <c r="Q20" s="8"/>
      <c r="R20" s="8"/>
      <c r="S20" s="8"/>
      <c r="T20" s="8"/>
      <c r="U20" s="8"/>
      <c r="V20" s="8"/>
      <c r="W20" s="8"/>
      <c r="X20" s="8"/>
      <c r="Y20" s="8"/>
      <c r="Z20" s="242"/>
    </row>
    <row r="21" spans="2:26" x14ac:dyDescent="0.25">
      <c r="B21" s="241"/>
      <c r="C21" s="19" t="s">
        <v>29</v>
      </c>
      <c r="D21" s="20">
        <v>33</v>
      </c>
      <c r="E21" s="11">
        <v>10</v>
      </c>
      <c r="F21" s="12">
        <f t="shared" si="2"/>
        <v>43</v>
      </c>
      <c r="G21" s="24">
        <f>E21/F21</f>
        <v>0.23255813953488372</v>
      </c>
      <c r="H21" s="8"/>
      <c r="I21" s="8"/>
      <c r="J21" s="8"/>
      <c r="K21" s="8"/>
      <c r="L21" s="8"/>
      <c r="M21" s="8"/>
      <c r="N21" s="242"/>
      <c r="P21" s="241"/>
      <c r="Q21" s="4" t="s">
        <v>16</v>
      </c>
      <c r="R21" s="5">
        <f>R7/S7</f>
        <v>0.22292993630573249</v>
      </c>
      <c r="S21" s="5">
        <f>T7/U7</f>
        <v>0.30526315789473685</v>
      </c>
      <c r="T21" s="6">
        <f>V7/W7</f>
        <v>0.30845771144278605</v>
      </c>
      <c r="U21" s="8"/>
      <c r="V21" s="169" t="s">
        <v>155</v>
      </c>
      <c r="W21" s="147" t="s">
        <v>35</v>
      </c>
      <c r="X21" s="147" t="s">
        <v>36</v>
      </c>
      <c r="Y21" s="31" t="s">
        <v>37</v>
      </c>
      <c r="Z21" s="242"/>
    </row>
    <row r="22" spans="2:26" x14ac:dyDescent="0.25">
      <c r="B22" s="241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242"/>
      <c r="P22" s="241"/>
      <c r="Q22" s="7"/>
      <c r="R22" s="8">
        <f>R12/S12</f>
        <v>0.13690476190476192</v>
      </c>
      <c r="S22" s="8">
        <f>T12/U12</f>
        <v>0.24338624338624337</v>
      </c>
      <c r="T22" s="9">
        <f>V12/W12</f>
        <v>0.26666666666666666</v>
      </c>
      <c r="U22" s="8"/>
      <c r="V22" s="23" t="s">
        <v>16</v>
      </c>
      <c r="W22" s="8">
        <v>0.18167329446522654</v>
      </c>
      <c r="X22" s="8">
        <v>0.25901482100312506</v>
      </c>
      <c r="Y22" s="9">
        <v>0.27229420662256482</v>
      </c>
      <c r="Z22" s="242"/>
    </row>
    <row r="23" spans="2:26" x14ac:dyDescent="0.25">
      <c r="B23" s="241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242"/>
      <c r="P23" s="241"/>
      <c r="Q23" s="7"/>
      <c r="R23" s="8">
        <f>R17/S17</f>
        <v>0.18518518518518517</v>
      </c>
      <c r="S23" s="8">
        <f>T17/U17</f>
        <v>0.22839506172839505</v>
      </c>
      <c r="T23" s="9">
        <f>V17/W17</f>
        <v>0.24175824175824176</v>
      </c>
      <c r="U23" s="8"/>
      <c r="V23" s="24" t="s">
        <v>28</v>
      </c>
      <c r="W23" s="11">
        <v>0.68610670202182134</v>
      </c>
      <c r="X23" s="11">
        <v>0.75668660177330693</v>
      </c>
      <c r="Y23" s="12">
        <v>0.76714953377331463</v>
      </c>
      <c r="Z23" s="242"/>
    </row>
    <row r="24" spans="2:26" x14ac:dyDescent="0.25">
      <c r="B24" s="241"/>
      <c r="C24" s="25" t="s">
        <v>16</v>
      </c>
      <c r="D24" s="6">
        <f>G6*1</f>
        <v>0.39655172413793105</v>
      </c>
      <c r="E24" s="8"/>
      <c r="F24" s="25" t="s">
        <v>17</v>
      </c>
      <c r="G24" s="6">
        <f>G7*1</f>
        <v>0</v>
      </c>
      <c r="H24" s="8"/>
      <c r="I24" s="25" t="s">
        <v>28</v>
      </c>
      <c r="J24" s="6">
        <f>G8*1</f>
        <v>0.96666666666666667</v>
      </c>
      <c r="K24" s="8"/>
      <c r="L24" s="25" t="s">
        <v>29</v>
      </c>
      <c r="M24" s="6">
        <f>G9*1</f>
        <v>0.43023255813953487</v>
      </c>
      <c r="N24" s="242"/>
      <c r="P24" s="241"/>
      <c r="Q24" s="75" t="s">
        <v>155</v>
      </c>
      <c r="R24" s="153">
        <f>AVERAGE(R21:R23)</f>
        <v>0.18167329446522654</v>
      </c>
      <c r="S24" s="153">
        <f t="shared" ref="S24:T24" si="3">AVERAGE(S21:S23)</f>
        <v>0.25901482100312506</v>
      </c>
      <c r="T24" s="154">
        <f t="shared" si="3"/>
        <v>0.27229420662256482</v>
      </c>
      <c r="U24" s="8"/>
      <c r="V24" s="169" t="s">
        <v>63</v>
      </c>
      <c r="W24" s="195">
        <v>2.0000000000000001E-4</v>
      </c>
      <c r="X24" s="193" t="s">
        <v>64</v>
      </c>
      <c r="Y24" s="194" t="s">
        <v>64</v>
      </c>
      <c r="Z24" s="242"/>
    </row>
    <row r="25" spans="2:26" x14ac:dyDescent="0.25">
      <c r="B25" s="241"/>
      <c r="C25" s="7"/>
      <c r="D25" s="9">
        <f>G12*1</f>
        <v>0.4</v>
      </c>
      <c r="E25" s="8"/>
      <c r="F25" s="7"/>
      <c r="G25" s="9">
        <f>G13*1</f>
        <v>0</v>
      </c>
      <c r="H25" s="8"/>
      <c r="I25" s="7"/>
      <c r="J25" s="9">
        <f>G14*1</f>
        <v>0.94285714285714284</v>
      </c>
      <c r="K25" s="8"/>
      <c r="L25" s="7"/>
      <c r="M25" s="9">
        <f>G15*1</f>
        <v>0.2857142857142857</v>
      </c>
      <c r="N25" s="242"/>
      <c r="P25" s="241"/>
      <c r="Q25" s="73" t="s">
        <v>156</v>
      </c>
      <c r="R25" s="156">
        <f>STDEV(R21:R23)</f>
        <v>4.3119980171621448E-2</v>
      </c>
      <c r="S25" s="156">
        <f t="shared" ref="S25:T25" si="4">STDEV(S21:S23)</f>
        <v>4.074758128778537E-2</v>
      </c>
      <c r="T25" s="157">
        <f t="shared" si="4"/>
        <v>3.3703957015701905E-2</v>
      </c>
      <c r="U25" s="8"/>
      <c r="V25" s="8"/>
      <c r="W25" s="8"/>
      <c r="X25" s="8"/>
      <c r="Y25" s="8"/>
      <c r="Z25" s="242"/>
    </row>
    <row r="26" spans="2:26" x14ac:dyDescent="0.25">
      <c r="B26" s="241"/>
      <c r="C26" s="7"/>
      <c r="D26" s="9">
        <f>G18*1</f>
        <v>0.35555555555555557</v>
      </c>
      <c r="E26" s="8"/>
      <c r="F26" s="7"/>
      <c r="G26" s="9">
        <f>G19/1</f>
        <v>0</v>
      </c>
      <c r="H26" s="8"/>
      <c r="I26" s="7"/>
      <c r="J26" s="9">
        <f>G20*1</f>
        <v>0.94285714285714284</v>
      </c>
      <c r="K26" s="8"/>
      <c r="L26" s="7"/>
      <c r="M26" s="9">
        <f>G21*1</f>
        <v>0.23255813953488372</v>
      </c>
      <c r="N26" s="242"/>
      <c r="P26" s="241"/>
      <c r="Q26" s="8"/>
      <c r="R26" s="8"/>
      <c r="S26" s="8"/>
      <c r="T26" s="8"/>
      <c r="U26" s="8"/>
      <c r="V26" s="169" t="s">
        <v>156</v>
      </c>
      <c r="W26" s="5" t="s">
        <v>35</v>
      </c>
      <c r="X26" s="5" t="s">
        <v>36</v>
      </c>
      <c r="Y26" s="6" t="s">
        <v>37</v>
      </c>
      <c r="Z26" s="242"/>
    </row>
    <row r="27" spans="2:26" x14ac:dyDescent="0.25">
      <c r="B27" s="241"/>
      <c r="C27" s="75" t="s">
        <v>155</v>
      </c>
      <c r="D27" s="230">
        <f>AVERAGE(D24:D26)</f>
        <v>0.38403575989782884</v>
      </c>
      <c r="E27" s="8"/>
      <c r="F27" s="75" t="s">
        <v>155</v>
      </c>
      <c r="G27" s="230">
        <f>AVERAGE(G24:G26)</f>
        <v>0</v>
      </c>
      <c r="H27" s="8"/>
      <c r="I27" s="75" t="s">
        <v>155</v>
      </c>
      <c r="J27" s="230">
        <f>AVERAGE(J24:J26)</f>
        <v>0.95079365079365064</v>
      </c>
      <c r="K27" s="8"/>
      <c r="L27" s="75" t="s">
        <v>155</v>
      </c>
      <c r="M27" s="230">
        <f>AVERAGE(M24:M26)</f>
        <v>0.31616832779623477</v>
      </c>
      <c r="N27" s="242"/>
      <c r="P27" s="241"/>
      <c r="Q27" s="4" t="s">
        <v>28</v>
      </c>
      <c r="R27" s="5">
        <f>R8/S8</f>
        <v>0.7183908045977011</v>
      </c>
      <c r="S27" s="5">
        <f>T8/U8</f>
        <v>0.75144508670520227</v>
      </c>
      <c r="T27" s="6">
        <f>V8/W8</f>
        <v>0.76213592233009708</v>
      </c>
      <c r="U27" s="8"/>
      <c r="V27" s="7" t="s">
        <v>16</v>
      </c>
      <c r="W27" s="8">
        <v>4.3119980171621448E-2</v>
      </c>
      <c r="X27" s="8">
        <v>4.074758128778537E-2</v>
      </c>
      <c r="Y27" s="9">
        <v>3.3703957015701905E-2</v>
      </c>
      <c r="Z27" s="242"/>
    </row>
    <row r="28" spans="2:26" x14ac:dyDescent="0.25">
      <c r="B28" s="241"/>
      <c r="C28" s="73" t="s">
        <v>156</v>
      </c>
      <c r="D28" s="192">
        <f>STDEV(D24:D26)</f>
        <v>2.472476857603453E-2</v>
      </c>
      <c r="E28" s="8"/>
      <c r="F28" s="73" t="s">
        <v>156</v>
      </c>
      <c r="G28" s="192">
        <f>STDEV(G24:G26)</f>
        <v>0</v>
      </c>
      <c r="H28" s="8"/>
      <c r="I28" s="73" t="s">
        <v>156</v>
      </c>
      <c r="J28" s="192">
        <f>STDEV(J24:J26)</f>
        <v>1.3746434980705392E-2</v>
      </c>
      <c r="K28" s="8"/>
      <c r="L28" s="73" t="s">
        <v>156</v>
      </c>
      <c r="M28" s="192">
        <f>STDEV(M24:M26)</f>
        <v>0.10229555440984987</v>
      </c>
      <c r="N28" s="242"/>
      <c r="P28" s="241"/>
      <c r="Q28" s="7"/>
      <c r="R28" s="8">
        <f>R13/S13</f>
        <v>0.62987012987012991</v>
      </c>
      <c r="S28" s="8">
        <f>T13/U13</f>
        <v>0.77575757575757576</v>
      </c>
      <c r="T28" s="9">
        <f>V13/W13</f>
        <v>0.76086956521739135</v>
      </c>
      <c r="U28" s="8"/>
      <c r="V28" s="10" t="s">
        <v>28</v>
      </c>
      <c r="W28" s="11">
        <v>4.8880139756768852E-2</v>
      </c>
      <c r="X28" s="11">
        <v>1.7065014837844353E-2</v>
      </c>
      <c r="Y28" s="12">
        <v>9.8010013254751973E-3</v>
      </c>
      <c r="Z28" s="242"/>
    </row>
    <row r="29" spans="2:26" ht="15.75" thickBot="1" x14ac:dyDescent="0.3">
      <c r="B29" s="243"/>
      <c r="C29" s="244"/>
      <c r="D29" s="244"/>
      <c r="E29" s="244"/>
      <c r="F29" s="244"/>
      <c r="G29" s="244"/>
      <c r="H29" s="244"/>
      <c r="I29" s="244"/>
      <c r="J29" s="244"/>
      <c r="K29" s="244"/>
      <c r="L29" s="244"/>
      <c r="M29" s="244"/>
      <c r="N29" s="245"/>
      <c r="P29" s="241"/>
      <c r="Q29" s="7"/>
      <c r="R29" s="8">
        <f>R18/S18</f>
        <v>0.7100591715976331</v>
      </c>
      <c r="S29" s="8">
        <f>T18/U18</f>
        <v>0.74285714285714288</v>
      </c>
      <c r="T29" s="9">
        <f>V18/W18</f>
        <v>0.77844311377245512</v>
      </c>
      <c r="U29" s="8"/>
      <c r="V29" s="8"/>
      <c r="W29" s="8"/>
      <c r="X29" s="8"/>
      <c r="Y29" s="8"/>
      <c r="Z29" s="242"/>
    </row>
    <row r="30" spans="2:26" x14ac:dyDescent="0.25">
      <c r="P30" s="241"/>
      <c r="Q30" s="75" t="s">
        <v>155</v>
      </c>
      <c r="R30" s="153">
        <f>AVERAGE(R27:R29)</f>
        <v>0.68610670202182134</v>
      </c>
      <c r="S30" s="153">
        <f t="shared" ref="S30:T30" si="5">AVERAGE(S27:S29)</f>
        <v>0.75668660177330693</v>
      </c>
      <c r="T30" s="154">
        <f t="shared" si="5"/>
        <v>0.76714953377331463</v>
      </c>
      <c r="U30" s="8"/>
      <c r="V30" s="8"/>
      <c r="W30" s="8"/>
      <c r="X30" s="8"/>
      <c r="Y30" s="8"/>
      <c r="Z30" s="242"/>
    </row>
    <row r="31" spans="2:26" x14ac:dyDescent="0.25">
      <c r="I31" s="1"/>
      <c r="L31" s="1"/>
      <c r="P31" s="241"/>
      <c r="Q31" s="73" t="s">
        <v>156</v>
      </c>
      <c r="R31" s="156">
        <f>STDEV(R27:R29)</f>
        <v>4.8880139756768852E-2</v>
      </c>
      <c r="S31" s="156">
        <f t="shared" ref="S31:T31" si="6">STDEV(S27:S29)</f>
        <v>1.7065014837844353E-2</v>
      </c>
      <c r="T31" s="157">
        <f t="shared" si="6"/>
        <v>9.8010013254751973E-3</v>
      </c>
      <c r="U31" s="8"/>
      <c r="V31" s="8"/>
      <c r="W31" s="8"/>
      <c r="X31" s="8"/>
      <c r="Y31" s="8"/>
      <c r="Z31" s="242"/>
    </row>
    <row r="32" spans="2:26" ht="15.75" thickBot="1" x14ac:dyDescent="0.3">
      <c r="I32" s="1"/>
      <c r="L32" s="1"/>
      <c r="P32" s="243"/>
      <c r="Q32" s="244"/>
      <c r="R32" s="244"/>
      <c r="S32" s="244"/>
      <c r="T32" s="244"/>
      <c r="U32" s="244"/>
      <c r="V32" s="244"/>
      <c r="W32" s="244"/>
      <c r="X32" s="244"/>
      <c r="Y32" s="244"/>
      <c r="Z32" s="245"/>
    </row>
    <row r="34" spans="2:15" ht="15.75" thickBot="1" x14ac:dyDescent="0.3"/>
    <row r="35" spans="2:15" ht="21.75" thickBot="1" x14ac:dyDescent="0.4">
      <c r="B35" s="248" t="s">
        <v>186</v>
      </c>
      <c r="O35" s="249"/>
    </row>
    <row r="36" spans="2:15" x14ac:dyDescent="0.25">
      <c r="B36" s="238"/>
      <c r="C36" s="239"/>
      <c r="D36" s="239"/>
      <c r="E36" s="239"/>
      <c r="F36" s="239"/>
      <c r="G36" s="239"/>
      <c r="H36" s="239"/>
      <c r="I36" s="239"/>
      <c r="J36" s="239"/>
      <c r="K36" s="239"/>
      <c r="L36" s="239"/>
      <c r="M36" s="239"/>
      <c r="N36" s="240"/>
    </row>
    <row r="37" spans="2:15" x14ac:dyDescent="0.25">
      <c r="B37" s="241"/>
      <c r="C37" s="13" t="s">
        <v>19</v>
      </c>
      <c r="D37" s="28" t="s">
        <v>43</v>
      </c>
      <c r="E37" s="5" t="s">
        <v>44</v>
      </c>
      <c r="F37" s="6" t="s">
        <v>22</v>
      </c>
      <c r="G37" s="8"/>
      <c r="H37" s="4" t="s">
        <v>39</v>
      </c>
      <c r="I37" s="28" t="s">
        <v>43</v>
      </c>
      <c r="J37" s="6" t="s">
        <v>44</v>
      </c>
      <c r="K37" s="8"/>
      <c r="L37" s="169" t="s">
        <v>155</v>
      </c>
      <c r="M37" s="6" t="s">
        <v>38</v>
      </c>
      <c r="N37" s="242"/>
    </row>
    <row r="38" spans="2:15" x14ac:dyDescent="0.25">
      <c r="B38" s="241"/>
      <c r="C38" s="7" t="s">
        <v>39</v>
      </c>
      <c r="D38" s="8">
        <v>11</v>
      </c>
      <c r="E38" s="8">
        <v>28</v>
      </c>
      <c r="F38" s="9">
        <f>D38+E38</f>
        <v>39</v>
      </c>
      <c r="G38" s="8"/>
      <c r="H38" s="7"/>
      <c r="I38" s="8">
        <f>D38/F38</f>
        <v>0.28205128205128205</v>
      </c>
      <c r="J38" s="9">
        <f>E38/F38</f>
        <v>0.71794871794871795</v>
      </c>
      <c r="K38" s="8"/>
      <c r="L38" s="7" t="s">
        <v>39</v>
      </c>
      <c r="M38" s="29">
        <v>0.70126846206580418</v>
      </c>
      <c r="N38" s="242"/>
    </row>
    <row r="39" spans="2:15" x14ac:dyDescent="0.25">
      <c r="B39" s="241"/>
      <c r="C39" s="7" t="s">
        <v>41</v>
      </c>
      <c r="D39" s="8">
        <v>14</v>
      </c>
      <c r="E39" s="8">
        <v>27</v>
      </c>
      <c r="F39" s="9">
        <f>D39+E39</f>
        <v>41</v>
      </c>
      <c r="G39" s="8"/>
      <c r="H39" s="7"/>
      <c r="I39" s="8">
        <f>D43/F43</f>
        <v>0.34883720930232559</v>
      </c>
      <c r="J39" s="9">
        <f>E43/F43</f>
        <v>0.65116279069767447</v>
      </c>
      <c r="K39" s="8"/>
      <c r="L39" s="7" t="s">
        <v>41</v>
      </c>
      <c r="M39" s="29">
        <v>0.62281696868376268</v>
      </c>
      <c r="N39" s="242"/>
    </row>
    <row r="40" spans="2:15" x14ac:dyDescent="0.25">
      <c r="B40" s="241"/>
      <c r="C40" s="10" t="s">
        <v>42</v>
      </c>
      <c r="D40" s="11">
        <v>41</v>
      </c>
      <c r="E40" s="11">
        <v>0</v>
      </c>
      <c r="F40" s="12">
        <f>D40+E40</f>
        <v>41</v>
      </c>
      <c r="G40" s="8"/>
      <c r="H40" s="7"/>
      <c r="I40" s="8">
        <f>D48/F48</f>
        <v>0.26530612244897961</v>
      </c>
      <c r="J40" s="9">
        <f>E48/F48</f>
        <v>0.73469387755102045</v>
      </c>
      <c r="K40" s="8"/>
      <c r="L40" s="10" t="s">
        <v>42</v>
      </c>
      <c r="M40" s="30">
        <v>6.4102564102564109E-3</v>
      </c>
      <c r="N40" s="242"/>
    </row>
    <row r="41" spans="2:15" x14ac:dyDescent="0.25">
      <c r="B41" s="241"/>
      <c r="C41" s="8"/>
      <c r="D41" s="8"/>
      <c r="E41" s="8"/>
      <c r="F41" s="8"/>
      <c r="G41" s="8"/>
      <c r="H41" s="75" t="s">
        <v>155</v>
      </c>
      <c r="I41" s="251">
        <f>AVERAGE(I38:I40)</f>
        <v>0.29873153793419577</v>
      </c>
      <c r="J41" s="252">
        <f>AVERAGE(J38:J40)</f>
        <v>0.70126846206580418</v>
      </c>
      <c r="K41" s="8"/>
      <c r="L41" s="8"/>
      <c r="M41" s="63"/>
      <c r="N41" s="242"/>
    </row>
    <row r="42" spans="2:15" x14ac:dyDescent="0.25">
      <c r="B42" s="241"/>
      <c r="C42" s="13" t="s">
        <v>20</v>
      </c>
      <c r="D42" s="28" t="s">
        <v>43</v>
      </c>
      <c r="E42" s="5" t="s">
        <v>44</v>
      </c>
      <c r="F42" s="6" t="s">
        <v>22</v>
      </c>
      <c r="G42" s="8"/>
      <c r="H42" s="73" t="s">
        <v>156</v>
      </c>
      <c r="I42" s="197">
        <f>STDEV(I38:I40)</f>
        <v>4.419314222778116E-2</v>
      </c>
      <c r="J42" s="198">
        <f>STDEV(J38:J40)</f>
        <v>4.4193142227781389E-2</v>
      </c>
      <c r="K42" s="8"/>
      <c r="L42" s="169" t="s">
        <v>156</v>
      </c>
      <c r="M42" s="6" t="s">
        <v>38</v>
      </c>
      <c r="N42" s="242"/>
    </row>
    <row r="43" spans="2:15" x14ac:dyDescent="0.25">
      <c r="B43" s="241"/>
      <c r="C43" s="7" t="s">
        <v>39</v>
      </c>
      <c r="D43" s="8">
        <v>15</v>
      </c>
      <c r="E43" s="8">
        <v>28</v>
      </c>
      <c r="F43" s="9">
        <f>D43+E43</f>
        <v>43</v>
      </c>
      <c r="G43" s="8"/>
      <c r="H43" s="8"/>
      <c r="I43" s="8"/>
      <c r="J43" s="8"/>
      <c r="K43" s="8"/>
      <c r="L43" s="7" t="s">
        <v>39</v>
      </c>
      <c r="M43" s="29">
        <v>4.4193142227781389E-2</v>
      </c>
      <c r="N43" s="242"/>
    </row>
    <row r="44" spans="2:15" x14ac:dyDescent="0.25">
      <c r="B44" s="241"/>
      <c r="C44" s="7" t="s">
        <v>41</v>
      </c>
      <c r="D44" s="8">
        <v>17</v>
      </c>
      <c r="E44" s="8">
        <v>26</v>
      </c>
      <c r="F44" s="9">
        <f>D44+E44</f>
        <v>43</v>
      </c>
      <c r="G44" s="8"/>
      <c r="H44" s="4" t="s">
        <v>41</v>
      </c>
      <c r="I44" s="28" t="s">
        <v>43</v>
      </c>
      <c r="J44" s="6" t="s">
        <v>44</v>
      </c>
      <c r="K44" s="8"/>
      <c r="L44" s="7" t="s">
        <v>41</v>
      </c>
      <c r="M44" s="29">
        <v>3.0935608874539312E-2</v>
      </c>
      <c r="N44" s="242"/>
    </row>
    <row r="45" spans="2:15" x14ac:dyDescent="0.25">
      <c r="B45" s="241"/>
      <c r="C45" s="10" t="s">
        <v>42</v>
      </c>
      <c r="D45" s="11">
        <v>51</v>
      </c>
      <c r="E45" s="11">
        <v>1</v>
      </c>
      <c r="F45" s="12">
        <f>D45+E45</f>
        <v>52</v>
      </c>
      <c r="G45" s="8"/>
      <c r="H45" s="7"/>
      <c r="I45" s="8">
        <f>D39/F39</f>
        <v>0.34146341463414637</v>
      </c>
      <c r="J45" s="9">
        <f>E39/F39</f>
        <v>0.65853658536585369</v>
      </c>
      <c r="K45" s="8"/>
      <c r="L45" s="10" t="s">
        <v>42</v>
      </c>
      <c r="M45" s="30">
        <v>1.1102889792108189E-2</v>
      </c>
      <c r="N45" s="242"/>
    </row>
    <row r="46" spans="2:15" x14ac:dyDescent="0.25">
      <c r="B46" s="241"/>
      <c r="C46" s="8"/>
      <c r="D46" s="8"/>
      <c r="E46" s="8"/>
      <c r="F46" s="8"/>
      <c r="G46" s="8"/>
      <c r="H46" s="7"/>
      <c r="I46" s="8">
        <f>D44/F44</f>
        <v>0.39534883720930231</v>
      </c>
      <c r="J46" s="9">
        <f>E44/F44</f>
        <v>0.60465116279069764</v>
      </c>
      <c r="K46" s="8"/>
      <c r="L46" s="8"/>
      <c r="M46" s="8"/>
      <c r="N46" s="242"/>
    </row>
    <row r="47" spans="2:15" x14ac:dyDescent="0.25">
      <c r="B47" s="241"/>
      <c r="C47" s="13" t="s">
        <v>21</v>
      </c>
      <c r="D47" s="28" t="s">
        <v>43</v>
      </c>
      <c r="E47" s="5" t="s">
        <v>44</v>
      </c>
      <c r="F47" s="6" t="s">
        <v>22</v>
      </c>
      <c r="G47" s="8"/>
      <c r="H47" s="7"/>
      <c r="I47" s="8">
        <f>D49/F49</f>
        <v>0.39473684210526316</v>
      </c>
      <c r="J47" s="9">
        <f>E49/F49</f>
        <v>0.60526315789473684</v>
      </c>
      <c r="K47" s="8"/>
      <c r="L47" s="8"/>
      <c r="M47" s="8"/>
      <c r="N47" s="242"/>
    </row>
    <row r="48" spans="2:15" x14ac:dyDescent="0.25">
      <c r="B48" s="241"/>
      <c r="C48" s="7" t="s">
        <v>39</v>
      </c>
      <c r="D48" s="8">
        <v>13</v>
      </c>
      <c r="E48" s="8">
        <v>36</v>
      </c>
      <c r="F48" s="9">
        <f>D48+E48</f>
        <v>49</v>
      </c>
      <c r="G48" s="8"/>
      <c r="H48" s="75" t="s">
        <v>155</v>
      </c>
      <c r="I48" s="251">
        <f>AVERAGE(I45:I47)</f>
        <v>0.37718303131623726</v>
      </c>
      <c r="J48" s="252">
        <f>AVERAGE(J45:J47)</f>
        <v>0.62281696868376268</v>
      </c>
      <c r="K48" s="8"/>
      <c r="L48" s="4"/>
      <c r="M48" s="22" t="s">
        <v>39</v>
      </c>
      <c r="N48" s="242"/>
    </row>
    <row r="49" spans="2:14" x14ac:dyDescent="0.25">
      <c r="B49" s="241"/>
      <c r="C49" s="7" t="s">
        <v>41</v>
      </c>
      <c r="D49" s="8">
        <v>15</v>
      </c>
      <c r="E49" s="8">
        <v>23</v>
      </c>
      <c r="F49" s="9">
        <f>D49+E49</f>
        <v>38</v>
      </c>
      <c r="G49" s="8"/>
      <c r="H49" s="73" t="s">
        <v>156</v>
      </c>
      <c r="I49" s="197">
        <f>STDEV(I45:I47)</f>
        <v>3.0935608874539264E-2</v>
      </c>
      <c r="J49" s="198">
        <f>STDEV(J45:J47)</f>
        <v>3.0935608874539312E-2</v>
      </c>
      <c r="K49" s="8"/>
      <c r="L49" s="7"/>
      <c r="M49" s="24" t="s">
        <v>42</v>
      </c>
      <c r="N49" s="242"/>
    </row>
    <row r="50" spans="2:14" x14ac:dyDescent="0.25">
      <c r="B50" s="241"/>
      <c r="C50" s="10" t="s">
        <v>42</v>
      </c>
      <c r="D50" s="11">
        <v>52</v>
      </c>
      <c r="E50" s="11">
        <v>0</v>
      </c>
      <c r="F50" s="12">
        <f>D50+E50</f>
        <v>52</v>
      </c>
      <c r="G50" s="8"/>
      <c r="H50" s="8"/>
      <c r="I50" s="8"/>
      <c r="J50" s="8"/>
      <c r="K50" s="8"/>
      <c r="L50" s="169" t="s">
        <v>63</v>
      </c>
      <c r="M50" s="144" t="s">
        <v>64</v>
      </c>
      <c r="N50" s="242"/>
    </row>
    <row r="51" spans="2:14" x14ac:dyDescent="0.25">
      <c r="B51" s="241"/>
      <c r="C51" s="8"/>
      <c r="D51" s="8"/>
      <c r="E51" s="8"/>
      <c r="F51" s="8"/>
      <c r="G51" s="8"/>
      <c r="H51" s="4" t="s">
        <v>42</v>
      </c>
      <c r="I51" s="28" t="s">
        <v>43</v>
      </c>
      <c r="J51" s="6" t="s">
        <v>44</v>
      </c>
      <c r="K51" s="8"/>
      <c r="L51" s="8"/>
      <c r="M51" s="63"/>
      <c r="N51" s="242"/>
    </row>
    <row r="52" spans="2:14" x14ac:dyDescent="0.25">
      <c r="B52" s="241"/>
      <c r="C52" s="8"/>
      <c r="D52" s="8"/>
      <c r="E52" s="8"/>
      <c r="F52" s="8"/>
      <c r="G52" s="8"/>
      <c r="H52" s="7"/>
      <c r="I52" s="8">
        <f>D40/F40</f>
        <v>1</v>
      </c>
      <c r="J52" s="9">
        <f>E40/F40</f>
        <v>0</v>
      </c>
      <c r="K52" s="8"/>
      <c r="L52" s="8"/>
      <c r="M52" s="63"/>
      <c r="N52" s="242"/>
    </row>
    <row r="53" spans="2:14" x14ac:dyDescent="0.25">
      <c r="B53" s="241"/>
      <c r="C53" s="8"/>
      <c r="D53" s="8"/>
      <c r="E53" s="8"/>
      <c r="F53" s="8"/>
      <c r="G53" s="8"/>
      <c r="H53" s="7"/>
      <c r="I53" s="8">
        <f>D45/F45</f>
        <v>0.98076923076923073</v>
      </c>
      <c r="J53" s="9">
        <f>E45/F45</f>
        <v>1.9230769230769232E-2</v>
      </c>
      <c r="K53" s="8"/>
      <c r="L53" s="8"/>
      <c r="M53" s="8"/>
      <c r="N53" s="242"/>
    </row>
    <row r="54" spans="2:14" x14ac:dyDescent="0.25">
      <c r="B54" s="241"/>
      <c r="C54" s="8"/>
      <c r="D54" s="8"/>
      <c r="E54" s="8"/>
      <c r="F54" s="8"/>
      <c r="G54" s="8"/>
      <c r="H54" s="7"/>
      <c r="I54" s="8">
        <f>D50/F50</f>
        <v>1</v>
      </c>
      <c r="J54" s="9">
        <f>E50/F50</f>
        <v>0</v>
      </c>
      <c r="K54" s="8"/>
      <c r="L54" s="8"/>
      <c r="M54" s="8"/>
      <c r="N54" s="242"/>
    </row>
    <row r="55" spans="2:14" x14ac:dyDescent="0.25">
      <c r="B55" s="241"/>
      <c r="C55" s="8"/>
      <c r="D55" s="8"/>
      <c r="E55" s="8"/>
      <c r="F55" s="8"/>
      <c r="G55" s="8"/>
      <c r="H55" s="75" t="s">
        <v>155</v>
      </c>
      <c r="I55" s="251">
        <f>AVERAGE(I52:I54)</f>
        <v>0.99358974358974361</v>
      </c>
      <c r="J55" s="252">
        <f>AVERAGE(J52:J54)</f>
        <v>6.4102564102564109E-3</v>
      </c>
      <c r="K55" s="8"/>
      <c r="L55" s="8"/>
      <c r="M55" s="8"/>
      <c r="N55" s="242"/>
    </row>
    <row r="56" spans="2:14" x14ac:dyDescent="0.25">
      <c r="B56" s="241"/>
      <c r="C56" s="8"/>
      <c r="D56" s="8"/>
      <c r="E56" s="8"/>
      <c r="F56" s="8"/>
      <c r="G56" s="8"/>
      <c r="H56" s="73" t="s">
        <v>156</v>
      </c>
      <c r="I56" s="197">
        <f>STDEV(I52:I54)</f>
        <v>1.1102889792108212E-2</v>
      </c>
      <c r="J56" s="198">
        <f>STDEV(J52:J54)</f>
        <v>1.1102889792108189E-2</v>
      </c>
      <c r="K56" s="8"/>
      <c r="L56" s="8"/>
      <c r="M56" s="8"/>
      <c r="N56" s="242"/>
    </row>
    <row r="57" spans="2:14" ht="15.75" thickBot="1" x14ac:dyDescent="0.3">
      <c r="B57" s="243"/>
      <c r="C57" s="244"/>
      <c r="D57" s="244"/>
      <c r="E57" s="244"/>
      <c r="F57" s="244"/>
      <c r="G57" s="244"/>
      <c r="H57" s="244"/>
      <c r="I57" s="244"/>
      <c r="J57" s="244"/>
      <c r="K57" s="244"/>
      <c r="L57" s="244"/>
      <c r="M57" s="244"/>
      <c r="N57" s="24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5B08D-9D28-4729-A946-24E04F8A14F6}">
  <dimension ref="B2:G21"/>
  <sheetViews>
    <sheetView zoomScale="75" zoomScaleNormal="75" workbookViewId="0">
      <selection activeCell="L22" sqref="L22"/>
    </sheetView>
  </sheetViews>
  <sheetFormatPr defaultRowHeight="15" x14ac:dyDescent="0.25"/>
  <sheetData>
    <row r="2" spans="2:7" ht="15.75" thickBot="1" x14ac:dyDescent="0.3"/>
    <row r="3" spans="2:7" ht="21.75" thickBot="1" x14ac:dyDescent="0.4">
      <c r="B3" s="248" t="s">
        <v>187</v>
      </c>
    </row>
    <row r="4" spans="2:7" x14ac:dyDescent="0.25">
      <c r="B4" s="238"/>
      <c r="C4" s="239"/>
      <c r="D4" s="239"/>
      <c r="E4" s="239"/>
      <c r="F4" s="239"/>
      <c r="G4" s="240"/>
    </row>
    <row r="5" spans="2:7" x14ac:dyDescent="0.25">
      <c r="B5" s="241"/>
      <c r="C5" s="152"/>
      <c r="D5" s="147" t="s">
        <v>45</v>
      </c>
      <c r="E5" s="147"/>
      <c r="F5" s="31" t="s">
        <v>46</v>
      </c>
      <c r="G5" s="242"/>
    </row>
    <row r="6" spans="2:7" x14ac:dyDescent="0.25">
      <c r="B6" s="241"/>
      <c r="C6" s="199" t="s">
        <v>19</v>
      </c>
      <c r="D6" s="63">
        <v>0.13600000000000001</v>
      </c>
      <c r="E6" s="63">
        <v>0.27200000000000002</v>
      </c>
      <c r="F6" s="9">
        <f t="shared" ref="F6:F18" si="0">E6-D6</f>
        <v>0.13600000000000001</v>
      </c>
      <c r="G6" s="242"/>
    </row>
    <row r="7" spans="2:7" x14ac:dyDescent="0.25">
      <c r="B7" s="241"/>
      <c r="C7" s="199" t="s">
        <v>20</v>
      </c>
      <c r="D7" s="63">
        <v>0.16300000000000001</v>
      </c>
      <c r="E7" s="63">
        <v>0.29299999999999998</v>
      </c>
      <c r="F7" s="9">
        <f t="shared" si="0"/>
        <v>0.12999999999999998</v>
      </c>
      <c r="G7" s="242"/>
    </row>
    <row r="8" spans="2:7" x14ac:dyDescent="0.25">
      <c r="B8" s="241"/>
      <c r="C8" s="199" t="s">
        <v>21</v>
      </c>
      <c r="D8" s="63">
        <v>0.1</v>
      </c>
      <c r="E8" s="63">
        <v>0.23400000000000001</v>
      </c>
      <c r="F8" s="9">
        <f t="shared" si="0"/>
        <v>0.13400000000000001</v>
      </c>
      <c r="G8" s="242"/>
    </row>
    <row r="9" spans="2:7" x14ac:dyDescent="0.25">
      <c r="B9" s="241"/>
      <c r="C9" s="199" t="s">
        <v>103</v>
      </c>
      <c r="D9" s="63">
        <v>0.13100000000000001</v>
      </c>
      <c r="E9" s="63">
        <v>0.26300000000000001</v>
      </c>
      <c r="F9" s="9">
        <f t="shared" si="0"/>
        <v>0.13200000000000001</v>
      </c>
      <c r="G9" s="242"/>
    </row>
    <row r="10" spans="2:7" x14ac:dyDescent="0.25">
      <c r="B10" s="241"/>
      <c r="C10" s="199" t="s">
        <v>104</v>
      </c>
      <c r="D10" s="8">
        <v>0.13700000000000001</v>
      </c>
      <c r="E10" s="8">
        <v>0.27500000000000002</v>
      </c>
      <c r="F10" s="9">
        <f t="shared" si="0"/>
        <v>0.13800000000000001</v>
      </c>
      <c r="G10" s="242"/>
    </row>
    <row r="11" spans="2:7" x14ac:dyDescent="0.25">
      <c r="B11" s="241"/>
      <c r="C11" s="199" t="s">
        <v>105</v>
      </c>
      <c r="D11" s="8">
        <v>0.13</v>
      </c>
      <c r="E11" s="8">
        <v>0.26</v>
      </c>
      <c r="F11" s="9">
        <f t="shared" si="0"/>
        <v>0.13</v>
      </c>
      <c r="G11" s="242"/>
    </row>
    <row r="12" spans="2:7" x14ac:dyDescent="0.25">
      <c r="B12" s="241"/>
      <c r="C12" s="199" t="s">
        <v>106</v>
      </c>
      <c r="D12" s="8">
        <v>0.10299999999999999</v>
      </c>
      <c r="E12" s="8">
        <v>0.24</v>
      </c>
      <c r="F12" s="9">
        <f t="shared" si="0"/>
        <v>0.13700000000000001</v>
      </c>
      <c r="G12" s="242"/>
    </row>
    <row r="13" spans="2:7" x14ac:dyDescent="0.25">
      <c r="B13" s="241"/>
      <c r="C13" s="199" t="s">
        <v>107</v>
      </c>
      <c r="D13" s="8">
        <v>0.122</v>
      </c>
      <c r="E13" s="8">
        <v>0.26500000000000001</v>
      </c>
      <c r="F13" s="9">
        <f t="shared" si="0"/>
        <v>0.14300000000000002</v>
      </c>
      <c r="G13" s="242"/>
    </row>
    <row r="14" spans="2:7" x14ac:dyDescent="0.25">
      <c r="B14" s="241"/>
      <c r="C14" s="199" t="s">
        <v>108</v>
      </c>
      <c r="D14" s="8">
        <v>0.13500000000000001</v>
      </c>
      <c r="E14" s="8">
        <v>0.27</v>
      </c>
      <c r="F14" s="9">
        <f t="shared" si="0"/>
        <v>0.13500000000000001</v>
      </c>
      <c r="G14" s="242"/>
    </row>
    <row r="15" spans="2:7" x14ac:dyDescent="0.25">
      <c r="B15" s="241"/>
      <c r="C15" s="199" t="s">
        <v>109</v>
      </c>
      <c r="D15" s="8">
        <v>0.13400000000000001</v>
      </c>
      <c r="E15" s="8">
        <v>0.27800000000000002</v>
      </c>
      <c r="F15" s="9">
        <f t="shared" si="0"/>
        <v>0.14400000000000002</v>
      </c>
      <c r="G15" s="242"/>
    </row>
    <row r="16" spans="2:7" x14ac:dyDescent="0.25">
      <c r="B16" s="241"/>
      <c r="C16" s="199" t="s">
        <v>110</v>
      </c>
      <c r="D16" s="8">
        <v>0.122</v>
      </c>
      <c r="E16" s="8">
        <v>0.25</v>
      </c>
      <c r="F16" s="9">
        <f t="shared" si="0"/>
        <v>0.128</v>
      </c>
      <c r="G16" s="242"/>
    </row>
    <row r="17" spans="2:7" x14ac:dyDescent="0.25">
      <c r="B17" s="241"/>
      <c r="C17" s="199" t="s">
        <v>111</v>
      </c>
      <c r="D17" s="8">
        <v>0.13100000000000001</v>
      </c>
      <c r="E17" s="8">
        <v>0.26900000000000002</v>
      </c>
      <c r="F17" s="9">
        <f t="shared" si="0"/>
        <v>0.13800000000000001</v>
      </c>
      <c r="G17" s="242"/>
    </row>
    <row r="18" spans="2:7" x14ac:dyDescent="0.25">
      <c r="B18" s="241"/>
      <c r="C18" s="104" t="s">
        <v>112</v>
      </c>
      <c r="D18" s="11">
        <v>0.13</v>
      </c>
      <c r="E18" s="11">
        <v>0.27200000000000002</v>
      </c>
      <c r="F18" s="12">
        <f t="shared" si="0"/>
        <v>0.14200000000000002</v>
      </c>
      <c r="G18" s="242"/>
    </row>
    <row r="19" spans="2:7" x14ac:dyDescent="0.25">
      <c r="B19" s="241"/>
      <c r="C19" s="8"/>
      <c r="D19" s="8"/>
      <c r="E19" s="169" t="s">
        <v>155</v>
      </c>
      <c r="F19" s="12">
        <f>AVERAGE(F6:F18)</f>
        <v>0.13592307692307692</v>
      </c>
      <c r="G19" s="242"/>
    </row>
    <row r="20" spans="2:7" x14ac:dyDescent="0.25">
      <c r="B20" s="241"/>
      <c r="C20" s="8"/>
      <c r="D20" s="8"/>
      <c r="E20" s="169" t="s">
        <v>156</v>
      </c>
      <c r="F20" s="31">
        <f>STDEV(F6:F18)</f>
        <v>5.1228497678137913E-3</v>
      </c>
      <c r="G20" s="242"/>
    </row>
    <row r="21" spans="2:7" ht="15.75" thickBot="1" x14ac:dyDescent="0.3">
      <c r="B21" s="243"/>
      <c r="C21" s="244"/>
      <c r="D21" s="244"/>
      <c r="E21" s="244"/>
      <c r="F21" s="244"/>
      <c r="G21" s="245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DE3DF-2431-498C-A678-6A0636D000E4}">
  <dimension ref="A2:AM45"/>
  <sheetViews>
    <sheetView zoomScale="75" zoomScaleNormal="75" workbookViewId="0">
      <selection activeCell="H46" sqref="H46"/>
    </sheetView>
  </sheetViews>
  <sheetFormatPr defaultRowHeight="15" x14ac:dyDescent="0.25"/>
  <sheetData>
    <row r="2" spans="2:39" ht="15.75" thickBot="1" x14ac:dyDescent="0.3"/>
    <row r="3" spans="2:39" ht="21.75" thickBot="1" x14ac:dyDescent="0.4">
      <c r="B3" s="248" t="s">
        <v>188</v>
      </c>
      <c r="V3" s="248" t="s">
        <v>189</v>
      </c>
    </row>
    <row r="4" spans="2:39" x14ac:dyDescent="0.25">
      <c r="B4" s="238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40"/>
      <c r="V4" s="238"/>
      <c r="W4" s="253"/>
      <c r="X4" s="239"/>
      <c r="Y4" s="253"/>
      <c r="Z4" s="253"/>
      <c r="AA4" s="253"/>
      <c r="AB4" s="253"/>
      <c r="AC4" s="253"/>
      <c r="AD4" s="253"/>
      <c r="AE4" s="253"/>
      <c r="AF4" s="253"/>
      <c r="AG4" s="253"/>
      <c r="AH4" s="239"/>
      <c r="AI4" s="253"/>
      <c r="AJ4" s="253"/>
      <c r="AK4" s="253"/>
      <c r="AL4" s="253"/>
      <c r="AM4" s="254"/>
    </row>
    <row r="5" spans="2:39" x14ac:dyDescent="0.25">
      <c r="B5" s="241"/>
      <c r="C5" s="13" t="s">
        <v>19</v>
      </c>
      <c r="D5" s="5"/>
      <c r="E5" s="34"/>
      <c r="F5" s="28"/>
      <c r="G5" s="28" t="s">
        <v>47</v>
      </c>
      <c r="H5" s="28"/>
      <c r="I5" s="28"/>
      <c r="J5" s="34"/>
      <c r="K5" s="8"/>
      <c r="L5" s="4"/>
      <c r="M5" s="5"/>
      <c r="N5" s="34"/>
      <c r="O5" s="158"/>
      <c r="P5" s="28" t="s">
        <v>47</v>
      </c>
      <c r="Q5" s="28"/>
      <c r="R5" s="28"/>
      <c r="S5" s="34"/>
      <c r="T5" s="242"/>
      <c r="V5" s="241"/>
      <c r="W5" s="43"/>
      <c r="X5" s="255" t="s">
        <v>16</v>
      </c>
      <c r="Y5" s="43"/>
      <c r="Z5" s="43"/>
      <c r="AA5" s="43"/>
      <c r="AB5" s="43"/>
      <c r="AC5" s="43"/>
      <c r="AD5" s="43"/>
      <c r="AE5" s="43"/>
      <c r="AF5" s="255" t="s">
        <v>28</v>
      </c>
      <c r="AG5" s="43"/>
      <c r="AH5" s="43"/>
      <c r="AI5" s="43"/>
      <c r="AJ5" s="43"/>
      <c r="AK5" s="43"/>
      <c r="AL5" s="43"/>
      <c r="AM5" s="256"/>
    </row>
    <row r="6" spans="2:39" x14ac:dyDescent="0.25">
      <c r="B6" s="241"/>
      <c r="C6" s="7"/>
      <c r="D6" s="35" t="s">
        <v>39</v>
      </c>
      <c r="E6" s="36" t="s">
        <v>48</v>
      </c>
      <c r="F6" s="8"/>
      <c r="G6" s="35">
        <v>0</v>
      </c>
      <c r="H6" s="35">
        <v>1</v>
      </c>
      <c r="I6" s="35">
        <v>2</v>
      </c>
      <c r="J6" s="36">
        <v>6</v>
      </c>
      <c r="K6" s="8" t="s">
        <v>49</v>
      </c>
      <c r="L6" s="10"/>
      <c r="M6" s="39" t="s">
        <v>39</v>
      </c>
      <c r="N6" s="237" t="s">
        <v>48</v>
      </c>
      <c r="O6" s="10"/>
      <c r="P6" s="39">
        <v>0</v>
      </c>
      <c r="Q6" s="39">
        <v>1</v>
      </c>
      <c r="R6" s="39">
        <v>2</v>
      </c>
      <c r="S6" s="237">
        <v>6</v>
      </c>
      <c r="T6" s="242"/>
      <c r="V6" s="241"/>
      <c r="W6" s="43"/>
      <c r="X6" s="309" t="s">
        <v>0</v>
      </c>
      <c r="Y6" s="309"/>
      <c r="Z6" s="309" t="s">
        <v>2</v>
      </c>
      <c r="AA6" s="309"/>
      <c r="AB6" s="309" t="s">
        <v>52</v>
      </c>
      <c r="AC6" s="309"/>
      <c r="AD6" s="43"/>
      <c r="AE6" s="43"/>
      <c r="AF6" s="309" t="s">
        <v>0</v>
      </c>
      <c r="AG6" s="309"/>
      <c r="AH6" s="309" t="s">
        <v>2</v>
      </c>
      <c r="AI6" s="309"/>
      <c r="AJ6" s="309" t="s">
        <v>52</v>
      </c>
      <c r="AK6" s="309"/>
      <c r="AL6" s="43"/>
      <c r="AM6" s="256"/>
    </row>
    <row r="7" spans="2:39" x14ac:dyDescent="0.25">
      <c r="B7" s="241"/>
      <c r="C7" s="37" t="s">
        <v>16</v>
      </c>
      <c r="D7" s="8">
        <v>59864.649776813116</v>
      </c>
      <c r="E7" s="9">
        <v>148818.3767555579</v>
      </c>
      <c r="F7" s="35" t="s">
        <v>16</v>
      </c>
      <c r="G7" s="8">
        <v>61098.317262335309</v>
      </c>
      <c r="H7" s="8">
        <v>27015.746408581359</v>
      </c>
      <c r="I7" s="8">
        <v>15780.66053190413</v>
      </c>
      <c r="J7" s="9">
        <v>15055.801133965844</v>
      </c>
      <c r="K7" s="8"/>
      <c r="L7" s="37" t="s">
        <v>16</v>
      </c>
      <c r="M7" s="200">
        <f>D25*1</f>
        <v>1</v>
      </c>
      <c r="N7" s="201">
        <f>E25*1</f>
        <v>2.4859140963887922</v>
      </c>
      <c r="O7" s="37" t="s">
        <v>16</v>
      </c>
      <c r="P7" s="200">
        <f>G25*1</f>
        <v>1</v>
      </c>
      <c r="Q7" s="200">
        <f>H25*1</f>
        <v>0.44216842000058643</v>
      </c>
      <c r="R7" s="200">
        <f>I25*1</f>
        <v>0.25828306308580257</v>
      </c>
      <c r="S7" s="201">
        <f>J25*1</f>
        <v>0.24641924374645829</v>
      </c>
      <c r="T7" s="242"/>
      <c r="V7" s="241"/>
      <c r="W7" s="43"/>
      <c r="X7" s="43" t="s">
        <v>50</v>
      </c>
      <c r="Y7" s="43" t="s">
        <v>51</v>
      </c>
      <c r="Z7" s="43" t="s">
        <v>50</v>
      </c>
      <c r="AA7" s="43" t="s">
        <v>51</v>
      </c>
      <c r="AB7" s="43" t="s">
        <v>50</v>
      </c>
      <c r="AC7" s="43" t="s">
        <v>51</v>
      </c>
      <c r="AD7" s="43" t="s">
        <v>22</v>
      </c>
      <c r="AE7" s="43"/>
      <c r="AF7" s="43" t="s">
        <v>50</v>
      </c>
      <c r="AG7" s="43" t="s">
        <v>51</v>
      </c>
      <c r="AH7" s="43" t="s">
        <v>50</v>
      </c>
      <c r="AI7" s="43" t="s">
        <v>51</v>
      </c>
      <c r="AJ7" s="43" t="s">
        <v>50</v>
      </c>
      <c r="AK7" s="43" t="s">
        <v>51</v>
      </c>
      <c r="AL7" s="43" t="s">
        <v>22</v>
      </c>
      <c r="AM7" s="256"/>
    </row>
    <row r="8" spans="2:39" x14ac:dyDescent="0.25">
      <c r="B8" s="241"/>
      <c r="C8" s="37" t="s">
        <v>17</v>
      </c>
      <c r="D8" s="8">
        <v>83505.363333658024</v>
      </c>
      <c r="E8" s="9">
        <v>81174.937470483404</v>
      </c>
      <c r="F8" s="35" t="s">
        <v>17</v>
      </c>
      <c r="G8" s="8">
        <v>72834.375764526107</v>
      </c>
      <c r="H8" s="8">
        <v>74254.363560657424</v>
      </c>
      <c r="I8" s="8">
        <v>69537.976634763836</v>
      </c>
      <c r="J8" s="9">
        <v>69211.189625470186</v>
      </c>
      <c r="K8" s="8"/>
      <c r="L8" s="7"/>
      <c r="M8" s="200">
        <f>D31*1</f>
        <v>1</v>
      </c>
      <c r="N8" s="201">
        <f>E31*1</f>
        <v>1.6991204013755414</v>
      </c>
      <c r="O8" s="7"/>
      <c r="P8" s="200">
        <f>G31*1</f>
        <v>1</v>
      </c>
      <c r="Q8" s="200">
        <f>H31*1</f>
        <v>0.55742192304427884</v>
      </c>
      <c r="R8" s="200">
        <f>I31*1</f>
        <v>0.38149689338007597</v>
      </c>
      <c r="S8" s="201">
        <f>J31*1</f>
        <v>0.24682370633372125</v>
      </c>
      <c r="T8" s="242"/>
      <c r="V8" s="241"/>
      <c r="W8" s="13" t="s">
        <v>19</v>
      </c>
      <c r="X8" s="51">
        <v>50</v>
      </c>
      <c r="Y8" s="51">
        <v>8</v>
      </c>
      <c r="Z8" s="51">
        <v>1</v>
      </c>
      <c r="AA8" s="51">
        <v>7</v>
      </c>
      <c r="AB8" s="51">
        <v>1</v>
      </c>
      <c r="AC8" s="51">
        <v>9</v>
      </c>
      <c r="AD8" s="51">
        <v>65</v>
      </c>
      <c r="AE8" s="51"/>
      <c r="AF8" s="51">
        <v>0</v>
      </c>
      <c r="AG8" s="51">
        <v>0</v>
      </c>
      <c r="AH8" s="51">
        <v>2</v>
      </c>
      <c r="AI8" s="51">
        <v>15</v>
      </c>
      <c r="AJ8" s="51">
        <v>1</v>
      </c>
      <c r="AK8" s="51">
        <v>43</v>
      </c>
      <c r="AL8" s="52">
        <v>61</v>
      </c>
      <c r="AM8" s="256"/>
    </row>
    <row r="9" spans="2:39" x14ac:dyDescent="0.25">
      <c r="B9" s="241"/>
      <c r="C9" s="38" t="s">
        <v>28</v>
      </c>
      <c r="D9" s="11">
        <v>76057.900288282326</v>
      </c>
      <c r="E9" s="12">
        <v>82074.011262689339</v>
      </c>
      <c r="F9" s="39" t="s">
        <v>28</v>
      </c>
      <c r="G9" s="11">
        <v>56398.564989822102</v>
      </c>
      <c r="H9" s="11">
        <v>55300.65920093852</v>
      </c>
      <c r="I9" s="11">
        <v>55221.650866394819</v>
      </c>
      <c r="J9" s="12">
        <v>54529.800766268309</v>
      </c>
      <c r="K9" s="8"/>
      <c r="L9" s="7"/>
      <c r="M9" s="200">
        <f>D37*1</f>
        <v>1</v>
      </c>
      <c r="N9" s="201">
        <f>E37*1</f>
        <v>1.7725386288483624</v>
      </c>
      <c r="O9" s="7"/>
      <c r="P9" s="200">
        <f>G37*1</f>
        <v>1</v>
      </c>
      <c r="Q9" s="200">
        <f>H37*1</f>
        <v>0.62293545125342542</v>
      </c>
      <c r="R9" s="200">
        <f>I37*1</f>
        <v>0.37256676589512938</v>
      </c>
      <c r="S9" s="201">
        <f>J37*1</f>
        <v>0.34745752454931222</v>
      </c>
      <c r="T9" s="242"/>
      <c r="V9" s="241"/>
      <c r="W9" s="13" t="s">
        <v>20</v>
      </c>
      <c r="X9" s="51">
        <v>49</v>
      </c>
      <c r="Y9" s="51">
        <v>10</v>
      </c>
      <c r="Z9" s="51">
        <v>1</v>
      </c>
      <c r="AA9" s="51">
        <v>6</v>
      </c>
      <c r="AB9" s="51">
        <v>1</v>
      </c>
      <c r="AC9" s="51">
        <v>10</v>
      </c>
      <c r="AD9" s="51">
        <v>61</v>
      </c>
      <c r="AE9" s="51"/>
      <c r="AF9" s="51">
        <v>0</v>
      </c>
      <c r="AG9" s="51">
        <v>0</v>
      </c>
      <c r="AH9" s="51">
        <v>2</v>
      </c>
      <c r="AI9" s="51">
        <v>13</v>
      </c>
      <c r="AJ9" s="51">
        <v>1</v>
      </c>
      <c r="AK9" s="51">
        <v>44</v>
      </c>
      <c r="AL9" s="52">
        <v>60</v>
      </c>
      <c r="AM9" s="256"/>
    </row>
    <row r="10" spans="2:39" x14ac:dyDescent="0.25">
      <c r="B10" s="241"/>
      <c r="C10" s="35"/>
      <c r="D10" s="8"/>
      <c r="E10" s="8"/>
      <c r="F10" s="35"/>
      <c r="G10" s="8"/>
      <c r="H10" s="8"/>
      <c r="I10" s="8"/>
      <c r="J10" s="8"/>
      <c r="K10" s="8"/>
      <c r="L10" s="75" t="s">
        <v>155</v>
      </c>
      <c r="M10" s="233">
        <f>AVERAGE(M7:M9)</f>
        <v>1</v>
      </c>
      <c r="N10" s="234">
        <f t="shared" ref="N10" si="0">AVERAGE(N7:N9)</f>
        <v>1.9858577088708989</v>
      </c>
      <c r="O10" s="75" t="s">
        <v>155</v>
      </c>
      <c r="P10" s="233">
        <f>AVERAGE(P7:P9)</f>
        <v>1</v>
      </c>
      <c r="Q10" s="233">
        <f>AVERAGE(Q7:Q9)</f>
        <v>0.5408419314327636</v>
      </c>
      <c r="R10" s="233">
        <f>AVERAGE(R7:R9)</f>
        <v>0.33744890745366929</v>
      </c>
      <c r="S10" s="234">
        <f>AVERAGE(S7:S9)</f>
        <v>0.2802334915431639</v>
      </c>
      <c r="T10" s="242"/>
      <c r="V10" s="241"/>
      <c r="W10" s="53" t="s">
        <v>21</v>
      </c>
      <c r="X10" s="51">
        <v>41</v>
      </c>
      <c r="Y10" s="51">
        <v>8</v>
      </c>
      <c r="Z10" s="51">
        <v>1</v>
      </c>
      <c r="AA10" s="51">
        <v>8</v>
      </c>
      <c r="AB10" s="51">
        <v>1</v>
      </c>
      <c r="AC10" s="51">
        <v>9</v>
      </c>
      <c r="AD10" s="51">
        <v>57</v>
      </c>
      <c r="AE10" s="51"/>
      <c r="AF10" s="51">
        <v>0</v>
      </c>
      <c r="AG10" s="51">
        <v>0</v>
      </c>
      <c r="AH10" s="51">
        <v>0</v>
      </c>
      <c r="AI10" s="51">
        <v>16</v>
      </c>
      <c r="AJ10" s="51">
        <v>0</v>
      </c>
      <c r="AK10" s="51">
        <v>44</v>
      </c>
      <c r="AL10" s="52">
        <v>60</v>
      </c>
      <c r="AM10" s="256"/>
    </row>
    <row r="11" spans="2:39" x14ac:dyDescent="0.25">
      <c r="B11" s="241"/>
      <c r="C11" s="13" t="s">
        <v>20</v>
      </c>
      <c r="D11" s="28"/>
      <c r="E11" s="34"/>
      <c r="F11" s="28"/>
      <c r="G11" s="28" t="s">
        <v>47</v>
      </c>
      <c r="H11" s="28"/>
      <c r="I11" s="28"/>
      <c r="J11" s="34"/>
      <c r="K11" s="8"/>
      <c r="L11" s="73" t="s">
        <v>156</v>
      </c>
      <c r="M11" s="202">
        <f>STDEV(M7:M9)</f>
        <v>0</v>
      </c>
      <c r="N11" s="203">
        <f t="shared" ref="N11" si="1">STDEV(N7:N9)</f>
        <v>0.4346146017500972</v>
      </c>
      <c r="O11" s="73" t="s">
        <v>156</v>
      </c>
      <c r="P11" s="202">
        <f>STDEV(P7:P9)</f>
        <v>0</v>
      </c>
      <c r="Q11" s="202">
        <f>STDEV(Q7:Q9)</f>
        <v>9.1516949186309662E-2</v>
      </c>
      <c r="R11" s="202">
        <f>STDEV(R7:R9)</f>
        <v>6.8704875955658024E-2</v>
      </c>
      <c r="S11" s="203">
        <f>STDEV(S7:S9)</f>
        <v>5.8218071573223069E-2</v>
      </c>
      <c r="T11" s="242"/>
      <c r="V11" s="257"/>
      <c r="W11" s="63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258"/>
    </row>
    <row r="12" spans="2:39" x14ac:dyDescent="0.25">
      <c r="B12" s="241"/>
      <c r="C12" s="37"/>
      <c r="D12" s="35" t="s">
        <v>39</v>
      </c>
      <c r="E12" s="36" t="s">
        <v>48</v>
      </c>
      <c r="F12" s="35"/>
      <c r="G12" s="35">
        <v>0</v>
      </c>
      <c r="H12" s="35">
        <v>1</v>
      </c>
      <c r="I12" s="35">
        <v>2</v>
      </c>
      <c r="J12" s="36">
        <v>6</v>
      </c>
      <c r="K12" s="8" t="s">
        <v>49</v>
      </c>
      <c r="L12" s="158" t="s">
        <v>17</v>
      </c>
      <c r="M12" s="204">
        <f>D26*1</f>
        <v>1</v>
      </c>
      <c r="N12" s="205">
        <f>E26*1</f>
        <v>0.97209250076712972</v>
      </c>
      <c r="O12" s="158" t="s">
        <v>17</v>
      </c>
      <c r="P12" s="204">
        <f>G26*1</f>
        <v>1</v>
      </c>
      <c r="Q12" s="204">
        <f>H26*1</f>
        <v>1.0194961209075526</v>
      </c>
      <c r="R12" s="204">
        <f>I26*1</f>
        <v>0.9547411631504944</v>
      </c>
      <c r="S12" s="205">
        <f>J26*1</f>
        <v>0.9502544492072027</v>
      </c>
      <c r="T12" s="242"/>
      <c r="V12" s="241"/>
      <c r="W12" s="117"/>
      <c r="X12" s="307" t="s">
        <v>0</v>
      </c>
      <c r="Y12" s="307"/>
      <c r="Z12" s="307" t="s">
        <v>2</v>
      </c>
      <c r="AA12" s="307"/>
      <c r="AB12" s="307" t="s">
        <v>52</v>
      </c>
      <c r="AC12" s="308"/>
      <c r="AD12" s="8"/>
      <c r="AE12" s="117"/>
      <c r="AF12" s="307" t="s">
        <v>0</v>
      </c>
      <c r="AG12" s="307"/>
      <c r="AH12" s="307" t="s">
        <v>2</v>
      </c>
      <c r="AI12" s="307"/>
      <c r="AJ12" s="307" t="s">
        <v>52</v>
      </c>
      <c r="AK12" s="308"/>
      <c r="AL12" s="8"/>
      <c r="AM12" s="256"/>
    </row>
    <row r="13" spans="2:39" x14ac:dyDescent="0.25">
      <c r="B13" s="241"/>
      <c r="C13" s="37" t="s">
        <v>16</v>
      </c>
      <c r="D13" s="8">
        <v>45486.659016422331</v>
      </c>
      <c r="E13" s="9">
        <v>77287.310325215905</v>
      </c>
      <c r="F13" s="35" t="s">
        <v>16</v>
      </c>
      <c r="G13" s="8">
        <v>44330.936977565936</v>
      </c>
      <c r="H13" s="8">
        <v>24711.036140389537</v>
      </c>
      <c r="I13" s="8">
        <v>16912.11473756934</v>
      </c>
      <c r="J13" s="9">
        <v>10941.926170049439</v>
      </c>
      <c r="K13" s="8"/>
      <c r="L13" s="7"/>
      <c r="M13" s="200">
        <f>D32*1</f>
        <v>1</v>
      </c>
      <c r="N13" s="201">
        <f>E32*1</f>
        <v>1.0899909756973001</v>
      </c>
      <c r="O13" s="7"/>
      <c r="P13" s="200">
        <f>G32*1</f>
        <v>1</v>
      </c>
      <c r="Q13" s="200">
        <f>H32*1</f>
        <v>0.97968410387540639</v>
      </c>
      <c r="R13" s="200">
        <f>I32*1</f>
        <v>1.0803547135191773</v>
      </c>
      <c r="S13" s="201">
        <f>J32*1</f>
        <v>0.99960829782972072</v>
      </c>
      <c r="T13" s="242"/>
      <c r="V13" s="241"/>
      <c r="W13" s="46" t="s">
        <v>16</v>
      </c>
      <c r="X13" s="43" t="s">
        <v>50</v>
      </c>
      <c r="Y13" s="43" t="s">
        <v>51</v>
      </c>
      <c r="Z13" s="43" t="s">
        <v>50</v>
      </c>
      <c r="AA13" s="43" t="s">
        <v>51</v>
      </c>
      <c r="AB13" s="43" t="s">
        <v>50</v>
      </c>
      <c r="AC13" s="47" t="s">
        <v>51</v>
      </c>
      <c r="AD13" s="43"/>
      <c r="AE13" s="46" t="s">
        <v>28</v>
      </c>
      <c r="AF13" s="43" t="s">
        <v>50</v>
      </c>
      <c r="AG13" s="43" t="s">
        <v>51</v>
      </c>
      <c r="AH13" s="43" t="s">
        <v>50</v>
      </c>
      <c r="AI13" s="43" t="s">
        <v>51</v>
      </c>
      <c r="AJ13" s="43" t="s">
        <v>50</v>
      </c>
      <c r="AK13" s="47" t="s">
        <v>51</v>
      </c>
      <c r="AL13" s="43"/>
      <c r="AM13" s="256"/>
    </row>
    <row r="14" spans="2:39" x14ac:dyDescent="0.25">
      <c r="B14" s="241"/>
      <c r="C14" s="37" t="s">
        <v>17</v>
      </c>
      <c r="D14" s="8">
        <v>62330.782219248416</v>
      </c>
      <c r="E14" s="9">
        <v>67939.990127134501</v>
      </c>
      <c r="F14" s="35" t="s">
        <v>17</v>
      </c>
      <c r="G14" s="8">
        <v>48424.651324513601</v>
      </c>
      <c r="H14" s="8">
        <v>47440.861138335116</v>
      </c>
      <c r="I14" s="8">
        <v>52315.800308960941</v>
      </c>
      <c r="J14" s="9">
        <v>48405.683283494771</v>
      </c>
      <c r="K14" s="8"/>
      <c r="L14" s="7"/>
      <c r="M14" s="200">
        <f>D38*1</f>
        <v>1</v>
      </c>
      <c r="N14" s="201">
        <f>E38*1</f>
        <v>0.96925980420394242</v>
      </c>
      <c r="O14" s="7"/>
      <c r="P14" s="200">
        <f>G38*1</f>
        <v>1</v>
      </c>
      <c r="Q14" s="200">
        <f>H38*1</f>
        <v>1.0162008955637782</v>
      </c>
      <c r="R14" s="200">
        <f>I38*1</f>
        <v>0.99248123367037044</v>
      </c>
      <c r="S14" s="201">
        <f>J38*1</f>
        <v>0.97081696405510409</v>
      </c>
      <c r="T14" s="242"/>
      <c r="V14" s="241"/>
      <c r="W14" s="46"/>
      <c r="X14" s="43">
        <f>X8/AD8</f>
        <v>0.76923076923076927</v>
      </c>
      <c r="Y14" s="43">
        <f>Y8/AD8</f>
        <v>0.12307692307692308</v>
      </c>
      <c r="Z14" s="43">
        <f>Z8/AD8</f>
        <v>1.5384615384615385E-2</v>
      </c>
      <c r="AA14" s="43">
        <f>AA8/AD8</f>
        <v>0.1076923076923077</v>
      </c>
      <c r="AB14" s="43">
        <f>AB8/AD8</f>
        <v>1.5384615384615385E-2</v>
      </c>
      <c r="AC14" s="47">
        <f>AC8/AD8</f>
        <v>0.13846153846153847</v>
      </c>
      <c r="AD14" s="43"/>
      <c r="AE14" s="46"/>
      <c r="AF14" s="43">
        <f>AF8/AL8</f>
        <v>0</v>
      </c>
      <c r="AG14" s="43">
        <f>AG8/AL8</f>
        <v>0</v>
      </c>
      <c r="AH14" s="43">
        <f>AH8/AL8</f>
        <v>3.2786885245901641E-2</v>
      </c>
      <c r="AI14" s="43">
        <f>AI8/AL8</f>
        <v>0.24590163934426229</v>
      </c>
      <c r="AJ14" s="43">
        <f>AJ8/AL8</f>
        <v>1.6393442622950821E-2</v>
      </c>
      <c r="AK14" s="47">
        <f>AK8/AL8</f>
        <v>0.70491803278688525</v>
      </c>
      <c r="AL14" s="43"/>
      <c r="AM14" s="256"/>
    </row>
    <row r="15" spans="2:39" x14ac:dyDescent="0.25">
      <c r="B15" s="241"/>
      <c r="C15" s="38" t="s">
        <v>28</v>
      </c>
      <c r="D15" s="11">
        <v>62368.565868329679</v>
      </c>
      <c r="E15" s="12">
        <v>55762.883306378666</v>
      </c>
      <c r="F15" s="39" t="s">
        <v>28</v>
      </c>
      <c r="G15" s="11">
        <v>51589.506786633901</v>
      </c>
      <c r="H15" s="11">
        <v>49590.744493206825</v>
      </c>
      <c r="I15" s="11">
        <v>48437.665843599978</v>
      </c>
      <c r="J15" s="12">
        <v>46717.561096646139</v>
      </c>
      <c r="K15" s="8"/>
      <c r="L15" s="75" t="s">
        <v>155</v>
      </c>
      <c r="M15" s="233">
        <f>AVERAGE(M12:M14)</f>
        <v>1</v>
      </c>
      <c r="N15" s="234">
        <f t="shared" ref="N15" si="2">AVERAGE(N12:N14)</f>
        <v>1.0104477602227908</v>
      </c>
      <c r="O15" s="75" t="s">
        <v>155</v>
      </c>
      <c r="P15" s="233">
        <f t="shared" ref="P15:S15" si="3">AVERAGE(P12:P14)</f>
        <v>1</v>
      </c>
      <c r="Q15" s="233">
        <f t="shared" si="3"/>
        <v>1.005127040115579</v>
      </c>
      <c r="R15" s="233">
        <f t="shared" si="3"/>
        <v>1.0091923701133474</v>
      </c>
      <c r="S15" s="234">
        <f t="shared" si="3"/>
        <v>0.97355990369734258</v>
      </c>
      <c r="T15" s="242"/>
      <c r="V15" s="241"/>
      <c r="W15" s="46"/>
      <c r="X15" s="43">
        <f>X9/AD9</f>
        <v>0.80327868852459017</v>
      </c>
      <c r="Y15" s="43">
        <f>Y9/AD9</f>
        <v>0.16393442622950818</v>
      </c>
      <c r="Z15" s="43">
        <f>Z9/AD9</f>
        <v>1.6393442622950821E-2</v>
      </c>
      <c r="AA15" s="43">
        <f>AA9/AD9</f>
        <v>9.8360655737704916E-2</v>
      </c>
      <c r="AB15" s="43">
        <f>AB9/AD9</f>
        <v>1.6393442622950821E-2</v>
      </c>
      <c r="AC15" s="47">
        <f>AC9/AD9</f>
        <v>0.16393442622950818</v>
      </c>
      <c r="AD15" s="43"/>
      <c r="AE15" s="46"/>
      <c r="AF15" s="43">
        <f>AF9/AL9</f>
        <v>0</v>
      </c>
      <c r="AG15" s="43">
        <f>AG9/AL9</f>
        <v>0</v>
      </c>
      <c r="AH15" s="43">
        <f>AH9/AL9</f>
        <v>3.3333333333333333E-2</v>
      </c>
      <c r="AI15" s="43">
        <f>AI9/AL9</f>
        <v>0.21666666666666667</v>
      </c>
      <c r="AJ15" s="43">
        <f>AJ9/AL9</f>
        <v>1.6666666666666666E-2</v>
      </c>
      <c r="AK15" s="47">
        <f>AK9/AL9</f>
        <v>0.73333333333333328</v>
      </c>
      <c r="AL15" s="43"/>
      <c r="AM15" s="256"/>
    </row>
    <row r="16" spans="2:39" x14ac:dyDescent="0.25">
      <c r="B16" s="241"/>
      <c r="C16" s="35"/>
      <c r="D16" s="8"/>
      <c r="E16" s="8"/>
      <c r="F16" s="35"/>
      <c r="G16" s="8"/>
      <c r="H16" s="8"/>
      <c r="I16" s="8"/>
      <c r="J16" s="8"/>
      <c r="K16" s="8"/>
      <c r="L16" s="73" t="s">
        <v>156</v>
      </c>
      <c r="M16" s="202">
        <f>STDEV(M12:M14)</f>
        <v>0</v>
      </c>
      <c r="N16" s="203">
        <f t="shared" ref="N16" si="4">STDEV(N12:N14)</f>
        <v>6.8901004263166879E-2</v>
      </c>
      <c r="O16" s="73" t="s">
        <v>156</v>
      </c>
      <c r="P16" s="202">
        <f>STDEV(P12:P14)</f>
        <v>0</v>
      </c>
      <c r="Q16" s="202">
        <f>STDEV(Q12:Q14)</f>
        <v>2.2095743502034113E-2</v>
      </c>
      <c r="R16" s="202">
        <f>STDEV(R12:R14)</f>
        <v>6.4452599404277375E-2</v>
      </c>
      <c r="S16" s="203">
        <f>STDEV(S12:S14)</f>
        <v>2.4790993967050375E-2</v>
      </c>
      <c r="T16" s="242"/>
      <c r="V16" s="241"/>
      <c r="W16" s="46"/>
      <c r="X16" s="43">
        <f>X10/AD10</f>
        <v>0.7192982456140351</v>
      </c>
      <c r="Y16" s="43">
        <f>Y10/AD10</f>
        <v>0.14035087719298245</v>
      </c>
      <c r="Z16" s="43">
        <f>Z10/AD10</f>
        <v>1.7543859649122806E-2</v>
      </c>
      <c r="AA16" s="43">
        <f>AA10/AD10</f>
        <v>0.14035087719298245</v>
      </c>
      <c r="AB16" s="43">
        <f>AB10/AD10</f>
        <v>1.7543859649122806E-2</v>
      </c>
      <c r="AC16" s="47">
        <f>AC10/AD10</f>
        <v>0.15789473684210525</v>
      </c>
      <c r="AD16" s="43"/>
      <c r="AE16" s="46"/>
      <c r="AF16" s="43">
        <f>AF10/AL10</f>
        <v>0</v>
      </c>
      <c r="AG16" s="43">
        <f>AG10/AL10</f>
        <v>0</v>
      </c>
      <c r="AH16" s="43">
        <f>AH10/AL10</f>
        <v>0</v>
      </c>
      <c r="AI16" s="43">
        <f>AI10/AL10</f>
        <v>0.26666666666666666</v>
      </c>
      <c r="AJ16" s="43">
        <f>AJ10/AL10</f>
        <v>0</v>
      </c>
      <c r="AK16" s="47">
        <f>AK10/AL10</f>
        <v>0.73333333333333328</v>
      </c>
      <c r="AL16" s="43"/>
      <c r="AM16" s="256"/>
    </row>
    <row r="17" spans="2:39" x14ac:dyDescent="0.25">
      <c r="B17" s="241"/>
      <c r="C17" s="13" t="s">
        <v>21</v>
      </c>
      <c r="D17" s="28"/>
      <c r="E17" s="34"/>
      <c r="F17" s="28"/>
      <c r="G17" s="28" t="s">
        <v>47</v>
      </c>
      <c r="H17" s="28"/>
      <c r="I17" s="28"/>
      <c r="J17" s="34"/>
      <c r="K17" s="8"/>
      <c r="L17" s="158" t="s">
        <v>28</v>
      </c>
      <c r="M17" s="5">
        <f>D27*1</f>
        <v>1</v>
      </c>
      <c r="N17" s="6">
        <f>E27*1</f>
        <v>1.0790990936063729</v>
      </c>
      <c r="O17" s="158" t="s">
        <v>28</v>
      </c>
      <c r="P17" s="5">
        <f>G27*1</f>
        <v>1</v>
      </c>
      <c r="Q17" s="5">
        <f>H27*1</f>
        <v>0.98053308999827016</v>
      </c>
      <c r="R17" s="5">
        <f>I27*1</f>
        <v>0.97913219735928259</v>
      </c>
      <c r="S17" s="6">
        <f>J27*1</f>
        <v>0.96686503949362834</v>
      </c>
      <c r="T17" s="242"/>
      <c r="V17" s="241"/>
      <c r="W17" s="75" t="s">
        <v>155</v>
      </c>
      <c r="X17" s="208">
        <f t="shared" ref="X17:AC17" si="5">AVERAGE(X14:X16)</f>
        <v>0.76393590112313159</v>
      </c>
      <c r="Y17" s="208">
        <f t="shared" si="5"/>
        <v>0.14245407549980457</v>
      </c>
      <c r="Z17" s="208">
        <f t="shared" si="5"/>
        <v>1.6440639218896339E-2</v>
      </c>
      <c r="AA17" s="208">
        <f t="shared" si="5"/>
        <v>0.11546794687433169</v>
      </c>
      <c r="AB17" s="208">
        <f t="shared" si="5"/>
        <v>1.6440639218896339E-2</v>
      </c>
      <c r="AC17" s="209">
        <f t="shared" si="5"/>
        <v>0.15343023384438398</v>
      </c>
      <c r="AD17" s="43"/>
      <c r="AE17" s="75" t="s">
        <v>155</v>
      </c>
      <c r="AF17" s="208">
        <f t="shared" ref="AF17:AK17" si="6">AVERAGE(AF14:AF16)</f>
        <v>0</v>
      </c>
      <c r="AG17" s="208">
        <f t="shared" si="6"/>
        <v>0</v>
      </c>
      <c r="AH17" s="208">
        <f t="shared" si="6"/>
        <v>2.2040072859744991E-2</v>
      </c>
      <c r="AI17" s="208">
        <f t="shared" si="6"/>
        <v>0.2430783242258652</v>
      </c>
      <c r="AJ17" s="208">
        <f t="shared" si="6"/>
        <v>1.1020036429872496E-2</v>
      </c>
      <c r="AK17" s="209">
        <f t="shared" si="6"/>
        <v>0.72386156648451727</v>
      </c>
      <c r="AL17" s="43"/>
      <c r="AM17" s="256"/>
    </row>
    <row r="18" spans="2:39" x14ac:dyDescent="0.25">
      <c r="B18" s="241"/>
      <c r="C18" s="37"/>
      <c r="D18" s="35" t="s">
        <v>39</v>
      </c>
      <c r="E18" s="36" t="s">
        <v>48</v>
      </c>
      <c r="F18" s="35"/>
      <c r="G18" s="35">
        <v>0</v>
      </c>
      <c r="H18" s="35">
        <v>1</v>
      </c>
      <c r="I18" s="35">
        <v>2</v>
      </c>
      <c r="J18" s="36">
        <v>6</v>
      </c>
      <c r="K18" s="8" t="s">
        <v>49</v>
      </c>
      <c r="L18" s="7"/>
      <c r="M18" s="8">
        <f>D33*1</f>
        <v>1</v>
      </c>
      <c r="N18" s="9">
        <f>E33*1</f>
        <v>0.8940863483073076</v>
      </c>
      <c r="O18" s="7"/>
      <c r="P18" s="8">
        <f>G33*1</f>
        <v>1</v>
      </c>
      <c r="Q18" s="8">
        <f>H33*1</f>
        <v>0.96125641786626026</v>
      </c>
      <c r="R18" s="8">
        <f>I33*1</f>
        <v>0.93890538717360794</v>
      </c>
      <c r="S18" s="9">
        <f>J33*1</f>
        <v>0.90556324350730155</v>
      </c>
      <c r="T18" s="242"/>
      <c r="V18" s="241"/>
      <c r="W18" s="73" t="s">
        <v>156</v>
      </c>
      <c r="X18" s="206">
        <f t="shared" ref="X18:AC18" si="7">STDEV(X14:X16)</f>
        <v>4.2239855812623336E-2</v>
      </c>
      <c r="Y18" s="206">
        <f t="shared" si="7"/>
        <v>2.050978969429593E-2</v>
      </c>
      <c r="Z18" s="206">
        <f t="shared" si="7"/>
        <v>1.0803955698972859E-3</v>
      </c>
      <c r="AA18" s="206">
        <f t="shared" si="7"/>
        <v>2.2048584942861601E-2</v>
      </c>
      <c r="AB18" s="206">
        <f t="shared" si="7"/>
        <v>1.0803955698972859E-3</v>
      </c>
      <c r="AC18" s="207">
        <f t="shared" si="7"/>
        <v>1.3310366000692544E-2</v>
      </c>
      <c r="AD18" s="43"/>
      <c r="AE18" s="73" t="s">
        <v>156</v>
      </c>
      <c r="AF18" s="206">
        <f t="shared" ref="AF18:AK18" si="8">STDEV(AF14:AF16)</f>
        <v>0</v>
      </c>
      <c r="AG18" s="206">
        <f t="shared" si="8"/>
        <v>0</v>
      </c>
      <c r="AH18" s="206">
        <f t="shared" si="8"/>
        <v>1.9089218426253475E-2</v>
      </c>
      <c r="AI18" s="206">
        <f t="shared" si="8"/>
        <v>2.5119282059671347E-2</v>
      </c>
      <c r="AJ18" s="206">
        <f t="shared" si="8"/>
        <v>9.5446092131267375E-3</v>
      </c>
      <c r="AK18" s="207">
        <f t="shared" si="8"/>
        <v>1.6405581419595892E-2</v>
      </c>
      <c r="AL18" s="43"/>
      <c r="AM18" s="256"/>
    </row>
    <row r="19" spans="2:39" x14ac:dyDescent="0.25">
      <c r="B19" s="241"/>
      <c r="C19" s="37" t="s">
        <v>16</v>
      </c>
      <c r="D19" s="8">
        <v>33093.605130680378</v>
      </c>
      <c r="E19" s="9">
        <v>58659.693461985327</v>
      </c>
      <c r="F19" s="35" t="s">
        <v>16</v>
      </c>
      <c r="G19" s="8">
        <v>30823.949948512356</v>
      </c>
      <c r="H19" s="8">
        <v>19201.331170589543</v>
      </c>
      <c r="I19" s="8">
        <v>11483.979344430589</v>
      </c>
      <c r="J19" s="9">
        <v>10710.013345942003</v>
      </c>
      <c r="K19" s="8"/>
      <c r="L19" s="7"/>
      <c r="M19" s="8">
        <f>D39*1</f>
        <v>1</v>
      </c>
      <c r="N19" s="9">
        <f>E39*1</f>
        <v>1.0392026970447197</v>
      </c>
      <c r="O19" s="7"/>
      <c r="P19" s="8">
        <f>G39*1</f>
        <v>1</v>
      </c>
      <c r="Q19" s="8">
        <f>H39*1</f>
        <v>0.96501244187802693</v>
      </c>
      <c r="R19" s="8">
        <f>I39*1</f>
        <v>0.92650408399575146</v>
      </c>
      <c r="S19" s="9">
        <f>J39*1</f>
        <v>0.97841086106789488</v>
      </c>
      <c r="T19" s="242"/>
      <c r="V19" s="241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256"/>
    </row>
    <row r="20" spans="2:39" x14ac:dyDescent="0.25">
      <c r="B20" s="241"/>
      <c r="C20" s="37" t="s">
        <v>17</v>
      </c>
      <c r="D20" s="33">
        <v>75425.67</v>
      </c>
      <c r="E20" s="40">
        <v>73107.070136151175</v>
      </c>
      <c r="F20" s="35" t="s">
        <v>17</v>
      </c>
      <c r="G20" s="33">
        <v>73562.600000000006</v>
      </c>
      <c r="H20" s="33">
        <v>74754.38</v>
      </c>
      <c r="I20" s="33">
        <v>73009.5</v>
      </c>
      <c r="J20" s="40">
        <v>71415.820000000007</v>
      </c>
      <c r="K20" s="8"/>
      <c r="L20" s="75" t="s">
        <v>155</v>
      </c>
      <c r="M20" s="233">
        <f>AVERAGE(M17:M19)</f>
        <v>1</v>
      </c>
      <c r="N20" s="234">
        <f>AVERAGE(N17:N19)</f>
        <v>1.0041293796527999</v>
      </c>
      <c r="O20" s="75" t="s">
        <v>155</v>
      </c>
      <c r="P20" s="233">
        <f>AVERAGE(P17:P19)</f>
        <v>1</v>
      </c>
      <c r="Q20" s="233">
        <f>AVERAGE(Q17:Q19)</f>
        <v>0.96893398324751911</v>
      </c>
      <c r="R20" s="233">
        <f>AVERAGE(R17:R19)</f>
        <v>0.94818055617621388</v>
      </c>
      <c r="S20" s="234">
        <f>AVERAGE(S17:S19)</f>
        <v>0.95027971468960837</v>
      </c>
      <c r="T20" s="242"/>
      <c r="V20" s="241"/>
      <c r="W20" s="43"/>
      <c r="X20" s="43" t="s">
        <v>16</v>
      </c>
      <c r="Y20" s="43"/>
      <c r="Z20" s="43"/>
      <c r="AA20" s="43"/>
      <c r="AB20" s="43"/>
      <c r="AC20" s="43"/>
      <c r="AD20" s="43"/>
      <c r="AE20" s="43"/>
      <c r="AF20" s="43" t="s">
        <v>28</v>
      </c>
      <c r="AG20" s="43"/>
      <c r="AH20" s="43"/>
      <c r="AI20" s="43"/>
      <c r="AJ20" s="43"/>
      <c r="AK20" s="43"/>
      <c r="AL20" s="43"/>
      <c r="AM20" s="256"/>
    </row>
    <row r="21" spans="2:39" x14ac:dyDescent="0.25">
      <c r="B21" s="241"/>
      <c r="C21" s="38" t="s">
        <v>28</v>
      </c>
      <c r="D21" s="41">
        <v>78923</v>
      </c>
      <c r="E21" s="42">
        <v>82016.994458860412</v>
      </c>
      <c r="F21" s="39" t="s">
        <v>28</v>
      </c>
      <c r="G21" s="41">
        <v>81836.52</v>
      </c>
      <c r="H21" s="41">
        <v>78973.259999999995</v>
      </c>
      <c r="I21" s="41">
        <v>75821.87</v>
      </c>
      <c r="J21" s="42">
        <v>80069.740000000005</v>
      </c>
      <c r="K21" s="8"/>
      <c r="L21" s="73" t="s">
        <v>156</v>
      </c>
      <c r="M21" s="202">
        <f>STDEV(M17:M19)</f>
        <v>0</v>
      </c>
      <c r="N21" s="203">
        <f>STDEV(N17:N19)</f>
        <v>9.7365456787455951E-2</v>
      </c>
      <c r="O21" s="73" t="s">
        <v>156</v>
      </c>
      <c r="P21" s="202">
        <f>STDEV(P17:P19)</f>
        <v>0</v>
      </c>
      <c r="Q21" s="202">
        <f>STDEV(Q17:Q19)</f>
        <v>1.021916763517121E-2</v>
      </c>
      <c r="R21" s="202">
        <f>STDEV(R17:R19)</f>
        <v>2.7512745211471519E-2</v>
      </c>
      <c r="S21" s="203">
        <f>STDEV(S17:S19)</f>
        <v>3.915352596133264E-2</v>
      </c>
      <c r="T21" s="242"/>
      <c r="V21" s="241"/>
      <c r="W21" s="43"/>
      <c r="X21" s="43" t="s">
        <v>0</v>
      </c>
      <c r="Y21" s="43" t="s">
        <v>2</v>
      </c>
      <c r="Z21" s="43" t="s">
        <v>52</v>
      </c>
      <c r="AA21" s="43"/>
      <c r="AB21" s="43"/>
      <c r="AC21" s="43"/>
      <c r="AD21" s="43"/>
      <c r="AE21" s="43"/>
      <c r="AF21" s="43" t="s">
        <v>0</v>
      </c>
      <c r="AG21" s="43" t="s">
        <v>2</v>
      </c>
      <c r="AH21" s="43" t="s">
        <v>52</v>
      </c>
      <c r="AI21" s="43"/>
      <c r="AJ21" s="43"/>
      <c r="AK21" s="43"/>
      <c r="AL21" s="43"/>
      <c r="AM21" s="256"/>
    </row>
    <row r="22" spans="2:39" x14ac:dyDescent="0.25">
      <c r="B22" s="241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242"/>
      <c r="V22" s="241"/>
      <c r="W22" s="43" t="s">
        <v>50</v>
      </c>
      <c r="X22" s="43">
        <f>X17*1</f>
        <v>0.76393590112313159</v>
      </c>
      <c r="Y22" s="43">
        <f>Z17*1</f>
        <v>1.6440639218896339E-2</v>
      </c>
      <c r="Z22" s="43">
        <f>AB17*1</f>
        <v>1.6440639218896339E-2</v>
      </c>
      <c r="AA22" s="43"/>
      <c r="AB22" s="43"/>
      <c r="AC22" s="43"/>
      <c r="AD22" s="43"/>
      <c r="AE22" s="43" t="s">
        <v>50</v>
      </c>
      <c r="AF22" s="43">
        <f>AF17*1</f>
        <v>0</v>
      </c>
      <c r="AG22" s="43">
        <f>AH17*1</f>
        <v>2.2040072859744991E-2</v>
      </c>
      <c r="AH22" s="43">
        <f>AJ17*1</f>
        <v>1.1020036429872496E-2</v>
      </c>
      <c r="AI22" s="43"/>
      <c r="AJ22" s="43"/>
      <c r="AK22" s="43"/>
      <c r="AL22" s="43"/>
      <c r="AM22" s="256"/>
    </row>
    <row r="23" spans="2:39" x14ac:dyDescent="0.25">
      <c r="B23" s="241"/>
      <c r="C23" s="8"/>
      <c r="D23" s="8"/>
      <c r="E23" s="35"/>
      <c r="F23" s="35"/>
      <c r="G23" s="35" t="s">
        <v>47</v>
      </c>
      <c r="H23" s="35"/>
      <c r="I23" s="35"/>
      <c r="J23" s="35"/>
      <c r="K23" s="8"/>
      <c r="L23" s="8"/>
      <c r="M23" s="8"/>
      <c r="N23" s="8"/>
      <c r="O23" s="8"/>
      <c r="P23" s="8"/>
      <c r="Q23" s="8"/>
      <c r="R23" s="8"/>
      <c r="S23" s="8"/>
      <c r="T23" s="242"/>
      <c r="V23" s="241"/>
      <c r="W23" s="43" t="s">
        <v>51</v>
      </c>
      <c r="X23" s="43">
        <f>Y17*1</f>
        <v>0.14245407549980457</v>
      </c>
      <c r="Y23" s="43">
        <f>AA17*1</f>
        <v>0.11546794687433169</v>
      </c>
      <c r="Z23" s="43">
        <f>AC17*1</f>
        <v>0.15343023384438398</v>
      </c>
      <c r="AA23" s="43"/>
      <c r="AB23" s="43"/>
      <c r="AC23" s="43"/>
      <c r="AD23" s="43"/>
      <c r="AE23" s="43" t="s">
        <v>51</v>
      </c>
      <c r="AF23" s="43">
        <f>AG17*1</f>
        <v>0</v>
      </c>
      <c r="AG23" s="43">
        <f>AI17*1</f>
        <v>0.2430783242258652</v>
      </c>
      <c r="AH23" s="43">
        <f>AK17*1</f>
        <v>0.72386156648451727</v>
      </c>
      <c r="AI23" s="43"/>
      <c r="AJ23" s="43"/>
      <c r="AK23" s="43"/>
      <c r="AL23" s="43"/>
      <c r="AM23" s="256"/>
    </row>
    <row r="24" spans="2:39" x14ac:dyDescent="0.25">
      <c r="B24" s="241"/>
      <c r="C24" s="8"/>
      <c r="D24" s="35" t="s">
        <v>39</v>
      </c>
      <c r="E24" s="35" t="s">
        <v>48</v>
      </c>
      <c r="F24" s="8"/>
      <c r="G24" s="35">
        <v>0</v>
      </c>
      <c r="H24" s="35">
        <v>1</v>
      </c>
      <c r="I24" s="35">
        <v>2</v>
      </c>
      <c r="J24" s="35">
        <v>6</v>
      </c>
      <c r="K24" s="8"/>
      <c r="L24" s="8"/>
      <c r="M24" s="35"/>
      <c r="N24" s="35"/>
      <c r="O24" s="169" t="s">
        <v>155</v>
      </c>
      <c r="P24" s="28" t="s">
        <v>47</v>
      </c>
      <c r="Q24" s="28"/>
      <c r="R24" s="28"/>
      <c r="S24" s="34"/>
      <c r="T24" s="242"/>
      <c r="V24" s="241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256"/>
    </row>
    <row r="25" spans="2:39" x14ac:dyDescent="0.25">
      <c r="B25" s="241"/>
      <c r="C25" s="35" t="s">
        <v>16</v>
      </c>
      <c r="D25" s="8">
        <v>1</v>
      </c>
      <c r="E25" s="8">
        <f>E7/D7</f>
        <v>2.4859140963887922</v>
      </c>
      <c r="F25" s="35" t="s">
        <v>16</v>
      </c>
      <c r="G25" s="8">
        <v>1</v>
      </c>
      <c r="H25" s="8">
        <f>H7/G7</f>
        <v>0.44216842000058643</v>
      </c>
      <c r="I25" s="8">
        <f>I7/G7</f>
        <v>0.25828306308580257</v>
      </c>
      <c r="J25" s="8">
        <f>J7/G7</f>
        <v>0.24641924374645829</v>
      </c>
      <c r="K25" s="8"/>
      <c r="L25" s="169" t="s">
        <v>155</v>
      </c>
      <c r="M25" s="28" t="s">
        <v>39</v>
      </c>
      <c r="N25" s="28" t="s">
        <v>48</v>
      </c>
      <c r="O25" s="7"/>
      <c r="P25" s="35">
        <v>0</v>
      </c>
      <c r="Q25" s="35">
        <v>1</v>
      </c>
      <c r="R25" s="35">
        <v>2</v>
      </c>
      <c r="S25" s="36">
        <v>6</v>
      </c>
      <c r="T25" s="242"/>
      <c r="V25" s="241"/>
      <c r="W25" s="43" t="s">
        <v>50</v>
      </c>
      <c r="X25" s="43">
        <f>X18*1</f>
        <v>4.2239855812623336E-2</v>
      </c>
      <c r="Y25" s="43">
        <f>Z18*1</f>
        <v>1.0803955698972859E-3</v>
      </c>
      <c r="Z25" s="43">
        <f>AB18*1</f>
        <v>1.0803955698972859E-3</v>
      </c>
      <c r="AA25" s="43"/>
      <c r="AB25" s="43"/>
      <c r="AC25" s="43"/>
      <c r="AD25" s="43"/>
      <c r="AE25" s="43" t="s">
        <v>50</v>
      </c>
      <c r="AF25" s="43">
        <f>AF18*1</f>
        <v>0</v>
      </c>
      <c r="AG25" s="43">
        <f>AH18*1</f>
        <v>1.9089218426253475E-2</v>
      </c>
      <c r="AH25" s="43">
        <f>AJ18*1</f>
        <v>9.5446092131267375E-3</v>
      </c>
      <c r="AI25" s="43"/>
      <c r="AJ25" s="43"/>
      <c r="AK25" s="43"/>
      <c r="AL25" s="43"/>
      <c r="AM25" s="256"/>
    </row>
    <row r="26" spans="2:39" x14ac:dyDescent="0.25">
      <c r="B26" s="241"/>
      <c r="C26" s="35" t="s">
        <v>17</v>
      </c>
      <c r="D26" s="8">
        <v>1</v>
      </c>
      <c r="E26" s="8">
        <f>E8/D8</f>
        <v>0.97209250076712972</v>
      </c>
      <c r="F26" s="35" t="s">
        <v>17</v>
      </c>
      <c r="G26" s="8">
        <v>1</v>
      </c>
      <c r="H26" s="8">
        <f>H8/G8</f>
        <v>1.0194961209075526</v>
      </c>
      <c r="I26" s="8">
        <f>I8/G8</f>
        <v>0.9547411631504944</v>
      </c>
      <c r="J26" s="8">
        <f>J8/G8</f>
        <v>0.9502544492072027</v>
      </c>
      <c r="K26" s="8"/>
      <c r="L26" s="37" t="s">
        <v>16</v>
      </c>
      <c r="M26" s="8">
        <v>1</v>
      </c>
      <c r="N26" s="8">
        <v>1.9858577088708989</v>
      </c>
      <c r="O26" s="37" t="s">
        <v>16</v>
      </c>
      <c r="P26" s="8">
        <v>1</v>
      </c>
      <c r="Q26" s="8">
        <v>0.5408419314327636</v>
      </c>
      <c r="R26" s="8">
        <v>0.33744890745366929</v>
      </c>
      <c r="S26" s="9">
        <v>0.2802334915431639</v>
      </c>
      <c r="T26" s="242"/>
      <c r="V26" s="241"/>
      <c r="W26" s="43" t="s">
        <v>51</v>
      </c>
      <c r="X26" s="43">
        <f>Y18*1</f>
        <v>2.050978969429593E-2</v>
      </c>
      <c r="Y26" s="43">
        <f>AA18*1</f>
        <v>2.2048584942861601E-2</v>
      </c>
      <c r="Z26" s="43">
        <f>AC18*1</f>
        <v>1.3310366000692544E-2</v>
      </c>
      <c r="AA26" s="43"/>
      <c r="AB26" s="43"/>
      <c r="AC26" s="43"/>
      <c r="AD26" s="43"/>
      <c r="AE26" s="43" t="s">
        <v>51</v>
      </c>
      <c r="AF26" s="43">
        <f>AG18*1</f>
        <v>0</v>
      </c>
      <c r="AG26" s="43">
        <f>AI18*1</f>
        <v>2.5119282059671347E-2</v>
      </c>
      <c r="AH26" s="43">
        <f>AK18*1</f>
        <v>1.6405581419595892E-2</v>
      </c>
      <c r="AI26" s="43"/>
      <c r="AJ26" s="43"/>
      <c r="AK26" s="43"/>
      <c r="AL26" s="43"/>
      <c r="AM26" s="256"/>
    </row>
    <row r="27" spans="2:39" x14ac:dyDescent="0.25">
      <c r="B27" s="241"/>
      <c r="C27" s="35" t="s">
        <v>28</v>
      </c>
      <c r="D27" s="8">
        <v>1</v>
      </c>
      <c r="E27" s="8">
        <f>E9/D9</f>
        <v>1.0790990936063729</v>
      </c>
      <c r="F27" s="35" t="s">
        <v>28</v>
      </c>
      <c r="G27" s="8">
        <v>1</v>
      </c>
      <c r="H27" s="8">
        <f>H9/G9</f>
        <v>0.98053308999827016</v>
      </c>
      <c r="I27" s="8">
        <f>I9/G9</f>
        <v>0.97913219735928259</v>
      </c>
      <c r="J27" s="8">
        <f>J9/G9</f>
        <v>0.96686503949362834</v>
      </c>
      <c r="K27" s="8"/>
      <c r="L27" s="37" t="s">
        <v>17</v>
      </c>
      <c r="M27" s="8">
        <v>1</v>
      </c>
      <c r="N27" s="8">
        <v>1.0104477602227908</v>
      </c>
      <c r="O27" s="37" t="s">
        <v>17</v>
      </c>
      <c r="P27" s="8">
        <v>1</v>
      </c>
      <c r="Q27" s="8">
        <v>1.005127040115579</v>
      </c>
      <c r="R27" s="8">
        <v>1.0091923701133474</v>
      </c>
      <c r="S27" s="9">
        <v>0.97355990369734258</v>
      </c>
      <c r="T27" s="242" t="s">
        <v>49</v>
      </c>
      <c r="V27" s="241"/>
      <c r="W27" s="8"/>
      <c r="X27" s="8"/>
      <c r="Y27" s="8"/>
      <c r="Z27" s="8"/>
      <c r="AA27" s="43"/>
      <c r="AB27" s="43"/>
      <c r="AC27" s="43"/>
      <c r="AD27" s="43"/>
      <c r="AE27" s="8"/>
      <c r="AF27" s="8"/>
      <c r="AG27" s="8"/>
      <c r="AH27" s="8"/>
      <c r="AI27" s="43"/>
      <c r="AJ27" s="43"/>
      <c r="AK27" s="43"/>
      <c r="AL27" s="43"/>
      <c r="AM27" s="256"/>
    </row>
    <row r="28" spans="2:39" x14ac:dyDescent="0.25">
      <c r="B28" s="241"/>
      <c r="C28" s="35"/>
      <c r="D28" s="8"/>
      <c r="E28" s="8"/>
      <c r="F28" s="8"/>
      <c r="G28" s="8"/>
      <c r="H28" s="8"/>
      <c r="I28" s="8"/>
      <c r="J28" s="8"/>
      <c r="K28" s="8"/>
      <c r="L28" s="38" t="s">
        <v>28</v>
      </c>
      <c r="M28" s="11">
        <v>1</v>
      </c>
      <c r="N28" s="11">
        <v>1.0041293796527999</v>
      </c>
      <c r="O28" s="38" t="s">
        <v>28</v>
      </c>
      <c r="P28" s="11">
        <v>1</v>
      </c>
      <c r="Q28" s="11">
        <v>0.96893398324751911</v>
      </c>
      <c r="R28" s="11">
        <v>0.94818055617621388</v>
      </c>
      <c r="S28" s="12">
        <v>0.95027971468960837</v>
      </c>
      <c r="T28" s="242"/>
      <c r="V28" s="241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256"/>
    </row>
    <row r="29" spans="2:39" x14ac:dyDescent="0.25">
      <c r="B29" s="241"/>
      <c r="C29" s="35"/>
      <c r="D29" s="8"/>
      <c r="E29" s="35"/>
      <c r="F29" s="35"/>
      <c r="G29" s="35" t="s">
        <v>47</v>
      </c>
      <c r="H29" s="35"/>
      <c r="I29" s="35"/>
      <c r="J29" s="35"/>
      <c r="K29" s="8"/>
      <c r="L29" s="8"/>
      <c r="M29" s="8"/>
      <c r="N29" s="8"/>
      <c r="O29" s="8"/>
      <c r="P29" s="8"/>
      <c r="Q29" s="8"/>
      <c r="R29" s="8"/>
      <c r="S29" s="8"/>
      <c r="T29" s="242"/>
      <c r="V29" s="241"/>
      <c r="W29" s="169" t="s">
        <v>155</v>
      </c>
      <c r="X29" s="44" t="s">
        <v>16</v>
      </c>
      <c r="Y29" s="44"/>
      <c r="Z29" s="44"/>
      <c r="AA29" s="44" t="s">
        <v>28</v>
      </c>
      <c r="AB29" s="44"/>
      <c r="AC29" s="45"/>
      <c r="AD29" s="43"/>
      <c r="AE29" s="123"/>
      <c r="AF29" s="44" t="s">
        <v>168</v>
      </c>
      <c r="AG29" s="44" t="s">
        <v>168</v>
      </c>
      <c r="AH29" s="44" t="s">
        <v>168</v>
      </c>
      <c r="AI29" s="45" t="s">
        <v>168</v>
      </c>
      <c r="AJ29" s="8"/>
      <c r="AK29" s="8"/>
      <c r="AL29" s="43"/>
      <c r="AM29" s="256"/>
    </row>
    <row r="30" spans="2:39" x14ac:dyDescent="0.25">
      <c r="B30" s="241"/>
      <c r="C30" s="35"/>
      <c r="D30" s="35" t="s">
        <v>39</v>
      </c>
      <c r="E30" s="35" t="s">
        <v>48</v>
      </c>
      <c r="F30" s="8"/>
      <c r="G30" s="35">
        <v>0</v>
      </c>
      <c r="H30" s="35">
        <v>1</v>
      </c>
      <c r="I30" s="35">
        <v>2</v>
      </c>
      <c r="J30" s="35">
        <v>6</v>
      </c>
      <c r="K30" s="8"/>
      <c r="L30" s="8"/>
      <c r="M30" s="8"/>
      <c r="N30" s="8"/>
      <c r="O30" s="8"/>
      <c r="P30" s="8"/>
      <c r="Q30" s="8"/>
      <c r="R30" s="8"/>
      <c r="S30" s="8"/>
      <c r="T30" s="242"/>
      <c r="V30" s="241"/>
      <c r="W30" s="46"/>
      <c r="X30" s="43" t="s">
        <v>0</v>
      </c>
      <c r="Y30" s="43" t="s">
        <v>2</v>
      </c>
      <c r="Z30" s="43" t="s">
        <v>52</v>
      </c>
      <c r="AA30" s="43" t="s">
        <v>0</v>
      </c>
      <c r="AB30" s="43" t="s">
        <v>2</v>
      </c>
      <c r="AC30" s="47" t="s">
        <v>52</v>
      </c>
      <c r="AD30" s="43"/>
      <c r="AE30" s="188"/>
      <c r="AF30" s="49" t="s">
        <v>169</v>
      </c>
      <c r="AG30" s="49" t="s">
        <v>170</v>
      </c>
      <c r="AH30" s="49" t="s">
        <v>172</v>
      </c>
      <c r="AI30" s="50" t="s">
        <v>171</v>
      </c>
      <c r="AJ30" s="8"/>
      <c r="AK30" s="8"/>
      <c r="AL30" s="43"/>
      <c r="AM30" s="256"/>
    </row>
    <row r="31" spans="2:39" x14ac:dyDescent="0.25">
      <c r="B31" s="241"/>
      <c r="C31" s="35" t="s">
        <v>16</v>
      </c>
      <c r="D31" s="8">
        <v>1</v>
      </c>
      <c r="E31" s="8">
        <f>E13/D13</f>
        <v>1.6991204013755414</v>
      </c>
      <c r="F31" s="35" t="s">
        <v>16</v>
      </c>
      <c r="G31" s="8">
        <v>1</v>
      </c>
      <c r="H31" s="8">
        <f>H13/G13</f>
        <v>0.55742192304427884</v>
      </c>
      <c r="I31" s="8">
        <f>I13/G13</f>
        <v>0.38149689338007597</v>
      </c>
      <c r="J31" s="8">
        <f>J13/G13</f>
        <v>0.24682370633372125</v>
      </c>
      <c r="K31" s="8"/>
      <c r="L31" s="8"/>
      <c r="M31" s="35"/>
      <c r="N31" s="35"/>
      <c r="O31" s="169" t="s">
        <v>156</v>
      </c>
      <c r="P31" s="28" t="s">
        <v>47</v>
      </c>
      <c r="Q31" s="28"/>
      <c r="R31" s="28"/>
      <c r="S31" s="34"/>
      <c r="T31" s="242"/>
      <c r="V31" s="241"/>
      <c r="W31" s="46" t="s">
        <v>50</v>
      </c>
      <c r="X31" s="43">
        <v>0.76393590112313159</v>
      </c>
      <c r="Y31" s="43">
        <v>1.6440639218896339E-2</v>
      </c>
      <c r="Z31" s="43">
        <v>1.6440639218896339E-2</v>
      </c>
      <c r="AA31" s="43">
        <v>0</v>
      </c>
      <c r="AB31" s="43">
        <v>2.2040072859744991E-2</v>
      </c>
      <c r="AC31" s="47">
        <v>1.1020036429872496E-2</v>
      </c>
      <c r="AD31" s="43"/>
      <c r="AE31" s="170" t="s">
        <v>63</v>
      </c>
      <c r="AF31" s="143" t="s">
        <v>64</v>
      </c>
      <c r="AG31" s="143" t="s">
        <v>64</v>
      </c>
      <c r="AH31" s="143" t="s">
        <v>64</v>
      </c>
      <c r="AI31" s="144" t="s">
        <v>64</v>
      </c>
      <c r="AJ31" s="8"/>
      <c r="AK31" s="8"/>
      <c r="AL31" s="8"/>
      <c r="AM31" s="242"/>
    </row>
    <row r="32" spans="2:39" x14ac:dyDescent="0.25">
      <c r="B32" s="241"/>
      <c r="C32" s="35" t="s">
        <v>17</v>
      </c>
      <c r="D32" s="8">
        <v>1</v>
      </c>
      <c r="E32" s="8">
        <f>E14/D14</f>
        <v>1.0899909756973001</v>
      </c>
      <c r="F32" s="35" t="s">
        <v>17</v>
      </c>
      <c r="G32" s="8">
        <v>1</v>
      </c>
      <c r="H32" s="8">
        <f>H14/G14</f>
        <v>0.97968410387540639</v>
      </c>
      <c r="I32" s="8">
        <f>I14/G14</f>
        <v>1.0803547135191773</v>
      </c>
      <c r="J32" s="8">
        <f>J14/G14</f>
        <v>0.99960829782972072</v>
      </c>
      <c r="K32" s="8"/>
      <c r="L32" s="169" t="s">
        <v>156</v>
      </c>
      <c r="M32" s="28" t="s">
        <v>39</v>
      </c>
      <c r="N32" s="28" t="s">
        <v>48</v>
      </c>
      <c r="O32" s="7"/>
      <c r="P32" s="35">
        <v>0</v>
      </c>
      <c r="Q32" s="35">
        <v>1</v>
      </c>
      <c r="R32" s="35">
        <v>2</v>
      </c>
      <c r="S32" s="36">
        <v>6</v>
      </c>
      <c r="T32" s="242"/>
      <c r="V32" s="241"/>
      <c r="W32" s="48" t="s">
        <v>51</v>
      </c>
      <c r="X32" s="49">
        <v>0.14245407549980457</v>
      </c>
      <c r="Y32" s="49">
        <v>0.11546794687433169</v>
      </c>
      <c r="Z32" s="49">
        <v>0.15343023384438398</v>
      </c>
      <c r="AA32" s="49">
        <v>0</v>
      </c>
      <c r="AB32" s="49">
        <v>0.2430783242258652</v>
      </c>
      <c r="AC32" s="50">
        <v>0.72386156648451727</v>
      </c>
      <c r="AD32" s="43"/>
      <c r="AE32" s="8"/>
      <c r="AF32" s="8"/>
      <c r="AG32" s="8"/>
      <c r="AH32" s="8"/>
      <c r="AI32" s="8"/>
      <c r="AJ32" s="8"/>
      <c r="AK32" s="8"/>
      <c r="AL32" s="8"/>
      <c r="AM32" s="242"/>
    </row>
    <row r="33" spans="1:39" x14ac:dyDescent="0.25">
      <c r="B33" s="241"/>
      <c r="C33" s="35" t="s">
        <v>28</v>
      </c>
      <c r="D33" s="8">
        <v>1</v>
      </c>
      <c r="E33" s="8">
        <f>E15/D15</f>
        <v>0.8940863483073076</v>
      </c>
      <c r="F33" s="35" t="s">
        <v>28</v>
      </c>
      <c r="G33" s="8">
        <v>1</v>
      </c>
      <c r="H33" s="8">
        <f>H15/G15</f>
        <v>0.96125641786626026</v>
      </c>
      <c r="I33" s="8">
        <f>I15/G15</f>
        <v>0.93890538717360794</v>
      </c>
      <c r="J33" s="8">
        <f>J15/G15</f>
        <v>0.90556324350730155</v>
      </c>
      <c r="K33" s="8"/>
      <c r="L33" s="37" t="s">
        <v>16</v>
      </c>
      <c r="M33" s="8">
        <v>0</v>
      </c>
      <c r="N33" s="8">
        <v>0.4346146017500972</v>
      </c>
      <c r="O33" s="37" t="s">
        <v>16</v>
      </c>
      <c r="P33" s="8">
        <v>0</v>
      </c>
      <c r="Q33" s="8">
        <v>9.1516949186309662E-2</v>
      </c>
      <c r="R33" s="8">
        <v>6.8704875955658024E-2</v>
      </c>
      <c r="S33" s="9">
        <v>5.8218071573223069E-2</v>
      </c>
      <c r="T33" s="242"/>
      <c r="V33" s="241"/>
      <c r="W33" s="8"/>
      <c r="X33" s="8"/>
      <c r="Y33" s="8"/>
      <c r="Z33" s="8"/>
      <c r="AA33" s="8"/>
      <c r="AB33" s="8"/>
      <c r="AC33" s="8"/>
      <c r="AD33" s="43"/>
      <c r="AE33" s="43"/>
      <c r="AF33" s="43"/>
      <c r="AG33" s="8"/>
      <c r="AH33" s="8"/>
      <c r="AI33" s="8"/>
      <c r="AJ33" s="8"/>
      <c r="AK33" s="8"/>
      <c r="AL33" s="8"/>
      <c r="AM33" s="242"/>
    </row>
    <row r="34" spans="1:39" x14ac:dyDescent="0.25">
      <c r="B34" s="241"/>
      <c r="C34" s="35"/>
      <c r="D34" s="8"/>
      <c r="E34" s="8"/>
      <c r="F34" s="8"/>
      <c r="G34" s="8"/>
      <c r="H34" s="8"/>
      <c r="I34" s="8"/>
      <c r="J34" s="8"/>
      <c r="K34" s="8"/>
      <c r="L34" s="37" t="s">
        <v>17</v>
      </c>
      <c r="M34" s="8">
        <v>0</v>
      </c>
      <c r="N34" s="8">
        <v>6.8901004263166879E-2</v>
      </c>
      <c r="O34" s="37" t="s">
        <v>17</v>
      </c>
      <c r="P34" s="8">
        <v>0</v>
      </c>
      <c r="Q34" s="8">
        <v>2.2095743502034113E-2</v>
      </c>
      <c r="R34" s="8">
        <v>6.4452599404277375E-2</v>
      </c>
      <c r="S34" s="9">
        <v>2.4790993967050375E-2</v>
      </c>
      <c r="T34" s="242" t="s">
        <v>49</v>
      </c>
      <c r="V34" s="241"/>
      <c r="W34" s="169" t="s">
        <v>156</v>
      </c>
      <c r="X34" s="44" t="s">
        <v>16</v>
      </c>
      <c r="Y34" s="44"/>
      <c r="Z34" s="44"/>
      <c r="AA34" s="44" t="s">
        <v>28</v>
      </c>
      <c r="AB34" s="44"/>
      <c r="AC34" s="45"/>
      <c r="AD34" s="43"/>
      <c r="AE34" s="43"/>
      <c r="AF34" s="43"/>
      <c r="AG34" s="8"/>
      <c r="AH34" s="8"/>
      <c r="AI34" s="8"/>
      <c r="AJ34" s="8"/>
      <c r="AK34" s="8"/>
      <c r="AL34" s="8"/>
      <c r="AM34" s="242"/>
    </row>
    <row r="35" spans="1:39" x14ac:dyDescent="0.25">
      <c r="B35" s="241"/>
      <c r="C35" s="35"/>
      <c r="D35" s="8"/>
      <c r="E35" s="35"/>
      <c r="F35" s="35"/>
      <c r="G35" s="35" t="s">
        <v>47</v>
      </c>
      <c r="H35" s="35"/>
      <c r="I35" s="35"/>
      <c r="J35" s="35"/>
      <c r="K35" s="8"/>
      <c r="L35" s="38" t="s">
        <v>28</v>
      </c>
      <c r="M35" s="11">
        <v>0</v>
      </c>
      <c r="N35" s="11">
        <v>9.7365456787455951E-2</v>
      </c>
      <c r="O35" s="38" t="s">
        <v>28</v>
      </c>
      <c r="P35" s="11">
        <v>0</v>
      </c>
      <c r="Q35" s="11">
        <v>1.021916763517121E-2</v>
      </c>
      <c r="R35" s="11">
        <v>2.7512745211471519E-2</v>
      </c>
      <c r="S35" s="12">
        <v>3.915352596133264E-2</v>
      </c>
      <c r="T35" s="242"/>
      <c r="V35" s="241"/>
      <c r="W35" s="46"/>
      <c r="X35" s="43" t="s">
        <v>0</v>
      </c>
      <c r="Y35" s="43" t="s">
        <v>2</v>
      </c>
      <c r="Z35" s="43" t="s">
        <v>52</v>
      </c>
      <c r="AA35" s="43" t="s">
        <v>0</v>
      </c>
      <c r="AB35" s="43" t="s">
        <v>2</v>
      </c>
      <c r="AC35" s="47" t="s">
        <v>52</v>
      </c>
      <c r="AD35" s="43"/>
      <c r="AE35" s="43"/>
      <c r="AF35" s="43"/>
      <c r="AG35" s="8"/>
      <c r="AH35" s="8"/>
      <c r="AI35" s="8"/>
      <c r="AJ35" s="8"/>
      <c r="AK35" s="8"/>
      <c r="AL35" s="8"/>
      <c r="AM35" s="242"/>
    </row>
    <row r="36" spans="1:39" x14ac:dyDescent="0.25">
      <c r="B36" s="241"/>
      <c r="C36" s="35"/>
      <c r="D36" s="35" t="s">
        <v>39</v>
      </c>
      <c r="E36" s="35" t="s">
        <v>48</v>
      </c>
      <c r="F36" s="8"/>
      <c r="G36" s="35">
        <v>0</v>
      </c>
      <c r="H36" s="35">
        <v>1</v>
      </c>
      <c r="I36" s="35">
        <v>2</v>
      </c>
      <c r="J36" s="35">
        <v>6</v>
      </c>
      <c r="K36" s="8"/>
      <c r="L36" s="8"/>
      <c r="M36" s="8"/>
      <c r="N36" s="8"/>
      <c r="O36" s="8"/>
      <c r="P36" s="8"/>
      <c r="Q36" s="8"/>
      <c r="R36" s="8"/>
      <c r="S36" s="8"/>
      <c r="T36" s="242"/>
      <c r="V36" s="241"/>
      <c r="W36" s="46" t="s">
        <v>50</v>
      </c>
      <c r="X36" s="43">
        <v>4.2239855812623336E-2</v>
      </c>
      <c r="Y36" s="43">
        <v>1.0803955698972859E-3</v>
      </c>
      <c r="Z36" s="43">
        <v>1.0803955698972859E-3</v>
      </c>
      <c r="AA36" s="43">
        <v>0</v>
      </c>
      <c r="AB36" s="43">
        <v>1.9089218426253475E-2</v>
      </c>
      <c r="AC36" s="47">
        <v>9.5446092131267375E-3</v>
      </c>
      <c r="AD36" s="43"/>
      <c r="AE36" s="43"/>
      <c r="AF36" s="8"/>
      <c r="AG36" s="8"/>
      <c r="AH36" s="8"/>
      <c r="AI36" s="8"/>
      <c r="AJ36" s="8"/>
      <c r="AK36" s="8"/>
      <c r="AL36" s="8"/>
      <c r="AM36" s="242"/>
    </row>
    <row r="37" spans="1:39" x14ac:dyDescent="0.25">
      <c r="B37" s="241"/>
      <c r="C37" s="35" t="s">
        <v>16</v>
      </c>
      <c r="D37" s="8">
        <v>1</v>
      </c>
      <c r="E37" s="8">
        <f>E19/D19</f>
        <v>1.7725386288483624</v>
      </c>
      <c r="F37" s="35" t="s">
        <v>16</v>
      </c>
      <c r="G37" s="8">
        <v>1</v>
      </c>
      <c r="H37" s="8">
        <f>H19/G19</f>
        <v>0.62293545125342542</v>
      </c>
      <c r="I37" s="8">
        <f>I19/G19</f>
        <v>0.37256676589512938</v>
      </c>
      <c r="J37" s="8">
        <f>J19/G19</f>
        <v>0.34745752454931222</v>
      </c>
      <c r="K37" s="8"/>
      <c r="L37" s="8"/>
      <c r="M37" s="8"/>
      <c r="N37" s="8"/>
      <c r="O37" s="8"/>
      <c r="P37" s="8"/>
      <c r="Q37" s="8"/>
      <c r="R37" s="8"/>
      <c r="S37" s="8"/>
      <c r="T37" s="242"/>
      <c r="V37" s="241"/>
      <c r="W37" s="48" t="s">
        <v>51</v>
      </c>
      <c r="X37" s="49">
        <v>2.050978969429593E-2</v>
      </c>
      <c r="Y37" s="49">
        <v>2.2048584942861601E-2</v>
      </c>
      <c r="Z37" s="49">
        <v>1.3310366000692544E-2</v>
      </c>
      <c r="AA37" s="49">
        <v>0</v>
      </c>
      <c r="AB37" s="49">
        <v>2.5119282059671347E-2</v>
      </c>
      <c r="AC37" s="50">
        <v>1.6405581419595892E-2</v>
      </c>
      <c r="AD37" s="43"/>
      <c r="AE37" s="43"/>
      <c r="AF37" s="8"/>
      <c r="AG37" s="8"/>
      <c r="AH37" s="8"/>
      <c r="AI37" s="8"/>
      <c r="AJ37" s="8"/>
      <c r="AK37" s="8"/>
      <c r="AL37" s="8"/>
      <c r="AM37" s="242"/>
    </row>
    <row r="38" spans="1:39" ht="15.75" thickBot="1" x14ac:dyDescent="0.3">
      <c r="B38" s="241"/>
      <c r="C38" s="35" t="s">
        <v>17</v>
      </c>
      <c r="D38" s="8">
        <v>1</v>
      </c>
      <c r="E38" s="8">
        <f>E20/D20</f>
        <v>0.96925980420394242</v>
      </c>
      <c r="F38" s="35" t="s">
        <v>17</v>
      </c>
      <c r="G38" s="8">
        <v>1</v>
      </c>
      <c r="H38" s="8">
        <f>H20/G20</f>
        <v>1.0162008955637782</v>
      </c>
      <c r="I38" s="8">
        <f>I20/G20</f>
        <v>0.99248123367037044</v>
      </c>
      <c r="J38" s="8">
        <f>J20/G20</f>
        <v>0.97081696405510409</v>
      </c>
      <c r="K38" s="8"/>
      <c r="L38" s="8"/>
      <c r="M38" s="8"/>
      <c r="N38" s="8"/>
      <c r="O38" s="8"/>
      <c r="P38" s="8"/>
      <c r="Q38" s="8"/>
      <c r="R38" s="8"/>
      <c r="S38" s="8"/>
      <c r="T38" s="242"/>
      <c r="V38" s="243"/>
      <c r="W38" s="259"/>
      <c r="X38" s="259"/>
      <c r="Y38" s="259"/>
      <c r="Z38" s="259"/>
      <c r="AA38" s="259"/>
      <c r="AB38" s="259"/>
      <c r="AC38" s="259"/>
      <c r="AD38" s="259"/>
      <c r="AE38" s="259"/>
      <c r="AF38" s="259"/>
      <c r="AG38" s="244"/>
      <c r="AH38" s="244"/>
      <c r="AI38" s="244"/>
      <c r="AJ38" s="244"/>
      <c r="AK38" s="244"/>
      <c r="AL38" s="244"/>
      <c r="AM38" s="245"/>
    </row>
    <row r="39" spans="1:39" x14ac:dyDescent="0.25">
      <c r="B39" s="241"/>
      <c r="C39" s="35" t="s">
        <v>28</v>
      </c>
      <c r="D39" s="8">
        <v>1</v>
      </c>
      <c r="E39" s="8">
        <f>E21/D21</f>
        <v>1.0392026970447197</v>
      </c>
      <c r="F39" s="35" t="s">
        <v>28</v>
      </c>
      <c r="G39" s="8">
        <v>1</v>
      </c>
      <c r="H39" s="8">
        <f>H21/G21</f>
        <v>0.96501244187802693</v>
      </c>
      <c r="I39" s="8">
        <f>I21/G21</f>
        <v>0.92650408399575146</v>
      </c>
      <c r="J39" s="8">
        <f>J21/G21</f>
        <v>0.97841086106789488</v>
      </c>
      <c r="K39" s="8"/>
      <c r="L39" s="8"/>
      <c r="M39" s="8"/>
      <c r="N39" s="8"/>
      <c r="O39" s="8"/>
      <c r="P39" s="8"/>
      <c r="Q39" s="8"/>
      <c r="R39" s="8"/>
      <c r="S39" s="8"/>
      <c r="T39" s="242"/>
    </row>
    <row r="40" spans="1:39" ht="15.75" thickBot="1" x14ac:dyDescent="0.3">
      <c r="B40" s="243"/>
      <c r="C40" s="244"/>
      <c r="D40" s="244"/>
      <c r="E40" s="244"/>
      <c r="F40" s="244"/>
      <c r="G40" s="244"/>
      <c r="H40" s="244"/>
      <c r="I40" s="244"/>
      <c r="J40" s="244"/>
      <c r="K40" s="244"/>
      <c r="L40" s="244"/>
      <c r="M40" s="244"/>
      <c r="N40" s="244"/>
      <c r="O40" s="244"/>
      <c r="P40" s="244"/>
      <c r="Q40" s="244"/>
      <c r="R40" s="244"/>
      <c r="S40" s="244"/>
      <c r="T40" s="245"/>
    </row>
    <row r="41" spans="1:39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1:39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1:39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1:39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1:39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</sheetData>
  <mergeCells count="12">
    <mergeCell ref="AJ12:AK12"/>
    <mergeCell ref="X6:Y6"/>
    <mergeCell ref="Z6:AA6"/>
    <mergeCell ref="AB6:AC6"/>
    <mergeCell ref="AF6:AG6"/>
    <mergeCell ref="AH6:AI6"/>
    <mergeCell ref="AJ6:AK6"/>
    <mergeCell ref="X12:Y12"/>
    <mergeCell ref="Z12:AA12"/>
    <mergeCell ref="AB12:AC12"/>
    <mergeCell ref="AF12:AG12"/>
    <mergeCell ref="AH12:AI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71022-EAD7-4510-96A5-19F5E4E36E34}">
  <dimension ref="B2:AQ106"/>
  <sheetViews>
    <sheetView zoomScale="75" zoomScaleNormal="75" workbookViewId="0">
      <selection activeCell="O49" sqref="O49"/>
    </sheetView>
  </sheetViews>
  <sheetFormatPr defaultRowHeight="15" x14ac:dyDescent="0.25"/>
  <sheetData>
    <row r="2" spans="2:43" ht="15.75" thickBot="1" x14ac:dyDescent="0.3"/>
    <row r="3" spans="2:43" ht="21.75" thickBot="1" x14ac:dyDescent="0.4">
      <c r="B3" s="248" t="s">
        <v>190</v>
      </c>
    </row>
    <row r="4" spans="2:43" x14ac:dyDescent="0.25">
      <c r="B4" s="238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39"/>
      <c r="V4" s="239"/>
      <c r="W4" s="239"/>
      <c r="X4" s="239"/>
      <c r="Y4" s="239"/>
      <c r="Z4" s="239"/>
      <c r="AA4" s="239"/>
      <c r="AB4" s="239"/>
      <c r="AC4" s="239"/>
      <c r="AD4" s="239"/>
      <c r="AE4" s="239"/>
      <c r="AF4" s="239"/>
      <c r="AG4" s="239"/>
      <c r="AH4" s="239"/>
      <c r="AI4" s="239"/>
      <c r="AJ4" s="239"/>
      <c r="AK4" s="239"/>
      <c r="AL4" s="239"/>
      <c r="AM4" s="239"/>
      <c r="AN4" s="239"/>
      <c r="AO4" s="239"/>
      <c r="AP4" s="239"/>
      <c r="AQ4" s="240"/>
    </row>
    <row r="5" spans="2:43" x14ac:dyDescent="0.25">
      <c r="B5" s="241"/>
      <c r="C5" s="27" t="s">
        <v>173</v>
      </c>
      <c r="D5" s="5"/>
      <c r="E5" s="5" t="s">
        <v>16</v>
      </c>
      <c r="F5" s="5" t="s">
        <v>17</v>
      </c>
      <c r="G5" s="6" t="s">
        <v>28</v>
      </c>
      <c r="H5" s="8"/>
      <c r="I5" s="27" t="s">
        <v>174</v>
      </c>
      <c r="J5" s="5"/>
      <c r="K5" s="5" t="s">
        <v>16</v>
      </c>
      <c r="L5" s="5" t="s">
        <v>17</v>
      </c>
      <c r="M5" s="6" t="s">
        <v>28</v>
      </c>
      <c r="N5" s="8"/>
      <c r="O5" s="83" t="s">
        <v>63</v>
      </c>
      <c r="P5" s="81"/>
      <c r="Q5" s="81"/>
      <c r="R5" s="81" t="s">
        <v>63</v>
      </c>
      <c r="S5" s="81"/>
      <c r="T5" s="82" t="s">
        <v>63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242"/>
    </row>
    <row r="6" spans="2:43" x14ac:dyDescent="0.25">
      <c r="B6" s="241"/>
      <c r="C6" s="62" t="s">
        <v>54</v>
      </c>
      <c r="D6" s="8"/>
      <c r="E6" s="43">
        <v>1</v>
      </c>
      <c r="F6" s="43">
        <v>0.3125</v>
      </c>
      <c r="G6" s="47">
        <v>2.4609999999999999</v>
      </c>
      <c r="H6" s="79"/>
      <c r="I6" s="62" t="s">
        <v>54</v>
      </c>
      <c r="J6" s="79"/>
      <c r="K6" s="43">
        <v>1.3260000000000001</v>
      </c>
      <c r="L6" s="43">
        <v>0.11940000000000001</v>
      </c>
      <c r="M6" s="47">
        <v>2.2130000000000001</v>
      </c>
      <c r="N6" s="8"/>
      <c r="O6" s="65" t="s">
        <v>54</v>
      </c>
      <c r="P6" s="79"/>
      <c r="Q6" s="79" t="s">
        <v>61</v>
      </c>
      <c r="R6" s="43" t="s">
        <v>64</v>
      </c>
      <c r="S6" s="79" t="s">
        <v>62</v>
      </c>
      <c r="T6" s="47" t="s">
        <v>64</v>
      </c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242"/>
    </row>
    <row r="7" spans="2:43" x14ac:dyDescent="0.25">
      <c r="B7" s="241"/>
      <c r="C7" s="62" t="s">
        <v>56</v>
      </c>
      <c r="D7" s="8"/>
      <c r="E7" s="43">
        <v>1</v>
      </c>
      <c r="F7" s="43">
        <v>8.7980000000000003E-2</v>
      </c>
      <c r="G7" s="47">
        <v>2.2519999999999998</v>
      </c>
      <c r="H7" s="79"/>
      <c r="I7" s="62" t="s">
        <v>56</v>
      </c>
      <c r="J7" s="79"/>
      <c r="K7" s="43">
        <v>1.0780000000000001</v>
      </c>
      <c r="L7" s="43">
        <v>8.2299999999999998E-2</v>
      </c>
      <c r="M7" s="47">
        <v>1.597</v>
      </c>
      <c r="N7" s="8"/>
      <c r="O7" s="65" t="s">
        <v>56</v>
      </c>
      <c r="P7" s="79"/>
      <c r="Q7" s="79" t="s">
        <v>61</v>
      </c>
      <c r="R7" s="43" t="s">
        <v>64</v>
      </c>
      <c r="S7" s="79" t="s">
        <v>62</v>
      </c>
      <c r="T7" s="47" t="s">
        <v>64</v>
      </c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242"/>
    </row>
    <row r="8" spans="2:43" x14ac:dyDescent="0.25">
      <c r="B8" s="241"/>
      <c r="C8" s="62" t="s">
        <v>57</v>
      </c>
      <c r="D8" s="8"/>
      <c r="E8" s="43">
        <v>1</v>
      </c>
      <c r="F8" s="43">
        <v>9.2450000000000004E-2</v>
      </c>
      <c r="G8" s="47">
        <v>2.2170000000000001</v>
      </c>
      <c r="H8" s="79"/>
      <c r="I8" s="62" t="s">
        <v>57</v>
      </c>
      <c r="J8" s="79"/>
      <c r="K8" s="43">
        <v>1.3779999999999999</v>
      </c>
      <c r="L8" s="43">
        <v>2.9389999999999999E-2</v>
      </c>
      <c r="M8" s="47">
        <v>2.2810000000000001</v>
      </c>
      <c r="N8" s="8"/>
      <c r="O8" s="65" t="s">
        <v>57</v>
      </c>
      <c r="P8" s="79"/>
      <c r="Q8" s="79" t="s">
        <v>61</v>
      </c>
      <c r="R8" s="43" t="s">
        <v>64</v>
      </c>
      <c r="S8" s="79" t="s">
        <v>62</v>
      </c>
      <c r="T8" s="47" t="s">
        <v>64</v>
      </c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242"/>
    </row>
    <row r="9" spans="2:43" x14ac:dyDescent="0.25">
      <c r="B9" s="241"/>
      <c r="C9" s="73" t="s">
        <v>59</v>
      </c>
      <c r="D9" s="11"/>
      <c r="E9" s="49">
        <v>1</v>
      </c>
      <c r="F9" s="49">
        <v>9.7129999999999994E-2</v>
      </c>
      <c r="G9" s="50">
        <v>2.33</v>
      </c>
      <c r="H9" s="79"/>
      <c r="I9" s="73" t="s">
        <v>59</v>
      </c>
      <c r="J9" s="80"/>
      <c r="K9" s="49">
        <v>1.0980000000000001</v>
      </c>
      <c r="L9" s="49">
        <v>8.7819999999999995E-2</v>
      </c>
      <c r="M9" s="50">
        <v>1.8320000000000001</v>
      </c>
      <c r="N9" s="8"/>
      <c r="O9" s="70" t="s">
        <v>59</v>
      </c>
      <c r="P9" s="80"/>
      <c r="Q9" s="80" t="s">
        <v>61</v>
      </c>
      <c r="R9" s="49" t="s">
        <v>64</v>
      </c>
      <c r="S9" s="80" t="s">
        <v>62</v>
      </c>
      <c r="T9" s="50" t="s">
        <v>64</v>
      </c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242"/>
    </row>
    <row r="10" spans="2:43" x14ac:dyDescent="0.25">
      <c r="B10" s="241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242"/>
    </row>
    <row r="11" spans="2:43" x14ac:dyDescent="0.25">
      <c r="B11" s="241"/>
      <c r="C11" s="63" t="s">
        <v>54</v>
      </c>
      <c r="D11" s="66"/>
      <c r="E11" s="66"/>
      <c r="F11" s="66"/>
      <c r="G11" s="66"/>
      <c r="H11" s="66"/>
      <c r="I11" s="66"/>
      <c r="J11" s="66"/>
      <c r="K11" s="66"/>
      <c r="L11" s="66"/>
      <c r="M11" s="135" t="s">
        <v>55</v>
      </c>
      <c r="N11" s="135"/>
      <c r="O11" s="63"/>
      <c r="P11" s="63"/>
      <c r="Q11" s="63"/>
      <c r="R11" s="63"/>
      <c r="S11" s="63"/>
      <c r="T11" s="63"/>
      <c r="U11" s="63"/>
      <c r="V11" s="63"/>
      <c r="W11" s="8"/>
      <c r="X11" s="63" t="s">
        <v>56</v>
      </c>
      <c r="Y11" s="63"/>
      <c r="Z11" s="63"/>
      <c r="AA11" s="63"/>
      <c r="AB11" s="63"/>
      <c r="AC11" s="63"/>
      <c r="AD11" s="63"/>
      <c r="AE11" s="63"/>
      <c r="AF11" s="63"/>
      <c r="AG11" s="63"/>
      <c r="AH11" s="135" t="s">
        <v>53</v>
      </c>
      <c r="AI11" s="63"/>
      <c r="AJ11" s="63"/>
      <c r="AK11" s="63"/>
      <c r="AL11" s="63"/>
      <c r="AM11" s="63"/>
      <c r="AN11" s="63"/>
      <c r="AO11" s="63"/>
      <c r="AP11" s="63"/>
      <c r="AQ11" s="242"/>
    </row>
    <row r="12" spans="2:43" x14ac:dyDescent="0.25">
      <c r="B12" s="241"/>
      <c r="C12" s="53" t="s">
        <v>19</v>
      </c>
      <c r="D12" s="54"/>
      <c r="E12" s="55"/>
      <c r="F12" s="53" t="s">
        <v>20</v>
      </c>
      <c r="G12" s="54"/>
      <c r="H12" s="55"/>
      <c r="I12" s="53" t="s">
        <v>21</v>
      </c>
      <c r="J12" s="54"/>
      <c r="K12" s="55"/>
      <c r="L12" s="66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8"/>
      <c r="X12" s="53" t="s">
        <v>19</v>
      </c>
      <c r="Y12" s="54"/>
      <c r="Z12" s="55"/>
      <c r="AA12" s="53" t="s">
        <v>20</v>
      </c>
      <c r="AB12" s="54"/>
      <c r="AC12" s="55"/>
      <c r="AD12" s="53" t="s">
        <v>21</v>
      </c>
      <c r="AE12" s="54"/>
      <c r="AF12" s="55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242"/>
    </row>
    <row r="13" spans="2:43" x14ac:dyDescent="0.25">
      <c r="B13" s="241"/>
      <c r="C13" s="56" t="s">
        <v>16</v>
      </c>
      <c r="D13" s="57" t="s">
        <v>17</v>
      </c>
      <c r="E13" s="58" t="s">
        <v>28</v>
      </c>
      <c r="F13" s="56" t="s">
        <v>16</v>
      </c>
      <c r="G13" s="57" t="s">
        <v>17</v>
      </c>
      <c r="H13" s="58" t="s">
        <v>28</v>
      </c>
      <c r="I13" s="56" t="s">
        <v>16</v>
      </c>
      <c r="J13" s="57" t="s">
        <v>17</v>
      </c>
      <c r="K13" s="58" t="s">
        <v>28</v>
      </c>
      <c r="L13" s="66"/>
      <c r="M13" s="56" t="s">
        <v>16</v>
      </c>
      <c r="N13" s="57" t="s">
        <v>17</v>
      </c>
      <c r="O13" s="58" t="s">
        <v>28</v>
      </c>
      <c r="P13" s="56" t="s">
        <v>16</v>
      </c>
      <c r="Q13" s="57" t="s">
        <v>17</v>
      </c>
      <c r="R13" s="58" t="s">
        <v>28</v>
      </c>
      <c r="S13" s="56" t="s">
        <v>16</v>
      </c>
      <c r="T13" s="57" t="s">
        <v>17</v>
      </c>
      <c r="U13" s="58" t="s">
        <v>40</v>
      </c>
      <c r="V13" s="66"/>
      <c r="W13" s="8"/>
      <c r="X13" s="75" t="s">
        <v>16</v>
      </c>
      <c r="Y13" s="76" t="s">
        <v>17</v>
      </c>
      <c r="Z13" s="77" t="s">
        <v>28</v>
      </c>
      <c r="AA13" s="76" t="s">
        <v>16</v>
      </c>
      <c r="AB13" s="76" t="s">
        <v>17</v>
      </c>
      <c r="AC13" s="77" t="s">
        <v>28</v>
      </c>
      <c r="AD13" s="75" t="s">
        <v>16</v>
      </c>
      <c r="AE13" s="76" t="s">
        <v>17</v>
      </c>
      <c r="AF13" s="77" t="s">
        <v>28</v>
      </c>
      <c r="AG13" s="63"/>
      <c r="AH13" s="75" t="s">
        <v>16</v>
      </c>
      <c r="AI13" s="76" t="s">
        <v>17</v>
      </c>
      <c r="AJ13" s="77" t="s">
        <v>28</v>
      </c>
      <c r="AK13" s="75" t="s">
        <v>16</v>
      </c>
      <c r="AL13" s="76" t="s">
        <v>17</v>
      </c>
      <c r="AM13" s="77" t="s">
        <v>28</v>
      </c>
      <c r="AN13" s="75" t="s">
        <v>16</v>
      </c>
      <c r="AO13" s="76" t="s">
        <v>17</v>
      </c>
      <c r="AP13" s="77" t="s">
        <v>28</v>
      </c>
      <c r="AQ13" s="242"/>
    </row>
    <row r="14" spans="2:43" x14ac:dyDescent="0.25">
      <c r="B14" s="241"/>
      <c r="C14" s="59">
        <v>0.57843599999999995</v>
      </c>
      <c r="D14" s="60">
        <v>0.53101200000000004</v>
      </c>
      <c r="E14" s="61">
        <v>8.8480349999999994</v>
      </c>
      <c r="F14" s="59">
        <v>0.62833300000000003</v>
      </c>
      <c r="G14" s="60">
        <v>0.26265899999999998</v>
      </c>
      <c r="H14" s="61">
        <v>2.3156050000000001</v>
      </c>
      <c r="I14" s="59">
        <v>0.70619500000000002</v>
      </c>
      <c r="J14" s="60">
        <v>0.71093099999999998</v>
      </c>
      <c r="K14" s="61">
        <v>0.90638799999999997</v>
      </c>
      <c r="L14" s="60"/>
      <c r="M14" s="62">
        <f t="shared" ref="M14:M40" si="0">C14/1.35077888888889</f>
        <v>0.42822404522164537</v>
      </c>
      <c r="N14" s="63">
        <f t="shared" ref="N14:N40" si="1">D14/1.35077888888889</f>
        <v>0.3931154124246008</v>
      </c>
      <c r="O14" s="29">
        <f t="shared" ref="O14:O40" si="2">E14/1.35077888888889</f>
        <v>6.5503207614372219</v>
      </c>
      <c r="P14" s="62">
        <f t="shared" ref="P14:P40" si="3">F14/1.35077888888889</f>
        <v>0.46516347358437604</v>
      </c>
      <c r="Q14" s="63">
        <f t="shared" ref="Q14:Q40" si="4">G14/1.35077888888889</f>
        <v>0.19445003335524094</v>
      </c>
      <c r="R14" s="29">
        <f t="shared" ref="R14:R40" si="5">H14/1.35077888888889</f>
        <v>1.7142739045209292</v>
      </c>
      <c r="S14" s="62">
        <f t="shared" ref="S14:S40" si="6">I14/1.35077888888889</f>
        <v>0.5228057721429854</v>
      </c>
      <c r="T14" s="63">
        <f t="shared" ref="T14:T40" si="7">J14/1.35077888888889</f>
        <v>0.52631189741556472</v>
      </c>
      <c r="U14" s="29">
        <f t="shared" ref="U14:U40" si="8">K14/1.35077888888889</f>
        <v>0.67101137532995303</v>
      </c>
      <c r="V14" s="63"/>
      <c r="W14" s="8"/>
      <c r="X14" s="62">
        <v>0.82711538114506711</v>
      </c>
      <c r="Y14" s="63">
        <v>0.24172699666389513</v>
      </c>
      <c r="Z14" s="29">
        <v>1.6430972200528295</v>
      </c>
      <c r="AA14" s="63">
        <v>0.47642884505159711</v>
      </c>
      <c r="AB14" s="63">
        <v>1.362462008274898E-2</v>
      </c>
      <c r="AC14" s="29">
        <v>0.48747921184306237</v>
      </c>
      <c r="AD14" s="62">
        <v>1.3447813278082406</v>
      </c>
      <c r="AE14" s="63">
        <v>0.11646406040586203</v>
      </c>
      <c r="AF14" s="29">
        <v>0.29654158416736615</v>
      </c>
      <c r="AG14" s="63"/>
      <c r="AH14" s="62">
        <f t="shared" ref="AH14:AH40" si="9">X14*1.67595089</f>
        <v>1.3862047591627644</v>
      </c>
      <c r="AI14" s="63">
        <f t="shared" ref="AI14:AI40" si="10">Y14*1.67595089</f>
        <v>0.40512257519588207</v>
      </c>
      <c r="AJ14" s="29">
        <f t="shared" ref="AJ14:AJ40" si="11">Z14*1.67595089</f>
        <v>2.7537502483040655</v>
      </c>
      <c r="AK14" s="62">
        <f t="shared" ref="AK14:AK40" si="12">AA14*1.67595089</f>
        <v>0.79847134688589627</v>
      </c>
      <c r="AL14" s="63">
        <f t="shared" ref="AL14:AL40" si="13">AB14*1.67595089</f>
        <v>2.2834194153595028E-2</v>
      </c>
      <c r="AM14" s="29">
        <f t="shared" ref="AM14:AM40" si="14">AC14*1.67595089</f>
        <v>0.81699121894487892</v>
      </c>
      <c r="AN14" s="62">
        <f t="shared" ref="AN14:AN40" si="15">AD14*1.67595089</f>
        <v>2.2537874631956023</v>
      </c>
      <c r="AO14" s="63">
        <f t="shared" ref="AO14:AO40" si="16">AE14*1.67595089</f>
        <v>0.19518804569021822</v>
      </c>
      <c r="AP14" s="29">
        <f t="shared" ref="AP14:AP40" si="17">AF14*1.67595089</f>
        <v>0.4969891319073072</v>
      </c>
      <c r="AQ14" s="242"/>
    </row>
    <row r="15" spans="2:43" x14ac:dyDescent="0.25">
      <c r="B15" s="241"/>
      <c r="C15" s="59">
        <v>0.60837399999999997</v>
      </c>
      <c r="D15" s="60">
        <v>0.73036900000000005</v>
      </c>
      <c r="E15" s="61">
        <v>2.06873</v>
      </c>
      <c r="F15" s="59">
        <v>0.81458699999999995</v>
      </c>
      <c r="G15" s="60">
        <v>0.23125899999999999</v>
      </c>
      <c r="H15" s="61">
        <v>2.7458429999999998</v>
      </c>
      <c r="I15" s="59">
        <v>0.77791500000000002</v>
      </c>
      <c r="J15" s="60">
        <v>0.43856699999999998</v>
      </c>
      <c r="K15" s="61">
        <v>1.725895</v>
      </c>
      <c r="L15" s="60"/>
      <c r="M15" s="62">
        <f t="shared" si="0"/>
        <v>0.45038755417656107</v>
      </c>
      <c r="N15" s="63">
        <f t="shared" si="1"/>
        <v>0.54070211343085139</v>
      </c>
      <c r="O15" s="29">
        <f t="shared" si="2"/>
        <v>1.5315089812379838</v>
      </c>
      <c r="P15" s="62">
        <f t="shared" si="3"/>
        <v>0.60304984531558281</v>
      </c>
      <c r="Q15" s="63">
        <f t="shared" si="4"/>
        <v>0.17120418589768358</v>
      </c>
      <c r="R15" s="29">
        <f t="shared" si="5"/>
        <v>2.0327849528790365</v>
      </c>
      <c r="S15" s="62">
        <f t="shared" si="6"/>
        <v>0.57590106448871836</v>
      </c>
      <c r="T15" s="63">
        <f t="shared" si="7"/>
        <v>0.32467712044326658</v>
      </c>
      <c r="U15" s="29">
        <f t="shared" si="8"/>
        <v>1.2777035636229621</v>
      </c>
      <c r="V15" s="63"/>
      <c r="W15" s="8"/>
      <c r="X15" s="62">
        <v>0.60895250925829358</v>
      </c>
      <c r="Y15" s="63">
        <v>0.13772943728021264</v>
      </c>
      <c r="Z15" s="29">
        <v>0.15362248451452287</v>
      </c>
      <c r="AA15" s="63">
        <v>1.8198518056055661</v>
      </c>
      <c r="AB15" s="63">
        <v>9.3851685605758194E-3</v>
      </c>
      <c r="AC15" s="29">
        <v>0.3755744358762792</v>
      </c>
      <c r="AD15" s="62">
        <v>2.2221553944221006</v>
      </c>
      <c r="AE15" s="63">
        <v>4.9878055502289048E-2</v>
      </c>
      <c r="AF15" s="29">
        <v>1.0951078933423386</v>
      </c>
      <c r="AG15" s="63"/>
      <c r="AH15" s="62">
        <f t="shared" si="9"/>
        <v>1.0205744998591704</v>
      </c>
      <c r="AI15" s="63">
        <f t="shared" si="10"/>
        <v>0.23082777298897156</v>
      </c>
      <c r="AJ15" s="29">
        <f t="shared" si="11"/>
        <v>0.25746373964612584</v>
      </c>
      <c r="AK15" s="62">
        <f t="shared" si="12"/>
        <v>3.0499822532727556</v>
      </c>
      <c r="AL15" s="63">
        <f t="shared" si="13"/>
        <v>1.5729081601897062E-2</v>
      </c>
      <c r="AM15" s="29">
        <f t="shared" si="14"/>
        <v>0.62944431006809809</v>
      </c>
      <c r="AN15" s="62">
        <f t="shared" si="15"/>
        <v>3.7242233110000207</v>
      </c>
      <c r="AO15" s="63">
        <f t="shared" si="16"/>
        <v>8.3593171510530723E-2</v>
      </c>
      <c r="AP15" s="29">
        <f t="shared" si="17"/>
        <v>1.8353470484931174</v>
      </c>
      <c r="AQ15" s="242"/>
    </row>
    <row r="16" spans="2:43" x14ac:dyDescent="0.25">
      <c r="B16" s="241"/>
      <c r="C16" s="59">
        <v>2.1832289999999999</v>
      </c>
      <c r="D16" s="60">
        <v>0.31454399999999999</v>
      </c>
      <c r="E16" s="61">
        <v>1.3082</v>
      </c>
      <c r="F16" s="59">
        <v>0.44930199999999998</v>
      </c>
      <c r="G16" s="60">
        <v>0.368454</v>
      </c>
      <c r="H16" s="61">
        <v>3.0237919999999998</v>
      </c>
      <c r="I16" s="59">
        <v>1.1657310000000001</v>
      </c>
      <c r="J16" s="60">
        <v>0.65192899999999998</v>
      </c>
      <c r="K16" s="61">
        <v>2.0575220000000001</v>
      </c>
      <c r="L16" s="60"/>
      <c r="M16" s="62">
        <f t="shared" si="0"/>
        <v>1.6162741496469923</v>
      </c>
      <c r="N16" s="63">
        <f t="shared" si="1"/>
        <v>0.23286120518120801</v>
      </c>
      <c r="O16" s="29">
        <f t="shared" si="2"/>
        <v>0.9684782689164515</v>
      </c>
      <c r="P16" s="62">
        <f t="shared" si="3"/>
        <v>0.33262438708202069</v>
      </c>
      <c r="Q16" s="63">
        <f t="shared" si="4"/>
        <v>0.27277151207410349</v>
      </c>
      <c r="R16" s="29">
        <f t="shared" si="5"/>
        <v>2.2385543813816042</v>
      </c>
      <c r="S16" s="62">
        <f t="shared" si="6"/>
        <v>0.86300652874349792</v>
      </c>
      <c r="T16" s="63">
        <f t="shared" si="7"/>
        <v>0.48263191360375574</v>
      </c>
      <c r="U16" s="29">
        <f t="shared" si="8"/>
        <v>1.5232115462601399</v>
      </c>
      <c r="V16" s="63"/>
      <c r="W16" s="8"/>
      <c r="X16" s="62">
        <v>0.4544195066228196</v>
      </c>
      <c r="Y16" s="63">
        <v>0.14724623096839937</v>
      </c>
      <c r="Z16" s="29">
        <v>0.61070207851481906</v>
      </c>
      <c r="AA16" s="63">
        <v>0.85426144337842624</v>
      </c>
      <c r="AB16" s="63">
        <v>1.4020858614158683E-2</v>
      </c>
      <c r="AC16" s="29">
        <v>0.1145713010214411</v>
      </c>
      <c r="AD16" s="62">
        <v>0.10573938136863491</v>
      </c>
      <c r="AE16" s="63">
        <v>2.5688897559891972E-2</v>
      </c>
      <c r="AF16" s="29">
        <v>0.44293898321362118</v>
      </c>
      <c r="AG16" s="63"/>
      <c r="AH16" s="62">
        <f t="shared" si="9"/>
        <v>0.76158477655787538</v>
      </c>
      <c r="AI16" s="63">
        <f t="shared" si="10"/>
        <v>0.24677745184063449</v>
      </c>
      <c r="AJ16" s="29">
        <f t="shared" si="11"/>
        <v>1.0235066920117608</v>
      </c>
      <c r="AK16" s="62">
        <f t="shared" si="12"/>
        <v>1.4317002263227581</v>
      </c>
      <c r="AL16" s="63">
        <f t="shared" si="13"/>
        <v>2.349827047296341E-2</v>
      </c>
      <c r="AM16" s="29">
        <f t="shared" si="14"/>
        <v>0.19201587391534211</v>
      </c>
      <c r="AN16" s="62">
        <f t="shared" si="15"/>
        <v>0.17721401031281309</v>
      </c>
      <c r="AO16" s="63">
        <f t="shared" si="16"/>
        <v>4.3053330728619776E-2</v>
      </c>
      <c r="AP16" s="29">
        <f t="shared" si="17"/>
        <v>0.74234398313256345</v>
      </c>
      <c r="AQ16" s="242"/>
    </row>
    <row r="17" spans="2:43" x14ac:dyDescent="0.25">
      <c r="B17" s="241"/>
      <c r="C17" s="59">
        <v>1.7240770000000001</v>
      </c>
      <c r="D17" s="60">
        <v>0.498637</v>
      </c>
      <c r="E17" s="61">
        <v>1.262524</v>
      </c>
      <c r="F17" s="59">
        <v>0.52935299999999996</v>
      </c>
      <c r="G17" s="60">
        <v>0.206457</v>
      </c>
      <c r="H17" s="61">
        <v>3.833809</v>
      </c>
      <c r="I17" s="59">
        <v>0.57837300000000003</v>
      </c>
      <c r="J17" s="60">
        <v>0.65065600000000001</v>
      </c>
      <c r="K17" s="61">
        <v>11.12401</v>
      </c>
      <c r="L17" s="60"/>
      <c r="M17" s="62">
        <f t="shared" si="0"/>
        <v>1.2763576734739863</v>
      </c>
      <c r="N17" s="63">
        <f t="shared" si="1"/>
        <v>0.36914775919407783</v>
      </c>
      <c r="O17" s="29">
        <f t="shared" si="2"/>
        <v>0.93466370431545176</v>
      </c>
      <c r="P17" s="62">
        <f t="shared" si="3"/>
        <v>0.39188723214013937</v>
      </c>
      <c r="Q17" s="63">
        <f t="shared" si="4"/>
        <v>0.15284292766066643</v>
      </c>
      <c r="R17" s="29">
        <f t="shared" si="5"/>
        <v>2.8382209934844149</v>
      </c>
      <c r="S17" s="62">
        <f t="shared" si="6"/>
        <v>0.42817740546400768</v>
      </c>
      <c r="T17" s="63">
        <f t="shared" si="7"/>
        <v>0.48168949437402742</v>
      </c>
      <c r="U17" s="29">
        <f t="shared" si="8"/>
        <v>8.2352560374631523</v>
      </c>
      <c r="V17" s="63"/>
      <c r="W17" s="8"/>
      <c r="X17" s="62">
        <v>0.2851779400469861</v>
      </c>
      <c r="Y17" s="63">
        <v>7.0734937099977926E-2</v>
      </c>
      <c r="Z17" s="29">
        <v>0.53250165192450249</v>
      </c>
      <c r="AA17" s="63">
        <v>5.7604918832855293E-3</v>
      </c>
      <c r="AB17" s="63">
        <v>4.7845403715644332E-3</v>
      </c>
      <c r="AC17" s="29">
        <v>0.62492576022968305</v>
      </c>
      <c r="AD17" s="62">
        <v>0.12462804807277872</v>
      </c>
      <c r="AE17" s="63">
        <v>0.12675137066949585</v>
      </c>
      <c r="AF17" s="29">
        <v>0.34161818045956871</v>
      </c>
      <c r="AG17" s="63"/>
      <c r="AH17" s="62">
        <f t="shared" si="9"/>
        <v>0.47794422243011297</v>
      </c>
      <c r="AI17" s="63">
        <f t="shared" si="10"/>
        <v>0.11854828078680202</v>
      </c>
      <c r="AJ17" s="29">
        <f t="shared" si="11"/>
        <v>0.89244661746934018</v>
      </c>
      <c r="AK17" s="62">
        <f t="shared" si="12"/>
        <v>9.6543014986301585E-3</v>
      </c>
      <c r="AL17" s="63">
        <f t="shared" si="13"/>
        <v>8.0186546939643426E-3</v>
      </c>
      <c r="AM17" s="29">
        <f t="shared" si="14"/>
        <v>1.0473448840408639</v>
      </c>
      <c r="AN17" s="62">
        <f t="shared" si="15"/>
        <v>0.20887048808653627</v>
      </c>
      <c r="AO17" s="63">
        <f t="shared" si="16"/>
        <v>0.21242907248226145</v>
      </c>
      <c r="AP17" s="29">
        <f t="shared" si="17"/>
        <v>0.57253529358139477</v>
      </c>
      <c r="AQ17" s="242"/>
    </row>
    <row r="18" spans="2:43" x14ac:dyDescent="0.25">
      <c r="B18" s="241"/>
      <c r="C18" s="59">
        <v>1.6541969999999999</v>
      </c>
      <c r="D18" s="60">
        <v>0.42766999999999999</v>
      </c>
      <c r="E18" s="61">
        <v>1.4412780000000001</v>
      </c>
      <c r="F18" s="59">
        <v>1.0480659999999999</v>
      </c>
      <c r="G18" s="60">
        <v>0.230494</v>
      </c>
      <c r="H18" s="61">
        <v>2.5482010000000002</v>
      </c>
      <c r="I18" s="59">
        <v>0.75272399999999995</v>
      </c>
      <c r="J18" s="60">
        <v>0.24524799999999999</v>
      </c>
      <c r="K18" s="61">
        <v>1.7599149999999999</v>
      </c>
      <c r="L18" s="60"/>
      <c r="M18" s="62">
        <f t="shared" si="0"/>
        <v>1.2246245581767217</v>
      </c>
      <c r="N18" s="63">
        <f t="shared" si="1"/>
        <v>0.31660992299915824</v>
      </c>
      <c r="O18" s="29">
        <f t="shared" si="2"/>
        <v>1.0669977239469235</v>
      </c>
      <c r="P18" s="62">
        <f t="shared" si="3"/>
        <v>0.7758975274347879</v>
      </c>
      <c r="Q18" s="63">
        <f t="shared" si="4"/>
        <v>0.17063784598351059</v>
      </c>
      <c r="R18" s="29">
        <f t="shared" si="5"/>
        <v>1.8864678897195923</v>
      </c>
      <c r="S18" s="62">
        <f t="shared" si="6"/>
        <v>0.55725182425612829</v>
      </c>
      <c r="T18" s="63">
        <f t="shared" si="7"/>
        <v>0.18156043303410938</v>
      </c>
      <c r="U18" s="29">
        <f t="shared" si="8"/>
        <v>1.3028890327473601</v>
      </c>
      <c r="V18" s="63"/>
      <c r="W18" s="8"/>
      <c r="X18" s="62">
        <v>0.31259340977344563</v>
      </c>
      <c r="Y18" s="63">
        <v>0.10277862437629567</v>
      </c>
      <c r="Z18" s="29">
        <v>1.3501960479181052</v>
      </c>
      <c r="AA18" s="63">
        <v>1.3016827479782809</v>
      </c>
      <c r="AB18" s="63">
        <v>2.2040450038988618E-2</v>
      </c>
      <c r="AC18" s="29">
        <v>1.1564747170802732</v>
      </c>
      <c r="AD18" s="62">
        <v>1.9530257972808998</v>
      </c>
      <c r="AE18" s="63">
        <v>6.0207372683754749E-2</v>
      </c>
      <c r="AF18" s="29">
        <v>0.34262454215705507</v>
      </c>
      <c r="AG18" s="63"/>
      <c r="AH18" s="62">
        <f t="shared" si="9"/>
        <v>0.52389120331794092</v>
      </c>
      <c r="AI18" s="63">
        <f t="shared" si="10"/>
        <v>0.17225192699642844</v>
      </c>
      <c r="AJ18" s="29">
        <f t="shared" si="11"/>
        <v>2.2628622681828312</v>
      </c>
      <c r="AK18" s="62">
        <f t="shared" si="12"/>
        <v>2.1815563599718457</v>
      </c>
      <c r="AL18" s="63">
        <f t="shared" si="13"/>
        <v>3.6938711858843509E-2</v>
      </c>
      <c r="AM18" s="29">
        <f t="shared" si="14"/>
        <v>1.938194831353182</v>
      </c>
      <c r="AN18" s="62">
        <f t="shared" si="15"/>
        <v>3.2731753231458836</v>
      </c>
      <c r="AO18" s="63">
        <f t="shared" si="16"/>
        <v>0.10090459983390046</v>
      </c>
      <c r="AP18" s="29">
        <f t="shared" si="17"/>
        <v>0.57422190636395898</v>
      </c>
      <c r="AQ18" s="242"/>
    </row>
    <row r="19" spans="2:43" x14ac:dyDescent="0.25">
      <c r="B19" s="241"/>
      <c r="C19" s="59">
        <v>3.965217</v>
      </c>
      <c r="D19" s="60">
        <v>0.743344</v>
      </c>
      <c r="E19" s="61">
        <v>2.2601170000000002</v>
      </c>
      <c r="F19" s="59">
        <v>0.76141300000000001</v>
      </c>
      <c r="G19" s="60">
        <v>0.67784299999999997</v>
      </c>
      <c r="H19" s="61">
        <v>2.748332</v>
      </c>
      <c r="I19" s="59">
        <v>1.136722</v>
      </c>
      <c r="J19" s="60">
        <v>0.46518900000000002</v>
      </c>
      <c r="K19" s="61">
        <v>1.7502850000000001</v>
      </c>
      <c r="L19" s="60"/>
      <c r="M19" s="62">
        <f t="shared" si="0"/>
        <v>2.9355041247806795</v>
      </c>
      <c r="N19" s="63">
        <f t="shared" si="1"/>
        <v>0.55030768256339302</v>
      </c>
      <c r="O19" s="29">
        <f t="shared" si="2"/>
        <v>1.6731953827462496</v>
      </c>
      <c r="P19" s="62">
        <f t="shared" si="3"/>
        <v>0.56368440924207464</v>
      </c>
      <c r="Q19" s="63">
        <f t="shared" si="4"/>
        <v>0.50181640057876031</v>
      </c>
      <c r="R19" s="29">
        <f t="shared" si="5"/>
        <v>2.0346275934625355</v>
      </c>
      <c r="S19" s="62">
        <f t="shared" si="6"/>
        <v>0.84153077113533603</v>
      </c>
      <c r="T19" s="63">
        <f t="shared" si="7"/>
        <v>0.34438574945648615</v>
      </c>
      <c r="U19" s="29">
        <f t="shared" si="8"/>
        <v>1.2957598126513006</v>
      </c>
      <c r="V19" s="63"/>
      <c r="W19" s="8"/>
      <c r="X19" s="62">
        <v>0.4100248382678145</v>
      </c>
      <c r="Y19" s="63">
        <v>0.1374307432815314</v>
      </c>
      <c r="Z19" s="29">
        <v>1.0913847015954563</v>
      </c>
      <c r="AA19" s="63">
        <v>8.8750142822499808E-2</v>
      </c>
      <c r="AB19" s="63">
        <v>7.5137632502139742E-3</v>
      </c>
      <c r="AC19" s="29">
        <v>2.7812484855613855</v>
      </c>
      <c r="AD19" s="62">
        <v>0.26735463863114722</v>
      </c>
      <c r="AE19" s="63">
        <v>2.4453420168173933E-2</v>
      </c>
      <c r="AF19" s="29">
        <v>0.25572291824468441</v>
      </c>
      <c r="AG19" s="63"/>
      <c r="AH19" s="62">
        <f t="shared" si="9"/>
        <v>0.68718149261704975</v>
      </c>
      <c r="AI19" s="63">
        <f t="shared" si="10"/>
        <v>0.23032717651604406</v>
      </c>
      <c r="AJ19" s="29">
        <f t="shared" si="11"/>
        <v>1.8291071619712893</v>
      </c>
      <c r="AK19" s="62">
        <f t="shared" si="12"/>
        <v>0.14874088085099565</v>
      </c>
      <c r="AL19" s="63">
        <f t="shared" si="13"/>
        <v>1.2592698206445402E-2</v>
      </c>
      <c r="AM19" s="29">
        <f t="shared" si="14"/>
        <v>4.6612358746877565</v>
      </c>
      <c r="AN19" s="62">
        <f t="shared" si="15"/>
        <v>0.44807324455949954</v>
      </c>
      <c r="AO19" s="63">
        <f t="shared" si="16"/>
        <v>4.0982731294395051E-2</v>
      </c>
      <c r="AP19" s="29">
        <f t="shared" si="17"/>
        <v>0.42857905242557603</v>
      </c>
      <c r="AQ19" s="242"/>
    </row>
    <row r="20" spans="2:43" x14ac:dyDescent="0.25">
      <c r="B20" s="241"/>
      <c r="C20" s="59">
        <v>6.4565340000000004</v>
      </c>
      <c r="D20" s="60">
        <v>0.61239200000000005</v>
      </c>
      <c r="E20" s="61">
        <v>10.13889</v>
      </c>
      <c r="F20" s="59">
        <v>1.025055</v>
      </c>
      <c r="G20" s="60">
        <v>0.27932299999999999</v>
      </c>
      <c r="H20" s="61">
        <v>6.078748</v>
      </c>
      <c r="I20" s="59">
        <v>2.6262949999999998</v>
      </c>
      <c r="J20" s="60">
        <v>0.29523500000000003</v>
      </c>
      <c r="K20" s="61">
        <v>1.739344</v>
      </c>
      <c r="L20" s="60"/>
      <c r="M20" s="62">
        <f t="shared" si="0"/>
        <v>4.7798600149214279</v>
      </c>
      <c r="N20" s="63">
        <f t="shared" si="1"/>
        <v>0.45336213427479255</v>
      </c>
      <c r="O20" s="29">
        <f t="shared" si="2"/>
        <v>7.5059582907310203</v>
      </c>
      <c r="P20" s="62">
        <f t="shared" si="3"/>
        <v>0.75886217087918761</v>
      </c>
      <c r="Q20" s="63">
        <f t="shared" si="4"/>
        <v>0.20678661940723891</v>
      </c>
      <c r="R20" s="29">
        <f t="shared" si="5"/>
        <v>4.5001798962080271</v>
      </c>
      <c r="S20" s="62">
        <f t="shared" si="6"/>
        <v>1.9442819410364867</v>
      </c>
      <c r="T20" s="63">
        <f t="shared" si="7"/>
        <v>0.21856648962203681</v>
      </c>
      <c r="U20" s="29">
        <f t="shared" si="8"/>
        <v>1.2876600414082069</v>
      </c>
      <c r="V20" s="63"/>
      <c r="W20" s="8"/>
      <c r="X20" s="62">
        <v>0.5254710875660884</v>
      </c>
      <c r="Y20" s="63">
        <v>0.14424887066929568</v>
      </c>
      <c r="Z20" s="29">
        <v>1.5600570894489167</v>
      </c>
      <c r="AA20" s="63">
        <v>0.24220048042422559</v>
      </c>
      <c r="AB20" s="63">
        <v>6.282718451230916E-3</v>
      </c>
      <c r="AC20" s="29">
        <v>3.1975582699668208</v>
      </c>
      <c r="AD20" s="62">
        <v>0.11249080742113213</v>
      </c>
      <c r="AE20" s="63">
        <v>0.22307170000912152</v>
      </c>
      <c r="AF20" s="29">
        <v>2.6355504117979605</v>
      </c>
      <c r="AG20" s="63"/>
      <c r="AH20" s="62">
        <f t="shared" si="9"/>
        <v>0.8806637368756538</v>
      </c>
      <c r="AI20" s="63">
        <f t="shared" si="10"/>
        <v>0.24175402317970099</v>
      </c>
      <c r="AJ20" s="29">
        <f t="shared" si="11"/>
        <v>2.6145790675127216</v>
      </c>
      <c r="AK20" s="62">
        <f t="shared" si="12"/>
        <v>0.40591611072540845</v>
      </c>
      <c r="AL20" s="63">
        <f t="shared" si="13"/>
        <v>1.0529527579959876E-2</v>
      </c>
      <c r="AM20" s="29">
        <f t="shared" si="14"/>
        <v>5.3589506283777535</v>
      </c>
      <c r="AN20" s="62">
        <f t="shared" si="15"/>
        <v>0.18852906881426498</v>
      </c>
      <c r="AO20" s="63">
        <f t="shared" si="16"/>
        <v>0.37385721416410023</v>
      </c>
      <c r="AP20" s="29">
        <f t="shared" si="17"/>
        <v>4.4170530582926579</v>
      </c>
      <c r="AQ20" s="242"/>
    </row>
    <row r="21" spans="2:43" x14ac:dyDescent="0.25">
      <c r="B21" s="241"/>
      <c r="C21" s="59">
        <v>1.2523850000000001</v>
      </c>
      <c r="D21" s="60">
        <v>0.88135200000000002</v>
      </c>
      <c r="E21" s="61">
        <v>2.257717</v>
      </c>
      <c r="F21" s="59">
        <v>0.89327100000000004</v>
      </c>
      <c r="G21" s="60">
        <v>0.31046200000000002</v>
      </c>
      <c r="H21" s="61">
        <v>8.6050780000000007</v>
      </c>
      <c r="I21" s="59">
        <v>0.77850399999999997</v>
      </c>
      <c r="J21" s="60">
        <v>0.10503899999999999</v>
      </c>
      <c r="K21" s="61">
        <v>1.509906</v>
      </c>
      <c r="L21" s="60"/>
      <c r="M21" s="62">
        <f t="shared" si="0"/>
        <v>0.92715766459022331</v>
      </c>
      <c r="N21" s="63">
        <f t="shared" si="1"/>
        <v>0.65247688370742418</v>
      </c>
      <c r="O21" s="29">
        <f t="shared" si="2"/>
        <v>1.6714186300743341</v>
      </c>
      <c r="P21" s="62">
        <f t="shared" si="3"/>
        <v>0.66130068166432321</v>
      </c>
      <c r="Q21" s="63">
        <f t="shared" si="4"/>
        <v>0.22983924501172556</v>
      </c>
      <c r="R21" s="29">
        <f t="shared" si="5"/>
        <v>6.3704563868911794</v>
      </c>
      <c r="S21" s="62">
        <f t="shared" si="6"/>
        <v>0.5763371092069508</v>
      </c>
      <c r="T21" s="63">
        <f t="shared" si="7"/>
        <v>7.7761801627209248E-2</v>
      </c>
      <c r="U21" s="29">
        <f t="shared" si="8"/>
        <v>1.117803966600339</v>
      </c>
      <c r="V21" s="63"/>
      <c r="W21" s="8"/>
      <c r="X21" s="62">
        <v>0.27808797052573275</v>
      </c>
      <c r="Y21" s="63">
        <v>0.17827461079246165</v>
      </c>
      <c r="Z21" s="29">
        <v>2.3536388813650122</v>
      </c>
      <c r="AA21" s="63">
        <v>0.40145956180835446</v>
      </c>
      <c r="AB21" s="63">
        <v>7.9317201869440693E-3</v>
      </c>
      <c r="AC21" s="29">
        <v>1.6459625640437796</v>
      </c>
      <c r="AD21" s="62">
        <v>0.11299275459901419</v>
      </c>
      <c r="AE21" s="63">
        <v>4.3856594460022415E-2</v>
      </c>
      <c r="AF21" s="29">
        <v>2.2901111255326443</v>
      </c>
      <c r="AG21" s="63"/>
      <c r="AH21" s="62">
        <f t="shared" si="9"/>
        <v>0.46606178170089557</v>
      </c>
      <c r="AI21" s="63">
        <f t="shared" si="10"/>
        <v>0.29877949262202969</v>
      </c>
      <c r="AJ21" s="29">
        <f t="shared" si="11"/>
        <v>3.9445831779622966</v>
      </c>
      <c r="AK21" s="62">
        <f t="shared" si="12"/>
        <v>0.67282650991172166</v>
      </c>
      <c r="AL21" s="63">
        <f t="shared" si="13"/>
        <v>1.329317350653988E-2</v>
      </c>
      <c r="AM21" s="29">
        <f t="shared" si="14"/>
        <v>2.7585524241158543</v>
      </c>
      <c r="AN21" s="62">
        <f t="shared" si="15"/>
        <v>0.18937030763376941</v>
      </c>
      <c r="AO21" s="63">
        <f t="shared" si="16"/>
        <v>7.3501498517643635E-2</v>
      </c>
      <c r="AP21" s="29">
        <f t="shared" si="17"/>
        <v>3.838113779035337</v>
      </c>
      <c r="AQ21" s="242"/>
    </row>
    <row r="22" spans="2:43" x14ac:dyDescent="0.25">
      <c r="B22" s="241"/>
      <c r="C22" s="59">
        <v>0.70603300000000002</v>
      </c>
      <c r="D22" s="60">
        <v>0.46396999999999999</v>
      </c>
      <c r="E22" s="61">
        <v>3.0161709999999999</v>
      </c>
      <c r="F22" s="59">
        <v>1.509611</v>
      </c>
      <c r="G22" s="60">
        <v>0.34780800000000001</v>
      </c>
      <c r="H22" s="61">
        <v>10.69267</v>
      </c>
      <c r="I22" s="59">
        <v>3.9006759999999998</v>
      </c>
      <c r="J22" s="60">
        <v>0.35828500000000002</v>
      </c>
      <c r="K22" s="61">
        <v>4.3561430000000003</v>
      </c>
      <c r="L22" s="60"/>
      <c r="M22" s="62">
        <f t="shared" si="0"/>
        <v>0.52268584133763107</v>
      </c>
      <c r="N22" s="63">
        <f t="shared" si="1"/>
        <v>0.34348330716187586</v>
      </c>
      <c r="O22" s="29">
        <f t="shared" si="2"/>
        <v>2.2329124513346601</v>
      </c>
      <c r="P22" s="62">
        <f t="shared" si="3"/>
        <v>1.1175855740844163</v>
      </c>
      <c r="Q22" s="63">
        <f t="shared" si="4"/>
        <v>0.25748699721395291</v>
      </c>
      <c r="R22" s="29">
        <f t="shared" si="5"/>
        <v>7.9159291635031899</v>
      </c>
      <c r="S22" s="62">
        <f t="shared" si="6"/>
        <v>2.8877235438648126</v>
      </c>
      <c r="T22" s="63">
        <f t="shared" si="7"/>
        <v>0.26524326294047612</v>
      </c>
      <c r="U22" s="29">
        <f t="shared" si="8"/>
        <v>3.2249119643728159</v>
      </c>
      <c r="V22" s="63"/>
      <c r="W22" s="8"/>
      <c r="X22" s="62">
        <v>7.8469848300653802E-2</v>
      </c>
      <c r="Y22" s="63">
        <v>0.10149015396360855</v>
      </c>
      <c r="Z22" s="29">
        <v>1.3367527140925419</v>
      </c>
      <c r="AA22" s="63">
        <v>0.36504400131847348</v>
      </c>
      <c r="AB22" s="63">
        <v>1.2027728914752314E-2</v>
      </c>
      <c r="AC22" s="29">
        <v>0.62747437613974999</v>
      </c>
      <c r="AD22" s="62">
        <v>1.233536869181737</v>
      </c>
      <c r="AE22" s="63">
        <v>0.12587881125672107</v>
      </c>
      <c r="AF22" s="29">
        <v>0.60250942065045499</v>
      </c>
      <c r="AG22" s="63"/>
      <c r="AH22" s="62">
        <f t="shared" si="9"/>
        <v>0.13151161209764572</v>
      </c>
      <c r="AI22" s="63">
        <f t="shared" si="10"/>
        <v>0.17009251386154678</v>
      </c>
      <c r="AJ22" s="29">
        <f t="shared" si="11"/>
        <v>2.2403319008933114</v>
      </c>
      <c r="AK22" s="62">
        <f t="shared" si="12"/>
        <v>0.61179581889885681</v>
      </c>
      <c r="AL22" s="63">
        <f t="shared" si="13"/>
        <v>2.0157882979357875E-2</v>
      </c>
      <c r="AM22" s="29">
        <f t="shared" si="14"/>
        <v>1.0516162391436088</v>
      </c>
      <c r="AN22" s="62">
        <f t="shared" si="15"/>
        <v>2.0673472137529458</v>
      </c>
      <c r="AO22" s="63">
        <f t="shared" si="16"/>
        <v>0.21096670575784368</v>
      </c>
      <c r="AP22" s="29">
        <f t="shared" si="17"/>
        <v>1.0097761997725143</v>
      </c>
      <c r="AQ22" s="242"/>
    </row>
    <row r="23" spans="2:43" x14ac:dyDescent="0.25">
      <c r="B23" s="241"/>
      <c r="C23" s="59">
        <v>0.91212599999999999</v>
      </c>
      <c r="D23" s="60">
        <v>0.40997099999999997</v>
      </c>
      <c r="E23" s="61">
        <v>1.3419350000000001</v>
      </c>
      <c r="F23" s="59">
        <v>0.44087999999999999</v>
      </c>
      <c r="G23" s="60">
        <v>0.28701900000000002</v>
      </c>
      <c r="H23" s="61">
        <v>9.0817639999999997</v>
      </c>
      <c r="I23" s="59">
        <v>0.51655200000000001</v>
      </c>
      <c r="J23" s="60">
        <v>0.58962700000000001</v>
      </c>
      <c r="K23" s="61">
        <v>1.3398460000000001</v>
      </c>
      <c r="L23" s="60"/>
      <c r="M23" s="62">
        <f t="shared" si="0"/>
        <v>0.67525929484305702</v>
      </c>
      <c r="N23" s="63">
        <f t="shared" si="1"/>
        <v>0.3035071123573968</v>
      </c>
      <c r="O23" s="29">
        <f t="shared" si="2"/>
        <v>0.99345274866105981</v>
      </c>
      <c r="P23" s="62">
        <f t="shared" si="3"/>
        <v>0.3263894658308249</v>
      </c>
      <c r="Q23" s="63">
        <f t="shared" si="4"/>
        <v>0.2124840729751804</v>
      </c>
      <c r="R23" s="29">
        <f t="shared" si="5"/>
        <v>6.7233535219597522</v>
      </c>
      <c r="S23" s="62">
        <f t="shared" si="6"/>
        <v>0.38241047757631164</v>
      </c>
      <c r="T23" s="63">
        <f t="shared" si="7"/>
        <v>0.43650889486806338</v>
      </c>
      <c r="U23" s="29">
        <f t="shared" si="8"/>
        <v>0.99190623352288021</v>
      </c>
      <c r="V23" s="63"/>
      <c r="W23" s="8"/>
      <c r="X23" s="62">
        <v>2.9941526559716887E-2</v>
      </c>
      <c r="Y23" s="63">
        <v>2.836316942187464E-2</v>
      </c>
      <c r="Z23" s="29">
        <v>2.152933507659704</v>
      </c>
      <c r="AA23" s="63">
        <v>0.38272299268643184</v>
      </c>
      <c r="AB23" s="63">
        <v>1.8488583626949214E-2</v>
      </c>
      <c r="AC23" s="29">
        <v>0.39419134523399718</v>
      </c>
      <c r="AD23" s="62">
        <v>0.16961132886690061</v>
      </c>
      <c r="AE23" s="63">
        <v>3.8419055071762867E-2</v>
      </c>
      <c r="AF23" s="29">
        <v>2.3646282501349165</v>
      </c>
      <c r="AG23" s="63"/>
      <c r="AH23" s="62">
        <f t="shared" si="9"/>
        <v>5.0180528085716151E-2</v>
      </c>
      <c r="AI23" s="63">
        <f t="shared" si="10"/>
        <v>4.753527903581159E-2</v>
      </c>
      <c r="AJ23" s="29">
        <f t="shared" si="11"/>
        <v>3.6082108282731027</v>
      </c>
      <c r="AK23" s="62">
        <f t="shared" si="12"/>
        <v>0.64142494021628893</v>
      </c>
      <c r="AL23" s="63">
        <f t="shared" si="13"/>
        <v>3.0985958184424962E-2</v>
      </c>
      <c r="AM23" s="29">
        <f t="shared" si="14"/>
        <v>0.66064533587521479</v>
      </c>
      <c r="AN23" s="62">
        <f t="shared" si="15"/>
        <v>0.28426025756856477</v>
      </c>
      <c r="AO23" s="63">
        <f t="shared" si="16"/>
        <v>6.4388449540479994E-2</v>
      </c>
      <c r="AP23" s="29">
        <f t="shared" si="17"/>
        <v>3.963000820332756</v>
      </c>
      <c r="AQ23" s="242"/>
    </row>
    <row r="24" spans="2:43" x14ac:dyDescent="0.25">
      <c r="B24" s="241"/>
      <c r="C24" s="59">
        <v>1.28101</v>
      </c>
      <c r="D24" s="60">
        <v>0.57802500000000001</v>
      </c>
      <c r="E24" s="61">
        <v>12.29889</v>
      </c>
      <c r="F24" s="59">
        <v>1.0363169999999999</v>
      </c>
      <c r="G24" s="60">
        <v>0.543601</v>
      </c>
      <c r="H24" s="61">
        <v>13.06724</v>
      </c>
      <c r="I24" s="59">
        <v>0.49821799999999999</v>
      </c>
      <c r="J24" s="60">
        <v>0.54674900000000004</v>
      </c>
      <c r="K24" s="61">
        <v>1.252507</v>
      </c>
      <c r="L24" s="60"/>
      <c r="M24" s="62">
        <f t="shared" si="0"/>
        <v>0.9483491417708787</v>
      </c>
      <c r="N24" s="63">
        <f t="shared" si="1"/>
        <v>0.42791977632657996</v>
      </c>
      <c r="O24" s="29">
        <f t="shared" si="2"/>
        <v>9.1050356954547134</v>
      </c>
      <c r="P24" s="62">
        <f t="shared" si="3"/>
        <v>0.76719958279214961</v>
      </c>
      <c r="Q24" s="63">
        <f t="shared" si="4"/>
        <v>0.40243522050240937</v>
      </c>
      <c r="R24" s="29">
        <f t="shared" si="5"/>
        <v>9.6738556602322365</v>
      </c>
      <c r="S24" s="62">
        <f t="shared" si="6"/>
        <v>0.36883756779010596</v>
      </c>
      <c r="T24" s="63">
        <f t="shared" si="7"/>
        <v>0.40476572775707154</v>
      </c>
      <c r="U24" s="29">
        <f t="shared" si="8"/>
        <v>0.92724798285104559</v>
      </c>
      <c r="V24" s="63"/>
      <c r="W24" s="8"/>
      <c r="X24" s="62">
        <v>0.87436070305828484</v>
      </c>
      <c r="Y24" s="63">
        <v>2.0498260416416565E-2</v>
      </c>
      <c r="Z24" s="29">
        <v>0.54960686210727472</v>
      </c>
      <c r="AA24" s="63">
        <v>7.8079354450860386E-3</v>
      </c>
      <c r="AB24" s="63">
        <v>5.650387798572163E-3</v>
      </c>
      <c r="AC24" s="29">
        <v>0.79882192479405378</v>
      </c>
      <c r="AD24" s="62">
        <v>0.13656773794781543</v>
      </c>
      <c r="AE24" s="63">
        <v>4.8577104712081695E-2</v>
      </c>
      <c r="AF24" s="29">
        <v>2.3997353825478291</v>
      </c>
      <c r="AG24" s="63"/>
      <c r="AH24" s="62">
        <f t="shared" si="9"/>
        <v>1.4653855984715582</v>
      </c>
      <c r="AI24" s="63">
        <f t="shared" si="10"/>
        <v>3.4354077788345115E-2</v>
      </c>
      <c r="AJ24" s="29">
        <f t="shared" si="11"/>
        <v>0.92111410969879437</v>
      </c>
      <c r="AK24" s="62">
        <f t="shared" si="12"/>
        <v>1.3085716358254493E-2</v>
      </c>
      <c r="AL24" s="63">
        <f t="shared" si="13"/>
        <v>9.4697724598621566E-3</v>
      </c>
      <c r="AM24" s="29">
        <f t="shared" si="14"/>
        <v>1.3387863158101074</v>
      </c>
      <c r="AN24" s="62">
        <f t="shared" si="15"/>
        <v>0.22888082195892803</v>
      </c>
      <c r="AO24" s="63">
        <f t="shared" si="16"/>
        <v>8.1412841875836514E-2</v>
      </c>
      <c r="AP24" s="29">
        <f t="shared" si="17"/>
        <v>4.0218386501455248</v>
      </c>
      <c r="AQ24" s="242"/>
    </row>
    <row r="25" spans="2:43" x14ac:dyDescent="0.25">
      <c r="B25" s="241"/>
      <c r="C25" s="59">
        <v>0.66259699999999999</v>
      </c>
      <c r="D25" s="60">
        <v>0.45855600000000002</v>
      </c>
      <c r="E25" s="61">
        <v>1.074492</v>
      </c>
      <c r="F25" s="59">
        <v>0.38609900000000003</v>
      </c>
      <c r="G25" s="60">
        <v>0.444994</v>
      </c>
      <c r="H25" s="61">
        <v>2.0542220000000002</v>
      </c>
      <c r="I25" s="59">
        <v>0.61087100000000005</v>
      </c>
      <c r="J25" s="60">
        <v>9.1631000000000004E-2</v>
      </c>
      <c r="K25" s="61">
        <v>1.486308</v>
      </c>
      <c r="L25" s="60"/>
      <c r="M25" s="62">
        <f t="shared" si="0"/>
        <v>0.4905295792304189</v>
      </c>
      <c r="N25" s="63">
        <f t="shared" si="1"/>
        <v>0.33947524925948047</v>
      </c>
      <c r="O25" s="29">
        <f t="shared" si="2"/>
        <v>0.79546105497980113</v>
      </c>
      <c r="P25" s="62">
        <f t="shared" si="3"/>
        <v>0.28583434578074685</v>
      </c>
      <c r="Q25" s="63">
        <f t="shared" si="4"/>
        <v>0.3294351160359329</v>
      </c>
      <c r="R25" s="29">
        <f t="shared" si="5"/>
        <v>1.5207685113362566</v>
      </c>
      <c r="S25" s="62">
        <f t="shared" si="6"/>
        <v>0.45223611726896629</v>
      </c>
      <c r="T25" s="63">
        <f t="shared" si="7"/>
        <v>6.7835676700109593E-2</v>
      </c>
      <c r="U25" s="29">
        <f t="shared" si="8"/>
        <v>1.1003340459537327</v>
      </c>
      <c r="V25" s="63"/>
      <c r="W25" s="8"/>
      <c r="X25" s="62">
        <v>0.39878515143979082</v>
      </c>
      <c r="Y25" s="63">
        <v>0.12027706917164817</v>
      </c>
      <c r="Z25" s="29">
        <v>0.4445986686764799</v>
      </c>
      <c r="AA25" s="63">
        <v>0.45006132492907169</v>
      </c>
      <c r="AB25" s="63">
        <v>3.1117559153346516E-2</v>
      </c>
      <c r="AC25" s="29">
        <v>1.6501859924994149</v>
      </c>
      <c r="AD25" s="62">
        <v>0.31713657664325828</v>
      </c>
      <c r="AE25" s="63">
        <v>3.0679595172025197E-2</v>
      </c>
      <c r="AF25" s="29">
        <v>0.60199029266108206</v>
      </c>
      <c r="AG25" s="63"/>
      <c r="AH25" s="62">
        <f t="shared" si="9"/>
        <v>0.66834432947430222</v>
      </c>
      <c r="AI25" s="63">
        <f t="shared" si="10"/>
        <v>0.20157846112481531</v>
      </c>
      <c r="AJ25" s="29">
        <f t="shared" si="11"/>
        <v>0.74512553446116159</v>
      </c>
      <c r="AK25" s="62">
        <f t="shared" si="12"/>
        <v>0.75428067806945687</v>
      </c>
      <c r="AL25" s="63">
        <f t="shared" si="13"/>
        <v>5.2151500957678738E-2</v>
      </c>
      <c r="AM25" s="29">
        <f t="shared" si="14"/>
        <v>2.7656306827949275</v>
      </c>
      <c r="AN25" s="62">
        <f t="shared" si="15"/>
        <v>0.53150532787682192</v>
      </c>
      <c r="AO25" s="63">
        <f t="shared" si="16"/>
        <v>5.1417494833395333E-2</v>
      </c>
      <c r="AP25" s="29">
        <f t="shared" si="17"/>
        <v>1.008906166756701</v>
      </c>
      <c r="AQ25" s="242"/>
    </row>
    <row r="26" spans="2:43" x14ac:dyDescent="0.25">
      <c r="B26" s="241"/>
      <c r="C26" s="59">
        <v>0.62123099999999998</v>
      </c>
      <c r="D26" s="60">
        <v>0.60388200000000003</v>
      </c>
      <c r="E26" s="61">
        <v>4.6620900000000001</v>
      </c>
      <c r="F26" s="59">
        <v>0.62084799999999996</v>
      </c>
      <c r="G26" s="60">
        <v>0.29439599999999999</v>
      </c>
      <c r="H26" s="61">
        <v>1.1525190000000001</v>
      </c>
      <c r="I26" s="59">
        <v>0.51833300000000004</v>
      </c>
      <c r="J26" s="60">
        <v>0.348362</v>
      </c>
      <c r="K26" s="61">
        <v>7.9085470000000004</v>
      </c>
      <c r="L26" s="60"/>
      <c r="M26" s="62">
        <f t="shared" si="0"/>
        <v>0.45990576630273355</v>
      </c>
      <c r="N26" s="63">
        <f t="shared" si="1"/>
        <v>0.44706206542562649</v>
      </c>
      <c r="O26" s="29">
        <f t="shared" si="2"/>
        <v>3.4514086934205008</v>
      </c>
      <c r="P26" s="62">
        <f t="shared" si="3"/>
        <v>0.45962222618884041</v>
      </c>
      <c r="Q26" s="63">
        <f t="shared" si="4"/>
        <v>0.21794536650047977</v>
      </c>
      <c r="R26" s="29">
        <f t="shared" si="5"/>
        <v>0.85322550528460461</v>
      </c>
      <c r="S26" s="62">
        <f t="shared" si="6"/>
        <v>0.3837289761215954</v>
      </c>
      <c r="T26" s="63">
        <f t="shared" si="7"/>
        <v>0.25789713095571998</v>
      </c>
      <c r="U26" s="29">
        <f t="shared" si="8"/>
        <v>5.8548050055071057</v>
      </c>
      <c r="V26" s="63"/>
      <c r="W26" s="8"/>
      <c r="X26" s="62">
        <v>1.0200710858377482</v>
      </c>
      <c r="Y26" s="63">
        <v>1.6410430507767228E-2</v>
      </c>
      <c r="Z26" s="29">
        <v>1.4679746460385295</v>
      </c>
      <c r="AA26" s="63">
        <v>2.0527134197417682</v>
      </c>
      <c r="AB26" s="63">
        <v>3.7259366436516797E-2</v>
      </c>
      <c r="AC26" s="29">
        <v>0.29888774082898489</v>
      </c>
      <c r="AD26" s="62">
        <v>0.14558533625463205</v>
      </c>
      <c r="AE26" s="63">
        <v>2.118508636755987E-2</v>
      </c>
      <c r="AF26" s="29">
        <v>0.37329602535307699</v>
      </c>
      <c r="AG26" s="63"/>
      <c r="AH26" s="62">
        <f t="shared" si="9"/>
        <v>1.7095890441730404</v>
      </c>
      <c r="AI26" s="63">
        <f t="shared" si="10"/>
        <v>2.7503075614775638E-2</v>
      </c>
      <c r="AJ26" s="29">
        <f t="shared" si="11"/>
        <v>2.4602534145257082</v>
      </c>
      <c r="AK26" s="62">
        <f t="shared" si="12"/>
        <v>3.4402468827311599</v>
      </c>
      <c r="AL26" s="63">
        <f t="shared" si="13"/>
        <v>6.2444868340116456E-2</v>
      </c>
      <c r="AM26" s="29">
        <f t="shared" si="14"/>
        <v>0.50092117525242652</v>
      </c>
      <c r="AN26" s="62">
        <f t="shared" si="15"/>
        <v>0.24399387386689983</v>
      </c>
      <c r="AO26" s="63">
        <f t="shared" si="16"/>
        <v>3.5505164352438834E-2</v>
      </c>
      <c r="AP26" s="29">
        <f t="shared" si="17"/>
        <v>0.62562580592395189</v>
      </c>
      <c r="AQ26" s="242"/>
    </row>
    <row r="27" spans="2:43" x14ac:dyDescent="0.25">
      <c r="B27" s="241"/>
      <c r="C27" s="59">
        <v>0.69635999999999998</v>
      </c>
      <c r="D27" s="60">
        <v>0.58524699999999996</v>
      </c>
      <c r="E27" s="61">
        <v>2.83426</v>
      </c>
      <c r="F27" s="59">
        <v>0.54616500000000001</v>
      </c>
      <c r="G27" s="60">
        <v>0.36651899999999998</v>
      </c>
      <c r="H27" s="61">
        <v>1.4618519999999999</v>
      </c>
      <c r="I27" s="59">
        <v>2.9230909999999999</v>
      </c>
      <c r="J27" s="60">
        <v>0.46891500000000003</v>
      </c>
      <c r="K27" s="61">
        <v>2.5318239999999999</v>
      </c>
      <c r="L27" s="60"/>
      <c r="M27" s="62">
        <f t="shared" si="0"/>
        <v>0.51552478775619948</v>
      </c>
      <c r="N27" s="63">
        <f t="shared" si="1"/>
        <v>0.43326632124181808</v>
      </c>
      <c r="O27" s="29">
        <f t="shared" si="2"/>
        <v>2.0982412616260064</v>
      </c>
      <c r="P27" s="62">
        <f t="shared" si="3"/>
        <v>0.40433338460690549</v>
      </c>
      <c r="Q27" s="63">
        <f t="shared" si="4"/>
        <v>0.27133900523237187</v>
      </c>
      <c r="R27" s="29">
        <f t="shared" si="5"/>
        <v>1.0822289362269166</v>
      </c>
      <c r="S27" s="62">
        <f t="shared" si="6"/>
        <v>2.1640040602088817</v>
      </c>
      <c r="T27" s="63">
        <f t="shared" si="7"/>
        <v>0.34714415797963449</v>
      </c>
      <c r="U27" s="29">
        <f t="shared" si="8"/>
        <v>1.8743437736746107</v>
      </c>
      <c r="V27" s="63"/>
      <c r="W27" s="8"/>
      <c r="X27" s="62">
        <v>0.69958556614279688</v>
      </c>
      <c r="Y27" s="63">
        <v>1.600932931441856E-2</v>
      </c>
      <c r="Z27" s="29">
        <v>2.5436110451848992</v>
      </c>
      <c r="AA27" s="63">
        <v>0.12161652718087913</v>
      </c>
      <c r="AB27" s="63">
        <v>1.5619450304607665E-2</v>
      </c>
      <c r="AC27" s="29">
        <v>0.48553272508439355</v>
      </c>
      <c r="AD27" s="62">
        <v>0.22265813484020888</v>
      </c>
      <c r="AE27" s="63">
        <v>3.3000707246490686E-2</v>
      </c>
      <c r="AF27" s="29">
        <v>0.27388789116184242</v>
      </c>
      <c r="AG27" s="63"/>
      <c r="AH27" s="62">
        <f t="shared" si="9"/>
        <v>1.1724710522081743</v>
      </c>
      <c r="AI27" s="63">
        <f t="shared" si="10"/>
        <v>2.6830849712802876E-2</v>
      </c>
      <c r="AJ27" s="29">
        <f t="shared" si="11"/>
        <v>4.2629671949914618</v>
      </c>
      <c r="AK27" s="62">
        <f t="shared" si="12"/>
        <v>0.20382332696750358</v>
      </c>
      <c r="AL27" s="63">
        <f t="shared" si="13"/>
        <v>2.6177431639317988E-2</v>
      </c>
      <c r="AM27" s="29">
        <f t="shared" si="14"/>
        <v>0.8137290027293147</v>
      </c>
      <c r="AN27" s="62">
        <f t="shared" si="15"/>
        <v>0.3731640992511881</v>
      </c>
      <c r="AO27" s="63">
        <f t="shared" si="16"/>
        <v>5.5307564680385515E-2</v>
      </c>
      <c r="AP27" s="29">
        <f t="shared" si="17"/>
        <v>0.45902265495291295</v>
      </c>
      <c r="AQ27" s="242"/>
    </row>
    <row r="28" spans="2:43" x14ac:dyDescent="0.25">
      <c r="B28" s="241"/>
      <c r="C28" s="59">
        <v>0.77050700000000005</v>
      </c>
      <c r="D28" s="60">
        <v>0.42464099999999999</v>
      </c>
      <c r="E28" s="61">
        <v>7.0449400000000004</v>
      </c>
      <c r="F28" s="59">
        <v>0.86443899999999996</v>
      </c>
      <c r="G28" s="60">
        <v>0.44235999999999998</v>
      </c>
      <c r="H28" s="61">
        <v>1.059768</v>
      </c>
      <c r="I28" s="59">
        <v>0.55498199999999998</v>
      </c>
      <c r="J28" s="60">
        <v>0.56228</v>
      </c>
      <c r="K28" s="61">
        <v>1.679684</v>
      </c>
      <c r="L28" s="60"/>
      <c r="M28" s="62">
        <f t="shared" si="0"/>
        <v>0.5704168212414068</v>
      </c>
      <c r="N28" s="63">
        <f t="shared" si="1"/>
        <v>0.31436751306447858</v>
      </c>
      <c r="O28" s="29">
        <f t="shared" si="2"/>
        <v>5.215464986867655</v>
      </c>
      <c r="P28" s="62">
        <f t="shared" si="3"/>
        <v>0.63995595956571494</v>
      </c>
      <c r="Q28" s="63">
        <f t="shared" si="4"/>
        <v>0.32748512997850593</v>
      </c>
      <c r="R28" s="29">
        <f t="shared" si="5"/>
        <v>0.78456067733760126</v>
      </c>
      <c r="S28" s="62">
        <f t="shared" si="6"/>
        <v>0.41086072973535398</v>
      </c>
      <c r="T28" s="63">
        <f t="shared" si="7"/>
        <v>0.41626353848520281</v>
      </c>
      <c r="U28" s="29">
        <f t="shared" si="8"/>
        <v>1.2434929312388479</v>
      </c>
      <c r="V28" s="63"/>
      <c r="W28" s="8"/>
      <c r="X28" s="62">
        <v>0.11138134402632172</v>
      </c>
      <c r="Y28" s="63">
        <v>2.277249439056539E-2</v>
      </c>
      <c r="Z28" s="29">
        <v>1.2313963889002502</v>
      </c>
      <c r="AA28" s="63">
        <v>1.3000613643224184</v>
      </c>
      <c r="AB28" s="63">
        <v>2.3678853391984013E-3</v>
      </c>
      <c r="AC28" s="29">
        <v>1.4857184253167506</v>
      </c>
      <c r="AD28" s="62">
        <v>9.0774626569593606E-2</v>
      </c>
      <c r="AE28" s="63">
        <v>7.1839468188369393E-2</v>
      </c>
      <c r="AF28" s="29">
        <v>0.25747050361851553</v>
      </c>
      <c r="AG28" s="63"/>
      <c r="AH28" s="62">
        <f t="shared" si="9"/>
        <v>0.18666966265031007</v>
      </c>
      <c r="AI28" s="63">
        <f t="shared" si="10"/>
        <v>3.8165582241388073E-2</v>
      </c>
      <c r="AJ28" s="29">
        <f t="shared" si="11"/>
        <v>2.0637598739201604</v>
      </c>
      <c r="AK28" s="62">
        <f t="shared" si="12"/>
        <v>2.1788390005907714</v>
      </c>
      <c r="AL28" s="63">
        <f t="shared" si="13"/>
        <v>3.9684595416475121E-3</v>
      </c>
      <c r="AM28" s="29">
        <f t="shared" si="14"/>
        <v>2.4899911171990068</v>
      </c>
      <c r="AN28" s="62">
        <f t="shared" si="15"/>
        <v>0.15213381618872804</v>
      </c>
      <c r="AO28" s="63">
        <f t="shared" si="16"/>
        <v>0.12039942064742437</v>
      </c>
      <c r="AP28" s="29">
        <f t="shared" si="17"/>
        <v>0.43150791968819935</v>
      </c>
      <c r="AQ28" s="242"/>
    </row>
    <row r="29" spans="2:43" x14ac:dyDescent="0.25">
      <c r="B29" s="241"/>
      <c r="C29" s="59">
        <v>0.48668</v>
      </c>
      <c r="D29" s="60">
        <v>0.448411</v>
      </c>
      <c r="E29" s="61">
        <v>5.0599059999999998</v>
      </c>
      <c r="F29" s="59">
        <v>0.79010999999999998</v>
      </c>
      <c r="G29" s="60">
        <v>0.26534200000000002</v>
      </c>
      <c r="H29" s="61">
        <v>2.2059259999999998</v>
      </c>
      <c r="I29" s="59">
        <v>0.48463299999999998</v>
      </c>
      <c r="J29" s="60">
        <v>0.32916400000000001</v>
      </c>
      <c r="K29" s="61">
        <v>7.1079439999999998</v>
      </c>
      <c r="L29" s="60"/>
      <c r="M29" s="62">
        <f t="shared" si="0"/>
        <v>0.36029582931987358</v>
      </c>
      <c r="N29" s="63">
        <f t="shared" si="1"/>
        <v>0.33196476765257216</v>
      </c>
      <c r="O29" s="29">
        <f t="shared" si="2"/>
        <v>3.7459172938082603</v>
      </c>
      <c r="P29" s="62">
        <f t="shared" si="3"/>
        <v>0.58492918900288748</v>
      </c>
      <c r="Q29" s="63">
        <f t="shared" si="4"/>
        <v>0.19643629477971952</v>
      </c>
      <c r="R29" s="29">
        <f t="shared" si="5"/>
        <v>1.633077047728017</v>
      </c>
      <c r="S29" s="62">
        <f t="shared" si="6"/>
        <v>0.35878040735345251</v>
      </c>
      <c r="T29" s="63">
        <f t="shared" si="7"/>
        <v>0.24368459020762487</v>
      </c>
      <c r="U29" s="29">
        <f t="shared" si="8"/>
        <v>5.262107705759882</v>
      </c>
      <c r="V29" s="63"/>
      <c r="W29" s="8"/>
      <c r="X29" s="62">
        <v>0.27657137909772284</v>
      </c>
      <c r="Y29" s="63">
        <v>1.0077643742214646E-2</v>
      </c>
      <c r="Z29" s="29">
        <v>0.78290739077780103</v>
      </c>
      <c r="AA29" s="63">
        <v>0.20854946951810435</v>
      </c>
      <c r="AB29" s="63">
        <v>2.4703369378772523E-2</v>
      </c>
      <c r="AC29" s="29">
        <v>2.3470101298864865</v>
      </c>
      <c r="AD29" s="62">
        <v>0.13663566100880786</v>
      </c>
      <c r="AE29" s="63">
        <v>8.3916364435687466E-2</v>
      </c>
      <c r="AF29" s="29">
        <v>1.5365914393343396</v>
      </c>
      <c r="AG29" s="63"/>
      <c r="AH29" s="62">
        <f t="shared" si="9"/>
        <v>0.46352004894735599</v>
      </c>
      <c r="AI29" s="63">
        <f t="shared" si="10"/>
        <v>1.6889635998867565E-2</v>
      </c>
      <c r="AJ29" s="29">
        <f t="shared" si="11"/>
        <v>1.3121143383616334</v>
      </c>
      <c r="AK29" s="62">
        <f t="shared" si="12"/>
        <v>0.34951866904789486</v>
      </c>
      <c r="AL29" s="63">
        <f t="shared" si="13"/>
        <v>4.1401633896352555E-2</v>
      </c>
      <c r="AM29" s="29">
        <f t="shared" si="14"/>
        <v>3.9334737160222724</v>
      </c>
      <c r="AN29" s="62">
        <f t="shared" si="15"/>
        <v>0.22899465767344984</v>
      </c>
      <c r="AO29" s="63">
        <f t="shared" si="16"/>
        <v>0.14063970566155476</v>
      </c>
      <c r="AP29" s="29">
        <f t="shared" si="17"/>
        <v>2.5752517903187675</v>
      </c>
      <c r="AQ29" s="242"/>
    </row>
    <row r="30" spans="2:43" x14ac:dyDescent="0.25">
      <c r="B30" s="241"/>
      <c r="C30" s="59">
        <v>0.629714</v>
      </c>
      <c r="D30" s="60">
        <v>0.66352500000000003</v>
      </c>
      <c r="E30" s="61">
        <v>10.087160000000001</v>
      </c>
      <c r="F30" s="59">
        <v>9.8157560000000004</v>
      </c>
      <c r="G30" s="60">
        <v>0.26303900000000002</v>
      </c>
      <c r="H30" s="61">
        <v>1.534575</v>
      </c>
      <c r="I30" s="59">
        <v>0.57382999999999995</v>
      </c>
      <c r="J30" s="60">
        <v>0.35486800000000002</v>
      </c>
      <c r="K30" s="61">
        <v>1.456337</v>
      </c>
      <c r="L30" s="60"/>
      <c r="M30" s="62">
        <f t="shared" si="0"/>
        <v>0.46618584668434054</v>
      </c>
      <c r="N30" s="63">
        <f t="shared" si="1"/>
        <v>0.49121659026355946</v>
      </c>
      <c r="O30" s="29">
        <f t="shared" si="2"/>
        <v>7.4676618675151145</v>
      </c>
      <c r="P30" s="62">
        <f t="shared" si="3"/>
        <v>7.2667377916115825</v>
      </c>
      <c r="Q30" s="63">
        <f t="shared" si="4"/>
        <v>0.19473135252829421</v>
      </c>
      <c r="R30" s="29">
        <f t="shared" si="5"/>
        <v>1.1360667631267876</v>
      </c>
      <c r="S30" s="62">
        <f t="shared" si="6"/>
        <v>0.42481416071879474</v>
      </c>
      <c r="T30" s="63">
        <f t="shared" si="7"/>
        <v>0.2627136113238368</v>
      </c>
      <c r="U30" s="29">
        <f t="shared" si="8"/>
        <v>1.0781461066495781</v>
      </c>
      <c r="V30" s="63"/>
      <c r="W30" s="8"/>
      <c r="X30" s="62">
        <v>0.32727241515268518</v>
      </c>
      <c r="Y30" s="63">
        <v>7.3141356095278304E-2</v>
      </c>
      <c r="Z30" s="29">
        <v>0.28832354529070875</v>
      </c>
      <c r="AA30" s="63">
        <v>1.1357755990814884</v>
      </c>
      <c r="AB30" s="63">
        <v>2.075398940869028E-2</v>
      </c>
      <c r="AC30" s="29">
        <v>2.6726496373131887</v>
      </c>
      <c r="AD30" s="62">
        <v>2.0028618279359631</v>
      </c>
      <c r="AE30" s="63">
        <v>5.6852499767734266E-2</v>
      </c>
      <c r="AF30" s="29">
        <v>1.6152773544456653</v>
      </c>
      <c r="AG30" s="63"/>
      <c r="AH30" s="62">
        <f t="shared" si="9"/>
        <v>0.54849249544759215</v>
      </c>
      <c r="AI30" s="63">
        <f t="shared" si="10"/>
        <v>0.1225813208436886</v>
      </c>
      <c r="AJ30" s="29">
        <f t="shared" si="11"/>
        <v>0.48321610233791862</v>
      </c>
      <c r="AK30" s="62">
        <f t="shared" si="12"/>
        <v>1.9035041261209036</v>
      </c>
      <c r="AL30" s="63">
        <f t="shared" si="13"/>
        <v>3.4782667020545048E-2</v>
      </c>
      <c r="AM30" s="29">
        <f t="shared" si="14"/>
        <v>4.4792295383132155</v>
      </c>
      <c r="AN30" s="62">
        <f t="shared" si="15"/>
        <v>3.3566980630763044</v>
      </c>
      <c r="AO30" s="63">
        <f t="shared" si="16"/>
        <v>9.528199758445903E-2</v>
      </c>
      <c r="AP30" s="29">
        <f t="shared" si="17"/>
        <v>2.7071255197800581</v>
      </c>
      <c r="AQ30" s="242"/>
    </row>
    <row r="31" spans="2:43" x14ac:dyDescent="0.25">
      <c r="B31" s="241"/>
      <c r="C31" s="59">
        <v>0.54855799999999999</v>
      </c>
      <c r="D31" s="60">
        <v>0.61036400000000002</v>
      </c>
      <c r="E31" s="61">
        <v>5.8473170000000003</v>
      </c>
      <c r="F31" s="59">
        <v>0.40450399999999997</v>
      </c>
      <c r="G31" s="60">
        <v>0.57489500000000004</v>
      </c>
      <c r="H31" s="61">
        <v>2.7261760000000002</v>
      </c>
      <c r="I31" s="59">
        <v>0.48052499999999998</v>
      </c>
      <c r="J31" s="60">
        <v>0.31487900000000002</v>
      </c>
      <c r="K31" s="61">
        <v>0.94261899999999998</v>
      </c>
      <c r="L31" s="60"/>
      <c r="M31" s="62">
        <f t="shared" si="0"/>
        <v>0.40610495508352756</v>
      </c>
      <c r="N31" s="63">
        <f t="shared" si="1"/>
        <v>0.45186077826702414</v>
      </c>
      <c r="O31" s="29">
        <f t="shared" si="2"/>
        <v>4.3288483763688568</v>
      </c>
      <c r="P31" s="62">
        <f t="shared" si="3"/>
        <v>0.29945981783349662</v>
      </c>
      <c r="Q31" s="63">
        <f t="shared" si="4"/>
        <v>0.42560259471695722</v>
      </c>
      <c r="R31" s="29">
        <f t="shared" si="5"/>
        <v>2.018225205046305</v>
      </c>
      <c r="S31" s="62">
        <f t="shared" si="6"/>
        <v>0.35573919903002432</v>
      </c>
      <c r="T31" s="63">
        <f t="shared" si="7"/>
        <v>0.23310921024166284</v>
      </c>
      <c r="U31" s="29">
        <f t="shared" si="8"/>
        <v>0.69783367785335315</v>
      </c>
      <c r="V31" s="63"/>
      <c r="W31" s="8"/>
      <c r="X31" s="62">
        <v>0.67832779701724188</v>
      </c>
      <c r="Y31" s="63">
        <v>1.6312561112075449E-2</v>
      </c>
      <c r="Z31" s="29">
        <v>0.35593698607578894</v>
      </c>
      <c r="AA31" s="63">
        <v>0.73020729230716952</v>
      </c>
      <c r="AB31" s="63">
        <v>7.0611883045992169E-2</v>
      </c>
      <c r="AC31" s="29">
        <v>0.5246586014085961</v>
      </c>
      <c r="AD31" s="62">
        <v>0.54297950217294344</v>
      </c>
      <c r="AE31" s="63">
        <v>3.4068724068416691E-2</v>
      </c>
      <c r="AF31" s="29">
        <v>1.4417287789227904</v>
      </c>
      <c r="AG31" s="63"/>
      <c r="AH31" s="62">
        <f t="shared" si="9"/>
        <v>1.136844075122786</v>
      </c>
      <c r="AI31" s="63">
        <f t="shared" si="10"/>
        <v>2.7339051313962238E-2</v>
      </c>
      <c r="AJ31" s="29">
        <f t="shared" si="11"/>
        <v>0.59653290859763608</v>
      </c>
      <c r="AK31" s="62">
        <f t="shared" si="12"/>
        <v>1.223791561426691</v>
      </c>
      <c r="AL31" s="63">
        <f t="shared" si="13"/>
        <v>0.11834204823550648</v>
      </c>
      <c r="AM31" s="29">
        <f t="shared" si="14"/>
        <v>0.87930204997689188</v>
      </c>
      <c r="AN31" s="62">
        <f t="shared" si="15"/>
        <v>0.91000697991850144</v>
      </c>
      <c r="AO31" s="63">
        <f t="shared" si="16"/>
        <v>5.7097508423627374E-2</v>
      </c>
      <c r="AP31" s="29">
        <f t="shared" si="17"/>
        <v>2.4162666301742637</v>
      </c>
      <c r="AQ31" s="242"/>
    </row>
    <row r="32" spans="2:43" x14ac:dyDescent="0.25">
      <c r="B32" s="241"/>
      <c r="C32" s="59">
        <v>0.56329799999999997</v>
      </c>
      <c r="D32" s="60">
        <v>0.45880700000000002</v>
      </c>
      <c r="E32" s="61">
        <v>1.4378709999999999</v>
      </c>
      <c r="F32" s="59">
        <v>0.53522700000000001</v>
      </c>
      <c r="G32" s="60">
        <v>0.50124999999999997</v>
      </c>
      <c r="H32" s="61">
        <v>4.8301559999999997</v>
      </c>
      <c r="I32" s="59">
        <v>0.40232600000000002</v>
      </c>
      <c r="J32" s="60">
        <v>0.24118100000000001</v>
      </c>
      <c r="K32" s="61">
        <v>1.383159</v>
      </c>
      <c r="L32" s="60"/>
      <c r="M32" s="62">
        <f t="shared" si="0"/>
        <v>0.41701717774354019</v>
      </c>
      <c r="N32" s="63">
        <f t="shared" si="1"/>
        <v>0.33966106797641826</v>
      </c>
      <c r="O32" s="29">
        <f t="shared" si="2"/>
        <v>1.0644754754664172</v>
      </c>
      <c r="P32" s="62">
        <f t="shared" si="3"/>
        <v>0.39623583430465187</v>
      </c>
      <c r="Q32" s="63">
        <f t="shared" si="4"/>
        <v>0.37108219866562547</v>
      </c>
      <c r="R32" s="29">
        <f t="shared" si="5"/>
        <v>3.5758302411530432</v>
      </c>
      <c r="S32" s="62">
        <f t="shared" si="6"/>
        <v>0.29784741478373356</v>
      </c>
      <c r="T32" s="63">
        <f t="shared" si="7"/>
        <v>0.17854957756882639</v>
      </c>
      <c r="U32" s="29">
        <f t="shared" si="8"/>
        <v>1.0239714370556567</v>
      </c>
      <c r="V32" s="63"/>
      <c r="W32" s="8"/>
      <c r="X32" s="62">
        <v>8.4704799576740819E-2</v>
      </c>
      <c r="Y32" s="63">
        <v>3.1147849257708412E-2</v>
      </c>
      <c r="Z32" s="29">
        <v>0.99839687694881896</v>
      </c>
      <c r="AA32" s="63">
        <v>0.4824290442484469</v>
      </c>
      <c r="AB32" s="63">
        <v>1.7177903957243605E-2</v>
      </c>
      <c r="AC32" s="29">
        <v>2.0506014560447494</v>
      </c>
      <c r="AD32" s="62">
        <v>0.28887558423237941</v>
      </c>
      <c r="AE32" s="63">
        <v>9.9580249043764266E-2</v>
      </c>
      <c r="AF32" s="29">
        <v>3.3615871455485271</v>
      </c>
      <c r="AG32" s="63"/>
      <c r="AH32" s="62">
        <f t="shared" si="9"/>
        <v>0.1419610842379104</v>
      </c>
      <c r="AI32" s="63">
        <f t="shared" si="10"/>
        <v>5.220226568504225E-2</v>
      </c>
      <c r="AJ32" s="29">
        <f t="shared" si="11"/>
        <v>1.6732641344955936</v>
      </c>
      <c r="AK32" s="62">
        <f t="shared" si="12"/>
        <v>0.80852738607003394</v>
      </c>
      <c r="AL32" s="63">
        <f t="shared" si="13"/>
        <v>2.878932342547694E-2</v>
      </c>
      <c r="AM32" s="29">
        <f t="shared" si="14"/>
        <v>3.4367073352934936</v>
      </c>
      <c r="AN32" s="62">
        <f t="shared" si="15"/>
        <v>0.48414129249352622</v>
      </c>
      <c r="AO32" s="63">
        <f t="shared" si="16"/>
        <v>0.16689160701131836</v>
      </c>
      <c r="AP32" s="29">
        <f t="shared" si="17"/>
        <v>5.6338549683946137</v>
      </c>
      <c r="AQ32" s="242"/>
    </row>
    <row r="33" spans="2:43" x14ac:dyDescent="0.25">
      <c r="B33" s="241"/>
      <c r="C33" s="59">
        <v>10.03623</v>
      </c>
      <c r="D33" s="60">
        <v>0.17252400000000001</v>
      </c>
      <c r="E33" s="61">
        <v>6.6164050000000003</v>
      </c>
      <c r="F33" s="59">
        <v>0.48319200000000001</v>
      </c>
      <c r="G33" s="60">
        <v>0.421958</v>
      </c>
      <c r="H33" s="61">
        <v>2.4998179999999999</v>
      </c>
      <c r="I33" s="59">
        <v>0.56156200000000001</v>
      </c>
      <c r="J33" s="60">
        <v>0.42658299999999999</v>
      </c>
      <c r="K33" s="61">
        <v>1.3391569999999999</v>
      </c>
      <c r="L33" s="60"/>
      <c r="M33" s="62">
        <f t="shared" si="0"/>
        <v>7.4299576951898469</v>
      </c>
      <c r="N33" s="63">
        <f t="shared" si="1"/>
        <v>0.1277218658206252</v>
      </c>
      <c r="O33" s="29">
        <f t="shared" si="2"/>
        <v>4.8982146925929939</v>
      </c>
      <c r="P33" s="62">
        <f t="shared" si="3"/>
        <v>0.35771361543669011</v>
      </c>
      <c r="Q33" s="63">
        <f t="shared" si="4"/>
        <v>0.31238125164000002</v>
      </c>
      <c r="R33" s="29">
        <f t="shared" si="5"/>
        <v>1.8506492961673946</v>
      </c>
      <c r="S33" s="62">
        <f t="shared" si="6"/>
        <v>0.41573199331085486</v>
      </c>
      <c r="T33" s="63">
        <f t="shared" si="7"/>
        <v>0.31580520210150331</v>
      </c>
      <c r="U33" s="29">
        <f t="shared" si="8"/>
        <v>0.99139615744331777</v>
      </c>
      <c r="V33" s="63"/>
      <c r="W33" s="8"/>
      <c r="X33" s="62">
        <v>1.083536254879353</v>
      </c>
      <c r="Y33" s="63">
        <v>2.9729855094809362E-3</v>
      </c>
      <c r="Z33" s="29">
        <v>1.5504135333618809</v>
      </c>
      <c r="AA33" s="63">
        <v>0.57104414794807823</v>
      </c>
      <c r="AB33" s="63">
        <v>2.1721263355641656E-2</v>
      </c>
      <c r="AC33" s="29">
        <v>1.306825074201043</v>
      </c>
      <c r="AD33" s="62">
        <v>0.14574104856180595</v>
      </c>
      <c r="AE33" s="63">
        <v>4.5364228701073706E-2</v>
      </c>
      <c r="AF33" s="29">
        <v>0.7192072622264517</v>
      </c>
      <c r="AG33" s="63"/>
      <c r="AH33" s="62">
        <f t="shared" si="9"/>
        <v>1.8159535507123186</v>
      </c>
      <c r="AI33" s="63">
        <f t="shared" si="10"/>
        <v>4.9825777105716781E-3</v>
      </c>
      <c r="AJ33" s="29">
        <f t="shared" si="11"/>
        <v>2.5984169411058891</v>
      </c>
      <c r="AK33" s="62">
        <f t="shared" si="12"/>
        <v>0.95704194798287334</v>
      </c>
      <c r="AL33" s="63">
        <f t="shared" si="13"/>
        <v>3.6403770652812022E-2</v>
      </c>
      <c r="AM33" s="29">
        <f t="shared" si="14"/>
        <v>2.1901746461815539</v>
      </c>
      <c r="AN33" s="62">
        <f t="shared" si="15"/>
        <v>0.2442548400466919</v>
      </c>
      <c r="AO33" s="63">
        <f t="shared" si="16"/>
        <v>7.602821946572802E-2</v>
      </c>
      <c r="AP33" s="29">
        <f t="shared" si="17"/>
        <v>1.2053560512228851</v>
      </c>
      <c r="AQ33" s="242"/>
    </row>
    <row r="34" spans="2:43" x14ac:dyDescent="0.25">
      <c r="B34" s="241"/>
      <c r="C34" s="59">
        <v>8.1446039999999993</v>
      </c>
      <c r="D34" s="60">
        <v>0.59625300000000003</v>
      </c>
      <c r="E34" s="61">
        <v>1.4500390000000001</v>
      </c>
      <c r="F34" s="59">
        <v>0.49944699999999997</v>
      </c>
      <c r="G34" s="60">
        <v>0.138958</v>
      </c>
      <c r="H34" s="61">
        <v>2.0354009999999998</v>
      </c>
      <c r="I34" s="59">
        <v>0.491479</v>
      </c>
      <c r="J34" s="60">
        <v>0.38617499999999999</v>
      </c>
      <c r="K34" s="61">
        <v>2.1642809999999999</v>
      </c>
      <c r="L34" s="60"/>
      <c r="M34" s="62">
        <f t="shared" si="0"/>
        <v>6.0295612161213921</v>
      </c>
      <c r="N34" s="63">
        <f t="shared" si="1"/>
        <v>0.441414212869776</v>
      </c>
      <c r="O34" s="29">
        <f t="shared" si="2"/>
        <v>1.0734836115130273</v>
      </c>
      <c r="P34" s="62">
        <f t="shared" si="3"/>
        <v>0.3697474132208492</v>
      </c>
      <c r="Q34" s="63">
        <f t="shared" si="4"/>
        <v>0.10287249907666432</v>
      </c>
      <c r="R34" s="29">
        <f t="shared" si="5"/>
        <v>1.5068350688203747</v>
      </c>
      <c r="S34" s="62">
        <f t="shared" si="6"/>
        <v>0.3638485943500907</v>
      </c>
      <c r="T34" s="63">
        <f t="shared" si="7"/>
        <v>0.28589060961535745</v>
      </c>
      <c r="U34" s="29">
        <f t="shared" si="8"/>
        <v>1.6022466873022216</v>
      </c>
      <c r="V34" s="63"/>
      <c r="W34" s="8"/>
      <c r="X34" s="62">
        <v>2.2809870197224607</v>
      </c>
      <c r="Y34" s="63">
        <v>0.15188124877119102</v>
      </c>
      <c r="Z34" s="29">
        <v>2.1420391494340656</v>
      </c>
      <c r="AA34" s="63">
        <v>2.5401823946870121</v>
      </c>
      <c r="AB34" s="63">
        <v>3.3932023052196197E-2</v>
      </c>
      <c r="AC34" s="29">
        <v>2.0700735102970098</v>
      </c>
      <c r="AD34" s="62">
        <v>0.16251311508519703</v>
      </c>
      <c r="AE34" s="63">
        <v>2.9092309340607209E-2</v>
      </c>
      <c r="AF34" s="29">
        <v>0.97351917552485789</v>
      </c>
      <c r="AG34" s="63"/>
      <c r="AH34" s="62">
        <f t="shared" si="9"/>
        <v>3.8228222257823052</v>
      </c>
      <c r="AI34" s="63">
        <f t="shared" si="10"/>
        <v>0.25454551405238901</v>
      </c>
      <c r="AJ34" s="29">
        <f t="shared" si="11"/>
        <v>3.5899524189088652</v>
      </c>
      <c r="AK34" s="62">
        <f t="shared" si="12"/>
        <v>4.2572209451380294</v>
      </c>
      <c r="AL34" s="63">
        <f t="shared" si="13"/>
        <v>5.6868404233828732E-2</v>
      </c>
      <c r="AM34" s="29">
        <f t="shared" si="14"/>
        <v>3.4693415419476978</v>
      </c>
      <c r="AN34" s="62">
        <f t="shared" si="15"/>
        <v>0.27236399986370841</v>
      </c>
      <c r="AO34" s="63">
        <f t="shared" si="16"/>
        <v>4.8757281731545962E-2</v>
      </c>
      <c r="AP34" s="29">
        <f t="shared" si="17"/>
        <v>1.6315703286529517</v>
      </c>
      <c r="AQ34" s="242"/>
    </row>
    <row r="35" spans="2:43" x14ac:dyDescent="0.25">
      <c r="B35" s="241"/>
      <c r="C35" s="59">
        <v>0.75297099999999995</v>
      </c>
      <c r="D35" s="60">
        <v>0.64497400000000005</v>
      </c>
      <c r="E35" s="61">
        <v>1.675527</v>
      </c>
      <c r="F35" s="59">
        <v>0.45899699999999999</v>
      </c>
      <c r="G35" s="60">
        <v>0.31357699999999999</v>
      </c>
      <c r="H35" s="61">
        <v>1.633831</v>
      </c>
      <c r="I35" s="59">
        <v>0.80508599999999997</v>
      </c>
      <c r="J35" s="60">
        <v>0.40157999999999999</v>
      </c>
      <c r="K35" s="61">
        <v>1.9617169999999999</v>
      </c>
      <c r="L35" s="60"/>
      <c r="M35" s="62">
        <f t="shared" si="0"/>
        <v>0.55743468171861288</v>
      </c>
      <c r="N35" s="63">
        <f t="shared" si="1"/>
        <v>0.47748303242326817</v>
      </c>
      <c r="O35" s="29">
        <f t="shared" si="2"/>
        <v>1.2404154475483682</v>
      </c>
      <c r="P35" s="62">
        <f t="shared" si="3"/>
        <v>0.33980172756294486</v>
      </c>
      <c r="Q35" s="63">
        <f t="shared" si="4"/>
        <v>0.23214532191714882</v>
      </c>
      <c r="R35" s="29">
        <f t="shared" si="5"/>
        <v>1.2095473311282945</v>
      </c>
      <c r="S35" s="62">
        <f t="shared" si="6"/>
        <v>0.59601612567563844</v>
      </c>
      <c r="T35" s="63">
        <f t="shared" si="7"/>
        <v>0.29729514082821323</v>
      </c>
      <c r="U35" s="29">
        <f t="shared" si="8"/>
        <v>1.4522858005381245</v>
      </c>
      <c r="V35" s="63"/>
      <c r="W35" s="8"/>
      <c r="X35" s="62">
        <v>1.602773796524307</v>
      </c>
      <c r="Y35" s="63">
        <v>5.7355139645590579E-3</v>
      </c>
      <c r="Z35" s="29">
        <v>2.0454223661744964</v>
      </c>
      <c r="AA35" s="63">
        <v>0.16367276142300308</v>
      </c>
      <c r="AB35" s="63">
        <v>2.5374552713675468E-2</v>
      </c>
      <c r="AC35" s="29">
        <v>0.59752937753072211</v>
      </c>
      <c r="AD35" s="62">
        <v>0.88536269016132074</v>
      </c>
      <c r="AE35" s="63">
        <v>6.4820274936504413E-2</v>
      </c>
      <c r="AF35" s="29">
        <v>0.75994593513088404</v>
      </c>
      <c r="AG35" s="63"/>
      <c r="AH35" s="62">
        <f t="shared" si="9"/>
        <v>2.686170170753591</v>
      </c>
      <c r="AI35" s="63">
        <f t="shared" si="10"/>
        <v>9.6124397335101818E-3</v>
      </c>
      <c r="AJ35" s="29">
        <f t="shared" si="11"/>
        <v>3.4280274350160531</v>
      </c>
      <c r="AK35" s="62">
        <f t="shared" si="12"/>
        <v>0.27430751017563965</v>
      </c>
      <c r="AL35" s="63">
        <f t="shared" si="13"/>
        <v>4.2526504203836316E-2</v>
      </c>
      <c r="AM35" s="29">
        <f t="shared" si="14"/>
        <v>1.0014298920737597</v>
      </c>
      <c r="AN35" s="62">
        <f t="shared" si="15"/>
        <v>1.4838243885486597</v>
      </c>
      <c r="AO35" s="63">
        <f t="shared" si="16"/>
        <v>0.10863559746987926</v>
      </c>
      <c r="AP35" s="29">
        <f t="shared" si="17"/>
        <v>1.2736320663344873</v>
      </c>
      <c r="AQ35" s="242"/>
    </row>
    <row r="36" spans="2:43" x14ac:dyDescent="0.25">
      <c r="B36" s="241"/>
      <c r="C36" s="59">
        <v>0.61732299999999996</v>
      </c>
      <c r="D36" s="60">
        <v>0.35450199999999998</v>
      </c>
      <c r="E36" s="61">
        <v>1.7115860000000001</v>
      </c>
      <c r="F36" s="59">
        <v>0.60985500000000004</v>
      </c>
      <c r="G36" s="60">
        <v>0.249394</v>
      </c>
      <c r="H36" s="61">
        <v>1.0221450000000001</v>
      </c>
      <c r="I36" s="59">
        <v>1.2846</v>
      </c>
      <c r="J36" s="60">
        <v>0.51476500000000003</v>
      </c>
      <c r="K36" s="61">
        <v>0.978939</v>
      </c>
      <c r="L36" s="60"/>
      <c r="M36" s="62">
        <f t="shared" si="0"/>
        <v>0.45701262070196491</v>
      </c>
      <c r="N36" s="63">
        <f t="shared" si="1"/>
        <v>0.26244265654136972</v>
      </c>
      <c r="O36" s="29">
        <f t="shared" si="2"/>
        <v>1.2671104161302809</v>
      </c>
      <c r="P36" s="62">
        <f t="shared" si="3"/>
        <v>0.45148395863785551</v>
      </c>
      <c r="Q36" s="63">
        <f t="shared" si="4"/>
        <v>0.18462977327484292</v>
      </c>
      <c r="R36" s="29">
        <f t="shared" si="5"/>
        <v>0.75670785826449039</v>
      </c>
      <c r="S36" s="62">
        <f t="shared" si="6"/>
        <v>0.95100686764261855</v>
      </c>
      <c r="T36" s="63">
        <f t="shared" si="7"/>
        <v>0.38108753714934807</v>
      </c>
      <c r="U36" s="29">
        <f t="shared" si="8"/>
        <v>0.72472186828833673</v>
      </c>
      <c r="V36" s="63"/>
      <c r="W36" s="8"/>
      <c r="X36" s="62">
        <v>0.94470996842648813</v>
      </c>
      <c r="Y36" s="63">
        <v>2.0385966446826585E-2</v>
      </c>
      <c r="Z36" s="29">
        <v>1.5463011015137291</v>
      </c>
      <c r="AA36" s="63">
        <v>0.81086659137847839</v>
      </c>
      <c r="AB36" s="63">
        <v>3.5677547161539772E-2</v>
      </c>
      <c r="AC36" s="29">
        <v>3.3425810428786469</v>
      </c>
      <c r="AD36" s="62">
        <v>1.4844708222231402</v>
      </c>
      <c r="AE36" s="63">
        <v>2.548844519032251E-2</v>
      </c>
      <c r="AF36" s="29">
        <v>3.4045972801115156</v>
      </c>
      <c r="AG36" s="63"/>
      <c r="AH36" s="62">
        <f t="shared" si="9"/>
        <v>1.5832875123762447</v>
      </c>
      <c r="AI36" s="63">
        <f t="shared" si="10"/>
        <v>3.4165878610069152E-2</v>
      </c>
      <c r="AJ36" s="29">
        <f t="shared" si="11"/>
        <v>2.5915247072899148</v>
      </c>
      <c r="AK36" s="62">
        <f t="shared" si="12"/>
        <v>1.3589725854920272</v>
      </c>
      <c r="AL36" s="63">
        <f t="shared" si="13"/>
        <v>5.979381691839955E-2</v>
      </c>
      <c r="AM36" s="29">
        <f t="shared" si="14"/>
        <v>5.6020016737095961</v>
      </c>
      <c r="AN36" s="62">
        <f t="shared" si="15"/>
        <v>2.4879001956839035</v>
      </c>
      <c r="AO36" s="63">
        <f t="shared" si="16"/>
        <v>4.2717382401437229E-2</v>
      </c>
      <c r="AP36" s="29">
        <f t="shared" si="17"/>
        <v>5.7059378416944737</v>
      </c>
      <c r="AQ36" s="242"/>
    </row>
    <row r="37" spans="2:43" x14ac:dyDescent="0.25">
      <c r="B37" s="241"/>
      <c r="C37" s="59">
        <v>0.74549699999999997</v>
      </c>
      <c r="D37" s="60">
        <v>0.39751300000000001</v>
      </c>
      <c r="E37" s="61">
        <v>1.796948</v>
      </c>
      <c r="F37" s="59">
        <v>0.77540699999999996</v>
      </c>
      <c r="G37" s="60">
        <v>0.49187599999999998</v>
      </c>
      <c r="H37" s="61">
        <v>1.04728</v>
      </c>
      <c r="I37" s="59">
        <v>0.78142599999999995</v>
      </c>
      <c r="J37" s="60">
        <v>0.44263400000000003</v>
      </c>
      <c r="K37" s="61">
        <v>1.951579</v>
      </c>
      <c r="L37" s="60"/>
      <c r="M37" s="62">
        <f t="shared" si="0"/>
        <v>0.55190157777282356</v>
      </c>
      <c r="N37" s="63">
        <f t="shared" si="1"/>
        <v>0.29428428536293028</v>
      </c>
      <c r="O37" s="29">
        <f t="shared" si="2"/>
        <v>1.3303050667886254</v>
      </c>
      <c r="P37" s="62">
        <f t="shared" si="3"/>
        <v>0.57404435794656694</v>
      </c>
      <c r="Q37" s="63">
        <f t="shared" si="4"/>
        <v>0.36414249885457001</v>
      </c>
      <c r="R37" s="29">
        <f t="shared" si="5"/>
        <v>0.77531564093473571</v>
      </c>
      <c r="S37" s="62">
        <f t="shared" si="6"/>
        <v>0.57850030558500765</v>
      </c>
      <c r="T37" s="63">
        <f t="shared" si="7"/>
        <v>0.32768797590854959</v>
      </c>
      <c r="U37" s="29">
        <f t="shared" si="8"/>
        <v>1.4447805011265091</v>
      </c>
      <c r="V37" s="63"/>
      <c r="W37" s="8"/>
      <c r="X37" s="62">
        <v>0.4473069609204261</v>
      </c>
      <c r="Y37" s="63">
        <v>1.3291231919232581E-2</v>
      </c>
      <c r="Z37" s="29">
        <v>1.3443166023980213</v>
      </c>
      <c r="AA37" s="63">
        <v>0.22147483900993675</v>
      </c>
      <c r="AB37" s="63">
        <v>3.6662355023559315E-2</v>
      </c>
      <c r="AC37" s="29">
        <v>0.38228272321703533</v>
      </c>
      <c r="AD37" s="62">
        <v>6.3214159249380911E-2</v>
      </c>
      <c r="AE37" s="63">
        <v>4.5814543274400023E-2</v>
      </c>
      <c r="AF37" s="29">
        <v>1.3957321761866448</v>
      </c>
      <c r="AG37" s="63"/>
      <c r="AH37" s="62">
        <f t="shared" si="9"/>
        <v>0.74966449925778333</v>
      </c>
      <c r="AI37" s="63">
        <f t="shared" si="10"/>
        <v>2.2275451964234253E-2</v>
      </c>
      <c r="AJ37" s="29">
        <f t="shared" si="11"/>
        <v>2.2530086062307397</v>
      </c>
      <c r="AK37" s="62">
        <f t="shared" si="12"/>
        <v>0.3711809535513102</v>
      </c>
      <c r="AL37" s="63">
        <f t="shared" si="13"/>
        <v>6.1444306531230203E-2</v>
      </c>
      <c r="AM37" s="29">
        <f t="shared" si="14"/>
        <v>0.64068707020721405</v>
      </c>
      <c r="AN37" s="62">
        <f t="shared" si="15"/>
        <v>0.10594382645460167</v>
      </c>
      <c r="AO37" s="63">
        <f t="shared" si="16"/>
        <v>7.6782924575674233E-2</v>
      </c>
      <c r="AP37" s="29">
        <f t="shared" si="17"/>
        <v>2.3391785828816443</v>
      </c>
      <c r="AQ37" s="242"/>
    </row>
    <row r="38" spans="2:43" x14ac:dyDescent="0.25">
      <c r="B38" s="241"/>
      <c r="C38" s="59">
        <v>2.3239480000000001</v>
      </c>
      <c r="D38" s="60">
        <v>0.264181</v>
      </c>
      <c r="E38" s="61">
        <v>11.560409999999999</v>
      </c>
      <c r="F38" s="59">
        <v>1.281477</v>
      </c>
      <c r="G38" s="60">
        <v>0.31326999999999999</v>
      </c>
      <c r="H38" s="61">
        <v>1.6539299999999999</v>
      </c>
      <c r="I38" s="59">
        <v>1.6865559999999999</v>
      </c>
      <c r="J38" s="60">
        <v>0.31627499999999997</v>
      </c>
      <c r="K38" s="61">
        <v>1.606924</v>
      </c>
      <c r="L38" s="60"/>
      <c r="M38" s="62">
        <f t="shared" si="0"/>
        <v>1.7204503409966745</v>
      </c>
      <c r="N38" s="63">
        <f t="shared" si="1"/>
        <v>0.19557679067468053</v>
      </c>
      <c r="O38" s="29">
        <f t="shared" si="2"/>
        <v>8.5583288983064012</v>
      </c>
      <c r="P38" s="62">
        <f t="shared" si="3"/>
        <v>0.94869486822828886</v>
      </c>
      <c r="Q38" s="63">
        <f t="shared" si="4"/>
        <v>0.23191804563786633</v>
      </c>
      <c r="R38" s="29">
        <f t="shared" si="5"/>
        <v>1.2244268944419709</v>
      </c>
      <c r="S38" s="62">
        <f t="shared" si="6"/>
        <v>1.2485803663894317</v>
      </c>
      <c r="T38" s="63">
        <f t="shared" si="7"/>
        <v>0.23414268804582683</v>
      </c>
      <c r="U38" s="29">
        <f t="shared" si="8"/>
        <v>1.189627712735285</v>
      </c>
      <c r="V38" s="63"/>
      <c r="W38" s="8"/>
      <c r="X38" s="62">
        <v>0.11884252541833676</v>
      </c>
      <c r="Y38" s="63">
        <v>3.8607457759009534E-2</v>
      </c>
      <c r="Z38" s="29">
        <v>1.7333108691587606</v>
      </c>
      <c r="AA38" s="63">
        <v>0.48458603329692196</v>
      </c>
      <c r="AB38" s="63">
        <v>9.8761686083891367E-2</v>
      </c>
      <c r="AC38" s="29">
        <v>0.93357410264916096</v>
      </c>
      <c r="AD38" s="62">
        <v>0.38221192104440244</v>
      </c>
      <c r="AE38" s="63">
        <v>2.4664470768974392E-2</v>
      </c>
      <c r="AF38" s="29">
        <v>3.3754125027486523</v>
      </c>
      <c r="AG38" s="63"/>
      <c r="AH38" s="62">
        <f t="shared" si="9"/>
        <v>0.19917423624470912</v>
      </c>
      <c r="AI38" s="63">
        <f t="shared" si="10"/>
        <v>6.4704203191849427E-2</v>
      </c>
      <c r="AJ38" s="29">
        <f t="shared" si="11"/>
        <v>2.9049438938132983</v>
      </c>
      <c r="AK38" s="62">
        <f t="shared" si="12"/>
        <v>0.81214239378554598</v>
      </c>
      <c r="AL38" s="63">
        <f t="shared" si="13"/>
        <v>0.16551973569019834</v>
      </c>
      <c r="AM38" s="29">
        <f t="shared" si="14"/>
        <v>1.5646243482158126</v>
      </c>
      <c r="AN38" s="62">
        <f t="shared" si="15"/>
        <v>0.64056840924297598</v>
      </c>
      <c r="AO38" s="63">
        <f t="shared" si="16"/>
        <v>4.1336441736641617E-2</v>
      </c>
      <c r="AP38" s="29">
        <f t="shared" si="17"/>
        <v>5.6570255880987315</v>
      </c>
      <c r="AQ38" s="242"/>
    </row>
    <row r="39" spans="2:43" x14ac:dyDescent="0.25">
      <c r="B39" s="241"/>
      <c r="C39" s="59">
        <v>2.5109599999999999</v>
      </c>
      <c r="D39" s="60">
        <v>0.57124399999999997</v>
      </c>
      <c r="E39" s="61">
        <v>2.1118779999999999</v>
      </c>
      <c r="F39" s="59">
        <v>0.74310399999999999</v>
      </c>
      <c r="G39" s="60">
        <v>0.31572699999999998</v>
      </c>
      <c r="H39" s="61">
        <v>2.067682</v>
      </c>
      <c r="I39" s="59">
        <v>0.76689399999999996</v>
      </c>
      <c r="J39" s="60">
        <v>0.44529099999999999</v>
      </c>
      <c r="K39" s="61">
        <v>1.9020680000000001</v>
      </c>
      <c r="L39" s="60"/>
      <c r="M39" s="62">
        <f t="shared" si="0"/>
        <v>1.8588978704467611</v>
      </c>
      <c r="N39" s="63">
        <f t="shared" si="1"/>
        <v>0.42289970971480612</v>
      </c>
      <c r="O39" s="29">
        <f t="shared" si="2"/>
        <v>1.5634520330245663</v>
      </c>
      <c r="P39" s="62">
        <f t="shared" si="3"/>
        <v>0.55013000729620143</v>
      </c>
      <c r="Q39" s="63">
        <f t="shared" si="4"/>
        <v>0.23373699618573954</v>
      </c>
      <c r="R39" s="29">
        <f t="shared" si="5"/>
        <v>1.5307331325712477</v>
      </c>
      <c r="S39" s="62">
        <f t="shared" si="6"/>
        <v>0.56774206815656103</v>
      </c>
      <c r="T39" s="63">
        <f t="shared" si="7"/>
        <v>0.32965498917908237</v>
      </c>
      <c r="U39" s="29">
        <f t="shared" si="8"/>
        <v>1.4081268338185118</v>
      </c>
      <c r="V39" s="63"/>
      <c r="W39" s="8"/>
      <c r="X39" s="62">
        <v>1.847093982782463E-2</v>
      </c>
      <c r="Y39" s="63">
        <v>1.6773661165266032E-2</v>
      </c>
      <c r="Z39" s="29">
        <v>0.21835292493633848</v>
      </c>
      <c r="AA39" s="63">
        <v>0.2745159095648475</v>
      </c>
      <c r="AB39" s="63">
        <v>2.8336434206318345E-2</v>
      </c>
      <c r="AC39" s="29">
        <v>0.36464378120902169</v>
      </c>
      <c r="AD39" s="62">
        <v>0.17148010821252538</v>
      </c>
      <c r="AE39" s="63">
        <v>5.1776160412254087E-2</v>
      </c>
      <c r="AF39" s="29">
        <v>2.2837154978143714</v>
      </c>
      <c r="AG39" s="63"/>
      <c r="AH39" s="62">
        <f t="shared" si="9"/>
        <v>3.0956388043579135E-2</v>
      </c>
      <c r="AI39" s="63">
        <f t="shared" si="10"/>
        <v>2.8111832358486043E-2</v>
      </c>
      <c r="AJ39" s="29">
        <f t="shared" si="11"/>
        <v>0.36594877888115968</v>
      </c>
      <c r="AK39" s="62">
        <f t="shared" si="12"/>
        <v>0.46007518295436567</v>
      </c>
      <c r="AL39" s="63">
        <f t="shared" si="13"/>
        <v>4.7490472127505672E-2</v>
      </c>
      <c r="AM39" s="29">
        <f t="shared" si="14"/>
        <v>0.61112506965022517</v>
      </c>
      <c r="AN39" s="62">
        <f t="shared" si="15"/>
        <v>0.28739223997607821</v>
      </c>
      <c r="AO39" s="63">
        <f t="shared" si="16"/>
        <v>8.6774302123700006E-2</v>
      </c>
      <c r="AP39" s="29">
        <f t="shared" si="17"/>
        <v>3.8273950210687886</v>
      </c>
      <c r="AQ39" s="242"/>
    </row>
    <row r="40" spans="2:43" x14ac:dyDescent="0.25">
      <c r="B40" s="241"/>
      <c r="C40" s="59">
        <v>0.41389999999999999</v>
      </c>
      <c r="D40" s="60">
        <v>0.51649299999999998</v>
      </c>
      <c r="E40" s="61">
        <v>3.780011</v>
      </c>
      <c r="F40" s="59">
        <v>0.61517200000000005</v>
      </c>
      <c r="G40" s="60">
        <v>0.26983000000000001</v>
      </c>
      <c r="H40" s="61">
        <v>2.901141</v>
      </c>
      <c r="I40" s="59">
        <v>0.66583899999999996</v>
      </c>
      <c r="J40" s="60">
        <v>0.49957800000000002</v>
      </c>
      <c r="K40" s="61">
        <v>2.9227219999999998</v>
      </c>
      <c r="L40" s="60"/>
      <c r="M40" s="62">
        <f t="shared" si="0"/>
        <v>0.30641580454404466</v>
      </c>
      <c r="N40" s="63">
        <f t="shared" si="1"/>
        <v>0.38236679907312698</v>
      </c>
      <c r="O40" s="29">
        <f t="shared" si="2"/>
        <v>2.7983936017162092</v>
      </c>
      <c r="P40" s="62">
        <f t="shared" si="3"/>
        <v>0.45542020611976097</v>
      </c>
      <c r="Q40" s="63">
        <f t="shared" si="4"/>
        <v>0.19975882227620098</v>
      </c>
      <c r="R40" s="29">
        <f t="shared" si="5"/>
        <v>2.1477541763969903</v>
      </c>
      <c r="S40" s="62">
        <f t="shared" si="6"/>
        <v>0.49292967596473097</v>
      </c>
      <c r="T40" s="63">
        <f t="shared" si="7"/>
        <v>0.36984439430419125</v>
      </c>
      <c r="U40" s="29">
        <f t="shared" si="8"/>
        <v>2.1637308844855747</v>
      </c>
      <c r="V40" s="63"/>
      <c r="W40" s="8"/>
      <c r="X40" s="62">
        <v>8.7006320162330064E-2</v>
      </c>
      <c r="Y40" s="63">
        <v>5.4868620799201163E-2</v>
      </c>
      <c r="Z40" s="29">
        <v>0.23134836296174419</v>
      </c>
      <c r="AA40" s="63">
        <v>0.13884969076967538</v>
      </c>
      <c r="AB40" s="63">
        <v>7.0034379990722886E-2</v>
      </c>
      <c r="AC40" s="29">
        <v>1.0782286953866382</v>
      </c>
      <c r="AD40" s="62">
        <v>0.15640129140726713</v>
      </c>
      <c r="AE40" s="63">
        <v>6.5095811495911732E-2</v>
      </c>
      <c r="AF40" s="29">
        <v>1.1713948272713373</v>
      </c>
      <c r="AG40" s="63"/>
      <c r="AH40" s="62">
        <f t="shared" si="9"/>
        <v>0.14581831971168202</v>
      </c>
      <c r="AI40" s="63">
        <f t="shared" si="10"/>
        <v>9.1957113861493703E-2</v>
      </c>
      <c r="AJ40" s="29">
        <f t="shared" si="11"/>
        <v>0.3877284948057782</v>
      </c>
      <c r="AK40" s="62">
        <f t="shared" si="12"/>
        <v>0.23270526282166223</v>
      </c>
      <c r="AL40" s="63">
        <f t="shared" si="13"/>
        <v>0.11737418147605021</v>
      </c>
      <c r="AM40" s="29">
        <f t="shared" si="14"/>
        <v>1.8070583416567751</v>
      </c>
      <c r="AN40" s="62">
        <f t="shared" si="15"/>
        <v>0.2621208835311587</v>
      </c>
      <c r="AO40" s="63">
        <f t="shared" si="16"/>
        <v>0.10909738321184549</v>
      </c>
      <c r="AP40" s="29">
        <f t="shared" si="17"/>
        <v>1.9632002033067939</v>
      </c>
      <c r="AQ40" s="242"/>
    </row>
    <row r="41" spans="2:43" x14ac:dyDescent="0.25">
      <c r="B41" s="241"/>
      <c r="C41" s="59">
        <v>4.4391449999999999</v>
      </c>
      <c r="D41" s="60">
        <v>0.42776900000000001</v>
      </c>
      <c r="E41" s="61">
        <v>1.59162</v>
      </c>
      <c r="F41" s="59">
        <v>0.70103099999999996</v>
      </c>
      <c r="G41" s="60">
        <v>0.32202199999999997</v>
      </c>
      <c r="H41" s="61">
        <v>1.3888480000000001</v>
      </c>
      <c r="I41" s="59">
        <v>2.4866410000000001</v>
      </c>
      <c r="J41" s="60">
        <v>0.52564599999999995</v>
      </c>
      <c r="K41" s="64"/>
      <c r="L41" s="60"/>
      <c r="M41" s="62">
        <f t="shared" ref="M41:T42" si="18">C41/1.35077888888889</f>
        <v>3.2863594749037768</v>
      </c>
      <c r="N41" s="63">
        <f t="shared" si="18"/>
        <v>0.31668321404687472</v>
      </c>
      <c r="O41" s="29">
        <f t="shared" si="18"/>
        <v>1.1782979531973723</v>
      </c>
      <c r="P41" s="62">
        <f t="shared" si="18"/>
        <v>0.51898279264391445</v>
      </c>
      <c r="Q41" s="63">
        <f t="shared" si="18"/>
        <v>0.23839727038145048</v>
      </c>
      <c r="R41" s="29">
        <f t="shared" si="18"/>
        <v>1.0281830812017092</v>
      </c>
      <c r="S41" s="62">
        <f t="shared" si="18"/>
        <v>1.840894183684967</v>
      </c>
      <c r="T41" s="63">
        <f t="shared" si="18"/>
        <v>0.38914288957564364</v>
      </c>
      <c r="U41" s="29"/>
      <c r="V41" s="63"/>
      <c r="W41" s="8"/>
      <c r="X41" s="62">
        <v>2.0004615167083477</v>
      </c>
      <c r="Y41" s="63">
        <v>2.0931669606995079E-2</v>
      </c>
      <c r="Z41" s="29">
        <v>2.2132276555994412</v>
      </c>
      <c r="AA41" s="63">
        <v>2.5653041899458273</v>
      </c>
      <c r="AB41" s="63">
        <v>2.5704320816354743E-2</v>
      </c>
      <c r="AC41" s="29"/>
      <c r="AD41" s="62">
        <v>0.18491136968773753</v>
      </c>
      <c r="AE41" s="63">
        <v>4.5516701663714083E-2</v>
      </c>
      <c r="AF41" s="29">
        <v>0.33442807957200044</v>
      </c>
      <c r="AG41" s="63"/>
      <c r="AH41" s="62">
        <f>X41*1.67595089</f>
        <v>3.3526752593381053</v>
      </c>
      <c r="AI41" s="63">
        <f>Y41*1.67595089</f>
        <v>3.5080450307029352E-2</v>
      </c>
      <c r="AJ41" s="29">
        <f>Z41*1.67595089</f>
        <v>3.7092608591744969</v>
      </c>
      <c r="AK41" s="62">
        <f>AA41*1.67595089</f>
        <v>4.2993238402604383</v>
      </c>
      <c r="AL41" s="63">
        <f>AB41*1.67595089</f>
        <v>4.3079179349015256E-2</v>
      </c>
      <c r="AM41" s="29"/>
      <c r="AN41" s="62">
        <f t="shared" ref="AN41:AP43" si="19">AD41*1.67595089</f>
        <v>0.30990237459928272</v>
      </c>
      <c r="AO41" s="63">
        <f t="shared" si="19"/>
        <v>7.62837566631661E-2</v>
      </c>
      <c r="AP41" s="29">
        <f t="shared" si="19"/>
        <v>0.56048503759968493</v>
      </c>
      <c r="AQ41" s="242"/>
    </row>
    <row r="42" spans="2:43" x14ac:dyDescent="0.25">
      <c r="B42" s="241"/>
      <c r="C42" s="59">
        <v>2.2695400000000001</v>
      </c>
      <c r="D42" s="60">
        <v>0.70332700000000004</v>
      </c>
      <c r="E42" s="61">
        <v>1.985843</v>
      </c>
      <c r="F42" s="59">
        <v>0.36419400000000002</v>
      </c>
      <c r="G42" s="60">
        <v>9.5726000000000006E-2</v>
      </c>
      <c r="H42" s="61">
        <v>1.401872</v>
      </c>
      <c r="I42" s="59">
        <v>0.886521</v>
      </c>
      <c r="J42" s="60">
        <v>0.45418700000000001</v>
      </c>
      <c r="K42" s="64"/>
      <c r="L42" s="60"/>
      <c r="M42" s="62">
        <f t="shared" si="18"/>
        <v>1.6801713579243567</v>
      </c>
      <c r="N42" s="63">
        <f t="shared" si="18"/>
        <v>0.52068255270004671</v>
      </c>
      <c r="O42" s="29">
        <f t="shared" si="18"/>
        <v>1.4701466067725522</v>
      </c>
      <c r="P42" s="62">
        <f t="shared" si="18"/>
        <v>0.26961777608145404</v>
      </c>
      <c r="Q42" s="63">
        <f t="shared" si="18"/>
        <v>7.0867260946564925E-2</v>
      </c>
      <c r="R42" s="29">
        <f t="shared" si="18"/>
        <v>1.0378249257013024</v>
      </c>
      <c r="S42" s="62">
        <f t="shared" si="18"/>
        <v>0.65630356477456164</v>
      </c>
      <c r="T42" s="63">
        <f t="shared" si="18"/>
        <v>0.33624081908298148</v>
      </c>
      <c r="U42" s="29"/>
      <c r="V42" s="63"/>
      <c r="W42" s="8"/>
      <c r="X42" s="62">
        <v>8.5818550430816015E-2</v>
      </c>
      <c r="Y42" s="63">
        <v>2.9499930598575062E-2</v>
      </c>
      <c r="Z42" s="29">
        <v>2.4977872082093415</v>
      </c>
      <c r="AA42" s="63"/>
      <c r="AB42" s="63">
        <v>6.8482266020116492E-2</v>
      </c>
      <c r="AC42" s="29"/>
      <c r="AD42" s="62">
        <v>0.1431869777112581</v>
      </c>
      <c r="AE42" s="63">
        <v>0.11443739684974745</v>
      </c>
      <c r="AF42" s="29">
        <v>1.0584501745355646</v>
      </c>
      <c r="AG42" s="63"/>
      <c r="AH42" s="62">
        <f t="shared" ref="AH42:AJ43" si="20">X42*1.67595089</f>
        <v>0.14382767597303597</v>
      </c>
      <c r="AI42" s="63">
        <f t="shared" si="20"/>
        <v>4.9440434941620107E-2</v>
      </c>
      <c r="AJ42" s="29">
        <f t="shared" si="20"/>
        <v>4.1861686946290613</v>
      </c>
      <c r="AK42" s="62"/>
      <c r="AL42" s="63">
        <f>AB42*1.67595089</f>
        <v>0.11477291468563099</v>
      </c>
      <c r="AM42" s="29"/>
      <c r="AN42" s="62">
        <f t="shared" si="19"/>
        <v>0.23997434273159318</v>
      </c>
      <c r="AO42" s="63">
        <f t="shared" si="19"/>
        <v>0.19179145709961742</v>
      </c>
      <c r="AP42" s="29">
        <f t="shared" si="19"/>
        <v>1.7739105120335348</v>
      </c>
      <c r="AQ42" s="242"/>
    </row>
    <row r="43" spans="2:43" x14ac:dyDescent="0.25">
      <c r="B43" s="241"/>
      <c r="C43" s="59">
        <v>1.0268189999999999</v>
      </c>
      <c r="D43" s="60">
        <v>0.16887099999999999</v>
      </c>
      <c r="E43" s="61">
        <v>1.3188249999999999</v>
      </c>
      <c r="F43" s="59"/>
      <c r="G43" s="60">
        <v>0.29034199999999999</v>
      </c>
      <c r="H43" s="61">
        <v>1.995053</v>
      </c>
      <c r="I43" s="65"/>
      <c r="J43" s="60">
        <v>0.42158400000000001</v>
      </c>
      <c r="K43" s="64"/>
      <c r="L43" s="60"/>
      <c r="M43" s="62">
        <f>C43/1.35077888888889</f>
        <v>0.76016808409304515</v>
      </c>
      <c r="N43" s="63">
        <f>D43/1.35077888888889</f>
        <v>0.12501750019124758</v>
      </c>
      <c r="O43" s="29">
        <f>E43/1.35077888888889</f>
        <v>0.97634410105774272</v>
      </c>
      <c r="P43" s="62"/>
      <c r="Q43" s="63">
        <f>G43/1.35077888888889</f>
        <v>0.21494413511216964</v>
      </c>
      <c r="R43" s="29">
        <f>H43/1.35077888888889</f>
        <v>1.4769648951510268</v>
      </c>
      <c r="S43" s="62"/>
      <c r="T43" s="63">
        <f>J43/1.35077888888889</f>
        <v>0.31210437434862659</v>
      </c>
      <c r="U43" s="29"/>
      <c r="V43" s="63"/>
      <c r="W43" s="8"/>
      <c r="X43" s="62">
        <v>7.2524708240279942E-2</v>
      </c>
      <c r="Y43" s="63">
        <v>9.2879907327961655E-2</v>
      </c>
      <c r="Z43" s="29">
        <v>3.0846061454067675</v>
      </c>
      <c r="AA43" s="63"/>
      <c r="AB43" s="63"/>
      <c r="AC43" s="29"/>
      <c r="AD43" s="62">
        <v>0.30423735788292211</v>
      </c>
      <c r="AE43" s="63">
        <v>3.1488065318591503E-2</v>
      </c>
      <c r="AF43" s="29">
        <v>0.52783398592546715</v>
      </c>
      <c r="AG43" s="63"/>
      <c r="AH43" s="62">
        <f t="shared" si="20"/>
        <v>0.1215478493222875</v>
      </c>
      <c r="AI43" s="63">
        <f t="shared" si="20"/>
        <v>0.15566216334941485</v>
      </c>
      <c r="AJ43" s="29">
        <f t="shared" si="20"/>
        <v>5.169648414693941</v>
      </c>
      <c r="AK43" s="62"/>
      <c r="AL43" s="63"/>
      <c r="AM43" s="29"/>
      <c r="AN43" s="62">
        <f t="shared" si="19"/>
        <v>0.50988687071513183</v>
      </c>
      <c r="AO43" s="63">
        <f t="shared" si="19"/>
        <v>5.277245109507156E-2</v>
      </c>
      <c r="AP43" s="29">
        <f t="shared" si="19"/>
        <v>0.88462383848403414</v>
      </c>
      <c r="AQ43" s="242"/>
    </row>
    <row r="44" spans="2:43" x14ac:dyDescent="0.25">
      <c r="B44" s="241"/>
      <c r="C44" s="59">
        <v>1.2385969999999999</v>
      </c>
      <c r="D44" s="60"/>
      <c r="E44" s="61">
        <v>2.491889</v>
      </c>
      <c r="F44" s="65"/>
      <c r="G44" s="66"/>
      <c r="H44" s="64"/>
      <c r="I44" s="59"/>
      <c r="J44" s="60"/>
      <c r="K44" s="61"/>
      <c r="L44" s="60"/>
      <c r="M44" s="62">
        <f>C44/1.35077888888889</f>
        <v>0.91695022049007036</v>
      </c>
      <c r="N44" s="63"/>
      <c r="O44" s="29">
        <f>E44/1.35077888888889</f>
        <v>1.8447793495275548</v>
      </c>
      <c r="P44" s="62"/>
      <c r="Q44" s="63"/>
      <c r="R44" s="29"/>
      <c r="S44" s="62"/>
      <c r="T44" s="63"/>
      <c r="U44" s="29"/>
      <c r="V44" s="63"/>
      <c r="W44" s="8"/>
      <c r="X44" s="62">
        <v>0.41074353481334058</v>
      </c>
      <c r="Y44" s="63"/>
      <c r="Z44" s="29">
        <v>2.016069436414663</v>
      </c>
      <c r="AA44" s="63"/>
      <c r="AB44" s="63"/>
      <c r="AC44" s="29"/>
      <c r="AD44" s="62"/>
      <c r="AE44" s="63">
        <v>3.651776392095301E-2</v>
      </c>
      <c r="AF44" s="29">
        <v>2.8544409768573149</v>
      </c>
      <c r="AG44" s="63"/>
      <c r="AH44" s="62">
        <f>X44*1.67595089</f>
        <v>0.68838599273216416</v>
      </c>
      <c r="AI44" s="63"/>
      <c r="AJ44" s="29">
        <f>Z44*1.67595089</f>
        <v>3.3788333662609529</v>
      </c>
      <c r="AK44" s="62"/>
      <c r="AL44" s="63"/>
      <c r="AM44" s="29"/>
      <c r="AN44" s="62"/>
      <c r="AO44" s="63">
        <f>AE44*1.67595089</f>
        <v>6.1201978944131083E-2</v>
      </c>
      <c r="AP44" s="29">
        <f>AF44*1.67595089</f>
        <v>4.7839028956164862</v>
      </c>
      <c r="AQ44" s="242"/>
    </row>
    <row r="45" spans="2:43" x14ac:dyDescent="0.25">
      <c r="B45" s="241"/>
      <c r="C45" s="59">
        <v>0.71569099999999997</v>
      </c>
      <c r="D45" s="60"/>
      <c r="E45" s="61">
        <v>3.0607669999999998</v>
      </c>
      <c r="F45" s="65"/>
      <c r="G45" s="66"/>
      <c r="H45" s="64"/>
      <c r="I45" s="59"/>
      <c r="J45" s="60"/>
      <c r="K45" s="61"/>
      <c r="L45" s="60"/>
      <c r="M45" s="62">
        <f>C45/1.35077888888889</f>
        <v>0.52983579021486316</v>
      </c>
      <c r="N45" s="63"/>
      <c r="O45" s="29">
        <f>E45/1.35077888888889</f>
        <v>2.2659274772332978</v>
      </c>
      <c r="P45" s="62"/>
      <c r="Q45" s="63"/>
      <c r="R45" s="29"/>
      <c r="S45" s="62"/>
      <c r="T45" s="63"/>
      <c r="U45" s="29"/>
      <c r="V45" s="63"/>
      <c r="W45" s="8"/>
      <c r="X45" s="62">
        <v>0.45435797403554573</v>
      </c>
      <c r="Y45" s="63"/>
      <c r="Z45" s="29">
        <v>2.2252303267103408</v>
      </c>
      <c r="AA45" s="63"/>
      <c r="AB45" s="63"/>
      <c r="AC45" s="29"/>
      <c r="AD45" s="62"/>
      <c r="AE45" s="63">
        <v>3.2307320080016459E-2</v>
      </c>
      <c r="AF45" s="29">
        <v>0.67637578518376074</v>
      </c>
      <c r="AG45" s="63"/>
      <c r="AH45" s="62">
        <f>X45*1.67595089</f>
        <v>0.76148165096346976</v>
      </c>
      <c r="AI45" s="63"/>
      <c r="AJ45" s="29">
        <f>Z45*1.67595089</f>
        <v>3.7293767465051864</v>
      </c>
      <c r="AK45" s="62"/>
      <c r="AL45" s="63"/>
      <c r="AM45" s="29"/>
      <c r="AN45" s="62"/>
      <c r="AO45" s="63">
        <f>AE45*1.67595089</f>
        <v>5.4145481841618458E-2</v>
      </c>
      <c r="AP45" s="29">
        <f>AF45*1.67595089</f>
        <v>1.1335725991531727</v>
      </c>
      <c r="AQ45" s="242"/>
    </row>
    <row r="46" spans="2:43" x14ac:dyDescent="0.25">
      <c r="B46" s="241"/>
      <c r="C46" s="67"/>
      <c r="D46" s="68"/>
      <c r="E46" s="69">
        <v>3.452814</v>
      </c>
      <c r="F46" s="70"/>
      <c r="G46" s="71"/>
      <c r="H46" s="72"/>
      <c r="I46" s="67"/>
      <c r="J46" s="68"/>
      <c r="K46" s="69"/>
      <c r="L46" s="60"/>
      <c r="M46" s="73"/>
      <c r="N46" s="74"/>
      <c r="O46" s="30">
        <f>E46/1.35077888888889</f>
        <v>2.5561652083859414</v>
      </c>
      <c r="P46" s="73"/>
      <c r="Q46" s="74"/>
      <c r="R46" s="30"/>
      <c r="S46" s="73"/>
      <c r="T46" s="74"/>
      <c r="U46" s="30"/>
      <c r="V46" s="63"/>
      <c r="W46" s="8"/>
      <c r="X46" s="62"/>
      <c r="Y46" s="63"/>
      <c r="Z46" s="29">
        <v>2.6552303274043703</v>
      </c>
      <c r="AA46" s="63"/>
      <c r="AB46" s="63"/>
      <c r="AC46" s="29"/>
      <c r="AD46" s="62"/>
      <c r="AE46" s="63"/>
      <c r="AF46" s="29">
        <v>3.8331380906309906</v>
      </c>
      <c r="AG46" s="63"/>
      <c r="AH46" s="62"/>
      <c r="AI46" s="63"/>
      <c r="AJ46" s="29">
        <f>Z46*1.67595089</f>
        <v>4.4500356303683457</v>
      </c>
      <c r="AK46" s="62"/>
      <c r="AL46" s="63"/>
      <c r="AM46" s="29"/>
      <c r="AN46" s="62"/>
      <c r="AO46" s="63"/>
      <c r="AP46" s="29">
        <f>AF46*1.67595089</f>
        <v>6.4241511944859093</v>
      </c>
      <c r="AQ46" s="242"/>
    </row>
    <row r="47" spans="2:43" x14ac:dyDescent="0.25">
      <c r="B47" s="241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62"/>
      <c r="Y47" s="63"/>
      <c r="Z47" s="29"/>
      <c r="AA47" s="63"/>
      <c r="AB47" s="63"/>
      <c r="AC47" s="29"/>
      <c r="AD47" s="62"/>
      <c r="AE47" s="63"/>
      <c r="AF47" s="29">
        <v>1.2290100373405528</v>
      </c>
      <c r="AG47" s="63"/>
      <c r="AH47" s="62"/>
      <c r="AI47" s="63"/>
      <c r="AJ47" s="29"/>
      <c r="AK47" s="62"/>
      <c r="AL47" s="63"/>
      <c r="AM47" s="29"/>
      <c r="AN47" s="62"/>
      <c r="AO47" s="63"/>
      <c r="AP47" s="29">
        <f>AF47*1.67595089</f>
        <v>2.0597604658998327</v>
      </c>
      <c r="AQ47" s="242"/>
    </row>
    <row r="48" spans="2:43" x14ac:dyDescent="0.25">
      <c r="B48" s="241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62"/>
      <c r="Y48" s="63"/>
      <c r="Z48" s="29"/>
      <c r="AA48" s="63"/>
      <c r="AB48" s="63"/>
      <c r="AC48" s="29"/>
      <c r="AD48" s="62"/>
      <c r="AE48" s="63"/>
      <c r="AF48" s="29">
        <v>0.23444220340221836</v>
      </c>
      <c r="AG48" s="63"/>
      <c r="AH48" s="62"/>
      <c r="AI48" s="63"/>
      <c r="AJ48" s="29"/>
      <c r="AK48" s="62"/>
      <c r="AL48" s="63"/>
      <c r="AM48" s="29"/>
      <c r="AN48" s="62"/>
      <c r="AO48" s="63"/>
      <c r="AP48" s="29">
        <f>AF48*1.67595089</f>
        <v>0.3929136194455089</v>
      </c>
      <c r="AQ48" s="242"/>
    </row>
    <row r="49" spans="2:43" x14ac:dyDescent="0.25">
      <c r="B49" s="241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62"/>
      <c r="Y49" s="63"/>
      <c r="Z49" s="29"/>
      <c r="AA49" s="63"/>
      <c r="AB49" s="63"/>
      <c r="AC49" s="29"/>
      <c r="AD49" s="62"/>
      <c r="AE49" s="63"/>
      <c r="AF49" s="29">
        <v>1.629832605243837</v>
      </c>
      <c r="AG49" s="63"/>
      <c r="AH49" s="62"/>
      <c r="AI49" s="63"/>
      <c r="AJ49" s="29"/>
      <c r="AK49" s="62"/>
      <c r="AL49" s="63"/>
      <c r="AM49" s="29"/>
      <c r="AN49" s="62"/>
      <c r="AO49" s="63"/>
      <c r="AP49" s="29">
        <f>AF49*1.67595089</f>
        <v>2.7315194053094274</v>
      </c>
      <c r="AQ49" s="242"/>
    </row>
    <row r="50" spans="2:43" x14ac:dyDescent="0.25">
      <c r="B50" s="241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73"/>
      <c r="Y50" s="74"/>
      <c r="Z50" s="30"/>
      <c r="AA50" s="74"/>
      <c r="AB50" s="74"/>
      <c r="AC50" s="30"/>
      <c r="AD50" s="73"/>
      <c r="AE50" s="74"/>
      <c r="AF50" s="30">
        <v>0.60360791104811051</v>
      </c>
      <c r="AG50" s="63"/>
      <c r="AH50" s="73"/>
      <c r="AI50" s="74"/>
      <c r="AJ50" s="30"/>
      <c r="AK50" s="73"/>
      <c r="AL50" s="74"/>
      <c r="AM50" s="30"/>
      <c r="AN50" s="73"/>
      <c r="AO50" s="74"/>
      <c r="AP50" s="30">
        <f>AF50*1.67595089</f>
        <v>1.0116172157321217</v>
      </c>
      <c r="AQ50" s="242"/>
    </row>
    <row r="51" spans="2:43" x14ac:dyDescent="0.25">
      <c r="B51" s="241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242"/>
    </row>
    <row r="52" spans="2:43" x14ac:dyDescent="0.25">
      <c r="B52" s="241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242"/>
    </row>
    <row r="53" spans="2:43" x14ac:dyDescent="0.25">
      <c r="B53" s="241"/>
      <c r="C53" s="63" t="s">
        <v>57</v>
      </c>
      <c r="D53" s="63"/>
      <c r="E53" s="63"/>
      <c r="F53" s="63"/>
      <c r="G53" s="63"/>
      <c r="H53" s="63"/>
      <c r="I53" s="63"/>
      <c r="J53" s="63"/>
      <c r="K53" s="63"/>
      <c r="L53" s="63"/>
      <c r="M53" s="135" t="s">
        <v>58</v>
      </c>
      <c r="N53" s="63"/>
      <c r="O53" s="63"/>
      <c r="P53" s="63"/>
      <c r="Q53" s="63"/>
      <c r="R53" s="63"/>
      <c r="S53" s="63"/>
      <c r="T53" s="63"/>
      <c r="U53" s="63"/>
      <c r="V53" s="63"/>
      <c r="W53" s="8"/>
      <c r="X53" s="63" t="s">
        <v>59</v>
      </c>
      <c r="Y53" s="63"/>
      <c r="Z53" s="63"/>
      <c r="AA53" s="63"/>
      <c r="AB53" s="63"/>
      <c r="AC53" s="63"/>
      <c r="AD53" s="63"/>
      <c r="AE53" s="63"/>
      <c r="AF53" s="63"/>
      <c r="AG53" s="63"/>
      <c r="AH53" s="135" t="s">
        <v>60</v>
      </c>
      <c r="AI53" s="63"/>
      <c r="AJ53" s="63"/>
      <c r="AK53" s="63"/>
      <c r="AL53" s="63"/>
      <c r="AM53" s="63"/>
      <c r="AN53" s="63"/>
      <c r="AO53" s="63"/>
      <c r="AP53" s="63"/>
      <c r="AQ53" s="242"/>
    </row>
    <row r="54" spans="2:43" x14ac:dyDescent="0.25">
      <c r="B54" s="241"/>
      <c r="C54" s="53" t="s">
        <v>19</v>
      </c>
      <c r="D54" s="54"/>
      <c r="E54" s="55"/>
      <c r="F54" s="53" t="s">
        <v>20</v>
      </c>
      <c r="G54" s="54"/>
      <c r="H54" s="55"/>
      <c r="I54" s="53" t="s">
        <v>21</v>
      </c>
      <c r="J54" s="54"/>
      <c r="K54" s="55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8"/>
      <c r="X54" s="53" t="s">
        <v>19</v>
      </c>
      <c r="Y54" s="54"/>
      <c r="Z54" s="55"/>
      <c r="AA54" s="53" t="s">
        <v>20</v>
      </c>
      <c r="AB54" s="54"/>
      <c r="AC54" s="55"/>
      <c r="AD54" s="53" t="s">
        <v>21</v>
      </c>
      <c r="AE54" s="54"/>
      <c r="AF54" s="55"/>
      <c r="AG54" s="63"/>
      <c r="AH54" s="63"/>
      <c r="AI54" s="63"/>
      <c r="AJ54" s="63"/>
      <c r="AK54" s="63"/>
      <c r="AL54" s="63"/>
      <c r="AM54" s="63"/>
      <c r="AN54" s="63"/>
      <c r="AO54" s="63"/>
      <c r="AP54" s="63"/>
      <c r="AQ54" s="242"/>
    </row>
    <row r="55" spans="2:43" x14ac:dyDescent="0.25">
      <c r="B55" s="241"/>
      <c r="C55" s="75" t="s">
        <v>16</v>
      </c>
      <c r="D55" s="76" t="s">
        <v>17</v>
      </c>
      <c r="E55" s="77" t="s">
        <v>28</v>
      </c>
      <c r="F55" s="75" t="s">
        <v>16</v>
      </c>
      <c r="G55" s="76" t="s">
        <v>17</v>
      </c>
      <c r="H55" s="77" t="s">
        <v>28</v>
      </c>
      <c r="I55" s="75" t="s">
        <v>16</v>
      </c>
      <c r="J55" s="76" t="s">
        <v>17</v>
      </c>
      <c r="K55" s="77" t="s">
        <v>28</v>
      </c>
      <c r="L55" s="63"/>
      <c r="M55" s="75" t="s">
        <v>16</v>
      </c>
      <c r="N55" s="76" t="s">
        <v>17</v>
      </c>
      <c r="O55" s="77" t="s">
        <v>28</v>
      </c>
      <c r="P55" s="75" t="s">
        <v>16</v>
      </c>
      <c r="Q55" s="76" t="s">
        <v>17</v>
      </c>
      <c r="R55" s="77" t="s">
        <v>28</v>
      </c>
      <c r="S55" s="75" t="s">
        <v>16</v>
      </c>
      <c r="T55" s="76" t="s">
        <v>17</v>
      </c>
      <c r="U55" s="77" t="s">
        <v>28</v>
      </c>
      <c r="V55" s="63"/>
      <c r="W55" s="8"/>
      <c r="X55" s="75" t="s">
        <v>16</v>
      </c>
      <c r="Y55" s="76" t="s">
        <v>17</v>
      </c>
      <c r="Z55" s="77" t="s">
        <v>28</v>
      </c>
      <c r="AA55" s="75" t="s">
        <v>16</v>
      </c>
      <c r="AB55" s="76" t="s">
        <v>17</v>
      </c>
      <c r="AC55" s="77" t="s">
        <v>28</v>
      </c>
      <c r="AD55" s="75" t="s">
        <v>16</v>
      </c>
      <c r="AE55" s="76" t="s">
        <v>17</v>
      </c>
      <c r="AF55" s="77" t="s">
        <v>28</v>
      </c>
      <c r="AG55" s="63"/>
      <c r="AH55" s="75" t="s">
        <v>16</v>
      </c>
      <c r="AI55" s="76" t="s">
        <v>17</v>
      </c>
      <c r="AJ55" s="77" t="s">
        <v>28</v>
      </c>
      <c r="AK55" s="75" t="s">
        <v>16</v>
      </c>
      <c r="AL55" s="76" t="s">
        <v>17</v>
      </c>
      <c r="AM55" s="77" t="s">
        <v>28</v>
      </c>
      <c r="AN55" s="75" t="s">
        <v>16</v>
      </c>
      <c r="AO55" s="76" t="s">
        <v>17</v>
      </c>
      <c r="AP55" s="77" t="s">
        <v>28</v>
      </c>
      <c r="AQ55" s="242"/>
    </row>
    <row r="56" spans="2:43" x14ac:dyDescent="0.25">
      <c r="B56" s="241"/>
      <c r="C56" s="62">
        <v>8.9902920746505979E-2</v>
      </c>
      <c r="D56" s="63">
        <v>3.8292855124216166E-2</v>
      </c>
      <c r="E56" s="29">
        <v>0.24374200865243514</v>
      </c>
      <c r="F56" s="62">
        <v>0.15020583448681263</v>
      </c>
      <c r="G56" s="63">
        <v>4.3164938598426357E-2</v>
      </c>
      <c r="H56" s="29">
        <v>0.71907959834447011</v>
      </c>
      <c r="I56" s="62">
        <v>0.63603846635367767</v>
      </c>
      <c r="J56" s="63">
        <v>7.0121951219512202E-2</v>
      </c>
      <c r="K56" s="29">
        <v>1.6437898645167555</v>
      </c>
      <c r="L56" s="63"/>
      <c r="M56" s="62">
        <f t="shared" ref="M56:M88" si="21">C56/0.463040978306023</f>
        <v>0.19415759070699201</v>
      </c>
      <c r="N56" s="63">
        <f t="shared" ref="N56:N88" si="22">D56/0.463040978306023</f>
        <v>8.2698631262195732E-2</v>
      </c>
      <c r="O56" s="29">
        <f t="shared" ref="O56:O88" si="23">E56/0.463040978306023</f>
        <v>0.52639403437711829</v>
      </c>
      <c r="P56" s="62">
        <f t="shared" ref="P56:P88" si="24">F56/0.463040978306023</f>
        <v>0.32438993852406267</v>
      </c>
      <c r="Q56" s="63">
        <f t="shared" ref="Q56:Q88" si="25">G56/0.463040978306023</f>
        <v>9.3220558483484206E-2</v>
      </c>
      <c r="R56" s="29">
        <f t="shared" ref="R56:R88" si="26">H56/0.463040978306023</f>
        <v>1.552950239901298</v>
      </c>
      <c r="S56" s="62">
        <f t="shared" ref="S56:S88" si="27">I56/0.463040978306023</f>
        <v>1.3736116157160521</v>
      </c>
      <c r="T56" s="63">
        <f t="shared" ref="T56:T88" si="28">J56/0.463040978306023</f>
        <v>0.15143789535873156</v>
      </c>
      <c r="U56" s="29">
        <f t="shared" ref="U56:U88" si="29">K56/0.463040978306023</f>
        <v>3.5499878877466813</v>
      </c>
      <c r="V56" s="63"/>
      <c r="W56" s="8"/>
      <c r="X56" s="62">
        <v>0.20280225933456006</v>
      </c>
      <c r="Y56" s="63">
        <v>9.0833130043462038E-2</v>
      </c>
      <c r="Z56" s="29">
        <v>0.72445954110634991</v>
      </c>
      <c r="AA56" s="62">
        <v>0.20835351019641346</v>
      </c>
      <c r="AB56" s="63">
        <v>1.0295824466772394E-2</v>
      </c>
      <c r="AC56" s="29">
        <v>1.5426019475911794</v>
      </c>
      <c r="AD56" s="62">
        <v>9.9738344358162465E-2</v>
      </c>
      <c r="AE56" s="63">
        <v>4.3948882738544484E-2</v>
      </c>
      <c r="AF56" s="29">
        <v>0.39627597093884454</v>
      </c>
      <c r="AG56" s="63"/>
      <c r="AH56" s="62">
        <f t="shared" ref="AH56:AH84" si="30">X56*3.7909389</f>
        <v>0.76881097391927189</v>
      </c>
      <c r="AI56" s="63">
        <f t="shared" ref="AI56:AI84" si="31">Y56*3.7909389</f>
        <v>0.34434284609051891</v>
      </c>
      <c r="AJ56" s="29">
        <f t="shared" ref="AJ56:AJ84" si="32">Z56*3.7909389</f>
        <v>2.7463818558562108</v>
      </c>
      <c r="AK56" s="62">
        <f t="shared" ref="AK56:AK84" si="33">AA56*3.7909389</f>
        <v>0.78985542675513043</v>
      </c>
      <c r="AL56" s="63">
        <f t="shared" ref="AL56:AL84" si="34">AB56*3.7909389</f>
        <v>3.9030841478659227E-2</v>
      </c>
      <c r="AM56" s="29">
        <f t="shared" ref="AM56:AM84" si="35">AC56*3.7909389</f>
        <v>5.8479097303391629</v>
      </c>
      <c r="AN56" s="62">
        <f t="shared" ref="AN56:AN84" si="36">AD56*3.7909389</f>
        <v>0.37810196944895363</v>
      </c>
      <c r="AO56" s="63">
        <f t="shared" ref="AO56:AO84" si="37">AE56*3.7909389</f>
        <v>0.16660752918508681</v>
      </c>
      <c r="AP56" s="29">
        <f t="shared" ref="AP56:AP84" si="38">AF56*3.7909389</f>
        <v>1.5022579933673352</v>
      </c>
      <c r="AQ56" s="242"/>
    </row>
    <row r="57" spans="2:43" x14ac:dyDescent="0.25">
      <c r="B57" s="241"/>
      <c r="C57" s="62">
        <v>9.2152250071927844E-2</v>
      </c>
      <c r="D57" s="63">
        <v>4.552316804087795E-2</v>
      </c>
      <c r="E57" s="29">
        <v>0.29687522978144304</v>
      </c>
      <c r="F57" s="62">
        <v>0.22140441699815361</v>
      </c>
      <c r="G57" s="63">
        <v>5.0346371107447788E-2</v>
      </c>
      <c r="H57" s="29">
        <v>0.14287182180293462</v>
      </c>
      <c r="I57" s="62">
        <v>0.80434088732843911</v>
      </c>
      <c r="J57" s="63">
        <v>3.6754129006139884E-2</v>
      </c>
      <c r="K57" s="29">
        <v>1.9350719749442871</v>
      </c>
      <c r="L57" s="63"/>
      <c r="M57" s="62">
        <f t="shared" si="21"/>
        <v>0.19901532345809916</v>
      </c>
      <c r="N57" s="63">
        <f t="shared" si="22"/>
        <v>9.831347585567636E-2</v>
      </c>
      <c r="O57" s="29">
        <f t="shared" si="23"/>
        <v>0.64114245539892312</v>
      </c>
      <c r="P57" s="62">
        <f t="shared" si="24"/>
        <v>0.47815296565788573</v>
      </c>
      <c r="Q57" s="63">
        <f t="shared" si="25"/>
        <v>0.10872983918536462</v>
      </c>
      <c r="R57" s="29">
        <f t="shared" si="26"/>
        <v>0.3085511401725462</v>
      </c>
      <c r="S57" s="62">
        <f t="shared" si="27"/>
        <v>1.7370835952166022</v>
      </c>
      <c r="T57" s="63">
        <f t="shared" si="28"/>
        <v>7.9375542831220322E-2</v>
      </c>
      <c r="U57" s="29">
        <f t="shared" si="29"/>
        <v>4.1790512408286276</v>
      </c>
      <c r="V57" s="63"/>
      <c r="W57" s="8"/>
      <c r="X57" s="62">
        <v>8.1462594355573903E-2</v>
      </c>
      <c r="Y57" s="63">
        <v>5.1836116274496011E-2</v>
      </c>
      <c r="Z57" s="29">
        <v>3.6946839320878763E-2</v>
      </c>
      <c r="AA57" s="62">
        <v>0.40810365265890741</v>
      </c>
      <c r="AB57" s="63">
        <v>2.2416752599592197E-2</v>
      </c>
      <c r="AC57" s="29">
        <v>4.3502562336213718E-2</v>
      </c>
      <c r="AD57" s="62">
        <v>0.16438261556774234</v>
      </c>
      <c r="AE57" s="63">
        <v>3.0860133647504416E-2</v>
      </c>
      <c r="AF57" s="29">
        <v>1.1814608055750182</v>
      </c>
      <c r="AG57" s="63"/>
      <c r="AH57" s="62">
        <f t="shared" si="30"/>
        <v>0.30881971783746553</v>
      </c>
      <c r="AI57" s="63">
        <f t="shared" si="31"/>
        <v>0.19650754960991001</v>
      </c>
      <c r="AJ57" s="29">
        <f t="shared" si="32"/>
        <v>0.14006321041356889</v>
      </c>
      <c r="AK57" s="62">
        <f t="shared" si="33"/>
        <v>1.5470960120967405</v>
      </c>
      <c r="AL57" s="63">
        <f t="shared" si="34"/>
        <v>8.4980539441470188E-2</v>
      </c>
      <c r="AM57" s="29">
        <f t="shared" si="35"/>
        <v>0.16491555581002745</v>
      </c>
      <c r="AN57" s="62">
        <f t="shared" si="36"/>
        <v>0.62316445183949998</v>
      </c>
      <c r="AO57" s="63">
        <f t="shared" si="37"/>
        <v>0.11698888110352337</v>
      </c>
      <c r="AP57" s="29">
        <f t="shared" si="38"/>
        <v>4.4788457266796735</v>
      </c>
      <c r="AQ57" s="242"/>
    </row>
    <row r="58" spans="2:43" x14ac:dyDescent="0.25">
      <c r="B58" s="241"/>
      <c r="C58" s="62">
        <v>0.14021251958146269</v>
      </c>
      <c r="D58" s="63">
        <v>4.0881306062710968E-2</v>
      </c>
      <c r="E58" s="29">
        <v>1.2575189608578154</v>
      </c>
      <c r="F58" s="62">
        <v>0.12704256038465872</v>
      </c>
      <c r="G58" s="63">
        <v>4.2866995596583371E-2</v>
      </c>
      <c r="H58" s="29">
        <v>0.22765532259858767</v>
      </c>
      <c r="I58" s="62">
        <v>8.1151174668410583E-2</v>
      </c>
      <c r="J58" s="63">
        <v>3.8126462070849645E-2</v>
      </c>
      <c r="K58" s="29">
        <v>1.5564671490635975</v>
      </c>
      <c r="L58" s="63"/>
      <c r="M58" s="62">
        <f t="shared" si="21"/>
        <v>0.30280801516620087</v>
      </c>
      <c r="N58" s="63">
        <f t="shared" si="22"/>
        <v>8.8288743282009446E-2</v>
      </c>
      <c r="O58" s="29">
        <f t="shared" si="23"/>
        <v>2.7157833102769651</v>
      </c>
      <c r="P58" s="62">
        <f t="shared" si="24"/>
        <v>0.27436569620560991</v>
      </c>
      <c r="Q58" s="63">
        <f t="shared" si="25"/>
        <v>9.2577110029023496E-2</v>
      </c>
      <c r="R58" s="29">
        <f t="shared" si="26"/>
        <v>0.49165264688113774</v>
      </c>
      <c r="S58" s="62">
        <f t="shared" si="27"/>
        <v>0.1752570041755093</v>
      </c>
      <c r="T58" s="63">
        <f t="shared" si="28"/>
        <v>8.2339282821858442E-2</v>
      </c>
      <c r="U58" s="29">
        <f t="shared" si="29"/>
        <v>3.3614026014667995</v>
      </c>
      <c r="V58" s="63"/>
      <c r="W58" s="8"/>
      <c r="X58" s="62">
        <v>0.36508907793856066</v>
      </c>
      <c r="Y58" s="63">
        <v>9.0475926486908095E-2</v>
      </c>
      <c r="Z58" s="29">
        <v>0.10087468389487735</v>
      </c>
      <c r="AA58" s="62">
        <v>4.4795347016375719E-2</v>
      </c>
      <c r="AB58" s="63">
        <v>1.2768508288830456E-2</v>
      </c>
      <c r="AC58" s="29">
        <v>0.14278827155591334</v>
      </c>
      <c r="AD58" s="62">
        <v>0.28503762985002118</v>
      </c>
      <c r="AE58" s="63">
        <v>2.7296317630995968E-2</v>
      </c>
      <c r="AF58" s="29">
        <v>1.6410593315027469</v>
      </c>
      <c r="AG58" s="63"/>
      <c r="AH58" s="62">
        <f t="shared" si="30"/>
        <v>1.3840303875224214</v>
      </c>
      <c r="AI58" s="63">
        <f t="shared" si="31"/>
        <v>0.34298870923276026</v>
      </c>
      <c r="AJ58" s="29">
        <f t="shared" si="32"/>
        <v>0.38240976320229403</v>
      </c>
      <c r="AK58" s="62">
        <f t="shared" si="33"/>
        <v>0.16981642354337764</v>
      </c>
      <c r="AL58" s="63">
        <f t="shared" si="34"/>
        <v>4.8404634767099809E-2</v>
      </c>
      <c r="AM58" s="29">
        <f t="shared" si="35"/>
        <v>0.54130161310507541</v>
      </c>
      <c r="AN58" s="62">
        <f t="shared" si="36"/>
        <v>1.0805602389622464</v>
      </c>
      <c r="AO58" s="63">
        <f t="shared" si="37"/>
        <v>0.10347867233409846</v>
      </c>
      <c r="AP58" s="29">
        <f t="shared" si="38"/>
        <v>6.2211556570017583</v>
      </c>
      <c r="AQ58" s="242"/>
    </row>
    <row r="59" spans="2:43" x14ac:dyDescent="0.25">
      <c r="B59" s="241"/>
      <c r="C59" s="62">
        <v>9.2858595012293654E-2</v>
      </c>
      <c r="D59" s="63">
        <v>3.4199332121762835E-2</v>
      </c>
      <c r="E59" s="29">
        <v>0.18678025469151133</v>
      </c>
      <c r="F59" s="62">
        <v>0.13533553768533221</v>
      </c>
      <c r="G59" s="63">
        <v>2.2466422466422466E-2</v>
      </c>
      <c r="H59" s="29">
        <v>0.69088779008675583</v>
      </c>
      <c r="I59" s="62">
        <v>8.3612920202618249E-2</v>
      </c>
      <c r="J59" s="63">
        <v>2.7425494801264785E-2</v>
      </c>
      <c r="K59" s="29">
        <v>1.2059282219217453</v>
      </c>
      <c r="L59" s="63"/>
      <c r="M59" s="62">
        <f t="shared" si="21"/>
        <v>0.20054077147125318</v>
      </c>
      <c r="N59" s="63">
        <f t="shared" si="22"/>
        <v>7.3858111320680042E-2</v>
      </c>
      <c r="O59" s="29">
        <f t="shared" si="23"/>
        <v>0.40337737574506544</v>
      </c>
      <c r="P59" s="62">
        <f t="shared" si="24"/>
        <v>0.29227550913623285</v>
      </c>
      <c r="Q59" s="63">
        <f t="shared" si="25"/>
        <v>4.8519296388438535E-2</v>
      </c>
      <c r="R59" s="29">
        <f t="shared" si="26"/>
        <v>1.4920661938264765</v>
      </c>
      <c r="S59" s="62">
        <f t="shared" si="27"/>
        <v>0.18057347863358783</v>
      </c>
      <c r="T59" s="63">
        <f t="shared" si="28"/>
        <v>5.9229087891092276E-2</v>
      </c>
      <c r="U59" s="29">
        <f t="shared" si="29"/>
        <v>2.6043660894408993</v>
      </c>
      <c r="V59" s="63"/>
      <c r="W59" s="8"/>
      <c r="X59" s="62">
        <v>0.10841816618659307</v>
      </c>
      <c r="Y59" s="63">
        <v>3.4319134848819245E-2</v>
      </c>
      <c r="Z59" s="29">
        <v>0.10429487525954369</v>
      </c>
      <c r="AA59" s="62">
        <v>0.33568100312946092</v>
      </c>
      <c r="AB59" s="63">
        <v>1.0564682269453941E-2</v>
      </c>
      <c r="AC59" s="29">
        <v>1.1945348973549574E-2</v>
      </c>
      <c r="AD59" s="62">
        <v>0.22292724432806449</v>
      </c>
      <c r="AE59" s="63">
        <v>2.5121815151794458E-2</v>
      </c>
      <c r="AF59" s="29">
        <v>1.6260549070150243</v>
      </c>
      <c r="AG59" s="63"/>
      <c r="AH59" s="62">
        <f t="shared" si="30"/>
        <v>0.41100664366342032</v>
      </c>
      <c r="AI59" s="63">
        <f t="shared" si="31"/>
        <v>0.1301017433127345</v>
      </c>
      <c r="AJ59" s="29">
        <f t="shared" si="32"/>
        <v>0.39537549969205177</v>
      </c>
      <c r="AK59" s="62">
        <f t="shared" si="33"/>
        <v>1.2725461727544951</v>
      </c>
      <c r="AL59" s="63">
        <f t="shared" si="34"/>
        <v>4.0050064981413225E-2</v>
      </c>
      <c r="AM59" s="29">
        <f t="shared" si="35"/>
        <v>4.528408809790415E-2</v>
      </c>
      <c r="AN59" s="62">
        <f t="shared" si="36"/>
        <v>0.84510356239306406</v>
      </c>
      <c r="AO59" s="63">
        <f t="shared" si="37"/>
        <v>9.5235266297547014E-2</v>
      </c>
      <c r="AP59" s="29">
        <f t="shared" si="38"/>
        <v>6.1642748005391388</v>
      </c>
      <c r="AQ59" s="242"/>
    </row>
    <row r="60" spans="2:43" x14ac:dyDescent="0.25">
      <c r="B60" s="241"/>
      <c r="C60" s="62">
        <v>0.13043018190065775</v>
      </c>
      <c r="D60" s="63">
        <v>3.6233992962406876E-2</v>
      </c>
      <c r="E60" s="29">
        <v>0.16560587081645703</v>
      </c>
      <c r="F60" s="62">
        <v>0.50682356580822863</v>
      </c>
      <c r="G60" s="63">
        <v>5.9896657175999159E-2</v>
      </c>
      <c r="H60" s="29">
        <v>0.69647622813086885</v>
      </c>
      <c r="I60" s="62">
        <v>0.31451503196843966</v>
      </c>
      <c r="J60" s="63">
        <v>4.3520924675324681E-2</v>
      </c>
      <c r="K60" s="29">
        <v>1.4267318098280115</v>
      </c>
      <c r="L60" s="63"/>
      <c r="M60" s="62">
        <f t="shared" si="21"/>
        <v>0.28168172583303558</v>
      </c>
      <c r="N60" s="63">
        <f t="shared" si="22"/>
        <v>7.8252238268337215E-2</v>
      </c>
      <c r="O60" s="29">
        <f t="shared" si="23"/>
        <v>0.35764841250617868</v>
      </c>
      <c r="P60" s="62">
        <f t="shared" si="24"/>
        <v>1.094554455336499</v>
      </c>
      <c r="Q60" s="63">
        <f t="shared" si="25"/>
        <v>0.12935498148592275</v>
      </c>
      <c r="R60" s="29">
        <f t="shared" si="26"/>
        <v>1.504135186217944</v>
      </c>
      <c r="S60" s="62">
        <f t="shared" si="27"/>
        <v>0.67923800852152061</v>
      </c>
      <c r="T60" s="63">
        <f t="shared" si="28"/>
        <v>9.3989358856618896E-2</v>
      </c>
      <c r="U60" s="29">
        <f t="shared" si="29"/>
        <v>3.0812214829182718</v>
      </c>
      <c r="V60" s="63"/>
      <c r="W60" s="8"/>
      <c r="X60" s="62">
        <v>4.4061548106324552E-2</v>
      </c>
      <c r="Y60" s="63">
        <v>1.9946259268023583E-2</v>
      </c>
      <c r="Z60" s="29">
        <v>0.56907957064088777</v>
      </c>
      <c r="AA60" s="62">
        <v>4.5419342175339059E-3</v>
      </c>
      <c r="AB60" s="63">
        <v>1.0590558092904087E-2</v>
      </c>
      <c r="AC60" s="29">
        <v>0.41671376450643771</v>
      </c>
      <c r="AD60" s="62">
        <v>1.3324646992916223</v>
      </c>
      <c r="AE60" s="63">
        <v>2.2130673030178453E-2</v>
      </c>
      <c r="AF60" s="29">
        <v>0.73745279204075453</v>
      </c>
      <c r="AG60" s="63"/>
      <c r="AH60" s="62">
        <f t="shared" si="30"/>
        <v>0.16703463671048707</v>
      </c>
      <c r="AI60" s="63">
        <f t="shared" si="31"/>
        <v>7.5615050168636122E-2</v>
      </c>
      <c r="AJ60" s="29">
        <f t="shared" si="32"/>
        <v>2.1573458815378395</v>
      </c>
      <c r="AK60" s="62">
        <f t="shared" si="33"/>
        <v>1.7218195106490346E-2</v>
      </c>
      <c r="AL60" s="63">
        <f t="shared" si="34"/>
        <v>4.0148158647099919E-2</v>
      </c>
      <c r="AM60" s="29">
        <f t="shared" si="35"/>
        <v>1.5797364200328941</v>
      </c>
      <c r="AN60" s="62">
        <f t="shared" si="36"/>
        <v>5.0512922614214135</v>
      </c>
      <c r="AO60" s="63">
        <f t="shared" si="37"/>
        <v>8.3896029273284378E-2</v>
      </c>
      <c r="AP60" s="29">
        <f t="shared" si="38"/>
        <v>2.7956384762609066</v>
      </c>
      <c r="AQ60" s="242"/>
    </row>
    <row r="61" spans="2:43" x14ac:dyDescent="0.25">
      <c r="B61" s="241"/>
      <c r="C61" s="62">
        <v>0.23041650745128009</v>
      </c>
      <c r="D61" s="63">
        <v>4.336937926138091E-2</v>
      </c>
      <c r="E61" s="29">
        <v>0.20048942890068316</v>
      </c>
      <c r="F61" s="62">
        <v>0.80570872526759651</v>
      </c>
      <c r="G61" s="63">
        <v>4.901513915559938E-2</v>
      </c>
      <c r="H61" s="29">
        <v>0.66121741284290048</v>
      </c>
      <c r="I61" s="62">
        <v>0.15054585278443872</v>
      </c>
      <c r="J61" s="63">
        <v>3.8403289974338783E-2</v>
      </c>
      <c r="K61" s="29">
        <v>0.19379010269875754</v>
      </c>
      <c r="L61" s="63"/>
      <c r="M61" s="62">
        <f t="shared" si="21"/>
        <v>0.49761580129307309</v>
      </c>
      <c r="N61" s="63">
        <f t="shared" si="22"/>
        <v>9.3662075913977016E-2</v>
      </c>
      <c r="O61" s="29">
        <f t="shared" si="23"/>
        <v>0.43298420289743783</v>
      </c>
      <c r="P61" s="62">
        <f t="shared" si="24"/>
        <v>1.7400376273719451</v>
      </c>
      <c r="Q61" s="63">
        <f t="shared" si="25"/>
        <v>0.10585486264069993</v>
      </c>
      <c r="R61" s="29">
        <f t="shared" si="26"/>
        <v>1.4279889768328518</v>
      </c>
      <c r="S61" s="62">
        <f t="shared" si="27"/>
        <v>0.32512425430507624</v>
      </c>
      <c r="T61" s="63">
        <f t="shared" si="28"/>
        <v>8.293713034823047E-2</v>
      </c>
      <c r="U61" s="29">
        <f t="shared" si="29"/>
        <v>0.41851609636735432</v>
      </c>
      <c r="V61" s="63"/>
      <c r="W61" s="8"/>
      <c r="X61" s="62">
        <v>7.4580392810356388E-2</v>
      </c>
      <c r="Y61" s="63">
        <v>7.3474634163067529E-2</v>
      </c>
      <c r="Z61" s="29">
        <v>0.31889041757009329</v>
      </c>
      <c r="AA61" s="62">
        <v>0.63793443165542196</v>
      </c>
      <c r="AB61" s="63">
        <v>1.354165629670432E-2</v>
      </c>
      <c r="AC61" s="29">
        <v>0.63337222237422841</v>
      </c>
      <c r="AD61" s="62">
        <v>1.0119808954920781</v>
      </c>
      <c r="AE61" s="63">
        <v>0.14354981989207616</v>
      </c>
      <c r="AF61" s="29">
        <v>0.81131740482325865</v>
      </c>
      <c r="AG61" s="63"/>
      <c r="AH61" s="62">
        <f t="shared" si="30"/>
        <v>0.28272971228206034</v>
      </c>
      <c r="AI61" s="63">
        <f t="shared" si="31"/>
        <v>0.27853784881204163</v>
      </c>
      <c r="AJ61" s="29">
        <f t="shared" si="32"/>
        <v>1.2088940888037101</v>
      </c>
      <c r="AK61" s="62">
        <f t="shared" si="33"/>
        <v>2.4183704526119305</v>
      </c>
      <c r="AL61" s="63">
        <f t="shared" si="34"/>
        <v>5.1335591625606351E-2</v>
      </c>
      <c r="AM61" s="29">
        <f t="shared" si="35"/>
        <v>2.4010753959779128</v>
      </c>
      <c r="AN61" s="62">
        <f t="shared" si="36"/>
        <v>3.8363577427777535</v>
      </c>
      <c r="AO61" s="63">
        <f t="shared" si="37"/>
        <v>0.54418859631686534</v>
      </c>
      <c r="AP61" s="29">
        <f t="shared" si="38"/>
        <v>3.075654710191539</v>
      </c>
      <c r="AQ61" s="242"/>
    </row>
    <row r="62" spans="2:43" x14ac:dyDescent="0.25">
      <c r="B62" s="241"/>
      <c r="C62" s="62">
        <v>0.11969845052660603</v>
      </c>
      <c r="D62" s="63">
        <v>3.6466749267741433E-2</v>
      </c>
      <c r="E62" s="29">
        <v>0.14573583881903157</v>
      </c>
      <c r="F62" s="62">
        <v>2.009394551050161</v>
      </c>
      <c r="G62" s="63">
        <v>6.777560339204175E-2</v>
      </c>
      <c r="H62" s="29">
        <v>0.50456101101995265</v>
      </c>
      <c r="I62" s="62">
        <v>0.24608928023356677</v>
      </c>
      <c r="J62" s="63">
        <v>7.8895071542130366E-2</v>
      </c>
      <c r="K62" s="29">
        <v>0.54925612002918089</v>
      </c>
      <c r="L62" s="63"/>
      <c r="M62" s="62">
        <f t="shared" si="21"/>
        <v>0.25850509163251106</v>
      </c>
      <c r="N62" s="63">
        <f t="shared" si="22"/>
        <v>7.8754907181542405E-2</v>
      </c>
      <c r="O62" s="29">
        <f t="shared" si="23"/>
        <v>0.31473637463402865</v>
      </c>
      <c r="P62" s="62">
        <f t="shared" si="24"/>
        <v>4.3395609572208436</v>
      </c>
      <c r="Q62" s="63">
        <f t="shared" si="25"/>
        <v>0.1463706379508575</v>
      </c>
      <c r="R62" s="29">
        <f t="shared" si="26"/>
        <v>1.0896681603987308</v>
      </c>
      <c r="S62" s="62">
        <f t="shared" si="27"/>
        <v>0.5314632867567215</v>
      </c>
      <c r="T62" s="63">
        <f t="shared" si="28"/>
        <v>0.17038464247971752</v>
      </c>
      <c r="U62" s="29">
        <f t="shared" si="29"/>
        <v>1.186193330099131</v>
      </c>
      <c r="V62" s="63"/>
      <c r="W62" s="8"/>
      <c r="X62" s="62">
        <v>0.20572693126969235</v>
      </c>
      <c r="Y62" s="63">
        <v>1.6737479776687752E-2</v>
      </c>
      <c r="Z62" s="29">
        <v>0.44105235950890032</v>
      </c>
      <c r="AA62" s="62">
        <v>3.6282211158665818E-2</v>
      </c>
      <c r="AB62" s="63">
        <v>5.7422786613852E-3</v>
      </c>
      <c r="AC62" s="29">
        <v>0.85358325476376096</v>
      </c>
      <c r="AD62" s="62">
        <v>0.21916650284059846</v>
      </c>
      <c r="AE62" s="63">
        <v>1.6700210383280369E-2</v>
      </c>
      <c r="AF62" s="29">
        <v>0.56562868931966548</v>
      </c>
      <c r="AG62" s="63"/>
      <c r="AH62" s="62">
        <f t="shared" si="30"/>
        <v>0.77989822652790308</v>
      </c>
      <c r="AI62" s="63">
        <f t="shared" si="31"/>
        <v>6.3450763173408906E-2</v>
      </c>
      <c r="AJ62" s="29">
        <f t="shared" si="32"/>
        <v>1.6720025465990751</v>
      </c>
      <c r="AK62" s="62">
        <f t="shared" si="33"/>
        <v>0.13754364565940033</v>
      </c>
      <c r="AL62" s="63">
        <f t="shared" si="34"/>
        <v>2.1768627552085081E-2</v>
      </c>
      <c r="AM62" s="29">
        <f t="shared" si="35"/>
        <v>3.2358819648725516</v>
      </c>
      <c r="AN62" s="62">
        <f t="shared" si="36"/>
        <v>0.83084682119538522</v>
      </c>
      <c r="AO62" s="63">
        <f t="shared" si="37"/>
        <v>6.3309477180161458E-2</v>
      </c>
      <c r="AP62" s="29">
        <f t="shared" si="38"/>
        <v>2.1442638012979343</v>
      </c>
      <c r="AQ62" s="242"/>
    </row>
    <row r="63" spans="2:43" x14ac:dyDescent="0.25">
      <c r="B63" s="241"/>
      <c r="C63" s="62">
        <v>0.1755308598428717</v>
      </c>
      <c r="D63" s="63">
        <v>2.8048082427017746E-2</v>
      </c>
      <c r="E63" s="29">
        <v>0.23333695389166598</v>
      </c>
      <c r="F63" s="62">
        <v>1.0344537647058822</v>
      </c>
      <c r="G63" s="63">
        <v>4.1395157842166304E-2</v>
      </c>
      <c r="H63" s="29">
        <v>0.5212545628093096</v>
      </c>
      <c r="I63" s="62">
        <v>0.10724758953267498</v>
      </c>
      <c r="J63" s="63">
        <v>2.8992988342581842E-2</v>
      </c>
      <c r="K63" s="29">
        <v>0.59585731273527698</v>
      </c>
      <c r="L63" s="63"/>
      <c r="M63" s="62">
        <f t="shared" si="21"/>
        <v>0.37908277683117642</v>
      </c>
      <c r="N63" s="63">
        <f t="shared" si="22"/>
        <v>6.0573650586235622E-2</v>
      </c>
      <c r="O63" s="29">
        <f t="shared" si="23"/>
        <v>0.50392290277482521</v>
      </c>
      <c r="P63" s="62">
        <f t="shared" si="24"/>
        <v>2.234043666049387</v>
      </c>
      <c r="Q63" s="63">
        <f t="shared" si="25"/>
        <v>8.9398476121066578E-2</v>
      </c>
      <c r="R63" s="29">
        <f t="shared" si="26"/>
        <v>1.12572015702855</v>
      </c>
      <c r="S63" s="62">
        <f t="shared" si="27"/>
        <v>0.23161576309083218</v>
      </c>
      <c r="T63" s="63">
        <f t="shared" si="28"/>
        <v>6.2614303487024056E-2</v>
      </c>
      <c r="U63" s="29">
        <f t="shared" si="29"/>
        <v>1.2868349469093336</v>
      </c>
      <c r="V63" s="63"/>
      <c r="W63" s="8"/>
      <c r="X63" s="62">
        <v>7.9641085057436251E-2</v>
      </c>
      <c r="Y63" s="63">
        <v>7.9012056654570992E-2</v>
      </c>
      <c r="Z63" s="29">
        <v>1.2041295846814923</v>
      </c>
      <c r="AA63" s="62">
        <v>0.1513230789182258</v>
      </c>
      <c r="AB63" s="63">
        <v>3.0906075682194333E-3</v>
      </c>
      <c r="AC63" s="29">
        <v>1.6159402277360515</v>
      </c>
      <c r="AD63" s="62">
        <v>0.19509902860062647</v>
      </c>
      <c r="AE63" s="63">
        <v>2.7098956230081267E-2</v>
      </c>
      <c r="AF63" s="29">
        <v>0.52650770352697096</v>
      </c>
      <c r="AG63" s="63"/>
      <c r="AH63" s="62">
        <f t="shared" si="30"/>
        <v>0.30191448738244381</v>
      </c>
      <c r="AI63" s="63">
        <f t="shared" si="31"/>
        <v>0.29952987914081702</v>
      </c>
      <c r="AJ63" s="29">
        <f t="shared" si="32"/>
        <v>4.5647816832099135</v>
      </c>
      <c r="AK63" s="62">
        <f t="shared" si="33"/>
        <v>0.57365654633887209</v>
      </c>
      <c r="AL63" s="63">
        <f t="shared" si="34"/>
        <v>1.1716304454997453E-2</v>
      </c>
      <c r="AM63" s="29">
        <f t="shared" si="35"/>
        <v>6.1259306693994562</v>
      </c>
      <c r="AN63" s="62">
        <f t="shared" si="36"/>
        <v>0.7396084968743275</v>
      </c>
      <c r="AO63" s="63">
        <f t="shared" si="37"/>
        <v>0.10273048732201243</v>
      </c>
      <c r="AP63" s="29">
        <f t="shared" si="38"/>
        <v>1.9959585344500614</v>
      </c>
      <c r="AQ63" s="242"/>
    </row>
    <row r="64" spans="2:43" x14ac:dyDescent="0.25">
      <c r="B64" s="241"/>
      <c r="C64" s="62">
        <v>0.16320141760189014</v>
      </c>
      <c r="D64" s="63">
        <v>3.114108081696472E-2</v>
      </c>
      <c r="E64" s="29">
        <v>0.22060847412960088</v>
      </c>
      <c r="F64" s="62">
        <v>1.4889357139676727</v>
      </c>
      <c r="G64" s="63">
        <v>6.4227642276422761E-2</v>
      </c>
      <c r="H64" s="29">
        <v>0.14305250935363178</v>
      </c>
      <c r="I64" s="62">
        <v>0.17483260545215543</v>
      </c>
      <c r="J64" s="63">
        <v>5.8837070914783157E-2</v>
      </c>
      <c r="K64" s="29">
        <v>0.61130179610945412</v>
      </c>
      <c r="L64" s="63"/>
      <c r="M64" s="62">
        <f t="shared" si="21"/>
        <v>0.35245566860829886</v>
      </c>
      <c r="N64" s="63">
        <f t="shared" si="22"/>
        <v>6.7253401482716357E-2</v>
      </c>
      <c r="O64" s="29">
        <f t="shared" si="23"/>
        <v>0.4764340187269584</v>
      </c>
      <c r="P64" s="62">
        <f t="shared" si="24"/>
        <v>3.2155592781761047</v>
      </c>
      <c r="Q64" s="63">
        <f t="shared" si="25"/>
        <v>0.1387083331401715</v>
      </c>
      <c r="R64" s="29">
        <f t="shared" si="26"/>
        <v>0.30894135952496332</v>
      </c>
      <c r="S64" s="62">
        <f t="shared" si="27"/>
        <v>0.37757480146089545</v>
      </c>
      <c r="T64" s="63">
        <f t="shared" si="28"/>
        <v>0.12706666077380702</v>
      </c>
      <c r="U64" s="29">
        <f t="shared" si="29"/>
        <v>1.3201894103321581</v>
      </c>
      <c r="V64" s="63"/>
      <c r="W64" s="8"/>
      <c r="X64" s="62">
        <v>5.1874438028370426E-2</v>
      </c>
      <c r="Y64" s="63">
        <v>3.6186395215676348E-2</v>
      </c>
      <c r="Z64" s="29">
        <v>0.12452842400882932</v>
      </c>
      <c r="AA64" s="62">
        <v>7.0236270405421949E-2</v>
      </c>
      <c r="AB64" s="63">
        <v>9.6221805847521748E-3</v>
      </c>
      <c r="AC64" s="29">
        <v>0.75141778753955912</v>
      </c>
      <c r="AD64" s="62">
        <v>0.16131355608310946</v>
      </c>
      <c r="AE64" s="63">
        <v>1.8535293865656669E-2</v>
      </c>
      <c r="AF64" s="29">
        <v>0.54462628514021016</v>
      </c>
      <c r="AG64" s="63"/>
      <c r="AH64" s="62">
        <f t="shared" si="30"/>
        <v>0.19665282503738876</v>
      </c>
      <c r="AI64" s="63">
        <f t="shared" si="31"/>
        <v>0.13718041327388136</v>
      </c>
      <c r="AJ64" s="29">
        <f t="shared" si="32"/>
        <v>0.47207964673076502</v>
      </c>
      <c r="AK64" s="62">
        <f t="shared" si="33"/>
        <v>0.26626140967083284</v>
      </c>
      <c r="AL64" s="63">
        <f t="shared" si="34"/>
        <v>3.6477098681561765E-2</v>
      </c>
      <c r="AM64" s="29">
        <f t="shared" si="35"/>
        <v>2.8485789209356498</v>
      </c>
      <c r="AN64" s="62">
        <f t="shared" si="36"/>
        <v>0.61152983485279133</v>
      </c>
      <c r="AO64" s="63">
        <f t="shared" si="37"/>
        <v>7.0266166538249242E-2</v>
      </c>
      <c r="AP64" s="29">
        <f t="shared" si="38"/>
        <v>2.0646449703005145</v>
      </c>
      <c r="AQ64" s="242"/>
    </row>
    <row r="65" spans="2:43" x14ac:dyDescent="0.25">
      <c r="B65" s="241"/>
      <c r="C65" s="62">
        <v>0.1196769439361007</v>
      </c>
      <c r="D65" s="63">
        <v>3.1364082170602645E-2</v>
      </c>
      <c r="E65" s="29">
        <v>0.24074008614940384</v>
      </c>
      <c r="F65" s="62">
        <v>1.0522848735729127</v>
      </c>
      <c r="G65" s="63">
        <v>3.7958251116419151E-2</v>
      </c>
      <c r="H65" s="29">
        <v>0.79232064668238467</v>
      </c>
      <c r="I65" s="62">
        <v>0.14917950073280314</v>
      </c>
      <c r="J65" s="63">
        <v>7.214854331262445E-2</v>
      </c>
      <c r="K65" s="29">
        <v>0.21369902188917392</v>
      </c>
      <c r="L65" s="63"/>
      <c r="M65" s="62">
        <f t="shared" si="21"/>
        <v>0.25845864522384976</v>
      </c>
      <c r="N65" s="63">
        <f t="shared" si="22"/>
        <v>6.7735003250347703E-2</v>
      </c>
      <c r="O65" s="29">
        <f t="shared" si="23"/>
        <v>0.51991097425139587</v>
      </c>
      <c r="P65" s="62">
        <f t="shared" si="24"/>
        <v>2.2725523719791805</v>
      </c>
      <c r="Q65" s="63">
        <f t="shared" si="25"/>
        <v>8.1976008376806353E-2</v>
      </c>
      <c r="R65" s="29">
        <f t="shared" si="26"/>
        <v>1.7111242499119406</v>
      </c>
      <c r="S65" s="62">
        <f t="shared" si="27"/>
        <v>0.32217343112602592</v>
      </c>
      <c r="T65" s="63">
        <f t="shared" si="28"/>
        <v>0.15581459674815562</v>
      </c>
      <c r="U65" s="29">
        <f t="shared" si="29"/>
        <v>0.46151211642426299</v>
      </c>
      <c r="V65" s="63"/>
      <c r="W65" s="8"/>
      <c r="X65" s="62">
        <v>1.5393619027030833E-2</v>
      </c>
      <c r="Y65" s="63">
        <v>3.7338225666333283E-2</v>
      </c>
      <c r="Z65" s="29">
        <v>0.8131551243638705</v>
      </c>
      <c r="AA65" s="62">
        <v>0.31313029090513533</v>
      </c>
      <c r="AB65" s="63">
        <v>9.9009941802425307E-3</v>
      </c>
      <c r="AC65" s="29">
        <v>0.19857612804681593</v>
      </c>
      <c r="AD65" s="62">
        <v>0.12471338800955596</v>
      </c>
      <c r="AE65" s="63">
        <v>2.5719594303817029E-2</v>
      </c>
      <c r="AF65" s="29">
        <v>0.78449394518044913</v>
      </c>
      <c r="AG65" s="63"/>
      <c r="AH65" s="62">
        <f t="shared" si="30"/>
        <v>5.8356269181351339E-2</v>
      </c>
      <c r="AI65" s="63">
        <f t="shared" si="31"/>
        <v>0.14154693213548125</v>
      </c>
      <c r="AJ65" s="29">
        <f t="shared" si="32"/>
        <v>3.0826213926853345</v>
      </c>
      <c r="AK65" s="62">
        <f t="shared" si="33"/>
        <v>1.1870578005605938</v>
      </c>
      <c r="AL65" s="63">
        <f t="shared" si="34"/>
        <v>3.7534063986555025E-2</v>
      </c>
      <c r="AM65" s="29">
        <f t="shared" si="35"/>
        <v>0.75278996842405554</v>
      </c>
      <c r="AN65" s="62">
        <f t="shared" si="36"/>
        <v>0.47278083395621928</v>
      </c>
      <c r="AO65" s="63">
        <f t="shared" si="37"/>
        <v>9.7501410538558389E-2</v>
      </c>
      <c r="AP65" s="29">
        <f t="shared" si="38"/>
        <v>2.9739686135990322</v>
      </c>
      <c r="AQ65" s="242"/>
    </row>
    <row r="66" spans="2:43" x14ac:dyDescent="0.25">
      <c r="B66" s="241"/>
      <c r="C66" s="62">
        <v>0.17167992755029432</v>
      </c>
      <c r="D66" s="63">
        <v>4.2287738305146226E-2</v>
      </c>
      <c r="E66" s="29">
        <v>1.0739510288270377</v>
      </c>
      <c r="F66" s="62">
        <v>2.0809173878133689</v>
      </c>
      <c r="G66" s="63">
        <v>7.0370370370370361E-2</v>
      </c>
      <c r="H66" s="29">
        <v>0.1839096782548269</v>
      </c>
      <c r="I66" s="62">
        <v>0.18940121696067999</v>
      </c>
      <c r="J66" s="63">
        <v>5.6420387198735676E-2</v>
      </c>
      <c r="K66" s="29">
        <v>0.20516797723616872</v>
      </c>
      <c r="L66" s="63"/>
      <c r="M66" s="62">
        <f t="shared" si="21"/>
        <v>0.37076616453766942</v>
      </c>
      <c r="N66" s="63">
        <f t="shared" si="22"/>
        <v>9.1326125086921214E-2</v>
      </c>
      <c r="O66" s="29">
        <f t="shared" si="23"/>
        <v>2.3193433824279488</v>
      </c>
      <c r="P66" s="62">
        <f t="shared" si="24"/>
        <v>4.4940242555338035</v>
      </c>
      <c r="Q66" s="63">
        <f t="shared" si="25"/>
        <v>0.15197439031813445</v>
      </c>
      <c r="R66" s="29">
        <f t="shared" si="26"/>
        <v>0.39717797532226473</v>
      </c>
      <c r="S66" s="62">
        <f t="shared" si="27"/>
        <v>0.4090377004073818</v>
      </c>
      <c r="T66" s="63">
        <f t="shared" si="28"/>
        <v>0.12184750344373957</v>
      </c>
      <c r="U66" s="29">
        <f t="shared" si="29"/>
        <v>0.44308816465175477</v>
      </c>
      <c r="V66" s="63"/>
      <c r="W66" s="8"/>
      <c r="X66" s="62">
        <v>0.42381970927995638</v>
      </c>
      <c r="Y66" s="63">
        <v>2.160320034326042E-2</v>
      </c>
      <c r="Z66" s="29">
        <v>9.9508712861449633E-2</v>
      </c>
      <c r="AA66" s="62">
        <v>0.35201338772231255</v>
      </c>
      <c r="AB66" s="63">
        <v>1.1597380914451108E-2</v>
      </c>
      <c r="AC66" s="29">
        <v>6.7932232982213514E-2</v>
      </c>
      <c r="AD66" s="62">
        <v>1.2258668229794116</v>
      </c>
      <c r="AE66" s="63">
        <v>2.2504434011014991E-2</v>
      </c>
      <c r="AF66" s="29">
        <v>0.14820168556718463</v>
      </c>
      <c r="AG66" s="63"/>
      <c r="AH66" s="62">
        <f t="shared" si="30"/>
        <v>1.6066746224960777</v>
      </c>
      <c r="AI66" s="63">
        <f t="shared" si="31"/>
        <v>8.1896412545759273E-2</v>
      </c>
      <c r="AJ66" s="29">
        <f t="shared" si="32"/>
        <v>0.37723145047539974</v>
      </c>
      <c r="AK66" s="62">
        <f t="shared" si="33"/>
        <v>1.334461244837297</v>
      </c>
      <c r="AL66" s="63">
        <f t="shared" si="34"/>
        <v>4.3964962446710276E-2</v>
      </c>
      <c r="AM66" s="29">
        <f t="shared" si="35"/>
        <v>0.25752694457613623</v>
      </c>
      <c r="AN66" s="62">
        <f t="shared" si="36"/>
        <v>4.6471862254520655</v>
      </c>
      <c r="AO66" s="63">
        <f t="shared" si="37"/>
        <v>8.5312934314839758E-2</v>
      </c>
      <c r="AP66" s="29">
        <f t="shared" si="38"/>
        <v>0.56182353486220882</v>
      </c>
      <c r="AQ66" s="242"/>
    </row>
    <row r="67" spans="2:43" x14ac:dyDescent="0.25">
      <c r="B67" s="241"/>
      <c r="C67" s="62">
        <v>0.2070959376997962</v>
      </c>
      <c r="D67" s="63">
        <v>3.2392826872309044E-2</v>
      </c>
      <c r="E67" s="29">
        <v>0.75478656178624493</v>
      </c>
      <c r="F67" s="62">
        <v>8.7052435062938249E-2</v>
      </c>
      <c r="G67" s="63">
        <v>6.1554893473494854E-2</v>
      </c>
      <c r="H67" s="29">
        <v>0.5707443443684671</v>
      </c>
      <c r="I67" s="62">
        <v>0.16663320359144526</v>
      </c>
      <c r="J67" s="63">
        <v>3.3350148029847232E-2</v>
      </c>
      <c r="K67" s="29">
        <v>0.25538620784134902</v>
      </c>
      <c r="L67" s="63"/>
      <c r="M67" s="62">
        <f t="shared" si="21"/>
        <v>0.4472518576162105</v>
      </c>
      <c r="N67" s="63">
        <f t="shared" si="22"/>
        <v>6.9956717418000705E-2</v>
      </c>
      <c r="O67" s="29">
        <f t="shared" si="23"/>
        <v>1.6300642862053729</v>
      </c>
      <c r="P67" s="62">
        <f t="shared" si="24"/>
        <v>0.18800157899935466</v>
      </c>
      <c r="Q67" s="63">
        <f t="shared" si="25"/>
        <v>0.13293616841145608</v>
      </c>
      <c r="R67" s="29">
        <f t="shared" si="26"/>
        <v>1.232600074525722</v>
      </c>
      <c r="S67" s="62">
        <f t="shared" si="27"/>
        <v>0.35986707742595875</v>
      </c>
      <c r="T67" s="63">
        <f t="shared" si="28"/>
        <v>7.2024182723210678E-2</v>
      </c>
      <c r="U67" s="29">
        <f t="shared" si="29"/>
        <v>0.55154126698601769</v>
      </c>
      <c r="V67" s="63"/>
      <c r="W67" s="8"/>
      <c r="X67" s="62">
        <v>0.24482122448377527</v>
      </c>
      <c r="Y67" s="63">
        <v>0.11474522971818961</v>
      </c>
      <c r="Z67" s="29">
        <v>0.14985232124238709</v>
      </c>
      <c r="AA67" s="62">
        <v>3.8774143682050008E-3</v>
      </c>
      <c r="AB67" s="63">
        <v>4.8693421452857188E-3</v>
      </c>
      <c r="AC67" s="29">
        <v>0.32251712489192941</v>
      </c>
      <c r="AD67" s="62">
        <v>9.8471927140580673E-2</v>
      </c>
      <c r="AE67" s="63">
        <v>1.1792016268163964E-2</v>
      </c>
      <c r="AF67" s="29">
        <v>0.18519617564561675</v>
      </c>
      <c r="AG67" s="63"/>
      <c r="AH67" s="62">
        <f t="shared" si="30"/>
        <v>0.92810230344117606</v>
      </c>
      <c r="AI67" s="63">
        <f t="shared" si="31"/>
        <v>0.43499215492812104</v>
      </c>
      <c r="AJ67" s="29">
        <f t="shared" si="32"/>
        <v>0.56808099385306154</v>
      </c>
      <c r="AK67" s="62">
        <f t="shared" si="33"/>
        <v>1.4699040959847261E-2</v>
      </c>
      <c r="AL67" s="63">
        <f t="shared" si="34"/>
        <v>1.8459378555973082E-2</v>
      </c>
      <c r="AM67" s="29">
        <f t="shared" si="35"/>
        <v>1.2226427146689736</v>
      </c>
      <c r="AN67" s="62">
        <f t="shared" si="36"/>
        <v>0.37330105915519302</v>
      </c>
      <c r="AO67" s="63">
        <f t="shared" si="37"/>
        <v>4.47028131804156E-2</v>
      </c>
      <c r="AP67" s="29">
        <f t="shared" si="38"/>
        <v>0.70206738638620114</v>
      </c>
      <c r="AQ67" s="242"/>
    </row>
    <row r="68" spans="2:43" x14ac:dyDescent="0.25">
      <c r="B68" s="241"/>
      <c r="C68" s="62">
        <v>0.26311804994029014</v>
      </c>
      <c r="D68" s="63">
        <v>5.3513187307799831E-2</v>
      </c>
      <c r="E68" s="29">
        <v>0.31950095840144749</v>
      </c>
      <c r="F68" s="62">
        <v>8.6124761248893511E-2</v>
      </c>
      <c r="G68" s="63">
        <v>3.4476596998928188E-2</v>
      </c>
      <c r="H68" s="29">
        <v>0.5704470006222776</v>
      </c>
      <c r="I68" s="62">
        <v>0.13490940099814638</v>
      </c>
      <c r="J68" s="63">
        <v>3.852430007908883E-2</v>
      </c>
      <c r="K68" s="29">
        <v>0.2700724035425629</v>
      </c>
      <c r="L68" s="63"/>
      <c r="M68" s="62">
        <f t="shared" si="21"/>
        <v>0.56823923209318183</v>
      </c>
      <c r="N68" s="63">
        <f t="shared" si="22"/>
        <v>0.11556900968802174</v>
      </c>
      <c r="O68" s="29">
        <f t="shared" si="23"/>
        <v>0.69000579510327886</v>
      </c>
      <c r="P68" s="62">
        <f t="shared" si="24"/>
        <v>0.18599814116662006</v>
      </c>
      <c r="Q68" s="63">
        <f t="shared" si="25"/>
        <v>7.4456902551166146E-2</v>
      </c>
      <c r="R68" s="29">
        <f t="shared" si="26"/>
        <v>1.2319579202453874</v>
      </c>
      <c r="S68" s="62">
        <f t="shared" si="27"/>
        <v>0.29135520897458239</v>
      </c>
      <c r="T68" s="63">
        <f t="shared" si="28"/>
        <v>8.319846813563915E-2</v>
      </c>
      <c r="U68" s="29">
        <f t="shared" si="29"/>
        <v>0.58325810499664354</v>
      </c>
      <c r="V68" s="63"/>
      <c r="W68" s="8"/>
      <c r="X68" s="62">
        <v>0.56596142137899119</v>
      </c>
      <c r="Y68" s="63">
        <v>3.2596170704178959E-2</v>
      </c>
      <c r="Z68" s="29">
        <v>0.54441222686842528</v>
      </c>
      <c r="AA68" s="62">
        <v>0.20206370513981531</v>
      </c>
      <c r="AB68" s="63">
        <v>3.7259366436516797E-3</v>
      </c>
      <c r="AC68" s="29">
        <v>0.15388321792406881</v>
      </c>
      <c r="AD68" s="62">
        <v>9.7280190493345284E-2</v>
      </c>
      <c r="AE68" s="63">
        <v>2.1012680580533658E-2</v>
      </c>
      <c r="AF68" s="29">
        <v>0.1669877087314609</v>
      </c>
      <c r="AG68" s="63"/>
      <c r="AH68" s="62">
        <f t="shared" si="30"/>
        <v>2.1455251682049092</v>
      </c>
      <c r="AI68" s="63">
        <f t="shared" si="31"/>
        <v>0.12357009151351241</v>
      </c>
      <c r="AJ68" s="29">
        <f t="shared" si="32"/>
        <v>2.0638334884711385</v>
      </c>
      <c r="AK68" s="62">
        <f t="shared" si="33"/>
        <v>0.7660111600926558</v>
      </c>
      <c r="AL68" s="63">
        <f t="shared" si="34"/>
        <v>1.412479816135459E-2</v>
      </c>
      <c r="AM68" s="29">
        <f t="shared" si="35"/>
        <v>0.58336187688552965</v>
      </c>
      <c r="AN68" s="62">
        <f t="shared" si="36"/>
        <v>0.3687832583406328</v>
      </c>
      <c r="AO68" s="63">
        <f t="shared" si="37"/>
        <v>7.9657788206019625E-2</v>
      </c>
      <c r="AP68" s="29">
        <f t="shared" si="38"/>
        <v>0.63304020085196477</v>
      </c>
      <c r="AQ68" s="242"/>
    </row>
    <row r="69" spans="2:43" x14ac:dyDescent="0.25">
      <c r="B69" s="241"/>
      <c r="C69" s="62">
        <v>0.14487928833188798</v>
      </c>
      <c r="D69" s="63">
        <v>3.1321839080459768E-2</v>
      </c>
      <c r="E69" s="29">
        <v>0.69157583018353508</v>
      </c>
      <c r="F69" s="62">
        <v>0.10274718765448521</v>
      </c>
      <c r="G69" s="63">
        <v>4.0493849374867372E-2</v>
      </c>
      <c r="H69" s="29">
        <v>0.75695570267011836</v>
      </c>
      <c r="I69" s="62">
        <v>9.7894400315457306E-2</v>
      </c>
      <c r="J69" s="63">
        <v>5.7501813100986197E-2</v>
      </c>
      <c r="K69" s="29">
        <v>0.52073905777644258</v>
      </c>
      <c r="L69" s="63"/>
      <c r="M69" s="62">
        <f t="shared" si="21"/>
        <v>0.31288653730369737</v>
      </c>
      <c r="N69" s="63">
        <f t="shared" si="22"/>
        <v>6.7643773549042607E-2</v>
      </c>
      <c r="O69" s="29">
        <f t="shared" si="23"/>
        <v>1.4935521100391116</v>
      </c>
      <c r="P69" s="62">
        <f t="shared" si="24"/>
        <v>0.22189653285195801</v>
      </c>
      <c r="Q69" s="63">
        <f t="shared" si="25"/>
        <v>8.745197784223982E-2</v>
      </c>
      <c r="R69" s="29">
        <f t="shared" si="26"/>
        <v>1.6347488411054791</v>
      </c>
      <c r="S69" s="62">
        <f t="shared" si="27"/>
        <v>0.21141627826027756</v>
      </c>
      <c r="T69" s="63">
        <f t="shared" si="28"/>
        <v>0.12418298983245356</v>
      </c>
      <c r="U69" s="29">
        <f t="shared" si="29"/>
        <v>1.1246068537637872</v>
      </c>
      <c r="V69" s="63"/>
      <c r="W69" s="8"/>
      <c r="X69" s="62">
        <v>0.35699501202972994</v>
      </c>
      <c r="Y69" s="63">
        <v>1.4445571665439274E-2</v>
      </c>
      <c r="Z69" s="29">
        <v>1.1793367446131822</v>
      </c>
      <c r="AA69" s="62">
        <v>0.7880095062373611</v>
      </c>
      <c r="AB69" s="63">
        <v>1.0186598494481945E-2</v>
      </c>
      <c r="AC69" s="29">
        <v>2.8429422483596332E-2</v>
      </c>
      <c r="AD69" s="62">
        <v>0.10675895698392213</v>
      </c>
      <c r="AE69" s="63">
        <v>3.0122838438571657E-2</v>
      </c>
      <c r="AF69" s="29">
        <v>0.6210108853851587</v>
      </c>
      <c r="AG69" s="63"/>
      <c r="AH69" s="62">
        <f t="shared" si="30"/>
        <v>1.3533462782094712</v>
      </c>
      <c r="AI69" s="63">
        <f t="shared" si="31"/>
        <v>5.4762279559251531E-2</v>
      </c>
      <c r="AJ69" s="29">
        <f t="shared" si="32"/>
        <v>4.4707935413534781</v>
      </c>
      <c r="AK69" s="62">
        <f t="shared" si="33"/>
        <v>2.9872958907650049</v>
      </c>
      <c r="AL69" s="63">
        <f t="shared" si="34"/>
        <v>3.8616772491413043E-2</v>
      </c>
      <c r="AM69" s="29">
        <f t="shared" si="35"/>
        <v>0.10777420359759995</v>
      </c>
      <c r="AN69" s="62">
        <f t="shared" si="36"/>
        <v>0.40471668295377705</v>
      </c>
      <c r="AO69" s="63">
        <f t="shared" si="37"/>
        <v>0.11419384001519656</v>
      </c>
      <c r="AP69" s="29">
        <f t="shared" si="38"/>
        <v>2.3542143227300394</v>
      </c>
      <c r="AQ69" s="242"/>
    </row>
    <row r="70" spans="2:43" x14ac:dyDescent="0.25">
      <c r="B70" s="241"/>
      <c r="C70" s="62">
        <v>0.14070051742764542</v>
      </c>
      <c r="D70" s="63">
        <v>3.996602313910505E-2</v>
      </c>
      <c r="E70" s="29">
        <v>1.0896507366101027</v>
      </c>
      <c r="F70" s="62">
        <v>0.12277505340889812</v>
      </c>
      <c r="G70" s="63">
        <v>4.7122757458680498E-2</v>
      </c>
      <c r="H70" s="29">
        <v>0.55892419203634947</v>
      </c>
      <c r="I70" s="62">
        <v>0.16932076698082549</v>
      </c>
      <c r="J70" s="63">
        <v>3.3427781914183101E-2</v>
      </c>
      <c r="K70" s="29">
        <v>0.13548747560735694</v>
      </c>
      <c r="L70" s="63"/>
      <c r="M70" s="62">
        <f t="shared" si="21"/>
        <v>0.30386191291833503</v>
      </c>
      <c r="N70" s="63">
        <f t="shared" si="22"/>
        <v>8.6312065263242366E-2</v>
      </c>
      <c r="O70" s="29">
        <f t="shared" si="23"/>
        <v>2.3532490376909028</v>
      </c>
      <c r="P70" s="62">
        <f t="shared" si="24"/>
        <v>0.2651494341992261</v>
      </c>
      <c r="Q70" s="63">
        <f t="shared" si="25"/>
        <v>0.10176800686425889</v>
      </c>
      <c r="R70" s="29">
        <f t="shared" si="26"/>
        <v>1.2070728471616121</v>
      </c>
      <c r="S70" s="62">
        <f t="shared" si="27"/>
        <v>0.36567123626998232</v>
      </c>
      <c r="T70" s="63">
        <f t="shared" si="28"/>
        <v>7.2191843660305025E-2</v>
      </c>
      <c r="U70" s="29">
        <f t="shared" si="29"/>
        <v>0.2926036397534853</v>
      </c>
      <c r="V70" s="63"/>
      <c r="W70" s="8"/>
      <c r="X70" s="62">
        <v>0.10455446425793358</v>
      </c>
      <c r="Y70" s="63">
        <v>1.1108606563152634E-2</v>
      </c>
      <c r="Z70" s="29">
        <v>0.42000278801893626</v>
      </c>
      <c r="AA70" s="62">
        <v>8.4747040639372689E-2</v>
      </c>
      <c r="AB70" s="63">
        <v>7.5073313560362334E-3</v>
      </c>
      <c r="AC70" s="29">
        <v>0.21810046734423927</v>
      </c>
      <c r="AD70" s="62">
        <v>0.13270355915078363</v>
      </c>
      <c r="AE70" s="63">
        <v>3.3424599937837592E-2</v>
      </c>
      <c r="AF70" s="29">
        <v>0.7636785316534549</v>
      </c>
      <c r="AG70" s="63"/>
      <c r="AH70" s="62">
        <f t="shared" si="30"/>
        <v>0.39635958572406005</v>
      </c>
      <c r="AI70" s="63">
        <f t="shared" si="31"/>
        <v>4.2112048745050625E-2</v>
      </c>
      <c r="AJ70" s="29">
        <f t="shared" si="32"/>
        <v>1.5922049072094393</v>
      </c>
      <c r="AK70" s="62">
        <f t="shared" si="33"/>
        <v>0.32127085301967878</v>
      </c>
      <c r="AL70" s="63">
        <f t="shared" si="34"/>
        <v>2.8459834472787507E-2</v>
      </c>
      <c r="AM70" s="29">
        <f t="shared" si="35"/>
        <v>0.82680554576345633</v>
      </c>
      <c r="AN70" s="62">
        <f t="shared" si="36"/>
        <v>0.50307108455315663</v>
      </c>
      <c r="AO70" s="63">
        <f t="shared" si="37"/>
        <v>0.12671061612128612</v>
      </c>
      <c r="AP70" s="29">
        <f t="shared" si="38"/>
        <v>2.8950586527399635</v>
      </c>
      <c r="AQ70" s="242"/>
    </row>
    <row r="71" spans="2:43" x14ac:dyDescent="0.25">
      <c r="B71" s="241"/>
      <c r="C71" s="62">
        <v>0.26218363032676972</v>
      </c>
      <c r="D71" s="63">
        <v>4.8517898489932883E-2</v>
      </c>
      <c r="E71" s="29">
        <v>0.60597426917499631</v>
      </c>
      <c r="F71" s="62">
        <v>0.31477922627945049</v>
      </c>
      <c r="G71" s="63">
        <v>3.5843083887488927E-2</v>
      </c>
      <c r="H71" s="29">
        <v>0.85687513014506833</v>
      </c>
      <c r="I71" s="62">
        <v>0.22288181271495236</v>
      </c>
      <c r="J71" s="63">
        <v>3.7615621788283662E-2</v>
      </c>
      <c r="K71" s="29">
        <v>0.50166180583025788</v>
      </c>
      <c r="L71" s="63"/>
      <c r="M71" s="62">
        <f t="shared" si="21"/>
        <v>0.5662212257885586</v>
      </c>
      <c r="N71" s="63">
        <f t="shared" si="22"/>
        <v>0.10478100376219292</v>
      </c>
      <c r="O71" s="29">
        <f t="shared" si="23"/>
        <v>1.3086838909849334</v>
      </c>
      <c r="P71" s="62">
        <f t="shared" si="24"/>
        <v>0.67980857208584555</v>
      </c>
      <c r="Q71" s="63">
        <f t="shared" si="25"/>
        <v>7.7408016928904061E-2</v>
      </c>
      <c r="R71" s="29">
        <f t="shared" si="26"/>
        <v>1.8505384410680841</v>
      </c>
      <c r="S71" s="62">
        <f t="shared" si="27"/>
        <v>0.48134360274189419</v>
      </c>
      <c r="T71" s="63">
        <f t="shared" si="28"/>
        <v>8.1236053720117107E-2</v>
      </c>
      <c r="U71" s="29">
        <f t="shared" si="29"/>
        <v>1.0834069322882056</v>
      </c>
      <c r="V71" s="63"/>
      <c r="W71" s="8"/>
      <c r="X71" s="62">
        <v>0.11996468156065282</v>
      </c>
      <c r="Y71" s="63">
        <v>4.6267226119452685E-3</v>
      </c>
      <c r="Z71" s="29">
        <v>0.50104875606316968</v>
      </c>
      <c r="AA71" s="62">
        <v>0.25155470100256172</v>
      </c>
      <c r="AB71" s="63">
        <v>1.4394102538713909E-2</v>
      </c>
      <c r="AC71" s="29">
        <v>0.77201090744365508</v>
      </c>
      <c r="AD71" s="62">
        <v>0.15973118571676015</v>
      </c>
      <c r="AE71" s="63">
        <v>2.3929036961651044E-2</v>
      </c>
      <c r="AF71" s="29">
        <v>0.18597602705821312</v>
      </c>
      <c r="AG71" s="63"/>
      <c r="AH71" s="62">
        <f t="shared" si="30"/>
        <v>0.45477877795439148</v>
      </c>
      <c r="AI71" s="63">
        <f t="shared" si="31"/>
        <v>1.7539622729132922E-2</v>
      </c>
      <c r="AJ71" s="29">
        <f t="shared" si="32"/>
        <v>1.8994452201564809</v>
      </c>
      <c r="AK71" s="62">
        <f t="shared" si="33"/>
        <v>0.95362850150848022</v>
      </c>
      <c r="AL71" s="63">
        <f t="shared" si="34"/>
        <v>5.4567163244599315E-2</v>
      </c>
      <c r="AM71" s="29">
        <f t="shared" si="35"/>
        <v>2.9266461802524515</v>
      </c>
      <c r="AN71" s="62">
        <f t="shared" si="36"/>
        <v>0.60553116547679042</v>
      </c>
      <c r="AO71" s="63">
        <f t="shared" si="37"/>
        <v>9.0713517057460752E-2</v>
      </c>
      <c r="AP71" s="29">
        <f t="shared" si="38"/>
        <v>0.70502375544243268</v>
      </c>
      <c r="AQ71" s="242"/>
    </row>
    <row r="72" spans="2:43" x14ac:dyDescent="0.25">
      <c r="B72" s="241"/>
      <c r="C72" s="62">
        <v>0.14747366581183805</v>
      </c>
      <c r="D72" s="63">
        <v>4.3609324758842445E-2</v>
      </c>
      <c r="E72" s="29">
        <v>0.75216160576428204</v>
      </c>
      <c r="F72" s="62">
        <v>0.11161413169307577</v>
      </c>
      <c r="G72" s="63">
        <v>4.6345060037918683E-2</v>
      </c>
      <c r="H72" s="29">
        <v>0.2415995092161401</v>
      </c>
      <c r="I72" s="62">
        <v>0.107845590430022</v>
      </c>
      <c r="J72" s="63">
        <v>3.0625252120051613E-2</v>
      </c>
      <c r="K72" s="29">
        <v>0.47922437673130192</v>
      </c>
      <c r="L72" s="63"/>
      <c r="M72" s="62">
        <f t="shared" si="21"/>
        <v>0.31848944849622568</v>
      </c>
      <c r="N72" s="63">
        <f t="shared" si="22"/>
        <v>9.4180270865834942E-2</v>
      </c>
      <c r="O72" s="29">
        <f t="shared" si="23"/>
        <v>1.6243953364904558</v>
      </c>
      <c r="P72" s="62">
        <f t="shared" si="24"/>
        <v>0.24104590505445542</v>
      </c>
      <c r="Q72" s="63">
        <f t="shared" si="25"/>
        <v>0.10008846346054778</v>
      </c>
      <c r="R72" s="29">
        <f t="shared" si="26"/>
        <v>0.52176701530823777</v>
      </c>
      <c r="S72" s="62">
        <f t="shared" si="27"/>
        <v>0.23290722740039443</v>
      </c>
      <c r="T72" s="63">
        <f t="shared" si="28"/>
        <v>6.6139399221404202E-2</v>
      </c>
      <c r="U72" s="29">
        <f t="shared" si="29"/>
        <v>1.0349502510220236</v>
      </c>
      <c r="V72" s="63"/>
      <c r="W72" s="8"/>
      <c r="X72" s="62">
        <v>0.14257022012982115</v>
      </c>
      <c r="Y72" s="63">
        <v>5.0388177766929901E-2</v>
      </c>
      <c r="Z72" s="29">
        <v>7.9742614909120171E-2</v>
      </c>
      <c r="AA72" s="62">
        <v>0.16810079197965044</v>
      </c>
      <c r="AB72" s="63">
        <v>1.3148288865387764E-2</v>
      </c>
      <c r="AC72" s="29">
        <v>1.2260249277938235</v>
      </c>
      <c r="AD72" s="62">
        <v>0.28716295458538416</v>
      </c>
      <c r="AE72" s="63">
        <v>2.9466709181251195E-2</v>
      </c>
      <c r="AF72" s="29">
        <v>1.620837105221401</v>
      </c>
      <c r="AG72" s="63"/>
      <c r="AH72" s="62">
        <f t="shared" si="30"/>
        <v>0.54047499347170203</v>
      </c>
      <c r="AI72" s="63">
        <f t="shared" si="31"/>
        <v>0.19101850319676969</v>
      </c>
      <c r="AJ72" s="29">
        <f t="shared" si="32"/>
        <v>0.3022993808467036</v>
      </c>
      <c r="AK72" s="62">
        <f t="shared" si="33"/>
        <v>0.63725983143646492</v>
      </c>
      <c r="AL72" s="63">
        <f t="shared" si="34"/>
        <v>4.9844359728235338E-2</v>
      </c>
      <c r="AM72" s="29">
        <f t="shared" si="35"/>
        <v>4.6477855911432968</v>
      </c>
      <c r="AN72" s="62">
        <f t="shared" si="36"/>
        <v>1.0886172151766662</v>
      </c>
      <c r="AO72" s="63">
        <f t="shared" si="37"/>
        <v>0.1117064940901923</v>
      </c>
      <c r="AP72" s="29">
        <f t="shared" si="38"/>
        <v>6.1444944327472024</v>
      </c>
      <c r="AQ72" s="242"/>
    </row>
    <row r="73" spans="2:43" x14ac:dyDescent="0.25">
      <c r="B73" s="241"/>
      <c r="C73" s="62">
        <v>0.29503456945317408</v>
      </c>
      <c r="D73" s="63">
        <v>4.8840185268865792E-2</v>
      </c>
      <c r="E73" s="29">
        <v>1.0413595630733337</v>
      </c>
      <c r="F73" s="62">
        <v>0.11758466917739142</v>
      </c>
      <c r="G73" s="63">
        <v>3.5207432279087063E-2</v>
      </c>
      <c r="H73" s="29">
        <v>0.63678966834895456</v>
      </c>
      <c r="I73" s="62">
        <v>0.20649613563351987</v>
      </c>
      <c r="J73" s="63">
        <v>3.0458635066930001E-2</v>
      </c>
      <c r="K73" s="29">
        <v>0.51512395682707968</v>
      </c>
      <c r="L73" s="63"/>
      <c r="M73" s="62">
        <f t="shared" si="21"/>
        <v>0.63716729895596036</v>
      </c>
      <c r="N73" s="63">
        <f t="shared" si="22"/>
        <v>0.10547702591580868</v>
      </c>
      <c r="O73" s="29">
        <f t="shared" si="23"/>
        <v>2.2489576773161986</v>
      </c>
      <c r="P73" s="62">
        <f t="shared" si="24"/>
        <v>0.25394009318043537</v>
      </c>
      <c r="Q73" s="63">
        <f t="shared" si="25"/>
        <v>7.6035240785575858E-2</v>
      </c>
      <c r="R73" s="29">
        <f t="shared" si="26"/>
        <v>1.375233938643118</v>
      </c>
      <c r="S73" s="62">
        <f t="shared" si="27"/>
        <v>0.44595650343725501</v>
      </c>
      <c r="T73" s="63">
        <f t="shared" si="28"/>
        <v>6.5779567023115479E-2</v>
      </c>
      <c r="U73" s="29">
        <f t="shared" si="29"/>
        <v>1.1124802792003328</v>
      </c>
      <c r="V73" s="63"/>
      <c r="W73" s="8"/>
      <c r="X73" s="62">
        <v>0.30061946125884609</v>
      </c>
      <c r="Y73" s="63">
        <v>1.2139286798177535E-2</v>
      </c>
      <c r="Z73" s="29">
        <v>0.10933139774819284</v>
      </c>
      <c r="AA73" s="62">
        <v>0.30247754896200468</v>
      </c>
      <c r="AB73" s="63">
        <v>5.1278456314650493E-3</v>
      </c>
      <c r="AC73" s="29">
        <v>1.1852605994122425</v>
      </c>
      <c r="AD73" s="62">
        <v>0.21119493130358324</v>
      </c>
      <c r="AE73" s="63">
        <v>8.9869129800763514E-3</v>
      </c>
      <c r="AF73" s="29">
        <v>1.4249237983663483</v>
      </c>
      <c r="AG73" s="63"/>
      <c r="AH73" s="62">
        <f t="shared" si="30"/>
        <v>1.1396300097832026</v>
      </c>
      <c r="AI73" s="63">
        <f t="shared" si="31"/>
        <v>4.6019294541467665E-2</v>
      </c>
      <c r="AJ73" s="29">
        <f t="shared" si="32"/>
        <v>0.41446864871499661</v>
      </c>
      <c r="AK73" s="62">
        <f t="shared" si="33"/>
        <v>1.1466739067367182</v>
      </c>
      <c r="AL73" s="63">
        <f t="shared" si="34"/>
        <v>1.9439349477515921E-2</v>
      </c>
      <c r="AM73" s="29">
        <f t="shared" si="35"/>
        <v>4.4932505129491869</v>
      </c>
      <c r="AN73" s="62">
        <f t="shared" si="36"/>
        <v>0.80062708056158138</v>
      </c>
      <c r="AO73" s="63">
        <f t="shared" si="37"/>
        <v>3.4068838007086363E-2</v>
      </c>
      <c r="AP73" s="29">
        <f t="shared" si="38"/>
        <v>5.4017990567627461</v>
      </c>
      <c r="AQ73" s="242"/>
    </row>
    <row r="74" spans="2:43" x14ac:dyDescent="0.25">
      <c r="B74" s="241"/>
      <c r="C74" s="62">
        <v>0.42245332988825013</v>
      </c>
      <c r="D74" s="63">
        <v>3.3144937254526295E-2</v>
      </c>
      <c r="E74" s="29">
        <v>0.72377578631944406</v>
      </c>
      <c r="F74" s="62">
        <v>0.11480770384592311</v>
      </c>
      <c r="G74" s="63">
        <v>2.2965374949413808E-2</v>
      </c>
      <c r="H74" s="29">
        <v>0.83610695687500869</v>
      </c>
      <c r="I74" s="62">
        <v>0.24371158830218728</v>
      </c>
      <c r="J74" s="63">
        <v>2.5617663057161094E-2</v>
      </c>
      <c r="K74" s="29">
        <v>0.30763885314253359</v>
      </c>
      <c r="L74" s="63"/>
      <c r="M74" s="62">
        <f t="shared" si="21"/>
        <v>0.91234545036109405</v>
      </c>
      <c r="N74" s="63">
        <f t="shared" si="22"/>
        <v>7.1581002130271215E-2</v>
      </c>
      <c r="O74" s="29">
        <f t="shared" si="23"/>
        <v>1.5630922968573677</v>
      </c>
      <c r="P74" s="62">
        <f t="shared" si="24"/>
        <v>0.2479428586772873</v>
      </c>
      <c r="Q74" s="63">
        <f t="shared" si="25"/>
        <v>4.9596852169390575E-2</v>
      </c>
      <c r="R74" s="29">
        <f t="shared" si="26"/>
        <v>1.8056867449049554</v>
      </c>
      <c r="S74" s="62">
        <f t="shared" si="27"/>
        <v>0.52632833749137153</v>
      </c>
      <c r="T74" s="63">
        <f t="shared" si="28"/>
        <v>5.532482924271645E-2</v>
      </c>
      <c r="U74" s="29">
        <f t="shared" si="29"/>
        <v>0.66438796468509442</v>
      </c>
      <c r="V74" s="63"/>
      <c r="W74" s="8"/>
      <c r="X74" s="62">
        <v>8.3473077122712416E-2</v>
      </c>
      <c r="Y74" s="63">
        <v>2.854967643700038E-2</v>
      </c>
      <c r="Z74" s="29">
        <v>0.51370773838397865</v>
      </c>
      <c r="AA74" s="62">
        <v>0.662190805211607</v>
      </c>
      <c r="AB74" s="63">
        <v>1.742332235733355E-2</v>
      </c>
      <c r="AC74" s="29">
        <v>0.15915179966682591</v>
      </c>
      <c r="AD74" s="62">
        <v>0.1621952037284293</v>
      </c>
      <c r="AE74" s="63">
        <v>2.538020330254704E-2</v>
      </c>
      <c r="AF74" s="29">
        <v>0.86117077902059802</v>
      </c>
      <c r="AG74" s="63"/>
      <c r="AH74" s="62">
        <f t="shared" si="30"/>
        <v>0.31644133516719058</v>
      </c>
      <c r="AI74" s="63">
        <f t="shared" si="31"/>
        <v>0.10823007898743814</v>
      </c>
      <c r="AJ74" s="29">
        <f t="shared" si="32"/>
        <v>1.9474346486708478</v>
      </c>
      <c r="AK74" s="62">
        <f t="shared" si="33"/>
        <v>2.5103248826990039</v>
      </c>
      <c r="AL74" s="63">
        <f t="shared" si="34"/>
        <v>6.6050750491655458E-2</v>
      </c>
      <c r="AM74" s="29">
        <f t="shared" si="35"/>
        <v>0.60333474836197742</v>
      </c>
      <c r="AN74" s="62">
        <f t="shared" si="36"/>
        <v>0.61487210720752772</v>
      </c>
      <c r="AO74" s="63">
        <f t="shared" si="37"/>
        <v>9.6214799989534042E-2</v>
      </c>
      <c r="AP74" s="29">
        <f t="shared" si="38"/>
        <v>3.264645805732489</v>
      </c>
      <c r="AQ74" s="242"/>
    </row>
    <row r="75" spans="2:43" x14ac:dyDescent="0.25">
      <c r="B75" s="241"/>
      <c r="C75" s="62">
        <v>3.2628359145854184</v>
      </c>
      <c r="D75" s="63">
        <v>4.2585117640339544E-2</v>
      </c>
      <c r="E75" s="29">
        <v>0.66317743447308064</v>
      </c>
      <c r="F75" s="62">
        <v>7.7476800576429861E-2</v>
      </c>
      <c r="G75" s="63">
        <v>4.2766300314827387E-2</v>
      </c>
      <c r="H75" s="29">
        <v>0.36377879834194443</v>
      </c>
      <c r="I75" s="62">
        <v>9.7580191114056969E-2</v>
      </c>
      <c r="J75" s="63">
        <v>4.4198428547283015E-2</v>
      </c>
      <c r="K75" s="29">
        <v>0.2260175392304902</v>
      </c>
      <c r="L75" s="63"/>
      <c r="M75" s="62">
        <f t="shared" si="21"/>
        <v>7.0465381412290808</v>
      </c>
      <c r="N75" s="63">
        <f t="shared" si="22"/>
        <v>9.1968356226552181E-2</v>
      </c>
      <c r="O75" s="29">
        <f t="shared" si="23"/>
        <v>1.4322219102491354</v>
      </c>
      <c r="P75" s="62">
        <f t="shared" si="24"/>
        <v>0.16732169334098457</v>
      </c>
      <c r="Q75" s="63">
        <f t="shared" si="25"/>
        <v>9.2359644866168225E-2</v>
      </c>
      <c r="R75" s="29">
        <f t="shared" si="26"/>
        <v>0.78562981547072419</v>
      </c>
      <c r="S75" s="62">
        <f t="shared" si="27"/>
        <v>0.21073770073448314</v>
      </c>
      <c r="T75" s="63">
        <f t="shared" si="28"/>
        <v>9.5452520658057941E-2</v>
      </c>
      <c r="U75" s="29">
        <f t="shared" si="29"/>
        <v>0.48811563083973014</v>
      </c>
      <c r="V75" s="63"/>
      <c r="W75" s="8"/>
      <c r="X75" s="62">
        <v>0.90917882564264874</v>
      </c>
      <c r="Y75" s="63">
        <v>5.1536303526484549E-3</v>
      </c>
      <c r="Z75" s="29">
        <v>0.90260361543444612</v>
      </c>
      <c r="AA75" s="62">
        <v>9.1433325398439555E-2</v>
      </c>
      <c r="AB75" s="63">
        <v>1.7142186215803684E-2</v>
      </c>
      <c r="AC75" s="29">
        <v>1.5290629266672118</v>
      </c>
      <c r="AD75" s="62">
        <v>0.20461394511628958</v>
      </c>
      <c r="AE75" s="63">
        <v>4.4589289922678077E-2</v>
      </c>
      <c r="AF75" s="29">
        <v>0.15548427944995705</v>
      </c>
      <c r="AG75" s="63"/>
      <c r="AH75" s="62">
        <f t="shared" si="30"/>
        <v>3.4466413771850344</v>
      </c>
      <c r="AI75" s="63">
        <f t="shared" si="31"/>
        <v>1.9537097780075747E-2</v>
      </c>
      <c r="AJ75" s="29">
        <f t="shared" si="32"/>
        <v>3.4217151570310822</v>
      </c>
      <c r="AK75" s="62">
        <f t="shared" si="33"/>
        <v>0.34661815000930252</v>
      </c>
      <c r="AL75" s="63">
        <f t="shared" si="34"/>
        <v>6.4984980556533983E-2</v>
      </c>
      <c r="AM75" s="29">
        <f t="shared" si="35"/>
        <v>5.7965841292505802</v>
      </c>
      <c r="AN75" s="62">
        <f t="shared" si="36"/>
        <v>0.7756789640238072</v>
      </c>
      <c r="AO75" s="63">
        <f t="shared" si="37"/>
        <v>0.16903527369125831</v>
      </c>
      <c r="AP75" s="29">
        <f t="shared" si="38"/>
        <v>0.58943140330531274</v>
      </c>
      <c r="AQ75" s="242"/>
    </row>
    <row r="76" spans="2:43" x14ac:dyDescent="0.25">
      <c r="B76" s="241"/>
      <c r="C76" s="62">
        <v>2.1499939514299724</v>
      </c>
      <c r="D76" s="63">
        <v>5.0008723189688478E-2</v>
      </c>
      <c r="E76" s="29">
        <v>0.68254492288827051</v>
      </c>
      <c r="F76" s="62">
        <v>9.2758072601225358E-2</v>
      </c>
      <c r="G76" s="63">
        <v>4.6720921011000727E-2</v>
      </c>
      <c r="H76" s="29">
        <v>0.61689292190685308</v>
      </c>
      <c r="I76" s="62">
        <v>0.16672801852800445</v>
      </c>
      <c r="J76" s="63">
        <v>3.0309518326779448E-2</v>
      </c>
      <c r="K76" s="29">
        <v>0.117483411154345</v>
      </c>
      <c r="L76" s="63"/>
      <c r="M76" s="62">
        <f t="shared" si="21"/>
        <v>4.6432044941150874</v>
      </c>
      <c r="N76" s="63">
        <f t="shared" si="22"/>
        <v>0.10800064256221789</v>
      </c>
      <c r="O76" s="29">
        <f t="shared" si="23"/>
        <v>1.4740486368728638</v>
      </c>
      <c r="P76" s="62">
        <f t="shared" si="24"/>
        <v>0.20032367964617098</v>
      </c>
      <c r="Q76" s="63">
        <f t="shared" si="25"/>
        <v>0.10090018637642682</v>
      </c>
      <c r="R76" s="29">
        <f t="shared" si="26"/>
        <v>1.332264207292577</v>
      </c>
      <c r="S76" s="62">
        <f t="shared" si="27"/>
        <v>0.36007184318320568</v>
      </c>
      <c r="T76" s="63">
        <f t="shared" si="28"/>
        <v>6.545752913200685E-2</v>
      </c>
      <c r="U76" s="29">
        <f t="shared" si="29"/>
        <v>0.25372141270118953</v>
      </c>
      <c r="V76" s="63"/>
      <c r="W76" s="8"/>
      <c r="X76" s="62">
        <v>0.62895010655331152</v>
      </c>
      <c r="Y76" s="63">
        <v>2.572325065838155E-2</v>
      </c>
      <c r="Z76" s="29">
        <v>1.0476759350620297</v>
      </c>
      <c r="AA76" s="62">
        <v>0.11040042577038073</v>
      </c>
      <c r="AB76" s="63">
        <v>3.9255796987799317E-3</v>
      </c>
      <c r="AC76" s="29">
        <v>0.66119202533658128</v>
      </c>
      <c r="AD76" s="62">
        <v>1.1833011548113668</v>
      </c>
      <c r="AE76" s="63">
        <v>3.032044077006181E-2</v>
      </c>
      <c r="AF76" s="29">
        <v>0.19925938943344451</v>
      </c>
      <c r="AG76" s="63"/>
      <c r="AH76" s="62">
        <f t="shared" si="30"/>
        <v>2.3843114250920934</v>
      </c>
      <c r="AI76" s="63">
        <f t="shared" si="31"/>
        <v>9.751527155530923E-2</v>
      </c>
      <c r="AJ76" s="29">
        <f t="shared" si="32"/>
        <v>3.9716754568205226</v>
      </c>
      <c r="AK76" s="62">
        <f t="shared" si="33"/>
        <v>0.41852126862949879</v>
      </c>
      <c r="AL76" s="63">
        <f t="shared" si="34"/>
        <v>1.4881632785155125E-2</v>
      </c>
      <c r="AM76" s="29">
        <f t="shared" si="35"/>
        <v>2.5065385692182316</v>
      </c>
      <c r="AN76" s="62">
        <f t="shared" si="36"/>
        <v>4.485822378189332</v>
      </c>
      <c r="AO76" s="63">
        <f t="shared" si="37"/>
        <v>0.11494293838037327</v>
      </c>
      <c r="AP76" s="29">
        <f t="shared" si="38"/>
        <v>0.75538017059349372</v>
      </c>
      <c r="AQ76" s="242"/>
    </row>
    <row r="77" spans="2:43" x14ac:dyDescent="0.25">
      <c r="B77" s="241"/>
      <c r="C77" s="62">
        <v>1.1794385463602481</v>
      </c>
      <c r="D77" s="63">
        <v>2.4529721595184351E-2</v>
      </c>
      <c r="E77" s="29">
        <v>1.0503551175473462</v>
      </c>
      <c r="F77" s="62">
        <v>0.10300673089005236</v>
      </c>
      <c r="G77" s="63">
        <v>2.0354834273139871E-2</v>
      </c>
      <c r="H77" s="29">
        <v>0.71798661575727718</v>
      </c>
      <c r="I77" s="62">
        <v>0.37633869468745268</v>
      </c>
      <c r="J77" s="63">
        <v>4.7906775489155333E-2</v>
      </c>
      <c r="K77" s="29">
        <v>0.49983501979762429</v>
      </c>
      <c r="L77" s="63"/>
      <c r="M77" s="62">
        <f t="shared" si="21"/>
        <v>2.5471580305377621</v>
      </c>
      <c r="N77" s="63">
        <f t="shared" si="22"/>
        <v>5.2975271616182318E-2</v>
      </c>
      <c r="O77" s="29">
        <f t="shared" si="23"/>
        <v>2.2683848012543901</v>
      </c>
      <c r="P77" s="62">
        <f t="shared" si="24"/>
        <v>0.22245705178597688</v>
      </c>
      <c r="Q77" s="63">
        <f t="shared" si="25"/>
        <v>4.3959034355027203E-2</v>
      </c>
      <c r="R77" s="29">
        <f t="shared" si="26"/>
        <v>1.5505897952788987</v>
      </c>
      <c r="S77" s="62">
        <f t="shared" si="27"/>
        <v>0.8127546206908951</v>
      </c>
      <c r="T77" s="63">
        <f t="shared" si="28"/>
        <v>0.10346120048470922</v>
      </c>
      <c r="U77" s="29">
        <f t="shared" si="29"/>
        <v>1.0794617392745836</v>
      </c>
      <c r="V77" s="63"/>
      <c r="W77" s="8"/>
      <c r="X77" s="62">
        <v>0.75108405153173086</v>
      </c>
      <c r="Y77" s="63">
        <v>1.1878215838812555E-2</v>
      </c>
      <c r="Z77" s="29">
        <v>1.0974357624841709</v>
      </c>
      <c r="AA77" s="62">
        <v>0.10563350779419542</v>
      </c>
      <c r="AB77" s="63">
        <v>2.0582760055914171E-2</v>
      </c>
      <c r="AC77" s="29">
        <v>1.5077136195076803</v>
      </c>
      <c r="AD77" s="62">
        <v>0.16528735575296422</v>
      </c>
      <c r="AE77" s="63">
        <v>1.3981002273812548E-2</v>
      </c>
      <c r="AF77" s="29">
        <v>0.67856467870083537</v>
      </c>
      <c r="AG77" s="63"/>
      <c r="AH77" s="62">
        <f t="shared" si="30"/>
        <v>2.8473137481212429</v>
      </c>
      <c r="AI77" s="63">
        <f t="shared" si="31"/>
        <v>4.5029590485950642E-2</v>
      </c>
      <c r="AJ77" s="29">
        <f t="shared" si="32"/>
        <v>4.1603119222524043</v>
      </c>
      <c r="AK77" s="62">
        <f t="shared" si="33"/>
        <v>0.4004501738404686</v>
      </c>
      <c r="AL77" s="63">
        <f t="shared" si="34"/>
        <v>7.8027985765331209E-2</v>
      </c>
      <c r="AM77" s="29">
        <f t="shared" si="35"/>
        <v>5.7156502102514644</v>
      </c>
      <c r="AN77" s="62">
        <f t="shared" si="36"/>
        <v>0.62659426660205086</v>
      </c>
      <c r="AO77" s="63">
        <f t="shared" si="37"/>
        <v>5.3001125380784442E-2</v>
      </c>
      <c r="AP77" s="29">
        <f t="shared" si="38"/>
        <v>2.5723972366529981</v>
      </c>
      <c r="AQ77" s="242"/>
    </row>
    <row r="78" spans="2:43" x14ac:dyDescent="0.25">
      <c r="B78" s="241"/>
      <c r="C78" s="62">
        <v>2.2659423712801132</v>
      </c>
      <c r="D78" s="63">
        <v>6.3155568068896994E-2</v>
      </c>
      <c r="E78" s="29">
        <v>0.49436701994492199</v>
      </c>
      <c r="F78" s="62">
        <v>0.13276259641124863</v>
      </c>
      <c r="G78" s="63">
        <v>6.4071791580774723E-2</v>
      </c>
      <c r="H78" s="29">
        <v>0.97259023016699009</v>
      </c>
      <c r="I78" s="62">
        <v>0.14082145791112838</v>
      </c>
      <c r="J78" s="63">
        <v>3.8291256210078069E-2</v>
      </c>
      <c r="K78" s="29">
        <v>0.59418867558052957</v>
      </c>
      <c r="L78" s="63"/>
      <c r="M78" s="62">
        <f t="shared" si="21"/>
        <v>4.8936108842240653</v>
      </c>
      <c r="N78" s="63">
        <f t="shared" si="22"/>
        <v>0.13639304300872823</v>
      </c>
      <c r="O78" s="29">
        <f t="shared" si="23"/>
        <v>1.0676528495458466</v>
      </c>
      <c r="P78" s="62">
        <f t="shared" si="24"/>
        <v>0.2867188923471608</v>
      </c>
      <c r="Q78" s="63">
        <f t="shared" si="25"/>
        <v>0.13837175235585691</v>
      </c>
      <c r="R78" s="29">
        <f t="shared" si="26"/>
        <v>2.1004409452595079</v>
      </c>
      <c r="S78" s="62">
        <f t="shared" si="27"/>
        <v>0.30412310034914386</v>
      </c>
      <c r="T78" s="63">
        <f t="shared" si="28"/>
        <v>8.2695178189545554E-2</v>
      </c>
      <c r="U78" s="29">
        <f t="shared" si="29"/>
        <v>1.28323129791729</v>
      </c>
      <c r="V78" s="63"/>
      <c r="W78" s="8"/>
      <c r="X78" s="62">
        <v>0.35123010068129423</v>
      </c>
      <c r="Y78" s="63">
        <v>5.0525708470287242E-3</v>
      </c>
      <c r="Z78" s="29">
        <v>0.95463183258354234</v>
      </c>
      <c r="AA78" s="62">
        <v>0.10032380326559594</v>
      </c>
      <c r="AB78" s="63">
        <v>3.2329523098973897E-2</v>
      </c>
      <c r="AC78" s="29">
        <v>0.33871764393535297</v>
      </c>
      <c r="AD78" s="62">
        <v>0.15271986511249031</v>
      </c>
      <c r="AE78" s="63">
        <v>2.8212057124603548E-2</v>
      </c>
      <c r="AF78" s="29">
        <v>0.16398522886513664</v>
      </c>
      <c r="AG78" s="63"/>
      <c r="AH78" s="62">
        <f t="shared" si="30"/>
        <v>1.3314918515236349</v>
      </c>
      <c r="AI78" s="63">
        <f t="shared" si="31"/>
        <v>1.9153987369007142E-2</v>
      </c>
      <c r="AJ78" s="29">
        <f t="shared" si="32"/>
        <v>3.6189509493192382</v>
      </c>
      <c r="AK78" s="62">
        <f t="shared" si="33"/>
        <v>0.38032140839549466</v>
      </c>
      <c r="AL78" s="63">
        <f t="shared" si="34"/>
        <v>0.1225592467343487</v>
      </c>
      <c r="AM78" s="29">
        <f t="shared" si="35"/>
        <v>1.2840578925108788</v>
      </c>
      <c r="AN78" s="62">
        <f t="shared" si="36"/>
        <v>0.57895167745769238</v>
      </c>
      <c r="AO78" s="63">
        <f t="shared" si="37"/>
        <v>0.10695018480268174</v>
      </c>
      <c r="AP78" s="29">
        <f t="shared" si="38"/>
        <v>0.62165798313024934</v>
      </c>
      <c r="AQ78" s="242"/>
    </row>
    <row r="79" spans="2:43" x14ac:dyDescent="0.25">
      <c r="B79" s="241"/>
      <c r="C79" s="62">
        <v>1.9195353134211302</v>
      </c>
      <c r="D79" s="63">
        <v>3.9369508607539773E-2</v>
      </c>
      <c r="E79" s="29">
        <v>2.8315370798049782</v>
      </c>
      <c r="F79" s="62">
        <v>0.17255093308862127</v>
      </c>
      <c r="G79" s="63">
        <v>4.3705818379554104E-2</v>
      </c>
      <c r="H79" s="29">
        <v>0.99453966364600244</v>
      </c>
      <c r="I79" s="62">
        <v>0.19378279959909384</v>
      </c>
      <c r="J79" s="63">
        <v>5.4903833037784747E-2</v>
      </c>
      <c r="K79" s="29">
        <v>0.58210674886210534</v>
      </c>
      <c r="L79" s="63"/>
      <c r="M79" s="62">
        <f t="shared" si="21"/>
        <v>4.1454977061501292</v>
      </c>
      <c r="N79" s="63">
        <f t="shared" si="22"/>
        <v>8.5023810962839952E-2</v>
      </c>
      <c r="O79" s="29">
        <f t="shared" si="23"/>
        <v>6.1150896194194289</v>
      </c>
      <c r="P79" s="62">
        <f t="shared" si="24"/>
        <v>0.37264721951797247</v>
      </c>
      <c r="Q79" s="63">
        <f t="shared" si="25"/>
        <v>9.4388661969932619E-2</v>
      </c>
      <c r="R79" s="29">
        <f t="shared" si="26"/>
        <v>2.1478437335814218</v>
      </c>
      <c r="S79" s="62">
        <f t="shared" si="27"/>
        <v>0.41850032432987633</v>
      </c>
      <c r="T79" s="63">
        <f t="shared" si="28"/>
        <v>0.11857229837117979</v>
      </c>
      <c r="U79" s="29">
        <f t="shared" si="29"/>
        <v>1.2571387331455404</v>
      </c>
      <c r="V79" s="63"/>
      <c r="W79" s="8"/>
      <c r="X79" s="62">
        <v>0.58705109332207095</v>
      </c>
      <c r="Y79" s="63">
        <v>8.6514423196203394E-3</v>
      </c>
      <c r="Z79" s="29">
        <v>0.74974719532972844</v>
      </c>
      <c r="AA79" s="62">
        <v>0.31737853669820187</v>
      </c>
      <c r="AB79" s="63">
        <v>2.4273105202916829E-2</v>
      </c>
      <c r="AC79" s="29">
        <v>1.4206574521636823</v>
      </c>
      <c r="AD79" s="62">
        <v>0.10556341837804402</v>
      </c>
      <c r="AE79" s="63">
        <v>2.4868970170736408E-2</v>
      </c>
      <c r="AF79" s="29">
        <v>0.24528764625117322</v>
      </c>
      <c r="AG79" s="63"/>
      <c r="AH79" s="62">
        <f t="shared" si="30"/>
        <v>2.2254748259621691</v>
      </c>
      <c r="AI79" s="63">
        <f t="shared" si="31"/>
        <v>3.2797089230554979E-2</v>
      </c>
      <c r="AJ79" s="29">
        <f t="shared" si="32"/>
        <v>2.8422458079413659</v>
      </c>
      <c r="AK79" s="62">
        <f t="shared" si="33"/>
        <v>1.203162640794291</v>
      </c>
      <c r="AL79" s="63">
        <f t="shared" si="34"/>
        <v>9.2017858737529795E-2</v>
      </c>
      <c r="AM79" s="29">
        <f t="shared" si="35"/>
        <v>5.3856255989821928</v>
      </c>
      <c r="AN79" s="62">
        <f t="shared" si="36"/>
        <v>0.40018446914630196</v>
      </c>
      <c r="AO79" s="63">
        <f t="shared" si="37"/>
        <v>9.4276746423184288E-2</v>
      </c>
      <c r="AP79" s="29">
        <f t="shared" si="38"/>
        <v>0.92987047986301175</v>
      </c>
      <c r="AQ79" s="242"/>
    </row>
    <row r="80" spans="2:43" x14ac:dyDescent="0.25">
      <c r="B80" s="241"/>
      <c r="C80" s="62">
        <v>2.4797202727272727</v>
      </c>
      <c r="D80" s="63">
        <v>2.5631274718588379E-2</v>
      </c>
      <c r="E80" s="29">
        <v>2.0367032787982131</v>
      </c>
      <c r="F80" s="62">
        <v>0.12877496011881842</v>
      </c>
      <c r="G80" s="63">
        <v>2.7770240464336762E-2</v>
      </c>
      <c r="H80" s="29">
        <v>0.33296084090112799</v>
      </c>
      <c r="I80" s="62">
        <v>0.14971305017817096</v>
      </c>
      <c r="J80" s="63">
        <v>6.6346819274625449E-2</v>
      </c>
      <c r="K80" s="29">
        <v>0.58664854923627774</v>
      </c>
      <c r="L80" s="63"/>
      <c r="M80" s="62">
        <f t="shared" si="21"/>
        <v>5.3552933517871715</v>
      </c>
      <c r="N80" s="63">
        <f t="shared" si="22"/>
        <v>5.5354225477747487E-2</v>
      </c>
      <c r="O80" s="29">
        <f t="shared" si="23"/>
        <v>4.3985378707716869</v>
      </c>
      <c r="P80" s="62">
        <f t="shared" si="24"/>
        <v>0.27810704916425621</v>
      </c>
      <c r="Q80" s="63">
        <f t="shared" si="25"/>
        <v>5.997361306105279E-2</v>
      </c>
      <c r="R80" s="29">
        <f t="shared" si="26"/>
        <v>0.71907424288714838</v>
      </c>
      <c r="S80" s="62">
        <f t="shared" si="27"/>
        <v>0.32332570375494041</v>
      </c>
      <c r="T80" s="63">
        <f t="shared" si="28"/>
        <v>0.14328498423043878</v>
      </c>
      <c r="U80" s="29">
        <f t="shared" si="29"/>
        <v>1.2669473690697042</v>
      </c>
      <c r="V80" s="63"/>
      <c r="W80" s="8"/>
      <c r="X80" s="62">
        <v>4.9773011820038716E-2</v>
      </c>
      <c r="Y80" s="63">
        <v>3.8444486125209882E-3</v>
      </c>
      <c r="Z80" s="29">
        <v>0.93556531076611837</v>
      </c>
      <c r="AA80" s="62">
        <v>0.16206272936701197</v>
      </c>
      <c r="AB80" s="63">
        <v>1.6949292662081842E-2</v>
      </c>
      <c r="AC80" s="29">
        <v>7.1499841832498287E-2</v>
      </c>
      <c r="AD80" s="62">
        <v>0.20220122184465253</v>
      </c>
      <c r="AE80" s="63">
        <v>3.1830580894913703E-2</v>
      </c>
      <c r="AF80" s="29">
        <v>0.37798402102976625</v>
      </c>
      <c r="AG80" s="63"/>
      <c r="AH80" s="62">
        <f t="shared" si="30"/>
        <v>0.18868644667874457</v>
      </c>
      <c r="AI80" s="63">
        <f t="shared" si="31"/>
        <v>1.4574069794256841E-2</v>
      </c>
      <c r="AJ80" s="29">
        <f t="shared" si="32"/>
        <v>3.546670930073867</v>
      </c>
      <c r="AK80" s="62">
        <f t="shared" si="33"/>
        <v>0.61436990499757804</v>
      </c>
      <c r="AL80" s="63">
        <f t="shared" si="34"/>
        <v>6.4253732880170611E-2</v>
      </c>
      <c r="AM80" s="29">
        <f t="shared" si="35"/>
        <v>0.27105153174666502</v>
      </c>
      <c r="AN80" s="62">
        <f t="shared" si="36"/>
        <v>0.76653247751842302</v>
      </c>
      <c r="AO80" s="63">
        <f t="shared" si="37"/>
        <v>0.12066778732412517</v>
      </c>
      <c r="AP80" s="29">
        <f t="shared" si="38"/>
        <v>1.4329143289001589</v>
      </c>
      <c r="AQ80" s="242"/>
    </row>
    <row r="81" spans="2:43" x14ac:dyDescent="0.25">
      <c r="B81" s="241"/>
      <c r="C81" s="62">
        <v>1.5167526033806289</v>
      </c>
      <c r="D81" s="63">
        <v>5.2062328139321719E-2</v>
      </c>
      <c r="E81" s="29">
        <v>4.8007741615423933</v>
      </c>
      <c r="F81" s="62">
        <v>0.40196105625480011</v>
      </c>
      <c r="G81" s="63">
        <v>3.9277092712207216E-2</v>
      </c>
      <c r="H81" s="29">
        <v>0.54965852291671435</v>
      </c>
      <c r="I81" s="62">
        <v>0.28183251549712585</v>
      </c>
      <c r="J81" s="63">
        <v>2.8618453375257934E-2</v>
      </c>
      <c r="K81" s="29">
        <v>0.61302128947475898</v>
      </c>
      <c r="L81" s="63"/>
      <c r="M81" s="62">
        <f t="shared" si="21"/>
        <v>3.2756336359893612</v>
      </c>
      <c r="N81" s="63">
        <f t="shared" si="22"/>
        <v>0.11243568189101789</v>
      </c>
      <c r="O81" s="29">
        <f t="shared" si="23"/>
        <v>10.367925057314409</v>
      </c>
      <c r="P81" s="62">
        <f t="shared" si="24"/>
        <v>0.86808959700569899</v>
      </c>
      <c r="Q81" s="63">
        <f t="shared" si="25"/>
        <v>8.4824226261566535E-2</v>
      </c>
      <c r="R81" s="29">
        <f t="shared" si="26"/>
        <v>1.1870623738909043</v>
      </c>
      <c r="S81" s="62">
        <f t="shared" si="27"/>
        <v>0.60865566699555307</v>
      </c>
      <c r="T81" s="63">
        <f t="shared" si="28"/>
        <v>6.1805444261013219E-2</v>
      </c>
      <c r="U81" s="29">
        <f t="shared" si="29"/>
        <v>1.3239028902310548</v>
      </c>
      <c r="V81" s="63"/>
      <c r="W81" s="8"/>
      <c r="X81" s="62">
        <v>2.0143628172532228E-2</v>
      </c>
      <c r="Y81" s="63">
        <v>4.7186391389632274E-3</v>
      </c>
      <c r="Z81" s="29">
        <v>3.1578512254116113E-2</v>
      </c>
      <c r="AA81" s="62">
        <v>0.12906680482679425</v>
      </c>
      <c r="AB81" s="63">
        <v>2.3065936843944857E-2</v>
      </c>
      <c r="AC81" s="29">
        <v>0.16003770617476049</v>
      </c>
      <c r="AD81" s="62">
        <v>0.121758771984684</v>
      </c>
      <c r="AE81" s="63">
        <v>2.2685292826887256E-2</v>
      </c>
      <c r="AF81" s="29">
        <v>0.14913978321080706</v>
      </c>
      <c r="AG81" s="63"/>
      <c r="AH81" s="62">
        <f t="shared" si="30"/>
        <v>7.6363263626388331E-2</v>
      </c>
      <c r="AI81" s="63">
        <f t="shared" si="31"/>
        <v>1.7888072666958205E-2</v>
      </c>
      <c r="AJ81" s="29">
        <f t="shared" si="32"/>
        <v>0.11971221050825546</v>
      </c>
      <c r="AK81" s="62">
        <f t="shared" si="33"/>
        <v>0.48928437111660211</v>
      </c>
      <c r="AL81" s="63">
        <f t="shared" si="34"/>
        <v>8.7441557246653784E-2</v>
      </c>
      <c r="AM81" s="29">
        <f t="shared" si="35"/>
        <v>0.6066931658046697</v>
      </c>
      <c r="AN81" s="62">
        <f t="shared" si="36"/>
        <v>0.46158006513296879</v>
      </c>
      <c r="AO81" s="63">
        <f t="shared" si="37"/>
        <v>8.599855903533786E-2</v>
      </c>
      <c r="AP81" s="29">
        <f t="shared" si="38"/>
        <v>0.56537980571141544</v>
      </c>
      <c r="AQ81" s="242"/>
    </row>
    <row r="82" spans="2:43" x14ac:dyDescent="0.25">
      <c r="B82" s="241"/>
      <c r="C82" s="62">
        <v>1.7130822596630326</v>
      </c>
      <c r="D82" s="63">
        <v>4.4198551138526429E-2</v>
      </c>
      <c r="E82" s="29">
        <v>1.5809199318568992</v>
      </c>
      <c r="F82" s="62">
        <v>0.18640158406825486</v>
      </c>
      <c r="G82" s="63">
        <v>4.6632788145364486E-2</v>
      </c>
      <c r="H82" s="29">
        <v>1.1197163106183123</v>
      </c>
      <c r="I82" s="62">
        <v>0.21144806669881128</v>
      </c>
      <c r="J82" s="63">
        <v>3.0915671856023546E-2</v>
      </c>
      <c r="K82" s="29">
        <v>0.60107061466952372</v>
      </c>
      <c r="L82" s="63"/>
      <c r="M82" s="62">
        <f t="shared" si="21"/>
        <v>3.6996342438851264</v>
      </c>
      <c r="N82" s="63">
        <f t="shared" si="22"/>
        <v>9.5452785410529442E-2</v>
      </c>
      <c r="O82" s="29">
        <f t="shared" si="23"/>
        <v>3.414211713271027</v>
      </c>
      <c r="P82" s="62">
        <f t="shared" si="24"/>
        <v>0.40255958500731737</v>
      </c>
      <c r="Q82" s="63">
        <f t="shared" si="25"/>
        <v>0.10070985146058706</v>
      </c>
      <c r="R82" s="29">
        <f t="shared" si="26"/>
        <v>2.4181797358727368</v>
      </c>
      <c r="S82" s="62">
        <f t="shared" si="27"/>
        <v>0.45665087239658003</v>
      </c>
      <c r="T82" s="63">
        <f t="shared" si="28"/>
        <v>6.6766600159503448E-2</v>
      </c>
      <c r="U82" s="29">
        <f t="shared" si="29"/>
        <v>1.2980937818256708</v>
      </c>
      <c r="V82" s="63"/>
      <c r="W82" s="8"/>
      <c r="X82" s="62">
        <v>7.0154205831686245E-2</v>
      </c>
      <c r="Y82" s="63">
        <v>3.3871354637648537E-2</v>
      </c>
      <c r="Z82" s="29">
        <v>5.1121018304014131E-2</v>
      </c>
      <c r="AA82" s="62">
        <v>0.24724918797445036</v>
      </c>
      <c r="AB82" s="63">
        <v>3.1826958635470998E-2</v>
      </c>
      <c r="AC82" s="29">
        <v>0.25027524565338072</v>
      </c>
      <c r="AD82" s="62">
        <v>0.1378514847255928</v>
      </c>
      <c r="AE82" s="63">
        <v>2.4118040262324184E-2</v>
      </c>
      <c r="AF82" s="29">
        <v>0.70992599825034375</v>
      </c>
      <c r="AG82" s="63"/>
      <c r="AH82" s="62">
        <f t="shared" si="30"/>
        <v>0.26595030788594626</v>
      </c>
      <c r="AI82" s="63">
        <f t="shared" si="31"/>
        <v>0.12840423589155725</v>
      </c>
      <c r="AJ82" s="29">
        <f t="shared" si="32"/>
        <v>0.19379665689629919</v>
      </c>
      <c r="AK82" s="62">
        <f t="shared" si="33"/>
        <v>0.93730656468575613</v>
      </c>
      <c r="AL82" s="63">
        <f t="shared" si="34"/>
        <v>0.12065405555989793</v>
      </c>
      <c r="AM82" s="29">
        <f t="shared" si="35"/>
        <v>0.94877816445445684</v>
      </c>
      <c r="AN82" s="62">
        <f t="shared" si="36"/>
        <v>0.5225865558690056</v>
      </c>
      <c r="AO82" s="63">
        <f t="shared" si="37"/>
        <v>9.1430017022210958E-2</v>
      </c>
      <c r="AP82" s="29">
        <f t="shared" si="38"/>
        <v>2.6912860828885599</v>
      </c>
      <c r="AQ82" s="242"/>
    </row>
    <row r="83" spans="2:43" x14ac:dyDescent="0.25">
      <c r="B83" s="241"/>
      <c r="C83" s="62">
        <v>0.10996914131238683</v>
      </c>
      <c r="D83" s="63">
        <v>8.8660787851582282E-2</v>
      </c>
      <c r="E83" s="29">
        <v>1.8526517308136397</v>
      </c>
      <c r="F83" s="62">
        <v>0.15639764129866904</v>
      </c>
      <c r="G83" s="63">
        <v>5.8343711083437111E-2</v>
      </c>
      <c r="H83" s="29">
        <v>2.6592880281932243</v>
      </c>
      <c r="I83" s="62">
        <v>0.15610660340389032</v>
      </c>
      <c r="J83" s="63">
        <v>7.3278050431545103E-2</v>
      </c>
      <c r="K83" s="29">
        <v>0.68544118718475633</v>
      </c>
      <c r="L83" s="63"/>
      <c r="M83" s="62">
        <f t="shared" si="21"/>
        <v>0.23749332448867716</v>
      </c>
      <c r="N83" s="63">
        <f t="shared" si="22"/>
        <v>0.19147503569972704</v>
      </c>
      <c r="O83" s="29">
        <f t="shared" si="23"/>
        <v>4.0010535084634027</v>
      </c>
      <c r="P83" s="62">
        <f t="shared" si="24"/>
        <v>0.33776198787163519</v>
      </c>
      <c r="Q83" s="63">
        <f t="shared" si="25"/>
        <v>0.12600118308509156</v>
      </c>
      <c r="R83" s="29">
        <f t="shared" si="26"/>
        <v>5.7430943540286528</v>
      </c>
      <c r="S83" s="62">
        <f t="shared" si="27"/>
        <v>0.337133451935478</v>
      </c>
      <c r="T83" s="63">
        <f t="shared" si="28"/>
        <v>0.15825392106682137</v>
      </c>
      <c r="U83" s="29">
        <f t="shared" si="29"/>
        <v>1.4803035137243283</v>
      </c>
      <c r="V83" s="63"/>
      <c r="W83" s="8"/>
      <c r="X83" s="62">
        <v>1.1601084190335946</v>
      </c>
      <c r="Y83" s="63">
        <v>1.772871382361485E-2</v>
      </c>
      <c r="Z83" s="29">
        <v>1.2944085071196398</v>
      </c>
      <c r="AA83" s="62">
        <v>0.12676650264597242</v>
      </c>
      <c r="AB83" s="63">
        <v>2.7842918246710781E-2</v>
      </c>
      <c r="AC83" s="29">
        <v>0.59550805633024018</v>
      </c>
      <c r="AD83" s="62">
        <v>0.15672384345167159</v>
      </c>
      <c r="AE83" s="63">
        <v>3.0850526951155883E-2</v>
      </c>
      <c r="AF83" s="29">
        <v>0.44004040455671734</v>
      </c>
      <c r="AG83" s="63"/>
      <c r="AH83" s="62">
        <f t="shared" si="30"/>
        <v>4.3979001339319543</v>
      </c>
      <c r="AI83" s="63">
        <f t="shared" si="31"/>
        <v>6.7208470880909268E-2</v>
      </c>
      <c r="AJ83" s="29">
        <f t="shared" si="32"/>
        <v>4.9070235621307692</v>
      </c>
      <c r="AK83" s="62">
        <f t="shared" si="33"/>
        <v>0.48056406609756974</v>
      </c>
      <c r="AL83" s="63">
        <f t="shared" si="34"/>
        <v>0.10555080187097569</v>
      </c>
      <c r="AM83" s="29">
        <f t="shared" si="35"/>
        <v>2.2575346560056988</v>
      </c>
      <c r="AN83" s="62">
        <f t="shared" si="36"/>
        <v>0.59413051469845213</v>
      </c>
      <c r="AO83" s="63">
        <f t="shared" si="37"/>
        <v>0.11695246270463523</v>
      </c>
      <c r="AP83" s="29">
        <f t="shared" si="38"/>
        <v>1.668166287205797</v>
      </c>
      <c r="AQ83" s="242"/>
    </row>
    <row r="84" spans="2:43" x14ac:dyDescent="0.25">
      <c r="B84" s="241"/>
      <c r="C84" s="62">
        <v>9.0216164303585381E-2</v>
      </c>
      <c r="D84" s="63">
        <v>1.7922136834830685E-2</v>
      </c>
      <c r="E84" s="29">
        <v>4.2904058460048589</v>
      </c>
      <c r="F84" s="62">
        <v>0.27707097119313245</v>
      </c>
      <c r="G84" s="63">
        <v>2.7339478249241489E-2</v>
      </c>
      <c r="H84" s="29">
        <v>2.4201551970594237</v>
      </c>
      <c r="I84" s="62">
        <v>0.29768117321079895</v>
      </c>
      <c r="J84" s="63">
        <v>2.6220656232806318E-2</v>
      </c>
      <c r="K84" s="29">
        <v>0.74813023042032056</v>
      </c>
      <c r="L84" s="63"/>
      <c r="M84" s="62">
        <f t="shared" si="21"/>
        <v>0.19483408279247733</v>
      </c>
      <c r="N84" s="63">
        <f t="shared" si="22"/>
        <v>3.870529321270131E-2</v>
      </c>
      <c r="O84" s="29">
        <f t="shared" si="23"/>
        <v>9.2657152325929495</v>
      </c>
      <c r="P84" s="62">
        <f t="shared" si="24"/>
        <v>0.5983724641537379</v>
      </c>
      <c r="Q84" s="63">
        <f t="shared" si="25"/>
        <v>5.9043323442472678E-2</v>
      </c>
      <c r="R84" s="29">
        <f t="shared" si="26"/>
        <v>5.2266544656873704</v>
      </c>
      <c r="S84" s="62">
        <f t="shared" si="27"/>
        <v>0.64288299990171061</v>
      </c>
      <c r="T84" s="63">
        <f t="shared" si="28"/>
        <v>5.6627075056577672E-2</v>
      </c>
      <c r="U84" s="29">
        <f t="shared" si="29"/>
        <v>1.6156890328740681</v>
      </c>
      <c r="V84" s="63"/>
      <c r="W84" s="8"/>
      <c r="X84" s="62">
        <v>5.1697921946274705E-2</v>
      </c>
      <c r="Y84" s="63">
        <v>1.7522475431208395E-2</v>
      </c>
      <c r="Z84" s="29">
        <v>1.3020232179350777</v>
      </c>
      <c r="AA84" s="62">
        <v>9.0714463374644477E-2</v>
      </c>
      <c r="AB84" s="63">
        <v>3.7061822201797663E-2</v>
      </c>
      <c r="AC84" s="29">
        <v>0.20933606952715594</v>
      </c>
      <c r="AD84" s="62">
        <v>0.23199594860229941</v>
      </c>
      <c r="AE84" s="63">
        <v>2.9989657512418111E-2</v>
      </c>
      <c r="AF84" s="29">
        <v>0.90273319875473412</v>
      </c>
      <c r="AG84" s="63"/>
      <c r="AH84" s="62">
        <f t="shared" si="30"/>
        <v>0.19598366335529649</v>
      </c>
      <c r="AI84" s="63">
        <f t="shared" si="31"/>
        <v>6.6426633736462182E-2</v>
      </c>
      <c r="AJ84" s="29">
        <f t="shared" si="32"/>
        <v>4.9358904655732641</v>
      </c>
      <c r="AK84" s="62">
        <f t="shared" si="33"/>
        <v>0.34389298799956503</v>
      </c>
      <c r="AL84" s="63">
        <f t="shared" si="34"/>
        <v>0.14049910348967842</v>
      </c>
      <c r="AM84" s="29">
        <f t="shared" si="35"/>
        <v>0.79358024914360004</v>
      </c>
      <c r="AN84" s="62">
        <f t="shared" si="36"/>
        <v>0.8794824661988575</v>
      </c>
      <c r="AO84" s="63">
        <f t="shared" si="37"/>
        <v>0.11368895926150305</v>
      </c>
      <c r="AP84" s="29">
        <f t="shared" si="38"/>
        <v>3.422206399480753</v>
      </c>
      <c r="AQ84" s="242"/>
    </row>
    <row r="85" spans="2:43" x14ac:dyDescent="0.25">
      <c r="B85" s="241"/>
      <c r="C85" s="62">
        <v>9.3739763421292088E-2</v>
      </c>
      <c r="D85" s="63">
        <v>5.9925806144773143E-2</v>
      </c>
      <c r="E85" s="29">
        <v>3.8342024793454694</v>
      </c>
      <c r="F85" s="62">
        <v>0.39600999999999997</v>
      </c>
      <c r="G85" s="63">
        <v>4.8718556044127656E-2</v>
      </c>
      <c r="H85" s="29">
        <v>4.9637720901377751</v>
      </c>
      <c r="I85" s="62">
        <v>0.15645797632805961</v>
      </c>
      <c r="J85" s="63">
        <v>3.9636961870391216E-2</v>
      </c>
      <c r="K85" s="29">
        <v>0.63204112229599485</v>
      </c>
      <c r="L85" s="63"/>
      <c r="M85" s="62">
        <f t="shared" si="21"/>
        <v>0.20244377455366303</v>
      </c>
      <c r="N85" s="63">
        <f t="shared" si="22"/>
        <v>0.1294179326503761</v>
      </c>
      <c r="O85" s="29">
        <f t="shared" si="23"/>
        <v>8.2804819853577882</v>
      </c>
      <c r="P85" s="62">
        <f t="shared" si="24"/>
        <v>0.85523748124572607</v>
      </c>
      <c r="Q85" s="63">
        <f t="shared" si="25"/>
        <v>0.10521435105454024</v>
      </c>
      <c r="R85" s="29">
        <f t="shared" si="26"/>
        <v>10.719941263723806</v>
      </c>
      <c r="S85" s="62">
        <f t="shared" si="27"/>
        <v>0.33789228957756912</v>
      </c>
      <c r="T85" s="63">
        <f t="shared" si="28"/>
        <v>8.5601412677119945E-2</v>
      </c>
      <c r="U85" s="29">
        <f t="shared" si="29"/>
        <v>1.3649788072931204</v>
      </c>
      <c r="V85" s="63"/>
      <c r="W85" s="8"/>
      <c r="X85" s="62">
        <v>1.2613243534883318E-3</v>
      </c>
      <c r="Y85" s="63">
        <v>2.1744417074101293E-2</v>
      </c>
      <c r="Z85" s="29">
        <v>1.5153332842449092</v>
      </c>
      <c r="AA85" s="62"/>
      <c r="AB85" s="63">
        <v>2.181851763810138E-2</v>
      </c>
      <c r="AC85" s="29">
        <v>0.19765390077359962</v>
      </c>
      <c r="AD85" s="62">
        <v>0.11023985007985306</v>
      </c>
      <c r="AE85" s="63">
        <v>1.6337690338052366E-2</v>
      </c>
      <c r="AF85" s="29">
        <v>0.12677042822073198</v>
      </c>
      <c r="AG85" s="63"/>
      <c r="AH85" s="62">
        <f>X85*3.7909389</f>
        <v>4.7816035571562679E-3</v>
      </c>
      <c r="AI85" s="63">
        <f>Y85*3.7909389</f>
        <v>8.243175654403477E-2</v>
      </c>
      <c r="AJ85" s="29">
        <f>Z85*3.7909389</f>
        <v>5.7445358937087834</v>
      </c>
      <c r="AK85" s="62"/>
      <c r="AL85" s="63">
        <f>AB85*3.7909389</f>
        <v>8.2712667254614639E-2</v>
      </c>
      <c r="AM85" s="29">
        <f>AC85*3.7909389</f>
        <v>0.74929386117937891</v>
      </c>
      <c r="AN85" s="62">
        <f>AD85*3.7909389</f>
        <v>0.41791253599788303</v>
      </c>
      <c r="AO85" s="63">
        <f>AE85*3.7909389</f>
        <v>6.1935185838676861E-2</v>
      </c>
      <c r="AP85" s="29">
        <f>AF85*3.7909389</f>
        <v>0.48057894771163062</v>
      </c>
      <c r="AQ85" s="242"/>
    </row>
    <row r="86" spans="2:43" x14ac:dyDescent="0.25">
      <c r="B86" s="241"/>
      <c r="C86" s="62">
        <v>0.10234434167934651</v>
      </c>
      <c r="D86" s="63">
        <v>4.3307322384353752E-2</v>
      </c>
      <c r="E86" s="29">
        <v>3.002742478517467</v>
      </c>
      <c r="F86" s="62">
        <v>0.31110143212162961</v>
      </c>
      <c r="G86" s="63">
        <v>3.5009312849162012E-2</v>
      </c>
      <c r="H86" s="29">
        <v>4.1690736174709402</v>
      </c>
      <c r="I86" s="62">
        <v>0.22186439754296255</v>
      </c>
      <c r="J86" s="63">
        <v>2.8654902873130817E-2</v>
      </c>
      <c r="K86" s="29">
        <v>0.32986411982391045</v>
      </c>
      <c r="L86" s="63"/>
      <c r="M86" s="62">
        <f t="shared" si="21"/>
        <v>0.22102653215220905</v>
      </c>
      <c r="N86" s="63">
        <f t="shared" si="22"/>
        <v>9.3528055643775046E-2</v>
      </c>
      <c r="O86" s="29">
        <f t="shared" si="23"/>
        <v>6.4848309743613228</v>
      </c>
      <c r="P86" s="62">
        <f t="shared" si="24"/>
        <v>0.67186587515376062</v>
      </c>
      <c r="Q86" s="63">
        <f t="shared" si="25"/>
        <v>7.5607374917959033E-2</v>
      </c>
      <c r="R86" s="29">
        <f t="shared" si="26"/>
        <v>9.0036817750406684</v>
      </c>
      <c r="S86" s="62">
        <f t="shared" si="27"/>
        <v>0.4791463562353066</v>
      </c>
      <c r="T86" s="63">
        <f t="shared" si="28"/>
        <v>6.1884161911460116E-2</v>
      </c>
      <c r="U86" s="29">
        <f t="shared" si="29"/>
        <v>0.71238645234094988</v>
      </c>
      <c r="V86" s="63"/>
      <c r="W86" s="8"/>
      <c r="X86" s="62">
        <v>1.1464133563942786E-2</v>
      </c>
      <c r="Y86" s="63"/>
      <c r="Z86" s="29">
        <v>1.227184362326486</v>
      </c>
      <c r="AA86" s="62"/>
      <c r="AB86" s="63">
        <v>1.6547114981625175E-2</v>
      </c>
      <c r="AC86" s="29">
        <v>0.73766946568201897</v>
      </c>
      <c r="AD86" s="62"/>
      <c r="AE86" s="63"/>
      <c r="AF86" s="29">
        <v>0.11250632986163686</v>
      </c>
      <c r="AG86" s="63"/>
      <c r="AH86" s="62">
        <f>X86*3.7909389</f>
        <v>4.3459829882346347E-2</v>
      </c>
      <c r="AI86" s="63"/>
      <c r="AJ86" s="29">
        <f>Z86*3.7909389</f>
        <v>4.6521809366151698</v>
      </c>
      <c r="AK86" s="62"/>
      <c r="AL86" s="63">
        <f>AB86*3.7909389</f>
        <v>6.2729101866615664E-2</v>
      </c>
      <c r="AM86" s="29">
        <f>AC86*3.7909389</f>
        <v>2.7964598727961807</v>
      </c>
      <c r="AN86" s="62"/>
      <c r="AO86" s="63"/>
      <c r="AP86" s="29">
        <f>AF86*3.7909389</f>
        <v>0.42650462236871078</v>
      </c>
      <c r="AQ86" s="242"/>
    </row>
    <row r="87" spans="2:43" x14ac:dyDescent="0.25">
      <c r="B87" s="241"/>
      <c r="C87" s="62">
        <v>9.0490178079676881E-2</v>
      </c>
      <c r="D87" s="63">
        <v>4.1710885375752016E-2</v>
      </c>
      <c r="E87" s="29">
        <v>3.2884594844708364</v>
      </c>
      <c r="F87" s="62">
        <v>0.16542855362353953</v>
      </c>
      <c r="G87" s="63">
        <v>4.9267125898679147E-2</v>
      </c>
      <c r="H87" s="29">
        <v>3.7809604362338707</v>
      </c>
      <c r="I87" s="62">
        <v>0.34543081860826014</v>
      </c>
      <c r="J87" s="63">
        <v>4.0523057018759821E-2</v>
      </c>
      <c r="K87" s="29">
        <v>0.67276621950597681</v>
      </c>
      <c r="L87" s="63"/>
      <c r="M87" s="62">
        <f t="shared" si="21"/>
        <v>0.19542585282780756</v>
      </c>
      <c r="N87" s="63">
        <f t="shared" si="22"/>
        <v>9.0080332691819268E-2</v>
      </c>
      <c r="O87" s="29">
        <f t="shared" si="23"/>
        <v>7.1018757270711781</v>
      </c>
      <c r="P87" s="62">
        <f t="shared" si="24"/>
        <v>0.35726547190000124</v>
      </c>
      <c r="Q87" s="63">
        <f t="shared" si="25"/>
        <v>0.10639906230095815</v>
      </c>
      <c r="R87" s="29">
        <f t="shared" si="26"/>
        <v>8.165498548456851</v>
      </c>
      <c r="S87" s="62">
        <f t="shared" si="27"/>
        <v>0.74600485657225246</v>
      </c>
      <c r="T87" s="63">
        <f t="shared" si="28"/>
        <v>8.7515055723595594E-2</v>
      </c>
      <c r="U87" s="29">
        <f t="shared" si="29"/>
        <v>1.4529301963018633</v>
      </c>
      <c r="V87" s="63"/>
      <c r="W87" s="8"/>
      <c r="X87" s="62"/>
      <c r="Y87" s="63"/>
      <c r="Z87" s="29">
        <v>1.3121687632804719</v>
      </c>
      <c r="AA87" s="62"/>
      <c r="AB87" s="63"/>
      <c r="AC87" s="29">
        <v>1.0843962401185803</v>
      </c>
      <c r="AD87" s="62"/>
      <c r="AE87" s="63"/>
      <c r="AF87" s="29">
        <v>0.50937590421406886</v>
      </c>
      <c r="AG87" s="63"/>
      <c r="AH87" s="62"/>
      <c r="AI87" s="63"/>
      <c r="AJ87" s="29">
        <f>Z87*3.7909389</f>
        <v>4.9743516080848327</v>
      </c>
      <c r="AK87" s="62"/>
      <c r="AL87" s="63"/>
      <c r="AM87" s="29">
        <f>AC87*3.7909389</f>
        <v>4.1108798896792669</v>
      </c>
      <c r="AN87" s="62"/>
      <c r="AO87" s="63"/>
      <c r="AP87" s="29">
        <f>AF87*3.7909389</f>
        <v>1.9310129300077876</v>
      </c>
      <c r="AQ87" s="242"/>
    </row>
    <row r="88" spans="2:43" x14ac:dyDescent="0.25">
      <c r="B88" s="241"/>
      <c r="C88" s="62">
        <v>9.0126581126742503E-2</v>
      </c>
      <c r="D88" s="63">
        <v>3.3823162144852863E-2</v>
      </c>
      <c r="E88" s="29">
        <v>2.4923433168682068</v>
      </c>
      <c r="F88" s="62">
        <v>0.24359884760101982</v>
      </c>
      <c r="G88" s="63">
        <v>4.7114581468066588E-2</v>
      </c>
      <c r="H88" s="29">
        <v>3.8740785572845282</v>
      </c>
      <c r="I88" s="62">
        <v>0.34087765867769271</v>
      </c>
      <c r="J88" s="63">
        <v>3.1590297678400235E-2</v>
      </c>
      <c r="K88" s="29">
        <v>0.1941180310745528</v>
      </c>
      <c r="L88" s="63"/>
      <c r="M88" s="62">
        <f t="shared" si="21"/>
        <v>0.19464061573223873</v>
      </c>
      <c r="N88" s="63">
        <f t="shared" si="22"/>
        <v>7.3045721068987532E-2</v>
      </c>
      <c r="O88" s="29">
        <f t="shared" si="23"/>
        <v>5.3825545332642708</v>
      </c>
      <c r="P88" s="62">
        <f t="shared" si="24"/>
        <v>0.52608485860624143</v>
      </c>
      <c r="Q88" s="63">
        <f t="shared" si="25"/>
        <v>0.10175034969999705</v>
      </c>
      <c r="R88" s="29">
        <f t="shared" si="26"/>
        <v>8.3665998017224226</v>
      </c>
      <c r="S88" s="62">
        <f t="shared" si="27"/>
        <v>0.73617168814032541</v>
      </c>
      <c r="T88" s="63">
        <f t="shared" si="28"/>
        <v>6.8223546421246242E-2</v>
      </c>
      <c r="U88" s="29">
        <f t="shared" si="29"/>
        <v>0.41922430231706304</v>
      </c>
      <c r="V88" s="63"/>
      <c r="W88" s="8"/>
      <c r="X88" s="73"/>
      <c r="Y88" s="74"/>
      <c r="Z88" s="30"/>
      <c r="AA88" s="73"/>
      <c r="AB88" s="74"/>
      <c r="AC88" s="30"/>
      <c r="AD88" s="73"/>
      <c r="AE88" s="74"/>
      <c r="AF88" s="30">
        <v>0.48493010663755665</v>
      </c>
      <c r="AG88" s="63"/>
      <c r="AH88" s="73"/>
      <c r="AI88" s="74"/>
      <c r="AJ88" s="30"/>
      <c r="AK88" s="73"/>
      <c r="AL88" s="74"/>
      <c r="AM88" s="30"/>
      <c r="AN88" s="73"/>
      <c r="AO88" s="74"/>
      <c r="AP88" s="30">
        <f>AF88*3.7909389</f>
        <v>1.8383404050334617</v>
      </c>
      <c r="AQ88" s="242"/>
    </row>
    <row r="89" spans="2:43" x14ac:dyDescent="0.25">
      <c r="B89" s="241"/>
      <c r="C89" s="62">
        <v>0.1346996156109041</v>
      </c>
      <c r="D89" s="63">
        <v>2.9942662985771928E-2</v>
      </c>
      <c r="E89" s="29">
        <v>2.6184191947346642</v>
      </c>
      <c r="F89" s="62">
        <v>0.13854312440156147</v>
      </c>
      <c r="G89" s="63"/>
      <c r="H89" s="29">
        <v>3.4045858195944647</v>
      </c>
      <c r="I89" s="62">
        <v>0.31598230684417444</v>
      </c>
      <c r="J89" s="63">
        <v>3.7219160661297157E-2</v>
      </c>
      <c r="K89" s="29">
        <v>0.81383251520257893</v>
      </c>
      <c r="L89" s="63"/>
      <c r="M89" s="62">
        <f>C89/0.463040978306023</f>
        <v>0.29090214888471783</v>
      </c>
      <c r="N89" s="63">
        <f>D89/0.463040978306023</f>
        <v>6.4665255104015593E-2</v>
      </c>
      <c r="O89" s="29">
        <f>E89/0.463040978306023</f>
        <v>5.6548325470324912</v>
      </c>
      <c r="P89" s="62">
        <f>F89/0.463040978306023</f>
        <v>0.29920272911569085</v>
      </c>
      <c r="Q89" s="63"/>
      <c r="R89" s="29">
        <f t="shared" ref="R89:U91" si="39">H89/0.463040978306023</f>
        <v>7.3526663494227069</v>
      </c>
      <c r="S89" s="62">
        <f t="shared" si="39"/>
        <v>0.68240678827207879</v>
      </c>
      <c r="T89" s="63">
        <f t="shared" si="39"/>
        <v>8.0379841968757845E-2</v>
      </c>
      <c r="U89" s="29">
        <f t="shared" si="39"/>
        <v>1.7575820571645355</v>
      </c>
      <c r="V89" s="63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242"/>
    </row>
    <row r="90" spans="2:43" x14ac:dyDescent="0.25">
      <c r="B90" s="241"/>
      <c r="C90" s="62">
        <v>0.21433185397079862</v>
      </c>
      <c r="D90" s="63"/>
      <c r="E90" s="29">
        <v>2.7949384711388454</v>
      </c>
      <c r="F90" s="62">
        <v>0.31905236284943572</v>
      </c>
      <c r="G90" s="63"/>
      <c r="H90" s="29">
        <v>1.8886297457062959</v>
      </c>
      <c r="I90" s="62">
        <v>0.15823407983001767</v>
      </c>
      <c r="J90" s="63">
        <v>4.6985911543625573E-2</v>
      </c>
      <c r="K90" s="29">
        <v>0.94898747058694843</v>
      </c>
      <c r="L90" s="63"/>
      <c r="M90" s="62">
        <f t="shared" ref="M90:M97" si="40">C90/0.463040978306023</f>
        <v>0.46287880341585463</v>
      </c>
      <c r="N90" s="63"/>
      <c r="O90" s="29">
        <f t="shared" ref="O90:O98" si="41">E90/0.463040978306023</f>
        <v>6.0360499439245645</v>
      </c>
      <c r="P90" s="62">
        <f t="shared" ref="P90:P98" si="42">F90/0.463040978306023</f>
        <v>0.68903699196699297</v>
      </c>
      <c r="Q90" s="63"/>
      <c r="R90" s="29">
        <f t="shared" si="39"/>
        <v>4.0787529272584244</v>
      </c>
      <c r="S90" s="62">
        <f t="shared" si="39"/>
        <v>0.34172802676967617</v>
      </c>
      <c r="T90" s="63">
        <f t="shared" si="39"/>
        <v>0.10147246948967154</v>
      </c>
      <c r="U90" s="29">
        <f t="shared" si="39"/>
        <v>2.0494675742494746</v>
      </c>
      <c r="V90" s="63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242"/>
    </row>
    <row r="91" spans="2:43" x14ac:dyDescent="0.25">
      <c r="B91" s="241"/>
      <c r="C91" s="62">
        <v>0.16332690193954741</v>
      </c>
      <c r="D91" s="63"/>
      <c r="E91" s="29">
        <v>2.4637886642668838</v>
      </c>
      <c r="F91" s="62">
        <v>0.27970089329461623</v>
      </c>
      <c r="G91" s="63"/>
      <c r="H91" s="29">
        <v>1.9315450269987808</v>
      </c>
      <c r="I91" s="62">
        <v>0.22005232078827405</v>
      </c>
      <c r="J91" s="63">
        <v>4.0139414417497056E-2</v>
      </c>
      <c r="K91" s="29">
        <v>0.87864197847896663</v>
      </c>
      <c r="L91" s="63"/>
      <c r="M91" s="62">
        <f t="shared" si="40"/>
        <v>0.35272666911049272</v>
      </c>
      <c r="N91" s="63"/>
      <c r="O91" s="29">
        <f t="shared" si="41"/>
        <v>5.3208868754561287</v>
      </c>
      <c r="P91" s="62">
        <f t="shared" si="42"/>
        <v>0.60405213879312947</v>
      </c>
      <c r="Q91" s="63"/>
      <c r="R91" s="29">
        <f t="shared" si="39"/>
        <v>4.1714343168181243</v>
      </c>
      <c r="S91" s="62">
        <f t="shared" si="39"/>
        <v>0.47523292990894178</v>
      </c>
      <c r="T91" s="63">
        <f t="shared" si="39"/>
        <v>8.6686527322791265E-2</v>
      </c>
      <c r="U91" s="29">
        <f t="shared" si="39"/>
        <v>1.8975469119242265</v>
      </c>
      <c r="V91" s="63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242"/>
    </row>
    <row r="92" spans="2:43" x14ac:dyDescent="0.25">
      <c r="B92" s="241"/>
      <c r="C92" s="62">
        <v>0.13465506956297324</v>
      </c>
      <c r="D92" s="63"/>
      <c r="E92" s="29">
        <v>0.20731842616751034</v>
      </c>
      <c r="F92" s="62">
        <v>0.21067551460876846</v>
      </c>
      <c r="G92" s="63"/>
      <c r="H92" s="29">
        <v>1.8560864521491869</v>
      </c>
      <c r="I92" s="62">
        <v>0.34525389773068077</v>
      </c>
      <c r="J92" s="63"/>
      <c r="K92" s="29">
        <v>0.3523949768887798</v>
      </c>
      <c r="L92" s="63"/>
      <c r="M92" s="62">
        <f t="shared" si="40"/>
        <v>0.29080594563269935</v>
      </c>
      <c r="N92" s="63"/>
      <c r="O92" s="29">
        <f t="shared" si="41"/>
        <v>0.44773235173689951</v>
      </c>
      <c r="P92" s="62">
        <f t="shared" si="42"/>
        <v>0.45498244103469687</v>
      </c>
      <c r="Q92" s="63"/>
      <c r="R92" s="29">
        <f t="shared" ref="R92:R100" si="43">H92/0.463040978306023</f>
        <v>4.0084712565601537</v>
      </c>
      <c r="S92" s="62">
        <f t="shared" ref="S92:S100" si="44">I92/0.463040978306023</f>
        <v>0.74562277186297554</v>
      </c>
      <c r="T92" s="63"/>
      <c r="U92" s="29">
        <f t="shared" ref="U92:U105" si="45">K92/0.463040978306023</f>
        <v>0.76104490401253988</v>
      </c>
      <c r="V92" s="63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242"/>
    </row>
    <row r="93" spans="2:43" x14ac:dyDescent="0.25">
      <c r="B93" s="241"/>
      <c r="C93" s="62">
        <v>0.46687285436406378</v>
      </c>
      <c r="D93" s="63"/>
      <c r="E93" s="29">
        <v>0.23464124732696842</v>
      </c>
      <c r="F93" s="62">
        <v>0.27528948263118996</v>
      </c>
      <c r="G93" s="63"/>
      <c r="H93" s="29">
        <v>0.52828281097383345</v>
      </c>
      <c r="I93" s="62">
        <v>0.41331563196769489</v>
      </c>
      <c r="J93" s="63"/>
      <c r="K93" s="29">
        <v>1.1091851297596831</v>
      </c>
      <c r="L93" s="63"/>
      <c r="M93" s="62">
        <f t="shared" si="40"/>
        <v>1.0082754577619875</v>
      </c>
      <c r="N93" s="63"/>
      <c r="O93" s="29">
        <f t="shared" si="41"/>
        <v>0.50673970192740569</v>
      </c>
      <c r="P93" s="62">
        <f t="shared" si="42"/>
        <v>0.59452509719183344</v>
      </c>
      <c r="Q93" s="63"/>
      <c r="R93" s="29">
        <f t="shared" si="43"/>
        <v>1.1408986152942435</v>
      </c>
      <c r="S93" s="62">
        <f t="shared" si="44"/>
        <v>0.89261134830821665</v>
      </c>
      <c r="T93" s="63"/>
      <c r="U93" s="29">
        <f t="shared" si="45"/>
        <v>2.3954362177997659</v>
      </c>
      <c r="V93" s="63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242"/>
    </row>
    <row r="94" spans="2:43" x14ac:dyDescent="0.25">
      <c r="B94" s="241"/>
      <c r="C94" s="62">
        <v>0.40074063438256657</v>
      </c>
      <c r="D94" s="63"/>
      <c r="E94" s="29">
        <v>0.1616511087153866</v>
      </c>
      <c r="F94" s="62">
        <v>0.15297950134287003</v>
      </c>
      <c r="G94" s="63"/>
      <c r="H94" s="29">
        <v>0.60913505789360156</v>
      </c>
      <c r="I94" s="62">
        <v>0.32185234014502306</v>
      </c>
      <c r="J94" s="63"/>
      <c r="K94" s="29">
        <v>0.37891223955984488</v>
      </c>
      <c r="L94" s="63"/>
      <c r="M94" s="62">
        <f t="shared" si="40"/>
        <v>0.86545392990621617</v>
      </c>
      <c r="N94" s="63"/>
      <c r="O94" s="29">
        <f t="shared" si="41"/>
        <v>0.34910756561280343</v>
      </c>
      <c r="P94" s="62">
        <f t="shared" si="42"/>
        <v>0.33038004952072758</v>
      </c>
      <c r="Q94" s="63"/>
      <c r="R94" s="29">
        <f t="shared" si="43"/>
        <v>1.3155100443205812</v>
      </c>
      <c r="S94" s="62">
        <f t="shared" si="44"/>
        <v>0.6950839239379617</v>
      </c>
      <c r="T94" s="63"/>
      <c r="U94" s="29">
        <f t="shared" si="45"/>
        <v>0.81831254103264794</v>
      </c>
      <c r="V94" s="63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242"/>
    </row>
    <row r="95" spans="2:43" x14ac:dyDescent="0.25">
      <c r="B95" s="241"/>
      <c r="C95" s="62">
        <v>0.12884802112144833</v>
      </c>
      <c r="D95" s="63"/>
      <c r="E95" s="29">
        <v>0.13840496009174436</v>
      </c>
      <c r="F95" s="62">
        <v>0.23871947723911913</v>
      </c>
      <c r="G95" s="63"/>
      <c r="H95" s="29">
        <v>0.16670659653405928</v>
      </c>
      <c r="I95" s="62">
        <v>2.6980189176086293</v>
      </c>
      <c r="J95" s="63"/>
      <c r="K95" s="29">
        <v>1.0498500420688175</v>
      </c>
      <c r="L95" s="63"/>
      <c r="M95" s="62">
        <f t="shared" si="40"/>
        <v>0.27826483434106108</v>
      </c>
      <c r="N95" s="63"/>
      <c r="O95" s="29">
        <f t="shared" si="41"/>
        <v>0.29890434448821668</v>
      </c>
      <c r="P95" s="62">
        <f t="shared" si="42"/>
        <v>0.51554719435943708</v>
      </c>
      <c r="Q95" s="63"/>
      <c r="R95" s="29">
        <f t="shared" si="43"/>
        <v>0.36002557947232733</v>
      </c>
      <c r="S95" s="62">
        <f t="shared" si="44"/>
        <v>5.8267389799472848</v>
      </c>
      <c r="T95" s="63"/>
      <c r="U95" s="29">
        <f t="shared" si="45"/>
        <v>2.2672940220314008</v>
      </c>
      <c r="V95" s="63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242"/>
    </row>
    <row r="96" spans="2:43" x14ac:dyDescent="0.25">
      <c r="B96" s="241"/>
      <c r="C96" s="62">
        <v>0.11902752003887813</v>
      </c>
      <c r="D96" s="63"/>
      <c r="E96" s="29">
        <v>0.15776852974720168</v>
      </c>
      <c r="F96" s="62">
        <v>0.34198151451272901</v>
      </c>
      <c r="G96" s="63"/>
      <c r="H96" s="29">
        <v>0.46633516203599307</v>
      </c>
      <c r="I96" s="62">
        <v>0.66880926404122698</v>
      </c>
      <c r="J96" s="63"/>
      <c r="K96" s="29">
        <v>1.11216486031957</v>
      </c>
      <c r="L96" s="63"/>
      <c r="M96" s="62">
        <f t="shared" si="40"/>
        <v>0.25705612594877736</v>
      </c>
      <c r="N96" s="63"/>
      <c r="O96" s="29">
        <f t="shared" si="41"/>
        <v>0.34072260801706566</v>
      </c>
      <c r="P96" s="62">
        <f t="shared" si="42"/>
        <v>0.7385556150209972</v>
      </c>
      <c r="Q96" s="63"/>
      <c r="R96" s="29">
        <f t="shared" si="43"/>
        <v>1.0071142380141418</v>
      </c>
      <c r="S96" s="62">
        <f t="shared" si="44"/>
        <v>1.444384612541165</v>
      </c>
      <c r="T96" s="63"/>
      <c r="U96" s="29">
        <f t="shared" si="45"/>
        <v>2.4018713514045449</v>
      </c>
      <c r="V96" s="63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242"/>
    </row>
    <row r="97" spans="2:43" x14ac:dyDescent="0.25">
      <c r="B97" s="241"/>
      <c r="C97" s="62">
        <v>0.19129230105577494</v>
      </c>
      <c r="D97" s="63"/>
      <c r="E97" s="29">
        <v>0.13570404219634913</v>
      </c>
      <c r="F97" s="62">
        <v>0.62432238928096551</v>
      </c>
      <c r="G97" s="63"/>
      <c r="H97" s="29">
        <v>0.55389399364292691</v>
      </c>
      <c r="I97" s="62">
        <v>2.2760033203440213</v>
      </c>
      <c r="J97" s="63"/>
      <c r="K97" s="29">
        <v>0.30276301991827037</v>
      </c>
      <c r="L97" s="63"/>
      <c r="M97" s="62">
        <f t="shared" si="40"/>
        <v>0.41312175383611555</v>
      </c>
      <c r="N97" s="63"/>
      <c r="O97" s="29">
        <f t="shared" si="41"/>
        <v>0.29307134477126678</v>
      </c>
      <c r="P97" s="62">
        <f t="shared" si="42"/>
        <v>1.3483091530364553</v>
      </c>
      <c r="Q97" s="63"/>
      <c r="R97" s="29">
        <f t="shared" si="43"/>
        <v>1.1962094492571225</v>
      </c>
      <c r="S97" s="62">
        <f t="shared" si="44"/>
        <v>4.9153388727505121</v>
      </c>
      <c r="T97" s="63"/>
      <c r="U97" s="29">
        <f t="shared" si="45"/>
        <v>0.65385793936832692</v>
      </c>
      <c r="V97" s="63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242"/>
    </row>
    <row r="98" spans="2:43" x14ac:dyDescent="0.25">
      <c r="B98" s="241"/>
      <c r="C98" s="62"/>
      <c r="D98" s="63"/>
      <c r="E98" s="29">
        <v>0.63921726850917893</v>
      </c>
      <c r="F98" s="62">
        <v>0.42145318948462607</v>
      </c>
      <c r="G98" s="63"/>
      <c r="H98" s="29">
        <v>0.64938991253644318</v>
      </c>
      <c r="I98" s="62">
        <v>1.3620504416312353</v>
      </c>
      <c r="J98" s="63"/>
      <c r="K98" s="29">
        <v>0.60282565243620889</v>
      </c>
      <c r="L98" s="63"/>
      <c r="M98" s="62"/>
      <c r="N98" s="63"/>
      <c r="O98" s="29">
        <f t="shared" si="41"/>
        <v>1.3804766715198182</v>
      </c>
      <c r="P98" s="62">
        <f t="shared" si="42"/>
        <v>0.91018551106742085</v>
      </c>
      <c r="Q98" s="63"/>
      <c r="R98" s="29">
        <f t="shared" si="43"/>
        <v>1.4024458805182951</v>
      </c>
      <c r="S98" s="62">
        <f t="shared" si="44"/>
        <v>2.9415332669132765</v>
      </c>
      <c r="T98" s="63"/>
      <c r="U98" s="29">
        <f t="shared" si="45"/>
        <v>1.3018840246959795</v>
      </c>
      <c r="V98" s="63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242"/>
    </row>
    <row r="99" spans="2:43" x14ac:dyDescent="0.25">
      <c r="B99" s="241"/>
      <c r="C99" s="62"/>
      <c r="D99" s="63"/>
      <c r="E99" s="29"/>
      <c r="F99" s="62"/>
      <c r="G99" s="63"/>
      <c r="H99" s="29">
        <v>0.29996533377772894</v>
      </c>
      <c r="I99" s="62">
        <v>1.4343382728666325</v>
      </c>
      <c r="J99" s="63"/>
      <c r="K99" s="29">
        <v>0.66272398611799699</v>
      </c>
      <c r="L99" s="63"/>
      <c r="M99" s="62"/>
      <c r="N99" s="63"/>
      <c r="O99" s="29"/>
      <c r="P99" s="62"/>
      <c r="Q99" s="63"/>
      <c r="R99" s="29">
        <f t="shared" si="43"/>
        <v>0.64781595545844406</v>
      </c>
      <c r="S99" s="62">
        <f t="shared" si="44"/>
        <v>3.0976486748839771</v>
      </c>
      <c r="T99" s="63"/>
      <c r="U99" s="29">
        <f t="shared" si="45"/>
        <v>1.4312426268242804</v>
      </c>
      <c r="V99" s="63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242"/>
    </row>
    <row r="100" spans="2:43" x14ac:dyDescent="0.25">
      <c r="B100" s="241"/>
      <c r="C100" s="62"/>
      <c r="D100" s="63"/>
      <c r="E100" s="29"/>
      <c r="F100" s="62"/>
      <c r="G100" s="63"/>
      <c r="H100" s="29">
        <v>0.36161681625764475</v>
      </c>
      <c r="I100" s="62">
        <v>1.8944466592709466</v>
      </c>
      <c r="J100" s="63"/>
      <c r="K100" s="29">
        <v>0.44453108425338395</v>
      </c>
      <c r="L100" s="63"/>
      <c r="M100" s="62"/>
      <c r="N100" s="63"/>
      <c r="O100" s="29"/>
      <c r="P100" s="62"/>
      <c r="Q100" s="63"/>
      <c r="R100" s="29">
        <f t="shared" si="43"/>
        <v>0.78096072097241642</v>
      </c>
      <c r="S100" s="62">
        <f t="shared" si="44"/>
        <v>4.0913153436258289</v>
      </c>
      <c r="T100" s="63"/>
      <c r="U100" s="29">
        <f t="shared" si="45"/>
        <v>0.96002536509758785</v>
      </c>
      <c r="V100" s="63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242"/>
    </row>
    <row r="101" spans="2:43" x14ac:dyDescent="0.25">
      <c r="B101" s="241"/>
      <c r="C101" s="62"/>
      <c r="D101" s="63"/>
      <c r="E101" s="29"/>
      <c r="F101" s="62"/>
      <c r="G101" s="63"/>
      <c r="H101" s="29">
        <v>0.70704387292896931</v>
      </c>
      <c r="I101" s="62"/>
      <c r="J101" s="63"/>
      <c r="K101" s="29">
        <v>0.79925913846977992</v>
      </c>
      <c r="L101" s="63"/>
      <c r="M101" s="62"/>
      <c r="N101" s="63"/>
      <c r="O101" s="29"/>
      <c r="P101" s="62"/>
      <c r="Q101" s="63"/>
      <c r="R101" s="29">
        <f>H101/0.463040978306023</f>
        <v>1.5269574531299588</v>
      </c>
      <c r="S101" s="62"/>
      <c r="T101" s="63"/>
      <c r="U101" s="29">
        <f t="shared" si="45"/>
        <v>1.7261088670678104</v>
      </c>
      <c r="V101" s="63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242"/>
    </row>
    <row r="102" spans="2:43" x14ac:dyDescent="0.25">
      <c r="B102" s="241"/>
      <c r="C102" s="62"/>
      <c r="D102" s="63"/>
      <c r="E102" s="29"/>
      <c r="F102" s="62"/>
      <c r="G102" s="63"/>
      <c r="H102" s="29">
        <v>0.27835983619635163</v>
      </c>
      <c r="I102" s="62"/>
      <c r="J102" s="63"/>
      <c r="K102" s="29">
        <v>1.8544709725685786</v>
      </c>
      <c r="L102" s="63"/>
      <c r="M102" s="62"/>
      <c r="N102" s="63"/>
      <c r="O102" s="29"/>
      <c r="P102" s="62"/>
      <c r="Q102" s="63"/>
      <c r="R102" s="29">
        <f>H102/0.463040978306023</f>
        <v>0.60115594350784241</v>
      </c>
      <c r="S102" s="62"/>
      <c r="T102" s="63"/>
      <c r="U102" s="29">
        <f t="shared" si="45"/>
        <v>4.0049824085827712</v>
      </c>
      <c r="V102" s="63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242"/>
    </row>
    <row r="103" spans="2:43" x14ac:dyDescent="0.25">
      <c r="B103" s="241"/>
      <c r="C103" s="62"/>
      <c r="D103" s="63"/>
      <c r="E103" s="29"/>
      <c r="F103" s="62"/>
      <c r="G103" s="63"/>
      <c r="H103" s="29">
        <v>1.9070564353864614</v>
      </c>
      <c r="I103" s="62"/>
      <c r="J103" s="63"/>
      <c r="K103" s="29">
        <v>2.7005832793259885</v>
      </c>
      <c r="L103" s="63"/>
      <c r="M103" s="62"/>
      <c r="N103" s="63"/>
      <c r="O103" s="29"/>
      <c r="P103" s="62"/>
      <c r="Q103" s="63"/>
      <c r="R103" s="29">
        <f>H103/0.463040978306023</f>
        <v>4.1185478709966166</v>
      </c>
      <c r="S103" s="62"/>
      <c r="T103" s="63"/>
      <c r="U103" s="29">
        <f t="shared" si="45"/>
        <v>5.8322770680161655</v>
      </c>
      <c r="V103" s="63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242"/>
    </row>
    <row r="104" spans="2:43" x14ac:dyDescent="0.25">
      <c r="B104" s="241"/>
      <c r="C104" s="62"/>
      <c r="D104" s="63"/>
      <c r="E104" s="29"/>
      <c r="F104" s="62"/>
      <c r="G104" s="63"/>
      <c r="H104" s="29">
        <v>0.30955381870656001</v>
      </c>
      <c r="I104" s="62"/>
      <c r="J104" s="63"/>
      <c r="K104" s="29">
        <v>3.0246672122483256</v>
      </c>
      <c r="L104" s="63"/>
      <c r="M104" s="62"/>
      <c r="N104" s="63"/>
      <c r="O104" s="29"/>
      <c r="P104" s="62"/>
      <c r="Q104" s="63"/>
      <c r="R104" s="29">
        <f>H104/0.463040978306023</f>
        <v>0.66852359339560752</v>
      </c>
      <c r="S104" s="62"/>
      <c r="T104" s="63"/>
      <c r="U104" s="29">
        <f t="shared" si="45"/>
        <v>6.5321804202161307</v>
      </c>
      <c r="V104" s="63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242"/>
    </row>
    <row r="105" spans="2:43" x14ac:dyDescent="0.25">
      <c r="B105" s="241"/>
      <c r="C105" s="73"/>
      <c r="D105" s="74"/>
      <c r="E105" s="30"/>
      <c r="F105" s="73"/>
      <c r="G105" s="74"/>
      <c r="H105" s="30"/>
      <c r="I105" s="73"/>
      <c r="J105" s="74"/>
      <c r="K105" s="30">
        <v>2.0674091441969518</v>
      </c>
      <c r="L105" s="63"/>
      <c r="M105" s="73"/>
      <c r="N105" s="74"/>
      <c r="O105" s="30"/>
      <c r="P105" s="73"/>
      <c r="Q105" s="74"/>
      <c r="R105" s="30"/>
      <c r="S105" s="73"/>
      <c r="T105" s="74"/>
      <c r="U105" s="30">
        <f t="shared" si="45"/>
        <v>4.4648513653377018</v>
      </c>
      <c r="V105" s="63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242"/>
    </row>
    <row r="106" spans="2:43" ht="15.75" thickBot="1" x14ac:dyDescent="0.3">
      <c r="B106" s="243"/>
      <c r="C106" s="244"/>
      <c r="D106" s="244"/>
      <c r="E106" s="244"/>
      <c r="F106" s="244"/>
      <c r="G106" s="244"/>
      <c r="H106" s="244"/>
      <c r="I106" s="244"/>
      <c r="J106" s="244"/>
      <c r="K106" s="244"/>
      <c r="L106" s="244"/>
      <c r="M106" s="244"/>
      <c r="N106" s="244"/>
      <c r="O106" s="244"/>
      <c r="P106" s="244"/>
      <c r="Q106" s="244"/>
      <c r="R106" s="244"/>
      <c r="S106" s="244"/>
      <c r="T106" s="244"/>
      <c r="U106" s="244"/>
      <c r="V106" s="244"/>
      <c r="W106" s="244"/>
      <c r="X106" s="244"/>
      <c r="Y106" s="244"/>
      <c r="Z106" s="244"/>
      <c r="AA106" s="244"/>
      <c r="AB106" s="244"/>
      <c r="AC106" s="244"/>
      <c r="AD106" s="244"/>
      <c r="AE106" s="244"/>
      <c r="AF106" s="244"/>
      <c r="AG106" s="244"/>
      <c r="AH106" s="244"/>
      <c r="AI106" s="244"/>
      <c r="AJ106" s="244"/>
      <c r="AK106" s="244"/>
      <c r="AL106" s="244"/>
      <c r="AM106" s="244"/>
      <c r="AN106" s="244"/>
      <c r="AO106" s="244"/>
      <c r="AP106" s="244"/>
      <c r="AQ106" s="245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5D7FD-FA01-4775-8636-6A30A806A4C3}">
  <dimension ref="B2:T28"/>
  <sheetViews>
    <sheetView zoomScale="75" zoomScaleNormal="75" workbookViewId="0">
      <selection activeCell="C24" sqref="C24:F27"/>
    </sheetView>
  </sheetViews>
  <sheetFormatPr defaultRowHeight="15" x14ac:dyDescent="0.25"/>
  <sheetData>
    <row r="2" spans="2:20" ht="15.75" thickBot="1" x14ac:dyDescent="0.3"/>
    <row r="3" spans="2:20" ht="21.75" thickBot="1" x14ac:dyDescent="0.4">
      <c r="B3" s="248" t="s">
        <v>191</v>
      </c>
    </row>
    <row r="4" spans="2:20" x14ac:dyDescent="0.25">
      <c r="B4" s="238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40"/>
    </row>
    <row r="5" spans="2:20" x14ac:dyDescent="0.25">
      <c r="B5" s="241"/>
      <c r="C5" s="13" t="s">
        <v>19</v>
      </c>
      <c r="D5" s="5" t="s">
        <v>65</v>
      </c>
      <c r="E5" s="5" t="s">
        <v>66</v>
      </c>
      <c r="F5" s="5" t="s">
        <v>67</v>
      </c>
      <c r="G5" s="6" t="s">
        <v>22</v>
      </c>
      <c r="H5" s="8"/>
      <c r="I5" s="13" t="s">
        <v>20</v>
      </c>
      <c r="J5" s="5" t="s">
        <v>65</v>
      </c>
      <c r="K5" s="5" t="s">
        <v>66</v>
      </c>
      <c r="L5" s="5" t="s">
        <v>67</v>
      </c>
      <c r="M5" s="6" t="s">
        <v>22</v>
      </c>
      <c r="N5" s="8"/>
      <c r="O5" s="13" t="s">
        <v>21</v>
      </c>
      <c r="P5" s="5" t="s">
        <v>65</v>
      </c>
      <c r="Q5" s="5" t="s">
        <v>66</v>
      </c>
      <c r="R5" s="5" t="s">
        <v>67</v>
      </c>
      <c r="S5" s="6" t="s">
        <v>22</v>
      </c>
      <c r="T5" s="242"/>
    </row>
    <row r="6" spans="2:20" x14ac:dyDescent="0.25">
      <c r="B6" s="241"/>
      <c r="C6" s="7" t="s">
        <v>68</v>
      </c>
      <c r="D6" s="8">
        <v>37</v>
      </c>
      <c r="E6" s="8">
        <v>25</v>
      </c>
      <c r="F6" s="8">
        <v>11</v>
      </c>
      <c r="G6" s="9">
        <f>D6+E6+F6</f>
        <v>73</v>
      </c>
      <c r="H6" s="8"/>
      <c r="I6" s="7" t="s">
        <v>68</v>
      </c>
      <c r="J6" s="8">
        <v>40</v>
      </c>
      <c r="K6" s="8">
        <v>30</v>
      </c>
      <c r="L6" s="8">
        <v>13</v>
      </c>
      <c r="M6" s="9">
        <f>J6+K6+L6</f>
        <v>83</v>
      </c>
      <c r="N6" s="8"/>
      <c r="O6" s="7" t="s">
        <v>68</v>
      </c>
      <c r="P6" s="8">
        <v>37</v>
      </c>
      <c r="Q6" s="8">
        <v>20</v>
      </c>
      <c r="R6" s="8">
        <v>8</v>
      </c>
      <c r="S6" s="9">
        <f>P6+Q6+R6</f>
        <v>65</v>
      </c>
      <c r="T6" s="242"/>
    </row>
    <row r="7" spans="2:20" x14ac:dyDescent="0.25">
      <c r="B7" s="241"/>
      <c r="C7" s="7" t="s">
        <v>69</v>
      </c>
      <c r="D7" s="8">
        <v>75</v>
      </c>
      <c r="E7" s="8">
        <v>1</v>
      </c>
      <c r="F7" s="8">
        <v>0</v>
      </c>
      <c r="G7" s="9">
        <f>D7+E7+F7</f>
        <v>76</v>
      </c>
      <c r="H7" s="8"/>
      <c r="I7" s="7" t="s">
        <v>69</v>
      </c>
      <c r="J7" s="8">
        <v>79</v>
      </c>
      <c r="K7" s="8">
        <v>1</v>
      </c>
      <c r="L7" s="8">
        <v>0</v>
      </c>
      <c r="M7" s="9">
        <f>J7+K7+L7</f>
        <v>80</v>
      </c>
      <c r="N7" s="8"/>
      <c r="O7" s="7" t="s">
        <v>69</v>
      </c>
      <c r="P7" s="8">
        <v>62</v>
      </c>
      <c r="Q7" s="8">
        <v>0</v>
      </c>
      <c r="R7" s="8">
        <v>0</v>
      </c>
      <c r="S7" s="9">
        <f>P7+Q7+R7</f>
        <v>62</v>
      </c>
      <c r="T7" s="242"/>
    </row>
    <row r="8" spans="2:20" x14ac:dyDescent="0.25">
      <c r="B8" s="241"/>
      <c r="C8" s="10" t="s">
        <v>12</v>
      </c>
      <c r="D8" s="11">
        <v>76</v>
      </c>
      <c r="E8" s="11">
        <v>0</v>
      </c>
      <c r="F8" s="11">
        <v>0</v>
      </c>
      <c r="G8" s="12">
        <f>D8+E8+F8</f>
        <v>76</v>
      </c>
      <c r="H8" s="8"/>
      <c r="I8" s="10" t="s">
        <v>12</v>
      </c>
      <c r="J8" s="11">
        <v>78</v>
      </c>
      <c r="K8" s="11">
        <v>2</v>
      </c>
      <c r="L8" s="11">
        <v>0</v>
      </c>
      <c r="M8" s="12">
        <f>J8+K8+L8</f>
        <v>80</v>
      </c>
      <c r="N8" s="8"/>
      <c r="O8" s="10" t="s">
        <v>12</v>
      </c>
      <c r="P8" s="11">
        <v>62</v>
      </c>
      <c r="Q8" s="11">
        <v>0</v>
      </c>
      <c r="R8" s="11">
        <v>0</v>
      </c>
      <c r="S8" s="12">
        <f>P8+Q8+R8</f>
        <v>62</v>
      </c>
      <c r="T8" s="242"/>
    </row>
    <row r="9" spans="2:20" x14ac:dyDescent="0.25">
      <c r="B9" s="241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242"/>
    </row>
    <row r="10" spans="2:20" x14ac:dyDescent="0.25">
      <c r="B10" s="241"/>
      <c r="C10" s="8"/>
      <c r="D10" s="8" t="s">
        <v>65</v>
      </c>
      <c r="E10" s="8" t="s">
        <v>66</v>
      </c>
      <c r="F10" s="8" t="s">
        <v>67</v>
      </c>
      <c r="G10" s="8"/>
      <c r="H10" s="8"/>
      <c r="I10" s="8"/>
      <c r="J10" s="8" t="s">
        <v>65</v>
      </c>
      <c r="K10" s="8" t="s">
        <v>66</v>
      </c>
      <c r="L10" s="8" t="s">
        <v>67</v>
      </c>
      <c r="M10" s="8"/>
      <c r="N10" s="8"/>
      <c r="O10" s="8"/>
      <c r="P10" s="8" t="s">
        <v>65</v>
      </c>
      <c r="Q10" s="8" t="s">
        <v>66</v>
      </c>
      <c r="R10" s="8" t="s">
        <v>67</v>
      </c>
      <c r="S10" s="8"/>
      <c r="T10" s="242"/>
    </row>
    <row r="11" spans="2:20" x14ac:dyDescent="0.25">
      <c r="B11" s="241"/>
      <c r="C11" s="8" t="s">
        <v>68</v>
      </c>
      <c r="D11" s="8">
        <f>D6/G6</f>
        <v>0.50684931506849318</v>
      </c>
      <c r="E11" s="8">
        <f>E6/G6</f>
        <v>0.34246575342465752</v>
      </c>
      <c r="F11" s="8">
        <f>F6/G6</f>
        <v>0.15068493150684931</v>
      </c>
      <c r="G11" s="8"/>
      <c r="H11" s="8"/>
      <c r="I11" s="8" t="s">
        <v>68</v>
      </c>
      <c r="J11" s="8">
        <f>J6/M6</f>
        <v>0.48192771084337349</v>
      </c>
      <c r="K11" s="8">
        <f>K6/M6</f>
        <v>0.36144578313253012</v>
      </c>
      <c r="L11" s="8">
        <f>L6/M6</f>
        <v>0.15662650602409639</v>
      </c>
      <c r="M11" s="8"/>
      <c r="N11" s="8"/>
      <c r="O11" s="8" t="s">
        <v>68</v>
      </c>
      <c r="P11" s="8">
        <f>P6/S6</f>
        <v>0.56923076923076921</v>
      </c>
      <c r="Q11" s="8">
        <f>Q6/S6</f>
        <v>0.30769230769230771</v>
      </c>
      <c r="R11" s="8">
        <f>R6/S6</f>
        <v>0.12307692307692308</v>
      </c>
      <c r="S11" s="8"/>
      <c r="T11" s="242"/>
    </row>
    <row r="12" spans="2:20" x14ac:dyDescent="0.25">
      <c r="B12" s="241"/>
      <c r="C12" s="8" t="s">
        <v>69</v>
      </c>
      <c r="D12" s="8">
        <f>D7/G7</f>
        <v>0.98684210526315785</v>
      </c>
      <c r="E12" s="8">
        <f>E7/G7</f>
        <v>1.3157894736842105E-2</v>
      </c>
      <c r="F12" s="8">
        <f>F7/G7</f>
        <v>0</v>
      </c>
      <c r="G12" s="8"/>
      <c r="H12" s="8"/>
      <c r="I12" s="8" t="s">
        <v>69</v>
      </c>
      <c r="J12" s="8">
        <f>J7/M7</f>
        <v>0.98750000000000004</v>
      </c>
      <c r="K12" s="8">
        <f>K7/M7</f>
        <v>1.2500000000000001E-2</v>
      </c>
      <c r="L12" s="8">
        <f>L7/M7</f>
        <v>0</v>
      </c>
      <c r="M12" s="8"/>
      <c r="N12" s="8"/>
      <c r="O12" s="8" t="s">
        <v>69</v>
      </c>
      <c r="P12" s="8">
        <f>P7/S7</f>
        <v>1</v>
      </c>
      <c r="Q12" s="8">
        <f>Q7/S7</f>
        <v>0</v>
      </c>
      <c r="R12" s="8">
        <f>R7/S7</f>
        <v>0</v>
      </c>
      <c r="S12" s="8"/>
      <c r="T12" s="242"/>
    </row>
    <row r="13" spans="2:20" x14ac:dyDescent="0.25">
      <c r="B13" s="241"/>
      <c r="C13" s="8" t="s">
        <v>12</v>
      </c>
      <c r="D13" s="8">
        <f>D8/G8</f>
        <v>1</v>
      </c>
      <c r="E13" s="8">
        <f>E8/G8</f>
        <v>0</v>
      </c>
      <c r="F13" s="8">
        <f>F8/G8</f>
        <v>0</v>
      </c>
      <c r="G13" s="8"/>
      <c r="H13" s="8"/>
      <c r="I13" s="8" t="s">
        <v>12</v>
      </c>
      <c r="J13" s="8">
        <f>J8/M8</f>
        <v>0.97499999999999998</v>
      </c>
      <c r="K13" s="8">
        <f>K8/M8</f>
        <v>2.5000000000000001E-2</v>
      </c>
      <c r="L13" s="8">
        <f>L8/M8</f>
        <v>0</v>
      </c>
      <c r="M13" s="8"/>
      <c r="N13" s="8"/>
      <c r="O13" s="8" t="s">
        <v>12</v>
      </c>
      <c r="P13" s="8">
        <f>P8/S8</f>
        <v>1</v>
      </c>
      <c r="Q13" s="8">
        <f>Q8/S8</f>
        <v>0</v>
      </c>
      <c r="R13" s="8">
        <f>R8/S8</f>
        <v>0</v>
      </c>
      <c r="S13" s="8"/>
      <c r="T13" s="242"/>
    </row>
    <row r="14" spans="2:20" x14ac:dyDescent="0.25">
      <c r="B14" s="241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242"/>
    </row>
    <row r="15" spans="2:20" x14ac:dyDescent="0.25">
      <c r="B15" s="241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242"/>
    </row>
    <row r="16" spans="2:20" x14ac:dyDescent="0.25">
      <c r="B16" s="241"/>
      <c r="C16" s="4" t="s">
        <v>68</v>
      </c>
      <c r="D16" s="5" t="s">
        <v>65</v>
      </c>
      <c r="E16" s="5" t="s">
        <v>66</v>
      </c>
      <c r="F16" s="6" t="s">
        <v>67</v>
      </c>
      <c r="G16" s="8"/>
      <c r="H16" s="4" t="s">
        <v>69</v>
      </c>
      <c r="I16" s="5" t="s">
        <v>65</v>
      </c>
      <c r="J16" s="5" t="s">
        <v>66</v>
      </c>
      <c r="K16" s="6" t="s">
        <v>67</v>
      </c>
      <c r="L16" s="8"/>
      <c r="M16" s="158" t="s">
        <v>12</v>
      </c>
      <c r="N16" s="5" t="s">
        <v>65</v>
      </c>
      <c r="O16" s="5" t="s">
        <v>66</v>
      </c>
      <c r="P16" s="6" t="s">
        <v>67</v>
      </c>
      <c r="Q16" s="63"/>
      <c r="R16" s="63"/>
      <c r="S16" s="63"/>
      <c r="T16" s="260"/>
    </row>
    <row r="17" spans="2:20" x14ac:dyDescent="0.25">
      <c r="B17" s="241"/>
      <c r="C17" s="37"/>
      <c r="D17" s="8">
        <f>D11*1</f>
        <v>0.50684931506849318</v>
      </c>
      <c r="E17" s="8">
        <f>E11*1</f>
        <v>0.34246575342465752</v>
      </c>
      <c r="F17" s="9">
        <f>F11*1</f>
        <v>0.15068493150684931</v>
      </c>
      <c r="G17" s="8"/>
      <c r="H17" s="37"/>
      <c r="I17" s="8">
        <f>D12*1</f>
        <v>0.98684210526315785</v>
      </c>
      <c r="J17" s="8">
        <f>E12*1</f>
        <v>1.3157894736842105E-2</v>
      </c>
      <c r="K17" s="9">
        <f>F12*1</f>
        <v>0</v>
      </c>
      <c r="L17" s="8"/>
      <c r="M17" s="37"/>
      <c r="N17" s="8">
        <f>D13*1</f>
        <v>1</v>
      </c>
      <c r="O17" s="8">
        <f>E13*1</f>
        <v>0</v>
      </c>
      <c r="P17" s="9">
        <f>F13*1</f>
        <v>0</v>
      </c>
      <c r="Q17" s="63"/>
      <c r="R17" s="63"/>
      <c r="S17" s="63"/>
      <c r="T17" s="260"/>
    </row>
    <row r="18" spans="2:20" x14ac:dyDescent="0.25">
      <c r="B18" s="241"/>
      <c r="C18" s="37"/>
      <c r="D18" s="8">
        <f>J11*1</f>
        <v>0.48192771084337349</v>
      </c>
      <c r="E18" s="8">
        <f>K11*1</f>
        <v>0.36144578313253012</v>
      </c>
      <c r="F18" s="9">
        <f>L11*1</f>
        <v>0.15662650602409639</v>
      </c>
      <c r="G18" s="8"/>
      <c r="H18" s="37"/>
      <c r="I18" s="8">
        <f>J12*1</f>
        <v>0.98750000000000004</v>
      </c>
      <c r="J18" s="8">
        <f>K12*1</f>
        <v>1.2500000000000001E-2</v>
      </c>
      <c r="K18" s="9">
        <f>L12*1</f>
        <v>0</v>
      </c>
      <c r="L18" s="8"/>
      <c r="M18" s="37"/>
      <c r="N18" s="8">
        <f>J13*1</f>
        <v>0.97499999999999998</v>
      </c>
      <c r="O18" s="8">
        <f>K13*1</f>
        <v>2.5000000000000001E-2</v>
      </c>
      <c r="P18" s="9">
        <f>L13*1</f>
        <v>0</v>
      </c>
      <c r="Q18" s="63"/>
      <c r="R18" s="63"/>
      <c r="S18" s="63"/>
      <c r="T18" s="260"/>
    </row>
    <row r="19" spans="2:20" x14ac:dyDescent="0.25">
      <c r="B19" s="241"/>
      <c r="C19" s="37"/>
      <c r="D19" s="8">
        <f>P11*1</f>
        <v>0.56923076923076921</v>
      </c>
      <c r="E19" s="8">
        <f t="shared" ref="E19:F19" si="0">Q11*1</f>
        <v>0.30769230769230771</v>
      </c>
      <c r="F19" s="9">
        <f t="shared" si="0"/>
        <v>0.12307692307692308</v>
      </c>
      <c r="G19" s="8"/>
      <c r="H19" s="37"/>
      <c r="I19" s="8">
        <f>P12*1</f>
        <v>1</v>
      </c>
      <c r="J19" s="8">
        <f>Q12*1</f>
        <v>0</v>
      </c>
      <c r="K19" s="9">
        <f>R12*1</f>
        <v>0</v>
      </c>
      <c r="L19" s="8"/>
      <c r="M19" s="37"/>
      <c r="N19" s="8">
        <f>P13*1</f>
        <v>1</v>
      </c>
      <c r="O19" s="8">
        <f>Q13*1</f>
        <v>0</v>
      </c>
      <c r="P19" s="9">
        <f>R13*1</f>
        <v>0</v>
      </c>
      <c r="Q19" s="63"/>
      <c r="R19" s="63"/>
      <c r="S19" s="63"/>
      <c r="T19" s="260"/>
    </row>
    <row r="20" spans="2:20" x14ac:dyDescent="0.25">
      <c r="B20" s="241"/>
      <c r="C20" s="4" t="s">
        <v>155</v>
      </c>
      <c r="D20" s="153">
        <f>AVERAGE(D17:D19)</f>
        <v>0.519335931714212</v>
      </c>
      <c r="E20" s="153">
        <f t="shared" ref="E20:F20" si="1">AVERAGE(E17:E19)</f>
        <v>0.33720128141649841</v>
      </c>
      <c r="F20" s="154">
        <f t="shared" si="1"/>
        <v>0.14346278686928959</v>
      </c>
      <c r="G20" s="8"/>
      <c r="H20" s="4" t="s">
        <v>155</v>
      </c>
      <c r="I20" s="153">
        <f>AVERAGE(I17:I19)</f>
        <v>0.99144736842105263</v>
      </c>
      <c r="J20" s="153">
        <f t="shared" ref="J20:K20" si="2">AVERAGE(J17:J19)</f>
        <v>8.552631578947369E-3</v>
      </c>
      <c r="K20" s="154">
        <f t="shared" si="2"/>
        <v>0</v>
      </c>
      <c r="L20" s="8"/>
      <c r="M20" s="4" t="s">
        <v>155</v>
      </c>
      <c r="N20" s="153">
        <f>AVERAGE(N17:N19)</f>
        <v>0.9916666666666667</v>
      </c>
      <c r="O20" s="153">
        <f t="shared" ref="O20:P20" si="3">AVERAGE(O17:O19)</f>
        <v>8.3333333333333332E-3</v>
      </c>
      <c r="P20" s="154">
        <f t="shared" si="3"/>
        <v>0</v>
      </c>
      <c r="Q20" s="63"/>
      <c r="R20" s="63"/>
      <c r="S20" s="63"/>
      <c r="T20" s="260"/>
    </row>
    <row r="21" spans="2:20" x14ac:dyDescent="0.25">
      <c r="B21" s="241"/>
      <c r="C21" s="10" t="s">
        <v>156</v>
      </c>
      <c r="D21" s="156">
        <f>STDEV(D17:D19)</f>
        <v>4.4971020639864426E-2</v>
      </c>
      <c r="E21" s="156">
        <f t="shared" ref="E21:F21" si="4">STDEV(E17:E19)</f>
        <v>2.7260686521420663E-2</v>
      </c>
      <c r="F21" s="157">
        <f t="shared" si="4"/>
        <v>1.7902881300413242E-2</v>
      </c>
      <c r="G21" s="8"/>
      <c r="H21" s="10" t="s">
        <v>156</v>
      </c>
      <c r="I21" s="156">
        <f>STDEV(I17:I19)</f>
        <v>7.4140971510425306E-3</v>
      </c>
      <c r="J21" s="156">
        <f t="shared" ref="J21:K21" si="5">STDEV(J17:J19)</f>
        <v>7.4140971510425289E-3</v>
      </c>
      <c r="K21" s="157">
        <f t="shared" si="5"/>
        <v>0</v>
      </c>
      <c r="L21" s="8"/>
      <c r="M21" s="10" t="s">
        <v>156</v>
      </c>
      <c r="N21" s="156">
        <f>STDEV(N17:N19)</f>
        <v>1.4433756729740658E-2</v>
      </c>
      <c r="O21" s="156">
        <f t="shared" ref="O21:P21" si="6">STDEV(O17:O19)</f>
        <v>1.4433756729740645E-2</v>
      </c>
      <c r="P21" s="157">
        <f t="shared" si="6"/>
        <v>0</v>
      </c>
      <c r="Q21" s="8"/>
      <c r="R21" s="8"/>
      <c r="S21" s="8"/>
      <c r="T21" s="242"/>
    </row>
    <row r="22" spans="2:20" x14ac:dyDescent="0.25">
      <c r="B22" s="241"/>
      <c r="C22" s="35"/>
      <c r="D22" s="8"/>
      <c r="E22" s="8"/>
      <c r="F22" s="8"/>
      <c r="G22" s="35"/>
      <c r="H22" s="8"/>
      <c r="I22" s="8"/>
      <c r="J22" s="8"/>
      <c r="K22" s="35"/>
      <c r="L22" s="8"/>
      <c r="M22" s="8"/>
      <c r="N22" s="8"/>
      <c r="O22" s="8"/>
      <c r="P22" s="8"/>
      <c r="Q22" s="8"/>
      <c r="R22" s="8"/>
      <c r="S22" s="8"/>
      <c r="T22" s="242"/>
    </row>
    <row r="23" spans="2:20" x14ac:dyDescent="0.25">
      <c r="B23" s="241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242"/>
    </row>
    <row r="24" spans="2:20" x14ac:dyDescent="0.25">
      <c r="B24" s="241"/>
      <c r="C24" s="169" t="s">
        <v>155</v>
      </c>
      <c r="D24" s="5" t="s">
        <v>65</v>
      </c>
      <c r="E24" s="5" t="s">
        <v>66</v>
      </c>
      <c r="F24" s="6" t="s">
        <v>67</v>
      </c>
      <c r="G24" s="8"/>
      <c r="H24" s="169" t="s">
        <v>156</v>
      </c>
      <c r="I24" s="5" t="s">
        <v>65</v>
      </c>
      <c r="J24" s="5" t="s">
        <v>66</v>
      </c>
      <c r="K24" s="6" t="s">
        <v>67</v>
      </c>
      <c r="L24" s="8"/>
      <c r="M24" s="8"/>
      <c r="N24" s="8"/>
      <c r="O24" s="8"/>
      <c r="P24" s="8"/>
      <c r="Q24" s="8"/>
      <c r="R24" s="8"/>
      <c r="S24" s="8"/>
      <c r="T24" s="242"/>
    </row>
    <row r="25" spans="2:20" x14ac:dyDescent="0.25">
      <c r="B25" s="241"/>
      <c r="C25" s="7" t="s">
        <v>68</v>
      </c>
      <c r="D25" s="8">
        <v>0.519335931714212</v>
      </c>
      <c r="E25" s="8">
        <v>0.33720128141649841</v>
      </c>
      <c r="F25" s="9">
        <v>0.14346278686928959</v>
      </c>
      <c r="G25" s="8"/>
      <c r="H25" s="7" t="s">
        <v>68</v>
      </c>
      <c r="I25" s="8">
        <v>4.4971020639864426E-2</v>
      </c>
      <c r="J25" s="8">
        <v>2.7260686521420663E-2</v>
      </c>
      <c r="K25" s="9">
        <v>1.7902881300413242E-2</v>
      </c>
      <c r="L25" s="8"/>
      <c r="M25" s="8"/>
      <c r="N25" s="8"/>
      <c r="O25" s="8"/>
      <c r="P25" s="8"/>
      <c r="Q25" s="8"/>
      <c r="R25" s="8"/>
      <c r="S25" s="8"/>
      <c r="T25" s="242"/>
    </row>
    <row r="26" spans="2:20" x14ac:dyDescent="0.25">
      <c r="B26" s="241"/>
      <c r="C26" s="7" t="s">
        <v>69</v>
      </c>
      <c r="D26" s="8">
        <v>0.99144736842105263</v>
      </c>
      <c r="E26" s="8">
        <v>8.552631578947369E-3</v>
      </c>
      <c r="F26" s="9">
        <v>0</v>
      </c>
      <c r="G26" s="8"/>
      <c r="H26" s="7" t="s">
        <v>69</v>
      </c>
      <c r="I26" s="8">
        <v>7.4140971510425306E-3</v>
      </c>
      <c r="J26" s="8">
        <v>7.4140971510425289E-3</v>
      </c>
      <c r="K26" s="9">
        <v>0</v>
      </c>
      <c r="L26" s="8"/>
      <c r="M26" s="8"/>
      <c r="N26" s="8"/>
      <c r="O26" s="8"/>
      <c r="P26" s="8"/>
      <c r="Q26" s="8"/>
      <c r="R26" s="8"/>
      <c r="S26" s="8"/>
      <c r="T26" s="242"/>
    </row>
    <row r="27" spans="2:20" x14ac:dyDescent="0.25">
      <c r="B27" s="241"/>
      <c r="C27" s="73" t="s">
        <v>12</v>
      </c>
      <c r="D27" s="11">
        <v>0.9916666666666667</v>
      </c>
      <c r="E27" s="11">
        <v>8.3333333333333332E-3</v>
      </c>
      <c r="F27" s="12">
        <v>0</v>
      </c>
      <c r="G27" s="8"/>
      <c r="H27" s="10" t="s">
        <v>12</v>
      </c>
      <c r="I27" s="11">
        <v>1.4433756729740658E-2</v>
      </c>
      <c r="J27" s="11">
        <v>1.4433756729740645E-2</v>
      </c>
      <c r="K27" s="12">
        <v>0</v>
      </c>
      <c r="L27" s="8"/>
      <c r="M27" s="8"/>
      <c r="N27" s="8"/>
      <c r="O27" s="8"/>
      <c r="P27" s="8"/>
      <c r="Q27" s="8"/>
      <c r="R27" s="8"/>
      <c r="S27" s="8"/>
      <c r="T27" s="242"/>
    </row>
    <row r="28" spans="2:20" ht="15.75" thickBot="1" x14ac:dyDescent="0.3">
      <c r="B28" s="243"/>
      <c r="C28" s="244"/>
      <c r="D28" s="244"/>
      <c r="E28" s="244"/>
      <c r="F28" s="244"/>
      <c r="G28" s="244"/>
      <c r="H28" s="244"/>
      <c r="I28" s="244"/>
      <c r="J28" s="244"/>
      <c r="K28" s="244"/>
      <c r="L28" s="244"/>
      <c r="M28" s="244"/>
      <c r="N28" s="244"/>
      <c r="O28" s="244"/>
      <c r="P28" s="244"/>
      <c r="Q28" s="244"/>
      <c r="R28" s="244"/>
      <c r="S28" s="244"/>
      <c r="T28" s="24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A8812-6B5A-4B34-9F41-8553B73A0737}">
  <dimension ref="B2:AX416"/>
  <sheetViews>
    <sheetView topLeftCell="Q1" zoomScale="75" zoomScaleNormal="75" workbookViewId="0">
      <selection activeCell="I2" sqref="I2"/>
    </sheetView>
  </sheetViews>
  <sheetFormatPr defaultRowHeight="15" x14ac:dyDescent="0.25"/>
  <cols>
    <col min="1" max="2" width="9.140625" style="2"/>
    <col min="3" max="3" width="9.140625" style="84"/>
    <col min="4" max="10" width="9.140625" style="63"/>
    <col min="11" max="11" width="9.140625" style="84"/>
    <col min="12" max="17" width="9.140625" style="63"/>
    <col min="18" max="26" width="9.140625" style="2"/>
    <col min="27" max="27" width="9.140625" style="84"/>
    <col min="28" max="33" width="9.140625" style="63"/>
    <col min="34" max="34" width="9.140625" style="2"/>
    <col min="35" max="35" width="9.140625" style="84"/>
    <col min="36" max="41" width="9.140625" style="63"/>
    <col min="42" max="16384" width="9.140625" style="2"/>
  </cols>
  <sheetData>
    <row r="2" spans="2:50" ht="15.75" thickBot="1" x14ac:dyDescent="0.3"/>
    <row r="3" spans="2:50" s="268" customFormat="1" ht="21.75" thickBot="1" x14ac:dyDescent="0.4">
      <c r="B3" s="250" t="s">
        <v>192</v>
      </c>
      <c r="C3" s="270"/>
      <c r="D3" s="269"/>
      <c r="E3" s="269"/>
      <c r="F3" s="269"/>
      <c r="G3" s="269"/>
      <c r="H3" s="269"/>
      <c r="I3" s="269"/>
      <c r="J3" s="269"/>
      <c r="K3" s="270"/>
      <c r="L3" s="269"/>
      <c r="M3" s="269"/>
      <c r="N3" s="269"/>
      <c r="O3" s="269"/>
      <c r="P3" s="269"/>
      <c r="Q3" s="269"/>
      <c r="AA3" s="270"/>
      <c r="AB3" s="269"/>
      <c r="AC3" s="269"/>
      <c r="AD3" s="269"/>
      <c r="AE3" s="269"/>
      <c r="AF3" s="269"/>
      <c r="AG3" s="269"/>
      <c r="AI3" s="270"/>
      <c r="AJ3" s="269"/>
      <c r="AK3" s="269"/>
      <c r="AL3" s="269"/>
      <c r="AM3" s="269"/>
      <c r="AN3" s="269"/>
      <c r="AO3" s="269"/>
    </row>
    <row r="4" spans="2:50" x14ac:dyDescent="0.25">
      <c r="B4" s="261"/>
      <c r="C4" s="262"/>
      <c r="D4" s="263"/>
      <c r="E4" s="263"/>
      <c r="F4" s="263"/>
      <c r="G4" s="263"/>
      <c r="H4" s="263"/>
      <c r="I4" s="263"/>
      <c r="J4" s="263"/>
      <c r="K4" s="262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  <c r="Y4" s="263"/>
      <c r="Z4" s="263"/>
      <c r="AA4" s="262"/>
      <c r="AB4" s="263"/>
      <c r="AC4" s="263"/>
      <c r="AD4" s="263"/>
      <c r="AE4" s="263"/>
      <c r="AF4" s="263"/>
      <c r="AG4" s="263"/>
      <c r="AH4" s="263"/>
      <c r="AI4" s="262"/>
      <c r="AJ4" s="263"/>
      <c r="AK4" s="263"/>
      <c r="AL4" s="263"/>
      <c r="AM4" s="263"/>
      <c r="AN4" s="263"/>
      <c r="AO4" s="263"/>
      <c r="AP4" s="263"/>
      <c r="AQ4" s="263"/>
      <c r="AR4" s="263"/>
      <c r="AS4" s="263"/>
      <c r="AT4" s="263"/>
      <c r="AU4" s="263"/>
      <c r="AV4" s="263"/>
      <c r="AW4" s="263"/>
      <c r="AX4" s="264"/>
    </row>
    <row r="5" spans="2:50" x14ac:dyDescent="0.25">
      <c r="B5" s="257"/>
      <c r="C5" s="91"/>
      <c r="D5" s="91" t="s">
        <v>78</v>
      </c>
      <c r="E5" s="92"/>
      <c r="F5" s="92"/>
      <c r="G5" s="92"/>
      <c r="H5" s="92"/>
      <c r="I5" s="92"/>
      <c r="J5" s="92"/>
      <c r="K5" s="91"/>
      <c r="L5" s="91" t="s">
        <v>78</v>
      </c>
      <c r="M5" s="92"/>
      <c r="N5" s="92"/>
      <c r="O5" s="92"/>
      <c r="P5" s="92"/>
      <c r="Q5" s="92"/>
      <c r="R5" s="92"/>
      <c r="S5" s="92"/>
      <c r="T5" s="91" t="s">
        <v>78</v>
      </c>
      <c r="U5" s="92"/>
      <c r="V5" s="92"/>
      <c r="W5" s="92"/>
      <c r="X5" s="92"/>
      <c r="Y5" s="92"/>
      <c r="Z5" s="63"/>
      <c r="AA5" s="89"/>
      <c r="AB5" s="89" t="s">
        <v>79</v>
      </c>
      <c r="AC5" s="90"/>
      <c r="AD5" s="90"/>
      <c r="AE5" s="90"/>
      <c r="AF5" s="90"/>
      <c r="AG5" s="90"/>
      <c r="AH5" s="90"/>
      <c r="AI5" s="89"/>
      <c r="AJ5" s="89" t="s">
        <v>79</v>
      </c>
      <c r="AK5" s="90"/>
      <c r="AL5" s="90"/>
      <c r="AM5" s="90"/>
      <c r="AN5" s="90"/>
      <c r="AO5" s="90"/>
      <c r="AP5" s="90"/>
      <c r="AQ5" s="90"/>
      <c r="AR5" s="89" t="s">
        <v>79</v>
      </c>
      <c r="AS5" s="90"/>
      <c r="AT5" s="90"/>
      <c r="AU5" s="90"/>
      <c r="AV5" s="90"/>
      <c r="AW5" s="90"/>
      <c r="AX5" s="260"/>
    </row>
    <row r="6" spans="2:50" x14ac:dyDescent="0.25">
      <c r="B6" s="257"/>
      <c r="C6" s="171"/>
      <c r="D6" s="190" t="s">
        <v>70</v>
      </c>
      <c r="E6" s="76"/>
      <c r="F6" s="76"/>
      <c r="G6" s="76"/>
      <c r="H6" s="76"/>
      <c r="I6" s="77"/>
      <c r="K6" s="171"/>
      <c r="L6" s="210" t="s">
        <v>77</v>
      </c>
      <c r="M6" s="76"/>
      <c r="N6" s="76"/>
      <c r="O6" s="76"/>
      <c r="P6" s="76"/>
      <c r="Q6" s="77"/>
      <c r="R6" s="63"/>
      <c r="S6" s="96"/>
      <c r="T6" s="211" t="s">
        <v>80</v>
      </c>
      <c r="U6" s="76"/>
      <c r="V6" s="76"/>
      <c r="W6" s="76"/>
      <c r="X6" s="76"/>
      <c r="Y6" s="77"/>
      <c r="Z6" s="63"/>
      <c r="AA6" s="171"/>
      <c r="AB6" s="190" t="s">
        <v>70</v>
      </c>
      <c r="AC6" s="76"/>
      <c r="AD6" s="76"/>
      <c r="AE6" s="76"/>
      <c r="AF6" s="76"/>
      <c r="AG6" s="77"/>
      <c r="AH6" s="63"/>
      <c r="AI6" s="171"/>
      <c r="AJ6" s="210" t="s">
        <v>77</v>
      </c>
      <c r="AK6" s="76"/>
      <c r="AL6" s="76"/>
      <c r="AM6" s="76"/>
      <c r="AN6" s="76"/>
      <c r="AO6" s="77"/>
      <c r="AP6" s="63"/>
      <c r="AQ6" s="96"/>
      <c r="AR6" s="211" t="s">
        <v>80</v>
      </c>
      <c r="AS6" s="76"/>
      <c r="AT6" s="76"/>
      <c r="AU6" s="76"/>
      <c r="AV6" s="76"/>
      <c r="AW6" s="77"/>
      <c r="AX6" s="260"/>
    </row>
    <row r="7" spans="2:50" x14ac:dyDescent="0.25">
      <c r="B7" s="257"/>
      <c r="C7" s="172"/>
      <c r="D7" s="63" t="s">
        <v>71</v>
      </c>
      <c r="E7" s="63" t="s">
        <v>72</v>
      </c>
      <c r="F7" s="63" t="s">
        <v>73</v>
      </c>
      <c r="G7" s="63" t="s">
        <v>74</v>
      </c>
      <c r="H7" s="63" t="s">
        <v>75</v>
      </c>
      <c r="I7" s="29" t="s">
        <v>76</v>
      </c>
      <c r="K7" s="172"/>
      <c r="L7" s="63" t="s">
        <v>71</v>
      </c>
      <c r="M7" s="63" t="s">
        <v>72</v>
      </c>
      <c r="N7" s="63" t="s">
        <v>73</v>
      </c>
      <c r="O7" s="63" t="s">
        <v>74</v>
      </c>
      <c r="P7" s="63" t="s">
        <v>75</v>
      </c>
      <c r="Q7" s="29" t="s">
        <v>76</v>
      </c>
      <c r="R7" s="63"/>
      <c r="S7" s="97"/>
      <c r="T7" s="63" t="s">
        <v>71</v>
      </c>
      <c r="U7" s="63" t="s">
        <v>72</v>
      </c>
      <c r="V7" s="63" t="s">
        <v>73</v>
      </c>
      <c r="W7" s="63" t="s">
        <v>74</v>
      </c>
      <c r="X7" s="63" t="s">
        <v>75</v>
      </c>
      <c r="Y7" s="29" t="s">
        <v>76</v>
      </c>
      <c r="Z7" s="63"/>
      <c r="AA7" s="172"/>
      <c r="AB7" s="63" t="s">
        <v>71</v>
      </c>
      <c r="AC7" s="63" t="s">
        <v>72</v>
      </c>
      <c r="AD7" s="63" t="s">
        <v>73</v>
      </c>
      <c r="AE7" s="63" t="s">
        <v>74</v>
      </c>
      <c r="AF7" s="63" t="s">
        <v>75</v>
      </c>
      <c r="AG7" s="29" t="s">
        <v>76</v>
      </c>
      <c r="AH7" s="63"/>
      <c r="AI7" s="172"/>
      <c r="AJ7" s="63" t="s">
        <v>71</v>
      </c>
      <c r="AK7" s="63" t="s">
        <v>72</v>
      </c>
      <c r="AL7" s="63" t="s">
        <v>73</v>
      </c>
      <c r="AM7" s="63" t="s">
        <v>74</v>
      </c>
      <c r="AN7" s="63" t="s">
        <v>75</v>
      </c>
      <c r="AO7" s="29" t="s">
        <v>76</v>
      </c>
      <c r="AP7" s="63"/>
      <c r="AQ7" s="97"/>
      <c r="AR7" s="63" t="s">
        <v>71</v>
      </c>
      <c r="AS7" s="63" t="s">
        <v>72</v>
      </c>
      <c r="AT7" s="63" t="s">
        <v>73</v>
      </c>
      <c r="AU7" s="63" t="s">
        <v>74</v>
      </c>
      <c r="AV7" s="63" t="s">
        <v>75</v>
      </c>
      <c r="AW7" s="29" t="s">
        <v>76</v>
      </c>
      <c r="AX7" s="260"/>
    </row>
    <row r="8" spans="2:50" x14ac:dyDescent="0.25">
      <c r="B8" s="257"/>
      <c r="C8" s="172">
        <v>400</v>
      </c>
      <c r="D8" s="63">
        <v>397</v>
      </c>
      <c r="E8" s="63">
        <v>257</v>
      </c>
      <c r="F8" s="63">
        <v>220</v>
      </c>
      <c r="G8" s="63">
        <v>306</v>
      </c>
      <c r="H8" s="63">
        <v>248</v>
      </c>
      <c r="I8" s="29">
        <v>235</v>
      </c>
      <c r="K8" s="172">
        <v>400</v>
      </c>
      <c r="L8" s="63">
        <v>561</v>
      </c>
      <c r="M8" s="63">
        <v>387</v>
      </c>
      <c r="N8" s="63">
        <v>319</v>
      </c>
      <c r="O8" s="63">
        <v>241</v>
      </c>
      <c r="P8" s="63">
        <v>238</v>
      </c>
      <c r="Q8" s="29">
        <v>235</v>
      </c>
      <c r="R8" s="63"/>
      <c r="S8" s="97">
        <v>400</v>
      </c>
      <c r="T8" s="63">
        <v>415</v>
      </c>
      <c r="U8" s="63">
        <v>418</v>
      </c>
      <c r="V8" s="63">
        <v>258</v>
      </c>
      <c r="W8" s="63">
        <v>262</v>
      </c>
      <c r="X8" s="63">
        <v>226</v>
      </c>
      <c r="Y8" s="29">
        <v>303</v>
      </c>
      <c r="Z8" s="63"/>
      <c r="AA8" s="172">
        <v>400</v>
      </c>
      <c r="AB8" s="63">
        <v>413</v>
      </c>
      <c r="AC8" s="63">
        <v>296</v>
      </c>
      <c r="AD8" s="63">
        <v>339</v>
      </c>
      <c r="AE8" s="63">
        <v>228</v>
      </c>
      <c r="AF8" s="63">
        <v>270</v>
      </c>
      <c r="AG8" s="29">
        <v>198</v>
      </c>
      <c r="AH8" s="63"/>
      <c r="AI8" s="172">
        <v>400</v>
      </c>
      <c r="AJ8" s="63">
        <v>2241</v>
      </c>
      <c r="AK8" s="63">
        <v>1211</v>
      </c>
      <c r="AL8" s="63">
        <v>621</v>
      </c>
      <c r="AM8" s="63">
        <v>340</v>
      </c>
      <c r="AN8" s="63">
        <v>239</v>
      </c>
      <c r="AO8" s="29">
        <v>198</v>
      </c>
      <c r="AP8" s="63"/>
      <c r="AQ8" s="97">
        <v>400</v>
      </c>
      <c r="AR8" s="63">
        <v>1850</v>
      </c>
      <c r="AS8" s="63">
        <v>1009</v>
      </c>
      <c r="AT8" s="63">
        <v>424</v>
      </c>
      <c r="AU8" s="63">
        <v>423</v>
      </c>
      <c r="AV8" s="63">
        <v>220</v>
      </c>
      <c r="AW8" s="29">
        <v>212</v>
      </c>
      <c r="AX8" s="260"/>
    </row>
    <row r="9" spans="2:50" x14ac:dyDescent="0.25">
      <c r="B9" s="257"/>
      <c r="C9" s="172">
        <v>401</v>
      </c>
      <c r="D9" s="63">
        <v>426</v>
      </c>
      <c r="E9" s="63">
        <v>256</v>
      </c>
      <c r="F9" s="63">
        <v>300</v>
      </c>
      <c r="G9" s="63">
        <v>222</v>
      </c>
      <c r="H9" s="63">
        <v>234</v>
      </c>
      <c r="I9" s="29">
        <v>245</v>
      </c>
      <c r="K9" s="172">
        <v>401</v>
      </c>
      <c r="L9" s="63">
        <v>652</v>
      </c>
      <c r="M9" s="63">
        <v>477</v>
      </c>
      <c r="N9" s="63">
        <v>376</v>
      </c>
      <c r="O9" s="63">
        <v>293</v>
      </c>
      <c r="P9" s="63">
        <v>262</v>
      </c>
      <c r="Q9" s="29">
        <v>245</v>
      </c>
      <c r="R9" s="63"/>
      <c r="S9" s="97">
        <v>401</v>
      </c>
      <c r="T9" s="63">
        <v>463</v>
      </c>
      <c r="U9" s="63">
        <v>456</v>
      </c>
      <c r="V9" s="63">
        <v>277</v>
      </c>
      <c r="W9" s="63">
        <v>313</v>
      </c>
      <c r="X9" s="63">
        <v>206</v>
      </c>
      <c r="Y9" s="29">
        <v>329</v>
      </c>
      <c r="Z9" s="63"/>
      <c r="AA9" s="172">
        <v>401</v>
      </c>
      <c r="AB9" s="63">
        <v>396</v>
      </c>
      <c r="AC9" s="63">
        <v>356</v>
      </c>
      <c r="AD9" s="63">
        <v>378</v>
      </c>
      <c r="AE9" s="63">
        <v>248</v>
      </c>
      <c r="AF9" s="63">
        <v>199</v>
      </c>
      <c r="AG9" s="29">
        <v>227</v>
      </c>
      <c r="AH9" s="63"/>
      <c r="AI9" s="172">
        <v>401</v>
      </c>
      <c r="AJ9" s="63">
        <v>2837</v>
      </c>
      <c r="AK9" s="63">
        <v>1498</v>
      </c>
      <c r="AL9" s="63">
        <v>695</v>
      </c>
      <c r="AM9" s="63">
        <v>422</v>
      </c>
      <c r="AN9" s="63">
        <v>308</v>
      </c>
      <c r="AO9" s="29">
        <v>227</v>
      </c>
      <c r="AP9" s="63"/>
      <c r="AQ9" s="97">
        <v>401</v>
      </c>
      <c r="AR9" s="63">
        <v>2306</v>
      </c>
      <c r="AS9" s="63">
        <v>1229</v>
      </c>
      <c r="AT9" s="63">
        <v>529</v>
      </c>
      <c r="AU9" s="63">
        <v>392</v>
      </c>
      <c r="AV9" s="63">
        <v>245</v>
      </c>
      <c r="AW9" s="29">
        <v>210</v>
      </c>
      <c r="AX9" s="260"/>
    </row>
    <row r="10" spans="2:50" x14ac:dyDescent="0.25">
      <c r="B10" s="257"/>
      <c r="C10" s="172">
        <v>402</v>
      </c>
      <c r="D10" s="63">
        <v>470</v>
      </c>
      <c r="E10" s="63">
        <v>312</v>
      </c>
      <c r="F10" s="63">
        <v>309</v>
      </c>
      <c r="G10" s="63">
        <v>252</v>
      </c>
      <c r="H10" s="63">
        <v>229</v>
      </c>
      <c r="I10" s="29">
        <v>279</v>
      </c>
      <c r="K10" s="172">
        <v>402</v>
      </c>
      <c r="L10" s="63">
        <v>806</v>
      </c>
      <c r="M10" s="63">
        <v>582</v>
      </c>
      <c r="N10" s="63">
        <v>417</v>
      </c>
      <c r="O10" s="63">
        <v>269</v>
      </c>
      <c r="P10" s="63">
        <v>289</v>
      </c>
      <c r="Q10" s="29">
        <v>279</v>
      </c>
      <c r="R10" s="63"/>
      <c r="S10" s="97">
        <v>402</v>
      </c>
      <c r="T10" s="63">
        <v>563</v>
      </c>
      <c r="U10" s="63">
        <v>479</v>
      </c>
      <c r="V10" s="63">
        <v>371</v>
      </c>
      <c r="W10" s="63">
        <v>359</v>
      </c>
      <c r="X10" s="63">
        <v>298</v>
      </c>
      <c r="Y10" s="29">
        <v>359</v>
      </c>
      <c r="Z10" s="63"/>
      <c r="AA10" s="172">
        <v>402</v>
      </c>
      <c r="AB10" s="63">
        <v>485</v>
      </c>
      <c r="AC10" s="63">
        <v>372</v>
      </c>
      <c r="AD10" s="63">
        <v>403</v>
      </c>
      <c r="AE10" s="63">
        <v>287</v>
      </c>
      <c r="AF10" s="63">
        <v>203</v>
      </c>
      <c r="AG10" s="29">
        <v>217</v>
      </c>
      <c r="AH10" s="63"/>
      <c r="AI10" s="172">
        <v>402</v>
      </c>
      <c r="AJ10" s="63">
        <v>3187</v>
      </c>
      <c r="AK10" s="63">
        <v>1748</v>
      </c>
      <c r="AL10" s="63">
        <v>875</v>
      </c>
      <c r="AM10" s="63">
        <v>429</v>
      </c>
      <c r="AN10" s="63">
        <v>301</v>
      </c>
      <c r="AO10" s="29">
        <v>217</v>
      </c>
      <c r="AP10" s="63"/>
      <c r="AQ10" s="97">
        <v>402</v>
      </c>
      <c r="AR10" s="63">
        <v>2794</v>
      </c>
      <c r="AS10" s="63">
        <v>1464</v>
      </c>
      <c r="AT10" s="63">
        <v>607</v>
      </c>
      <c r="AU10" s="63">
        <v>553</v>
      </c>
      <c r="AV10" s="63">
        <v>289</v>
      </c>
      <c r="AW10" s="29">
        <v>212</v>
      </c>
      <c r="AX10" s="260"/>
    </row>
    <row r="11" spans="2:50" x14ac:dyDescent="0.25">
      <c r="B11" s="257"/>
      <c r="C11" s="172">
        <v>403</v>
      </c>
      <c r="D11" s="63">
        <v>535</v>
      </c>
      <c r="E11" s="63">
        <v>298</v>
      </c>
      <c r="F11" s="63">
        <v>291</v>
      </c>
      <c r="G11" s="63">
        <v>281</v>
      </c>
      <c r="H11" s="63">
        <v>251</v>
      </c>
      <c r="I11" s="29">
        <v>225</v>
      </c>
      <c r="K11" s="172">
        <v>403</v>
      </c>
      <c r="L11" s="63">
        <v>844</v>
      </c>
      <c r="M11" s="63">
        <v>706</v>
      </c>
      <c r="N11" s="63">
        <v>444</v>
      </c>
      <c r="O11" s="63">
        <v>322</v>
      </c>
      <c r="P11" s="63">
        <v>325</v>
      </c>
      <c r="Q11" s="29">
        <v>225</v>
      </c>
      <c r="R11" s="63"/>
      <c r="S11" s="97">
        <v>403</v>
      </c>
      <c r="T11" s="63">
        <v>625</v>
      </c>
      <c r="U11" s="63">
        <v>565</v>
      </c>
      <c r="V11" s="63">
        <v>370</v>
      </c>
      <c r="W11" s="63">
        <v>325</v>
      </c>
      <c r="X11" s="63">
        <v>288</v>
      </c>
      <c r="Y11" s="29">
        <v>337</v>
      </c>
      <c r="Z11" s="63"/>
      <c r="AA11" s="172">
        <v>403</v>
      </c>
      <c r="AB11" s="63">
        <v>462</v>
      </c>
      <c r="AC11" s="63">
        <v>405</v>
      </c>
      <c r="AD11" s="63">
        <v>442</v>
      </c>
      <c r="AE11" s="63">
        <v>329</v>
      </c>
      <c r="AF11" s="63">
        <v>297</v>
      </c>
      <c r="AG11" s="29">
        <v>222</v>
      </c>
      <c r="AH11" s="63"/>
      <c r="AI11" s="172">
        <v>403</v>
      </c>
      <c r="AJ11" s="63">
        <v>3838</v>
      </c>
      <c r="AK11" s="63">
        <v>2109</v>
      </c>
      <c r="AL11" s="63">
        <v>1000</v>
      </c>
      <c r="AM11" s="63">
        <v>522</v>
      </c>
      <c r="AN11" s="63">
        <v>311</v>
      </c>
      <c r="AO11" s="29">
        <v>222</v>
      </c>
      <c r="AP11" s="63"/>
      <c r="AQ11" s="97">
        <v>403</v>
      </c>
      <c r="AR11" s="63">
        <v>3339</v>
      </c>
      <c r="AS11" s="63">
        <v>1728</v>
      </c>
      <c r="AT11" s="63">
        <v>697</v>
      </c>
      <c r="AU11" s="63">
        <v>587</v>
      </c>
      <c r="AV11" s="63">
        <v>331</v>
      </c>
      <c r="AW11" s="29">
        <v>240</v>
      </c>
      <c r="AX11" s="260"/>
    </row>
    <row r="12" spans="2:50" x14ac:dyDescent="0.25">
      <c r="B12" s="257"/>
      <c r="C12" s="172">
        <v>404</v>
      </c>
      <c r="D12" s="63">
        <v>483</v>
      </c>
      <c r="E12" s="63">
        <v>343</v>
      </c>
      <c r="F12" s="63">
        <v>332</v>
      </c>
      <c r="G12" s="63">
        <v>272</v>
      </c>
      <c r="H12" s="63">
        <v>279</v>
      </c>
      <c r="I12" s="29">
        <v>266</v>
      </c>
      <c r="K12" s="172">
        <v>404</v>
      </c>
      <c r="L12" s="63">
        <v>1023</v>
      </c>
      <c r="M12" s="63">
        <v>804</v>
      </c>
      <c r="N12" s="63">
        <v>499</v>
      </c>
      <c r="O12" s="63">
        <v>333</v>
      </c>
      <c r="P12" s="63">
        <v>293</v>
      </c>
      <c r="Q12" s="29">
        <v>266</v>
      </c>
      <c r="R12" s="63"/>
      <c r="S12" s="97">
        <v>404</v>
      </c>
      <c r="T12" s="63">
        <v>713</v>
      </c>
      <c r="U12" s="63">
        <v>608</v>
      </c>
      <c r="V12" s="63">
        <v>356</v>
      </c>
      <c r="W12" s="63">
        <v>345</v>
      </c>
      <c r="X12" s="63">
        <v>287</v>
      </c>
      <c r="Y12" s="29">
        <v>351</v>
      </c>
      <c r="Z12" s="63"/>
      <c r="AA12" s="172">
        <v>404</v>
      </c>
      <c r="AB12" s="63">
        <v>504</v>
      </c>
      <c r="AC12" s="63">
        <v>473</v>
      </c>
      <c r="AD12" s="63">
        <v>493</v>
      </c>
      <c r="AE12" s="63">
        <v>320</v>
      </c>
      <c r="AF12" s="63">
        <v>286</v>
      </c>
      <c r="AG12" s="29">
        <v>256</v>
      </c>
      <c r="AH12" s="63"/>
      <c r="AI12" s="172">
        <v>404</v>
      </c>
      <c r="AJ12" s="63">
        <v>4661</v>
      </c>
      <c r="AK12" s="63">
        <v>2434</v>
      </c>
      <c r="AL12" s="63">
        <v>1162</v>
      </c>
      <c r="AM12" s="63">
        <v>541</v>
      </c>
      <c r="AN12" s="63">
        <v>408</v>
      </c>
      <c r="AO12" s="29">
        <v>256</v>
      </c>
      <c r="AP12" s="63"/>
      <c r="AQ12" s="97">
        <v>404</v>
      </c>
      <c r="AR12" s="63">
        <v>4124</v>
      </c>
      <c r="AS12" s="63">
        <v>2061</v>
      </c>
      <c r="AT12" s="63">
        <v>834</v>
      </c>
      <c r="AU12" s="63">
        <v>647</v>
      </c>
      <c r="AV12" s="63">
        <v>299</v>
      </c>
      <c r="AW12" s="29">
        <v>272</v>
      </c>
      <c r="AX12" s="260"/>
    </row>
    <row r="13" spans="2:50" x14ac:dyDescent="0.25">
      <c r="B13" s="257"/>
      <c r="C13" s="172">
        <v>405</v>
      </c>
      <c r="D13" s="63">
        <v>562</v>
      </c>
      <c r="E13" s="63">
        <v>298</v>
      </c>
      <c r="F13" s="63">
        <v>372</v>
      </c>
      <c r="G13" s="63">
        <v>289</v>
      </c>
      <c r="H13" s="63">
        <v>257</v>
      </c>
      <c r="I13" s="29">
        <v>278</v>
      </c>
      <c r="K13" s="172">
        <v>405</v>
      </c>
      <c r="L13" s="63">
        <v>1239</v>
      </c>
      <c r="M13" s="63">
        <v>888</v>
      </c>
      <c r="N13" s="63">
        <v>564</v>
      </c>
      <c r="O13" s="63">
        <v>364</v>
      </c>
      <c r="P13" s="63">
        <v>347</v>
      </c>
      <c r="Q13" s="29">
        <v>278</v>
      </c>
      <c r="R13" s="63"/>
      <c r="S13" s="97">
        <v>405</v>
      </c>
      <c r="T13" s="63">
        <v>800</v>
      </c>
      <c r="U13" s="63">
        <v>722</v>
      </c>
      <c r="V13" s="63">
        <v>503</v>
      </c>
      <c r="W13" s="63">
        <v>415</v>
      </c>
      <c r="X13" s="63">
        <v>327</v>
      </c>
      <c r="Y13" s="29">
        <v>395</v>
      </c>
      <c r="Z13" s="63"/>
      <c r="AA13" s="172">
        <v>405</v>
      </c>
      <c r="AB13" s="63">
        <v>540</v>
      </c>
      <c r="AC13" s="63">
        <v>461</v>
      </c>
      <c r="AD13" s="63">
        <v>530</v>
      </c>
      <c r="AE13" s="63">
        <v>319</v>
      </c>
      <c r="AF13" s="63">
        <v>330</v>
      </c>
      <c r="AG13" s="29">
        <v>299</v>
      </c>
      <c r="AH13" s="63"/>
      <c r="AI13" s="172">
        <v>405</v>
      </c>
      <c r="AJ13" s="63">
        <v>5660</v>
      </c>
      <c r="AK13" s="63">
        <v>2988</v>
      </c>
      <c r="AL13" s="63">
        <v>1402</v>
      </c>
      <c r="AM13" s="63">
        <v>586</v>
      </c>
      <c r="AN13" s="63">
        <v>462</v>
      </c>
      <c r="AO13" s="29">
        <v>299</v>
      </c>
      <c r="AP13" s="63"/>
      <c r="AQ13" s="97">
        <v>405</v>
      </c>
      <c r="AR13" s="63">
        <v>4738</v>
      </c>
      <c r="AS13" s="63">
        <v>2580</v>
      </c>
      <c r="AT13" s="63">
        <v>1006</v>
      </c>
      <c r="AU13" s="63">
        <v>776</v>
      </c>
      <c r="AV13" s="63">
        <v>347</v>
      </c>
      <c r="AW13" s="29">
        <v>248</v>
      </c>
      <c r="AX13" s="260"/>
    </row>
    <row r="14" spans="2:50" x14ac:dyDescent="0.25">
      <c r="B14" s="257"/>
      <c r="C14" s="172">
        <v>406</v>
      </c>
      <c r="D14" s="63">
        <v>611</v>
      </c>
      <c r="E14" s="63">
        <v>356</v>
      </c>
      <c r="F14" s="63">
        <v>328</v>
      </c>
      <c r="G14" s="63">
        <v>298</v>
      </c>
      <c r="H14" s="63">
        <v>352</v>
      </c>
      <c r="I14" s="29">
        <v>241</v>
      </c>
      <c r="K14" s="172">
        <v>406</v>
      </c>
      <c r="L14" s="63">
        <v>1399</v>
      </c>
      <c r="M14" s="63">
        <v>1033</v>
      </c>
      <c r="N14" s="63">
        <v>667</v>
      </c>
      <c r="O14" s="63">
        <v>376</v>
      </c>
      <c r="P14" s="63">
        <v>424</v>
      </c>
      <c r="Q14" s="29">
        <v>241</v>
      </c>
      <c r="R14" s="63"/>
      <c r="S14" s="97">
        <v>406</v>
      </c>
      <c r="T14" s="63">
        <v>890</v>
      </c>
      <c r="U14" s="63">
        <v>828</v>
      </c>
      <c r="V14" s="63">
        <v>470</v>
      </c>
      <c r="W14" s="63">
        <v>396</v>
      </c>
      <c r="X14" s="63">
        <v>379</v>
      </c>
      <c r="Y14" s="29">
        <v>362</v>
      </c>
      <c r="Z14" s="63"/>
      <c r="AA14" s="172">
        <v>406</v>
      </c>
      <c r="AB14" s="63">
        <v>598</v>
      </c>
      <c r="AC14" s="63">
        <v>492</v>
      </c>
      <c r="AD14" s="63">
        <v>504</v>
      </c>
      <c r="AE14" s="63">
        <v>355</v>
      </c>
      <c r="AF14" s="63">
        <v>412</v>
      </c>
      <c r="AG14" s="29">
        <v>257</v>
      </c>
      <c r="AH14" s="63"/>
      <c r="AI14" s="172">
        <v>406</v>
      </c>
      <c r="AJ14" s="63">
        <v>6761</v>
      </c>
      <c r="AK14" s="63">
        <v>3611</v>
      </c>
      <c r="AL14" s="63">
        <v>1674</v>
      </c>
      <c r="AM14" s="63">
        <v>762</v>
      </c>
      <c r="AN14" s="63">
        <v>489</v>
      </c>
      <c r="AO14" s="29">
        <v>257</v>
      </c>
      <c r="AP14" s="63"/>
      <c r="AQ14" s="97">
        <v>406</v>
      </c>
      <c r="AR14" s="63">
        <v>5983</v>
      </c>
      <c r="AS14" s="63">
        <v>3099</v>
      </c>
      <c r="AT14" s="63">
        <v>1166</v>
      </c>
      <c r="AU14" s="63">
        <v>948</v>
      </c>
      <c r="AV14" s="63">
        <v>383</v>
      </c>
      <c r="AW14" s="29">
        <v>277</v>
      </c>
      <c r="AX14" s="260"/>
    </row>
    <row r="15" spans="2:50" x14ac:dyDescent="0.25">
      <c r="B15" s="257"/>
      <c r="C15" s="172">
        <v>407</v>
      </c>
      <c r="D15" s="63">
        <v>663</v>
      </c>
      <c r="E15" s="63">
        <v>376</v>
      </c>
      <c r="F15" s="63">
        <v>351</v>
      </c>
      <c r="G15" s="63">
        <v>331</v>
      </c>
      <c r="H15" s="63">
        <v>308</v>
      </c>
      <c r="I15" s="29">
        <v>307</v>
      </c>
      <c r="K15" s="172">
        <v>407</v>
      </c>
      <c r="L15" s="63">
        <v>1539</v>
      </c>
      <c r="M15" s="63">
        <v>1231</v>
      </c>
      <c r="N15" s="63">
        <v>768</v>
      </c>
      <c r="O15" s="63">
        <v>437</v>
      </c>
      <c r="P15" s="63">
        <v>428</v>
      </c>
      <c r="Q15" s="29">
        <v>307</v>
      </c>
      <c r="R15" s="63"/>
      <c r="S15" s="97">
        <v>407</v>
      </c>
      <c r="T15" s="63">
        <v>1089</v>
      </c>
      <c r="U15" s="63">
        <v>961</v>
      </c>
      <c r="V15" s="63">
        <v>514</v>
      </c>
      <c r="W15" s="63">
        <v>478</v>
      </c>
      <c r="X15" s="63">
        <v>453</v>
      </c>
      <c r="Y15" s="29">
        <v>394</v>
      </c>
      <c r="Z15" s="63"/>
      <c r="AA15" s="172">
        <v>407</v>
      </c>
      <c r="AB15" s="63">
        <v>651</v>
      </c>
      <c r="AC15" s="63">
        <v>545</v>
      </c>
      <c r="AD15" s="63">
        <v>579</v>
      </c>
      <c r="AE15" s="63">
        <v>386</v>
      </c>
      <c r="AF15" s="63">
        <v>374</v>
      </c>
      <c r="AG15" s="29">
        <v>286</v>
      </c>
      <c r="AH15" s="63"/>
      <c r="AI15" s="172">
        <v>407</v>
      </c>
      <c r="AJ15" s="63">
        <v>8061</v>
      </c>
      <c r="AK15" s="63">
        <v>4396</v>
      </c>
      <c r="AL15" s="63">
        <v>1902</v>
      </c>
      <c r="AM15" s="63">
        <v>867</v>
      </c>
      <c r="AN15" s="63">
        <v>556</v>
      </c>
      <c r="AO15" s="29">
        <v>286</v>
      </c>
      <c r="AP15" s="63"/>
      <c r="AQ15" s="97">
        <v>407</v>
      </c>
      <c r="AR15" s="63">
        <v>7362</v>
      </c>
      <c r="AS15" s="63">
        <v>3587</v>
      </c>
      <c r="AT15" s="63">
        <v>1378</v>
      </c>
      <c r="AU15" s="63">
        <v>1057</v>
      </c>
      <c r="AV15" s="63">
        <v>461</v>
      </c>
      <c r="AW15" s="29">
        <v>320</v>
      </c>
      <c r="AX15" s="260"/>
    </row>
    <row r="16" spans="2:50" x14ac:dyDescent="0.25">
      <c r="B16" s="257"/>
      <c r="C16" s="172">
        <v>408</v>
      </c>
      <c r="D16" s="63">
        <v>767</v>
      </c>
      <c r="E16" s="63">
        <v>451</v>
      </c>
      <c r="F16" s="63">
        <v>403</v>
      </c>
      <c r="G16" s="63">
        <v>308</v>
      </c>
      <c r="H16" s="63">
        <v>300</v>
      </c>
      <c r="I16" s="29">
        <v>330</v>
      </c>
      <c r="K16" s="172">
        <v>408</v>
      </c>
      <c r="L16" s="63">
        <v>1874</v>
      </c>
      <c r="M16" s="63">
        <v>1406</v>
      </c>
      <c r="N16" s="63">
        <v>836</v>
      </c>
      <c r="O16" s="63">
        <v>432</v>
      </c>
      <c r="P16" s="63">
        <v>450</v>
      </c>
      <c r="Q16" s="29">
        <v>330</v>
      </c>
      <c r="R16" s="63"/>
      <c r="S16" s="97">
        <v>408</v>
      </c>
      <c r="T16" s="63">
        <v>1211</v>
      </c>
      <c r="U16" s="63">
        <v>1005</v>
      </c>
      <c r="V16" s="63">
        <v>577</v>
      </c>
      <c r="W16" s="63">
        <v>497</v>
      </c>
      <c r="X16" s="63">
        <v>401</v>
      </c>
      <c r="Y16" s="29">
        <v>423</v>
      </c>
      <c r="Z16" s="63"/>
      <c r="AA16" s="172">
        <v>408</v>
      </c>
      <c r="AB16" s="63">
        <v>717</v>
      </c>
      <c r="AC16" s="63">
        <v>652</v>
      </c>
      <c r="AD16" s="63">
        <v>513</v>
      </c>
      <c r="AE16" s="63">
        <v>421</v>
      </c>
      <c r="AF16" s="63">
        <v>412</v>
      </c>
      <c r="AG16" s="29">
        <v>341</v>
      </c>
      <c r="AH16" s="63"/>
      <c r="AI16" s="172">
        <v>408</v>
      </c>
      <c r="AJ16" s="63">
        <v>9817</v>
      </c>
      <c r="AK16" s="63">
        <v>5107</v>
      </c>
      <c r="AL16" s="63">
        <v>2279</v>
      </c>
      <c r="AM16" s="63">
        <v>983</v>
      </c>
      <c r="AN16" s="63">
        <v>578</v>
      </c>
      <c r="AO16" s="29">
        <v>341</v>
      </c>
      <c r="AP16" s="63"/>
      <c r="AQ16" s="97">
        <v>408</v>
      </c>
      <c r="AR16" s="63">
        <v>8618</v>
      </c>
      <c r="AS16" s="63">
        <v>4291</v>
      </c>
      <c r="AT16" s="63">
        <v>1610</v>
      </c>
      <c r="AU16" s="63">
        <v>1266</v>
      </c>
      <c r="AV16" s="63">
        <v>500</v>
      </c>
      <c r="AW16" s="29">
        <v>323</v>
      </c>
      <c r="AX16" s="260"/>
    </row>
    <row r="17" spans="2:50" x14ac:dyDescent="0.25">
      <c r="B17" s="257"/>
      <c r="C17" s="172">
        <v>409</v>
      </c>
      <c r="D17" s="63">
        <v>911</v>
      </c>
      <c r="E17" s="63">
        <v>517</v>
      </c>
      <c r="F17" s="63">
        <v>477</v>
      </c>
      <c r="G17" s="63">
        <v>332</v>
      </c>
      <c r="H17" s="63">
        <v>367</v>
      </c>
      <c r="I17" s="29">
        <v>383</v>
      </c>
      <c r="K17" s="172">
        <v>409</v>
      </c>
      <c r="L17" s="63">
        <v>2235</v>
      </c>
      <c r="M17" s="63">
        <v>1607</v>
      </c>
      <c r="N17" s="63">
        <v>924</v>
      </c>
      <c r="O17" s="63">
        <v>511</v>
      </c>
      <c r="P17" s="63">
        <v>577</v>
      </c>
      <c r="Q17" s="29">
        <v>383</v>
      </c>
      <c r="R17" s="63"/>
      <c r="S17" s="97">
        <v>409</v>
      </c>
      <c r="T17" s="63">
        <v>1339</v>
      </c>
      <c r="U17" s="63">
        <v>1182</v>
      </c>
      <c r="V17" s="63">
        <v>698</v>
      </c>
      <c r="W17" s="63">
        <v>630</v>
      </c>
      <c r="X17" s="63">
        <v>508</v>
      </c>
      <c r="Y17" s="29">
        <v>438</v>
      </c>
      <c r="Z17" s="63"/>
      <c r="AA17" s="172">
        <v>409</v>
      </c>
      <c r="AB17" s="63">
        <v>885</v>
      </c>
      <c r="AC17" s="63">
        <v>668</v>
      </c>
      <c r="AD17" s="63">
        <v>573</v>
      </c>
      <c r="AE17" s="63">
        <v>494</v>
      </c>
      <c r="AF17" s="63">
        <v>456</v>
      </c>
      <c r="AG17" s="29">
        <v>300</v>
      </c>
      <c r="AH17" s="63"/>
      <c r="AI17" s="172">
        <v>409</v>
      </c>
      <c r="AJ17" s="63">
        <v>11605</v>
      </c>
      <c r="AK17" s="63">
        <v>6121</v>
      </c>
      <c r="AL17" s="63">
        <v>2792</v>
      </c>
      <c r="AM17" s="63">
        <v>1089</v>
      </c>
      <c r="AN17" s="63">
        <v>692</v>
      </c>
      <c r="AO17" s="29">
        <v>300</v>
      </c>
      <c r="AP17" s="63"/>
      <c r="AQ17" s="97">
        <v>409</v>
      </c>
      <c r="AR17" s="63">
        <v>10449</v>
      </c>
      <c r="AS17" s="63">
        <v>5155</v>
      </c>
      <c r="AT17" s="63">
        <v>1842</v>
      </c>
      <c r="AU17" s="63">
        <v>1526</v>
      </c>
      <c r="AV17" s="63">
        <v>535</v>
      </c>
      <c r="AW17" s="29">
        <v>375</v>
      </c>
      <c r="AX17" s="260"/>
    </row>
    <row r="18" spans="2:50" x14ac:dyDescent="0.25">
      <c r="B18" s="257"/>
      <c r="C18" s="172">
        <v>410</v>
      </c>
      <c r="D18" s="63">
        <v>1015</v>
      </c>
      <c r="E18" s="63">
        <v>535</v>
      </c>
      <c r="F18" s="63">
        <v>493</v>
      </c>
      <c r="G18" s="63">
        <v>328</v>
      </c>
      <c r="H18" s="63">
        <v>404</v>
      </c>
      <c r="I18" s="29">
        <v>412</v>
      </c>
      <c r="K18" s="172">
        <v>410</v>
      </c>
      <c r="L18" s="63">
        <v>2495</v>
      </c>
      <c r="M18" s="63">
        <v>1865</v>
      </c>
      <c r="N18" s="63">
        <v>1035</v>
      </c>
      <c r="O18" s="63">
        <v>550</v>
      </c>
      <c r="P18" s="63">
        <v>526</v>
      </c>
      <c r="Q18" s="29">
        <v>412</v>
      </c>
      <c r="R18" s="63"/>
      <c r="S18" s="97">
        <v>410</v>
      </c>
      <c r="T18" s="63">
        <v>1509</v>
      </c>
      <c r="U18" s="63">
        <v>1267</v>
      </c>
      <c r="V18" s="63">
        <v>782</v>
      </c>
      <c r="W18" s="63">
        <v>614</v>
      </c>
      <c r="X18" s="63">
        <v>579</v>
      </c>
      <c r="Y18" s="29">
        <v>496</v>
      </c>
      <c r="Z18" s="63"/>
      <c r="AA18" s="172">
        <v>410</v>
      </c>
      <c r="AB18" s="63">
        <v>900</v>
      </c>
      <c r="AC18" s="63">
        <v>712</v>
      </c>
      <c r="AD18" s="63">
        <v>660</v>
      </c>
      <c r="AE18" s="63">
        <v>514</v>
      </c>
      <c r="AF18" s="63">
        <v>505</v>
      </c>
      <c r="AG18" s="29">
        <v>372</v>
      </c>
      <c r="AH18" s="63"/>
      <c r="AI18" s="172">
        <v>410</v>
      </c>
      <c r="AJ18" s="63">
        <v>13650</v>
      </c>
      <c r="AK18" s="63">
        <v>7190</v>
      </c>
      <c r="AL18" s="63">
        <v>3173</v>
      </c>
      <c r="AM18" s="63">
        <v>1254</v>
      </c>
      <c r="AN18" s="63">
        <v>776</v>
      </c>
      <c r="AO18" s="29">
        <v>372</v>
      </c>
      <c r="AP18" s="63"/>
      <c r="AQ18" s="97">
        <v>410</v>
      </c>
      <c r="AR18" s="63">
        <v>12125</v>
      </c>
      <c r="AS18" s="63">
        <v>6104</v>
      </c>
      <c r="AT18" s="63">
        <v>2122</v>
      </c>
      <c r="AU18" s="63">
        <v>1670</v>
      </c>
      <c r="AV18" s="63">
        <v>638</v>
      </c>
      <c r="AW18" s="29">
        <v>361</v>
      </c>
      <c r="AX18" s="260"/>
    </row>
    <row r="19" spans="2:50" x14ac:dyDescent="0.25">
      <c r="B19" s="257"/>
      <c r="C19" s="172">
        <v>411</v>
      </c>
      <c r="D19" s="63">
        <v>969</v>
      </c>
      <c r="E19" s="63">
        <v>574</v>
      </c>
      <c r="F19" s="63">
        <v>556</v>
      </c>
      <c r="G19" s="63">
        <v>354</v>
      </c>
      <c r="H19" s="63">
        <v>397</v>
      </c>
      <c r="I19" s="29">
        <v>407</v>
      </c>
      <c r="K19" s="172">
        <v>411</v>
      </c>
      <c r="L19" s="63">
        <v>2976</v>
      </c>
      <c r="M19" s="63">
        <v>2217</v>
      </c>
      <c r="N19" s="63">
        <v>1154</v>
      </c>
      <c r="O19" s="63">
        <v>651</v>
      </c>
      <c r="P19" s="63">
        <v>561</v>
      </c>
      <c r="Q19" s="29">
        <v>407</v>
      </c>
      <c r="R19" s="63"/>
      <c r="S19" s="97">
        <v>411</v>
      </c>
      <c r="T19" s="63">
        <v>1769</v>
      </c>
      <c r="U19" s="63">
        <v>1541</v>
      </c>
      <c r="V19" s="63">
        <v>890</v>
      </c>
      <c r="W19" s="63">
        <v>687</v>
      </c>
      <c r="X19" s="63">
        <v>593</v>
      </c>
      <c r="Y19" s="29">
        <v>543</v>
      </c>
      <c r="Z19" s="63"/>
      <c r="AA19" s="172">
        <v>411</v>
      </c>
      <c r="AB19" s="63">
        <v>1013</v>
      </c>
      <c r="AC19" s="63">
        <v>859</v>
      </c>
      <c r="AD19" s="63">
        <v>642</v>
      </c>
      <c r="AE19" s="63">
        <v>540</v>
      </c>
      <c r="AF19" s="63">
        <v>510</v>
      </c>
      <c r="AG19" s="29">
        <v>412</v>
      </c>
      <c r="AH19" s="63"/>
      <c r="AI19" s="172">
        <v>411</v>
      </c>
      <c r="AJ19" s="63">
        <v>16133</v>
      </c>
      <c r="AK19" s="63">
        <v>8537</v>
      </c>
      <c r="AL19" s="63">
        <v>3913</v>
      </c>
      <c r="AM19" s="63">
        <v>1456</v>
      </c>
      <c r="AN19" s="63">
        <v>797</v>
      </c>
      <c r="AO19" s="29">
        <v>412</v>
      </c>
      <c r="AP19" s="63"/>
      <c r="AQ19" s="97">
        <v>411</v>
      </c>
      <c r="AR19" s="63">
        <v>14445</v>
      </c>
      <c r="AS19" s="63">
        <v>7225</v>
      </c>
      <c r="AT19" s="63">
        <v>2483</v>
      </c>
      <c r="AU19" s="63">
        <v>1922</v>
      </c>
      <c r="AV19" s="63">
        <v>682</v>
      </c>
      <c r="AW19" s="29">
        <v>307</v>
      </c>
      <c r="AX19" s="260"/>
    </row>
    <row r="20" spans="2:50" x14ac:dyDescent="0.25">
      <c r="B20" s="257"/>
      <c r="C20" s="172">
        <v>412</v>
      </c>
      <c r="D20" s="63">
        <v>1064</v>
      </c>
      <c r="E20" s="63">
        <v>658</v>
      </c>
      <c r="F20" s="63">
        <v>528</v>
      </c>
      <c r="G20" s="63">
        <v>375</v>
      </c>
      <c r="H20" s="63">
        <v>395</v>
      </c>
      <c r="I20" s="29">
        <v>421</v>
      </c>
      <c r="K20" s="172">
        <v>412</v>
      </c>
      <c r="L20" s="63">
        <v>3484</v>
      </c>
      <c r="M20" s="63">
        <v>2548</v>
      </c>
      <c r="N20" s="63">
        <v>1382</v>
      </c>
      <c r="O20" s="63">
        <v>640</v>
      </c>
      <c r="P20" s="63">
        <v>706</v>
      </c>
      <c r="Q20" s="29">
        <v>421</v>
      </c>
      <c r="R20" s="63"/>
      <c r="S20" s="97">
        <v>412</v>
      </c>
      <c r="T20" s="63">
        <v>1906</v>
      </c>
      <c r="U20" s="63">
        <v>1684</v>
      </c>
      <c r="V20" s="63">
        <v>930</v>
      </c>
      <c r="W20" s="63">
        <v>823</v>
      </c>
      <c r="X20" s="63">
        <v>664</v>
      </c>
      <c r="Y20" s="29">
        <v>519</v>
      </c>
      <c r="Z20" s="63"/>
      <c r="AA20" s="172">
        <v>412</v>
      </c>
      <c r="AB20" s="63">
        <v>1079</v>
      </c>
      <c r="AC20" s="63">
        <v>878</v>
      </c>
      <c r="AD20" s="63">
        <v>720</v>
      </c>
      <c r="AE20" s="63">
        <v>555</v>
      </c>
      <c r="AF20" s="63">
        <v>556</v>
      </c>
      <c r="AG20" s="29">
        <v>384</v>
      </c>
      <c r="AH20" s="63"/>
      <c r="AI20" s="172">
        <v>412</v>
      </c>
      <c r="AJ20" s="63">
        <v>18890</v>
      </c>
      <c r="AK20" s="63">
        <v>9934</v>
      </c>
      <c r="AL20" s="63">
        <v>4224</v>
      </c>
      <c r="AM20" s="63">
        <v>1633</v>
      </c>
      <c r="AN20" s="63">
        <v>924</v>
      </c>
      <c r="AO20" s="29">
        <v>384</v>
      </c>
      <c r="AP20" s="63"/>
      <c r="AQ20" s="97">
        <v>412</v>
      </c>
      <c r="AR20" s="63">
        <v>16946</v>
      </c>
      <c r="AS20" s="63">
        <v>8336</v>
      </c>
      <c r="AT20" s="63">
        <v>2889</v>
      </c>
      <c r="AU20" s="63">
        <v>2187</v>
      </c>
      <c r="AV20" s="63">
        <v>745</v>
      </c>
      <c r="AW20" s="29">
        <v>421</v>
      </c>
      <c r="AX20" s="260"/>
    </row>
    <row r="21" spans="2:50" x14ac:dyDescent="0.25">
      <c r="B21" s="257"/>
      <c r="C21" s="172">
        <v>413</v>
      </c>
      <c r="D21" s="63">
        <v>1261</v>
      </c>
      <c r="E21" s="63">
        <v>645</v>
      </c>
      <c r="F21" s="63">
        <v>568</v>
      </c>
      <c r="G21" s="63">
        <v>326</v>
      </c>
      <c r="H21" s="63">
        <v>393</v>
      </c>
      <c r="I21" s="29">
        <v>449</v>
      </c>
      <c r="K21" s="172">
        <v>413</v>
      </c>
      <c r="L21" s="63">
        <v>3770</v>
      </c>
      <c r="M21" s="63">
        <v>2792</v>
      </c>
      <c r="N21" s="63">
        <v>1477</v>
      </c>
      <c r="O21" s="63">
        <v>794</v>
      </c>
      <c r="P21" s="63">
        <v>722</v>
      </c>
      <c r="Q21" s="29">
        <v>449</v>
      </c>
      <c r="R21" s="63"/>
      <c r="S21" s="97">
        <v>413</v>
      </c>
      <c r="T21" s="63">
        <v>2222</v>
      </c>
      <c r="U21" s="63">
        <v>1952</v>
      </c>
      <c r="V21" s="63">
        <v>1061</v>
      </c>
      <c r="W21" s="63">
        <v>882</v>
      </c>
      <c r="X21" s="63">
        <v>750</v>
      </c>
      <c r="Y21" s="29">
        <v>526</v>
      </c>
      <c r="Z21" s="63"/>
      <c r="AA21" s="172">
        <v>413</v>
      </c>
      <c r="AB21" s="63">
        <v>1272</v>
      </c>
      <c r="AC21" s="63">
        <v>1062</v>
      </c>
      <c r="AD21" s="63">
        <v>726</v>
      </c>
      <c r="AE21" s="63">
        <v>576</v>
      </c>
      <c r="AF21" s="63">
        <v>592</v>
      </c>
      <c r="AG21" s="29">
        <v>447</v>
      </c>
      <c r="AH21" s="63"/>
      <c r="AI21" s="172">
        <v>413</v>
      </c>
      <c r="AJ21" s="63">
        <v>21675</v>
      </c>
      <c r="AK21" s="63">
        <v>11494</v>
      </c>
      <c r="AL21" s="63">
        <v>5025</v>
      </c>
      <c r="AM21" s="63">
        <v>1814</v>
      </c>
      <c r="AN21" s="63">
        <v>1008</v>
      </c>
      <c r="AO21" s="29">
        <v>447</v>
      </c>
      <c r="AP21" s="63"/>
      <c r="AQ21" s="97">
        <v>413</v>
      </c>
      <c r="AR21" s="63">
        <v>19605</v>
      </c>
      <c r="AS21" s="63">
        <v>9802</v>
      </c>
      <c r="AT21" s="63">
        <v>3313</v>
      </c>
      <c r="AU21" s="63">
        <v>2570</v>
      </c>
      <c r="AV21" s="63">
        <v>854</v>
      </c>
      <c r="AW21" s="29">
        <v>476</v>
      </c>
      <c r="AX21" s="260"/>
    </row>
    <row r="22" spans="2:50" x14ac:dyDescent="0.25">
      <c r="B22" s="257"/>
      <c r="C22" s="172">
        <v>414</v>
      </c>
      <c r="D22" s="63">
        <v>1290</v>
      </c>
      <c r="E22" s="63">
        <v>702</v>
      </c>
      <c r="F22" s="63">
        <v>633</v>
      </c>
      <c r="G22" s="63">
        <v>343</v>
      </c>
      <c r="H22" s="63">
        <v>495</v>
      </c>
      <c r="I22" s="29">
        <v>477</v>
      </c>
      <c r="K22" s="172">
        <v>414</v>
      </c>
      <c r="L22" s="63">
        <v>4405</v>
      </c>
      <c r="M22" s="63">
        <v>3218</v>
      </c>
      <c r="N22" s="63">
        <v>1648</v>
      </c>
      <c r="O22" s="63">
        <v>813</v>
      </c>
      <c r="P22" s="63">
        <v>835</v>
      </c>
      <c r="Q22" s="29">
        <v>477</v>
      </c>
      <c r="R22" s="63"/>
      <c r="S22" s="97">
        <v>414</v>
      </c>
      <c r="T22" s="63">
        <v>2497</v>
      </c>
      <c r="U22" s="63">
        <v>2124</v>
      </c>
      <c r="V22" s="63">
        <v>1160</v>
      </c>
      <c r="W22" s="63">
        <v>981</v>
      </c>
      <c r="X22" s="63">
        <v>785</v>
      </c>
      <c r="Y22" s="29">
        <v>573</v>
      </c>
      <c r="Z22" s="63"/>
      <c r="AA22" s="172">
        <v>414</v>
      </c>
      <c r="AB22" s="63">
        <v>1390</v>
      </c>
      <c r="AC22" s="63">
        <v>1046</v>
      </c>
      <c r="AD22" s="63">
        <v>689</v>
      </c>
      <c r="AE22" s="63">
        <v>730</v>
      </c>
      <c r="AF22" s="63">
        <v>621</v>
      </c>
      <c r="AG22" s="29">
        <v>448</v>
      </c>
      <c r="AH22" s="63"/>
      <c r="AI22" s="172">
        <v>414</v>
      </c>
      <c r="AJ22" s="63">
        <v>25447</v>
      </c>
      <c r="AK22" s="63">
        <v>13466</v>
      </c>
      <c r="AL22" s="63">
        <v>5752</v>
      </c>
      <c r="AM22" s="63">
        <v>1994</v>
      </c>
      <c r="AN22" s="63">
        <v>1134</v>
      </c>
      <c r="AO22" s="29">
        <v>448</v>
      </c>
      <c r="AP22" s="63"/>
      <c r="AQ22" s="97">
        <v>414</v>
      </c>
      <c r="AR22" s="63">
        <v>22991</v>
      </c>
      <c r="AS22" s="63">
        <v>11249</v>
      </c>
      <c r="AT22" s="63">
        <v>3979</v>
      </c>
      <c r="AU22" s="63">
        <v>2997</v>
      </c>
      <c r="AV22" s="63">
        <v>922</v>
      </c>
      <c r="AW22" s="29">
        <v>490</v>
      </c>
      <c r="AX22" s="260"/>
    </row>
    <row r="23" spans="2:50" x14ac:dyDescent="0.25">
      <c r="B23" s="257"/>
      <c r="C23" s="172">
        <v>415</v>
      </c>
      <c r="D23" s="63">
        <v>1498</v>
      </c>
      <c r="E23" s="63">
        <v>781</v>
      </c>
      <c r="F23" s="63">
        <v>680</v>
      </c>
      <c r="G23" s="63">
        <v>430</v>
      </c>
      <c r="H23" s="63">
        <v>458</v>
      </c>
      <c r="I23" s="29">
        <v>432</v>
      </c>
      <c r="K23" s="172">
        <v>415</v>
      </c>
      <c r="L23" s="63">
        <v>5130</v>
      </c>
      <c r="M23" s="63">
        <v>3793</v>
      </c>
      <c r="N23" s="63">
        <v>1844</v>
      </c>
      <c r="O23" s="63">
        <v>859</v>
      </c>
      <c r="P23" s="63">
        <v>810</v>
      </c>
      <c r="Q23" s="29">
        <v>432</v>
      </c>
      <c r="R23" s="63"/>
      <c r="S23" s="97">
        <v>415</v>
      </c>
      <c r="T23" s="63">
        <v>2797</v>
      </c>
      <c r="U23" s="63">
        <v>2441</v>
      </c>
      <c r="V23" s="63">
        <v>1363</v>
      </c>
      <c r="W23" s="63">
        <v>1072</v>
      </c>
      <c r="X23" s="63">
        <v>883</v>
      </c>
      <c r="Y23" s="29">
        <v>585</v>
      </c>
      <c r="Z23" s="63"/>
      <c r="AA23" s="172">
        <v>415</v>
      </c>
      <c r="AB23" s="63">
        <v>1493</v>
      </c>
      <c r="AC23" s="63">
        <v>1181</v>
      </c>
      <c r="AD23" s="63">
        <v>778</v>
      </c>
      <c r="AE23" s="63">
        <v>676</v>
      </c>
      <c r="AF23" s="63">
        <v>662</v>
      </c>
      <c r="AG23" s="29">
        <v>457</v>
      </c>
      <c r="AH23" s="63"/>
      <c r="AI23" s="172">
        <v>415</v>
      </c>
      <c r="AJ23" s="63">
        <v>29365</v>
      </c>
      <c r="AK23" s="63">
        <v>15753</v>
      </c>
      <c r="AL23" s="63">
        <v>6612</v>
      </c>
      <c r="AM23" s="63">
        <v>2278</v>
      </c>
      <c r="AN23" s="63">
        <v>1260</v>
      </c>
      <c r="AO23" s="29">
        <v>457</v>
      </c>
      <c r="AP23" s="63"/>
      <c r="AQ23" s="97">
        <v>415</v>
      </c>
      <c r="AR23" s="63">
        <v>26586</v>
      </c>
      <c r="AS23" s="63">
        <v>13286</v>
      </c>
      <c r="AT23" s="63">
        <v>4474</v>
      </c>
      <c r="AU23" s="63">
        <v>3347</v>
      </c>
      <c r="AV23" s="63">
        <v>1065</v>
      </c>
      <c r="AW23" s="29">
        <v>525</v>
      </c>
      <c r="AX23" s="260"/>
    </row>
    <row r="24" spans="2:50" x14ac:dyDescent="0.25">
      <c r="B24" s="257"/>
      <c r="C24" s="172">
        <v>416</v>
      </c>
      <c r="D24" s="63">
        <v>1589</v>
      </c>
      <c r="E24" s="63">
        <v>855</v>
      </c>
      <c r="F24" s="63">
        <v>722</v>
      </c>
      <c r="G24" s="63">
        <v>408</v>
      </c>
      <c r="H24" s="63">
        <v>470</v>
      </c>
      <c r="I24" s="29">
        <v>487</v>
      </c>
      <c r="K24" s="172">
        <v>416</v>
      </c>
      <c r="L24" s="63">
        <v>5875</v>
      </c>
      <c r="M24" s="63">
        <v>4282</v>
      </c>
      <c r="N24" s="63">
        <v>2064</v>
      </c>
      <c r="O24" s="63">
        <v>981</v>
      </c>
      <c r="P24" s="63">
        <v>920</v>
      </c>
      <c r="Q24" s="29">
        <v>487</v>
      </c>
      <c r="R24" s="63"/>
      <c r="S24" s="97">
        <v>416</v>
      </c>
      <c r="T24" s="63">
        <v>3216</v>
      </c>
      <c r="U24" s="63">
        <v>2659</v>
      </c>
      <c r="V24" s="63">
        <v>1428</v>
      </c>
      <c r="W24" s="63">
        <v>1185</v>
      </c>
      <c r="X24" s="63">
        <v>859</v>
      </c>
      <c r="Y24" s="29">
        <v>643</v>
      </c>
      <c r="Z24" s="63"/>
      <c r="AA24" s="172">
        <v>416</v>
      </c>
      <c r="AB24" s="63">
        <v>1731</v>
      </c>
      <c r="AC24" s="63">
        <v>1294</v>
      </c>
      <c r="AD24" s="63">
        <v>846</v>
      </c>
      <c r="AE24" s="63">
        <v>683</v>
      </c>
      <c r="AF24" s="63">
        <v>758</v>
      </c>
      <c r="AG24" s="29">
        <v>474</v>
      </c>
      <c r="AH24" s="63"/>
      <c r="AI24" s="172">
        <v>416</v>
      </c>
      <c r="AJ24" s="63">
        <v>34296</v>
      </c>
      <c r="AK24" s="63">
        <v>18118</v>
      </c>
      <c r="AL24" s="63">
        <v>7641</v>
      </c>
      <c r="AM24" s="63">
        <v>2555</v>
      </c>
      <c r="AN24" s="63">
        <v>1374</v>
      </c>
      <c r="AO24" s="29">
        <v>474</v>
      </c>
      <c r="AP24" s="63"/>
      <c r="AQ24" s="97">
        <v>416</v>
      </c>
      <c r="AR24" s="63">
        <v>30435</v>
      </c>
      <c r="AS24" s="63">
        <v>15318</v>
      </c>
      <c r="AT24" s="63">
        <v>5374</v>
      </c>
      <c r="AU24" s="63">
        <v>3899</v>
      </c>
      <c r="AV24" s="63">
        <v>1149</v>
      </c>
      <c r="AW24" s="29">
        <v>475</v>
      </c>
      <c r="AX24" s="260"/>
    </row>
    <row r="25" spans="2:50" x14ac:dyDescent="0.25">
      <c r="B25" s="257"/>
      <c r="C25" s="172">
        <v>417</v>
      </c>
      <c r="D25" s="63">
        <v>1780</v>
      </c>
      <c r="E25" s="63">
        <v>922</v>
      </c>
      <c r="F25" s="63">
        <v>830</v>
      </c>
      <c r="G25" s="63">
        <v>517</v>
      </c>
      <c r="H25" s="63">
        <v>541</v>
      </c>
      <c r="I25" s="29">
        <v>484</v>
      </c>
      <c r="K25" s="172">
        <v>417</v>
      </c>
      <c r="L25" s="63">
        <v>6579</v>
      </c>
      <c r="M25" s="63">
        <v>4967</v>
      </c>
      <c r="N25" s="63">
        <v>2438</v>
      </c>
      <c r="O25" s="63">
        <v>1093</v>
      </c>
      <c r="P25" s="63">
        <v>947</v>
      </c>
      <c r="Q25" s="29">
        <v>484</v>
      </c>
      <c r="R25" s="63"/>
      <c r="S25" s="97">
        <v>417</v>
      </c>
      <c r="T25" s="63">
        <v>3705</v>
      </c>
      <c r="U25" s="63">
        <v>3035</v>
      </c>
      <c r="V25" s="63">
        <v>1535</v>
      </c>
      <c r="W25" s="63">
        <v>1375</v>
      </c>
      <c r="X25" s="63">
        <v>1040</v>
      </c>
      <c r="Y25" s="29">
        <v>633</v>
      </c>
      <c r="Z25" s="63"/>
      <c r="AA25" s="172">
        <v>417</v>
      </c>
      <c r="AB25" s="63">
        <v>1860</v>
      </c>
      <c r="AC25" s="63">
        <v>1409</v>
      </c>
      <c r="AD25" s="63">
        <v>877</v>
      </c>
      <c r="AE25" s="63">
        <v>803</v>
      </c>
      <c r="AF25" s="63">
        <v>809</v>
      </c>
      <c r="AG25" s="29">
        <v>447</v>
      </c>
      <c r="AH25" s="63"/>
      <c r="AI25" s="172">
        <v>417</v>
      </c>
      <c r="AJ25" s="63">
        <v>38596</v>
      </c>
      <c r="AK25" s="63">
        <v>20638</v>
      </c>
      <c r="AL25" s="63">
        <v>8665</v>
      </c>
      <c r="AM25" s="63">
        <v>2874</v>
      </c>
      <c r="AN25" s="63">
        <v>1553</v>
      </c>
      <c r="AO25" s="29">
        <v>447</v>
      </c>
      <c r="AP25" s="63"/>
      <c r="AQ25" s="97">
        <v>417</v>
      </c>
      <c r="AR25" s="63">
        <v>34422</v>
      </c>
      <c r="AS25" s="63">
        <v>17310</v>
      </c>
      <c r="AT25" s="63">
        <v>5936</v>
      </c>
      <c r="AU25" s="63">
        <v>4361</v>
      </c>
      <c r="AV25" s="63">
        <v>1307</v>
      </c>
      <c r="AW25" s="29">
        <v>543</v>
      </c>
      <c r="AX25" s="260"/>
    </row>
    <row r="26" spans="2:50" x14ac:dyDescent="0.25">
      <c r="B26" s="257"/>
      <c r="C26" s="172">
        <v>418</v>
      </c>
      <c r="D26" s="63">
        <v>1930</v>
      </c>
      <c r="E26" s="63">
        <v>1049</v>
      </c>
      <c r="F26" s="63">
        <v>904</v>
      </c>
      <c r="G26" s="63">
        <v>425</v>
      </c>
      <c r="H26" s="63">
        <v>529</v>
      </c>
      <c r="I26" s="29">
        <v>547</v>
      </c>
      <c r="K26" s="172">
        <v>418</v>
      </c>
      <c r="L26" s="63">
        <v>7547</v>
      </c>
      <c r="M26" s="63">
        <v>5504</v>
      </c>
      <c r="N26" s="63">
        <v>2601</v>
      </c>
      <c r="O26" s="63">
        <v>1187</v>
      </c>
      <c r="P26" s="63">
        <v>1104</v>
      </c>
      <c r="Q26" s="29">
        <v>547</v>
      </c>
      <c r="R26" s="63"/>
      <c r="S26" s="97">
        <v>418</v>
      </c>
      <c r="T26" s="63">
        <v>4109</v>
      </c>
      <c r="U26" s="63">
        <v>3273</v>
      </c>
      <c r="V26" s="63">
        <v>1771</v>
      </c>
      <c r="W26" s="63">
        <v>1455</v>
      </c>
      <c r="X26" s="63">
        <v>1065</v>
      </c>
      <c r="Y26" s="29">
        <v>648</v>
      </c>
      <c r="Z26" s="63"/>
      <c r="AA26" s="172">
        <v>418</v>
      </c>
      <c r="AB26" s="63">
        <v>2018</v>
      </c>
      <c r="AC26" s="63">
        <v>1524</v>
      </c>
      <c r="AD26" s="63">
        <v>984</v>
      </c>
      <c r="AE26" s="63">
        <v>852</v>
      </c>
      <c r="AF26" s="63">
        <v>787</v>
      </c>
      <c r="AG26" s="29">
        <v>561</v>
      </c>
      <c r="AH26" s="63"/>
      <c r="AI26" s="172">
        <v>418</v>
      </c>
      <c r="AJ26" s="63">
        <v>43555</v>
      </c>
      <c r="AK26" s="63">
        <v>23513</v>
      </c>
      <c r="AL26" s="63">
        <v>9807</v>
      </c>
      <c r="AM26" s="63">
        <v>3191</v>
      </c>
      <c r="AN26" s="63">
        <v>1710</v>
      </c>
      <c r="AO26" s="29">
        <v>561</v>
      </c>
      <c r="AP26" s="63"/>
      <c r="AQ26" s="97">
        <v>418</v>
      </c>
      <c r="AR26" s="63">
        <v>38585</v>
      </c>
      <c r="AS26" s="63">
        <v>19609</v>
      </c>
      <c r="AT26" s="63">
        <v>6835</v>
      </c>
      <c r="AU26" s="63">
        <v>4861</v>
      </c>
      <c r="AV26" s="63">
        <v>1337</v>
      </c>
      <c r="AW26" s="29">
        <v>489</v>
      </c>
      <c r="AX26" s="260"/>
    </row>
    <row r="27" spans="2:50" x14ac:dyDescent="0.25">
      <c r="B27" s="257"/>
      <c r="C27" s="172">
        <v>419</v>
      </c>
      <c r="D27" s="63">
        <v>2038</v>
      </c>
      <c r="E27" s="63">
        <v>1086</v>
      </c>
      <c r="F27" s="63">
        <v>879</v>
      </c>
      <c r="G27" s="63">
        <v>477</v>
      </c>
      <c r="H27" s="63">
        <v>587</v>
      </c>
      <c r="I27" s="29">
        <v>486</v>
      </c>
      <c r="K27" s="172">
        <v>419</v>
      </c>
      <c r="L27" s="63">
        <v>8127</v>
      </c>
      <c r="M27" s="63">
        <v>6073</v>
      </c>
      <c r="N27" s="63">
        <v>2910</v>
      </c>
      <c r="O27" s="63">
        <v>1241</v>
      </c>
      <c r="P27" s="63">
        <v>1184</v>
      </c>
      <c r="Q27" s="29">
        <v>486</v>
      </c>
      <c r="R27" s="63"/>
      <c r="S27" s="97">
        <v>419</v>
      </c>
      <c r="T27" s="63">
        <v>4484</v>
      </c>
      <c r="U27" s="63">
        <v>3622</v>
      </c>
      <c r="V27" s="63">
        <v>1978</v>
      </c>
      <c r="W27" s="63">
        <v>1473</v>
      </c>
      <c r="X27" s="63">
        <v>1194</v>
      </c>
      <c r="Y27" s="29">
        <v>678</v>
      </c>
      <c r="Z27" s="63"/>
      <c r="AA27" s="172">
        <v>419</v>
      </c>
      <c r="AB27" s="63">
        <v>2313</v>
      </c>
      <c r="AC27" s="63">
        <v>1651</v>
      </c>
      <c r="AD27" s="63">
        <v>1020</v>
      </c>
      <c r="AE27" s="63">
        <v>905</v>
      </c>
      <c r="AF27" s="63">
        <v>846</v>
      </c>
      <c r="AG27" s="29">
        <v>491</v>
      </c>
      <c r="AH27" s="63"/>
      <c r="AI27" s="172">
        <v>419</v>
      </c>
      <c r="AJ27" s="63">
        <v>47661</v>
      </c>
      <c r="AK27" s="63">
        <v>25817</v>
      </c>
      <c r="AL27" s="63">
        <v>10711</v>
      </c>
      <c r="AM27" s="63">
        <v>3517</v>
      </c>
      <c r="AN27" s="63">
        <v>1829</v>
      </c>
      <c r="AO27" s="29">
        <v>491</v>
      </c>
      <c r="AP27" s="63"/>
      <c r="AQ27" s="97">
        <v>419</v>
      </c>
      <c r="AR27" s="63">
        <v>43039</v>
      </c>
      <c r="AS27" s="63">
        <v>21885</v>
      </c>
      <c r="AT27" s="63">
        <v>7468</v>
      </c>
      <c r="AU27" s="63">
        <v>5381</v>
      </c>
      <c r="AV27" s="63">
        <v>1483</v>
      </c>
      <c r="AW27" s="29">
        <v>476</v>
      </c>
      <c r="AX27" s="260"/>
    </row>
    <row r="28" spans="2:50" x14ac:dyDescent="0.25">
      <c r="B28" s="257"/>
      <c r="C28" s="172">
        <v>420</v>
      </c>
      <c r="D28" s="63">
        <v>2181</v>
      </c>
      <c r="E28" s="63">
        <v>1221</v>
      </c>
      <c r="F28" s="63">
        <v>923</v>
      </c>
      <c r="G28" s="63">
        <v>433</v>
      </c>
      <c r="H28" s="63">
        <v>628</v>
      </c>
      <c r="I28" s="29">
        <v>576</v>
      </c>
      <c r="K28" s="172">
        <v>420</v>
      </c>
      <c r="L28" s="63">
        <v>9242</v>
      </c>
      <c r="M28" s="63">
        <v>6807</v>
      </c>
      <c r="N28" s="63">
        <v>3128</v>
      </c>
      <c r="O28" s="63">
        <v>1415</v>
      </c>
      <c r="P28" s="63">
        <v>1241</v>
      </c>
      <c r="Q28" s="29">
        <v>576</v>
      </c>
      <c r="R28" s="63"/>
      <c r="S28" s="97">
        <v>420</v>
      </c>
      <c r="T28" s="63">
        <v>4952</v>
      </c>
      <c r="U28" s="63">
        <v>4156</v>
      </c>
      <c r="V28" s="63">
        <v>2092</v>
      </c>
      <c r="W28" s="63">
        <v>1671</v>
      </c>
      <c r="X28" s="63">
        <v>1223</v>
      </c>
      <c r="Y28" s="29">
        <v>658</v>
      </c>
      <c r="Z28" s="63"/>
      <c r="AA28" s="172">
        <v>420</v>
      </c>
      <c r="AB28" s="63">
        <v>2441</v>
      </c>
      <c r="AC28" s="63">
        <v>1758</v>
      </c>
      <c r="AD28" s="63">
        <v>1029</v>
      </c>
      <c r="AE28" s="63">
        <v>931</v>
      </c>
      <c r="AF28" s="63">
        <v>907</v>
      </c>
      <c r="AG28" s="29">
        <v>535</v>
      </c>
      <c r="AH28" s="63"/>
      <c r="AI28" s="172">
        <v>420</v>
      </c>
      <c r="AJ28" s="63">
        <v>54048</v>
      </c>
      <c r="AK28" s="63">
        <v>29317</v>
      </c>
      <c r="AL28" s="63">
        <v>12314</v>
      </c>
      <c r="AM28" s="63">
        <v>3814</v>
      </c>
      <c r="AN28" s="63">
        <v>1900</v>
      </c>
      <c r="AO28" s="29">
        <v>535</v>
      </c>
      <c r="AP28" s="63"/>
      <c r="AQ28" s="97">
        <v>420</v>
      </c>
      <c r="AR28" s="63">
        <v>48328</v>
      </c>
      <c r="AS28" s="63">
        <v>24647</v>
      </c>
      <c r="AT28" s="63">
        <v>8309</v>
      </c>
      <c r="AU28" s="63">
        <v>6093</v>
      </c>
      <c r="AV28" s="63">
        <v>1642</v>
      </c>
      <c r="AW28" s="29">
        <v>543</v>
      </c>
      <c r="AX28" s="260"/>
    </row>
    <row r="29" spans="2:50" x14ac:dyDescent="0.25">
      <c r="B29" s="257"/>
      <c r="C29" s="172">
        <v>421</v>
      </c>
      <c r="D29" s="63">
        <v>2375</v>
      </c>
      <c r="E29" s="63">
        <v>1325</v>
      </c>
      <c r="F29" s="63">
        <v>990</v>
      </c>
      <c r="G29" s="63">
        <v>446</v>
      </c>
      <c r="H29" s="63">
        <v>593</v>
      </c>
      <c r="I29" s="29">
        <v>561</v>
      </c>
      <c r="K29" s="172">
        <v>421</v>
      </c>
      <c r="L29" s="63">
        <v>10349</v>
      </c>
      <c r="M29" s="63">
        <v>7526</v>
      </c>
      <c r="N29" s="63">
        <v>3529</v>
      </c>
      <c r="O29" s="63">
        <v>1433</v>
      </c>
      <c r="P29" s="63">
        <v>1376</v>
      </c>
      <c r="Q29" s="29">
        <v>561</v>
      </c>
      <c r="R29" s="63"/>
      <c r="S29" s="97">
        <v>421</v>
      </c>
      <c r="T29" s="63">
        <v>5547</v>
      </c>
      <c r="U29" s="63">
        <v>4490</v>
      </c>
      <c r="V29" s="63">
        <v>2330</v>
      </c>
      <c r="W29" s="63">
        <v>1786</v>
      </c>
      <c r="X29" s="63">
        <v>1394</v>
      </c>
      <c r="Y29" s="29">
        <v>697</v>
      </c>
      <c r="Z29" s="63"/>
      <c r="AA29" s="172">
        <v>421</v>
      </c>
      <c r="AB29" s="63">
        <v>2690</v>
      </c>
      <c r="AC29" s="63">
        <v>2006</v>
      </c>
      <c r="AD29" s="63">
        <v>1195</v>
      </c>
      <c r="AE29" s="63">
        <v>1032</v>
      </c>
      <c r="AF29" s="63">
        <v>1008</v>
      </c>
      <c r="AG29" s="29">
        <v>556</v>
      </c>
      <c r="AH29" s="63"/>
      <c r="AI29" s="172">
        <v>421</v>
      </c>
      <c r="AJ29" s="63">
        <v>59547</v>
      </c>
      <c r="AK29" s="63">
        <v>32575</v>
      </c>
      <c r="AL29" s="63">
        <v>13590</v>
      </c>
      <c r="AM29" s="63">
        <v>4210</v>
      </c>
      <c r="AN29" s="63">
        <v>2161</v>
      </c>
      <c r="AO29" s="29">
        <v>556</v>
      </c>
      <c r="AP29" s="63"/>
      <c r="AQ29" s="97">
        <v>421</v>
      </c>
      <c r="AR29" s="63">
        <v>53776</v>
      </c>
      <c r="AS29" s="63">
        <v>27589</v>
      </c>
      <c r="AT29" s="63">
        <v>9323</v>
      </c>
      <c r="AU29" s="63">
        <v>6739</v>
      </c>
      <c r="AV29" s="63">
        <v>1772</v>
      </c>
      <c r="AW29" s="29">
        <v>569</v>
      </c>
      <c r="AX29" s="260"/>
    </row>
    <row r="30" spans="2:50" x14ac:dyDescent="0.25">
      <c r="B30" s="257"/>
      <c r="C30" s="172">
        <v>422</v>
      </c>
      <c r="D30" s="63">
        <v>2594</v>
      </c>
      <c r="E30" s="63">
        <v>1408</v>
      </c>
      <c r="F30" s="63">
        <v>1092</v>
      </c>
      <c r="G30" s="63">
        <v>497</v>
      </c>
      <c r="H30" s="63">
        <v>656</v>
      </c>
      <c r="I30" s="29">
        <v>497</v>
      </c>
      <c r="K30" s="172">
        <v>422</v>
      </c>
      <c r="L30" s="63">
        <v>11406</v>
      </c>
      <c r="M30" s="63">
        <v>8418</v>
      </c>
      <c r="N30" s="63">
        <v>3886</v>
      </c>
      <c r="O30" s="63">
        <v>1577</v>
      </c>
      <c r="P30" s="63">
        <v>1502</v>
      </c>
      <c r="Q30" s="29">
        <v>497</v>
      </c>
      <c r="R30" s="63"/>
      <c r="S30" s="97">
        <v>422</v>
      </c>
      <c r="T30" s="63">
        <v>6173</v>
      </c>
      <c r="U30" s="63">
        <v>5054</v>
      </c>
      <c r="V30" s="63">
        <v>2530</v>
      </c>
      <c r="W30" s="63">
        <v>1937</v>
      </c>
      <c r="X30" s="63">
        <v>1451</v>
      </c>
      <c r="Y30" s="29">
        <v>673</v>
      </c>
      <c r="Z30" s="63"/>
      <c r="AA30" s="172">
        <v>422</v>
      </c>
      <c r="AB30" s="63">
        <v>2871</v>
      </c>
      <c r="AC30" s="63">
        <v>2179</v>
      </c>
      <c r="AD30" s="63">
        <v>1258</v>
      </c>
      <c r="AE30" s="63">
        <v>1075</v>
      </c>
      <c r="AF30" s="63">
        <v>1011</v>
      </c>
      <c r="AG30" s="29">
        <v>494</v>
      </c>
      <c r="AH30" s="63"/>
      <c r="AI30" s="172">
        <v>422</v>
      </c>
      <c r="AJ30" s="63">
        <v>66229</v>
      </c>
      <c r="AK30" s="63">
        <v>36384</v>
      </c>
      <c r="AL30" s="63">
        <v>15368</v>
      </c>
      <c r="AM30" s="63">
        <v>4607</v>
      </c>
      <c r="AN30" s="63">
        <v>2433</v>
      </c>
      <c r="AO30" s="29">
        <v>494</v>
      </c>
      <c r="AP30" s="63"/>
      <c r="AQ30" s="97">
        <v>422</v>
      </c>
      <c r="AR30" s="63">
        <v>59775</v>
      </c>
      <c r="AS30" s="63">
        <v>31128</v>
      </c>
      <c r="AT30" s="63">
        <v>10575</v>
      </c>
      <c r="AU30" s="63">
        <v>7600</v>
      </c>
      <c r="AV30" s="63">
        <v>2000</v>
      </c>
      <c r="AW30" s="29">
        <v>581</v>
      </c>
      <c r="AX30" s="260"/>
    </row>
    <row r="31" spans="2:50" x14ac:dyDescent="0.25">
      <c r="B31" s="257"/>
      <c r="C31" s="172">
        <v>423</v>
      </c>
      <c r="D31" s="63">
        <v>2860</v>
      </c>
      <c r="E31" s="63">
        <v>1481</v>
      </c>
      <c r="F31" s="63">
        <v>1181</v>
      </c>
      <c r="G31" s="63">
        <v>489</v>
      </c>
      <c r="H31" s="63">
        <v>661</v>
      </c>
      <c r="I31" s="29">
        <v>505</v>
      </c>
      <c r="K31" s="172">
        <v>423</v>
      </c>
      <c r="L31" s="63">
        <v>12531</v>
      </c>
      <c r="M31" s="63">
        <v>9359</v>
      </c>
      <c r="N31" s="63">
        <v>4275</v>
      </c>
      <c r="O31" s="63">
        <v>1744</v>
      </c>
      <c r="P31" s="63">
        <v>1624</v>
      </c>
      <c r="Q31" s="29">
        <v>505</v>
      </c>
      <c r="R31" s="63"/>
      <c r="S31" s="97">
        <v>423</v>
      </c>
      <c r="T31" s="63">
        <v>6985</v>
      </c>
      <c r="U31" s="63">
        <v>5507</v>
      </c>
      <c r="V31" s="63">
        <v>2827</v>
      </c>
      <c r="W31" s="63">
        <v>2051</v>
      </c>
      <c r="X31" s="63">
        <v>1575</v>
      </c>
      <c r="Y31" s="29">
        <v>685</v>
      </c>
      <c r="Z31" s="63"/>
      <c r="AA31" s="172">
        <v>423</v>
      </c>
      <c r="AB31" s="63">
        <v>3334</v>
      </c>
      <c r="AC31" s="63">
        <v>2334</v>
      </c>
      <c r="AD31" s="63">
        <v>1361</v>
      </c>
      <c r="AE31" s="63">
        <v>1126</v>
      </c>
      <c r="AF31" s="63">
        <v>1150</v>
      </c>
      <c r="AG31" s="29">
        <v>559</v>
      </c>
      <c r="AH31" s="63"/>
      <c r="AI31" s="172">
        <v>423</v>
      </c>
      <c r="AJ31" s="63">
        <v>72528</v>
      </c>
      <c r="AK31" s="63">
        <v>40288</v>
      </c>
      <c r="AL31" s="63">
        <v>17162</v>
      </c>
      <c r="AM31" s="63">
        <v>5198</v>
      </c>
      <c r="AN31" s="63">
        <v>2529</v>
      </c>
      <c r="AO31" s="29">
        <v>559</v>
      </c>
      <c r="AP31" s="63"/>
      <c r="AQ31" s="97">
        <v>423</v>
      </c>
      <c r="AR31" s="63">
        <v>65787</v>
      </c>
      <c r="AS31" s="63">
        <v>34459</v>
      </c>
      <c r="AT31" s="63">
        <v>11800</v>
      </c>
      <c r="AU31" s="63">
        <v>8468</v>
      </c>
      <c r="AV31" s="63">
        <v>2209</v>
      </c>
      <c r="AW31" s="29">
        <v>699</v>
      </c>
      <c r="AX31" s="260"/>
    </row>
    <row r="32" spans="2:50" x14ac:dyDescent="0.25">
      <c r="B32" s="257"/>
      <c r="C32" s="172">
        <v>424</v>
      </c>
      <c r="D32" s="63">
        <v>3201</v>
      </c>
      <c r="E32" s="63">
        <v>1655</v>
      </c>
      <c r="F32" s="63">
        <v>1245</v>
      </c>
      <c r="G32" s="63">
        <v>556</v>
      </c>
      <c r="H32" s="63">
        <v>699</v>
      </c>
      <c r="I32" s="29">
        <v>531</v>
      </c>
      <c r="K32" s="172">
        <v>424</v>
      </c>
      <c r="L32" s="63">
        <v>13827</v>
      </c>
      <c r="M32" s="63">
        <v>10531</v>
      </c>
      <c r="N32" s="63">
        <v>4690</v>
      </c>
      <c r="O32" s="63">
        <v>1890</v>
      </c>
      <c r="P32" s="63">
        <v>1806</v>
      </c>
      <c r="Q32" s="29">
        <v>531</v>
      </c>
      <c r="R32" s="63"/>
      <c r="S32" s="97">
        <v>424</v>
      </c>
      <c r="T32" s="63">
        <v>7685</v>
      </c>
      <c r="U32" s="63">
        <v>6251</v>
      </c>
      <c r="V32" s="63">
        <v>3142</v>
      </c>
      <c r="W32" s="63">
        <v>2281</v>
      </c>
      <c r="X32" s="63">
        <v>1696</v>
      </c>
      <c r="Y32" s="29">
        <v>708</v>
      </c>
      <c r="Z32" s="63"/>
      <c r="AA32" s="172">
        <v>424</v>
      </c>
      <c r="AB32" s="63">
        <v>3557</v>
      </c>
      <c r="AC32" s="63">
        <v>2536</v>
      </c>
      <c r="AD32" s="63">
        <v>1495</v>
      </c>
      <c r="AE32" s="63">
        <v>1206</v>
      </c>
      <c r="AF32" s="63">
        <v>1211</v>
      </c>
      <c r="AG32" s="29">
        <v>512</v>
      </c>
      <c r="AH32" s="63"/>
      <c r="AI32" s="172">
        <v>424</v>
      </c>
      <c r="AJ32" s="63">
        <v>80756</v>
      </c>
      <c r="AK32" s="63">
        <v>44592</v>
      </c>
      <c r="AL32" s="63">
        <v>18879</v>
      </c>
      <c r="AM32" s="63">
        <v>5794</v>
      </c>
      <c r="AN32" s="63">
        <v>2799</v>
      </c>
      <c r="AO32" s="29">
        <v>512</v>
      </c>
      <c r="AP32" s="63"/>
      <c r="AQ32" s="97">
        <v>424</v>
      </c>
      <c r="AR32" s="63">
        <v>72521</v>
      </c>
      <c r="AS32" s="63">
        <v>38558</v>
      </c>
      <c r="AT32" s="63">
        <v>12996</v>
      </c>
      <c r="AU32" s="63">
        <v>9369</v>
      </c>
      <c r="AV32" s="63">
        <v>2435</v>
      </c>
      <c r="AW32" s="29">
        <v>608</v>
      </c>
      <c r="AX32" s="260"/>
    </row>
    <row r="33" spans="2:50" x14ac:dyDescent="0.25">
      <c r="B33" s="257"/>
      <c r="C33" s="172">
        <v>425</v>
      </c>
      <c r="D33" s="63">
        <v>3305</v>
      </c>
      <c r="E33" s="63">
        <v>1763</v>
      </c>
      <c r="F33" s="63">
        <v>1388</v>
      </c>
      <c r="G33" s="63">
        <v>566</v>
      </c>
      <c r="H33" s="63">
        <v>705</v>
      </c>
      <c r="I33" s="29">
        <v>566</v>
      </c>
      <c r="K33" s="172">
        <v>425</v>
      </c>
      <c r="L33" s="63">
        <v>15326</v>
      </c>
      <c r="M33" s="63">
        <v>11550</v>
      </c>
      <c r="N33" s="63">
        <v>5094</v>
      </c>
      <c r="O33" s="63">
        <v>2087</v>
      </c>
      <c r="P33" s="63">
        <v>1861</v>
      </c>
      <c r="Q33" s="29">
        <v>566</v>
      </c>
      <c r="R33" s="63"/>
      <c r="S33" s="97">
        <v>425</v>
      </c>
      <c r="T33" s="63">
        <v>8554</v>
      </c>
      <c r="U33" s="63">
        <v>6702</v>
      </c>
      <c r="V33" s="63">
        <v>3398</v>
      </c>
      <c r="W33" s="63">
        <v>2500</v>
      </c>
      <c r="X33" s="63">
        <v>1771</v>
      </c>
      <c r="Y33" s="29">
        <v>709</v>
      </c>
      <c r="Z33" s="63"/>
      <c r="AA33" s="172">
        <v>425</v>
      </c>
      <c r="AB33" s="63">
        <v>3874</v>
      </c>
      <c r="AC33" s="63">
        <v>2768</v>
      </c>
      <c r="AD33" s="63">
        <v>1514</v>
      </c>
      <c r="AE33" s="63">
        <v>1328</v>
      </c>
      <c r="AF33" s="63">
        <v>1301</v>
      </c>
      <c r="AG33" s="29">
        <v>548</v>
      </c>
      <c r="AH33" s="63"/>
      <c r="AI33" s="172">
        <v>425</v>
      </c>
      <c r="AJ33" s="63">
        <v>86633</v>
      </c>
      <c r="AK33" s="63">
        <v>49064</v>
      </c>
      <c r="AL33" s="63">
        <v>20646</v>
      </c>
      <c r="AM33" s="63">
        <v>6270</v>
      </c>
      <c r="AN33" s="63">
        <v>3054</v>
      </c>
      <c r="AO33" s="29">
        <v>548</v>
      </c>
      <c r="AP33" s="63"/>
      <c r="AQ33" s="97">
        <v>425</v>
      </c>
      <c r="AR33" s="63">
        <v>78755</v>
      </c>
      <c r="AS33" s="63">
        <v>42162</v>
      </c>
      <c r="AT33" s="63">
        <v>14465</v>
      </c>
      <c r="AU33" s="63">
        <v>10329</v>
      </c>
      <c r="AV33" s="63">
        <v>2592</v>
      </c>
      <c r="AW33" s="29">
        <v>597</v>
      </c>
      <c r="AX33" s="260"/>
    </row>
    <row r="34" spans="2:50" x14ac:dyDescent="0.25">
      <c r="B34" s="257"/>
      <c r="C34" s="172">
        <v>426</v>
      </c>
      <c r="D34" s="63">
        <v>3635</v>
      </c>
      <c r="E34" s="63">
        <v>1957</v>
      </c>
      <c r="F34" s="63">
        <v>1535</v>
      </c>
      <c r="G34" s="63">
        <v>610</v>
      </c>
      <c r="H34" s="63">
        <v>755</v>
      </c>
      <c r="I34" s="29">
        <v>533</v>
      </c>
      <c r="K34" s="172">
        <v>426</v>
      </c>
      <c r="L34" s="63">
        <v>16600</v>
      </c>
      <c r="M34" s="63">
        <v>12517</v>
      </c>
      <c r="N34" s="63">
        <v>5516</v>
      </c>
      <c r="O34" s="63">
        <v>2252</v>
      </c>
      <c r="P34" s="63">
        <v>2023</v>
      </c>
      <c r="Q34" s="29">
        <v>533</v>
      </c>
      <c r="R34" s="63"/>
      <c r="S34" s="97">
        <v>426</v>
      </c>
      <c r="T34" s="63">
        <v>9430</v>
      </c>
      <c r="U34" s="63">
        <v>7385</v>
      </c>
      <c r="V34" s="63">
        <v>3635</v>
      </c>
      <c r="W34" s="63">
        <v>2730</v>
      </c>
      <c r="X34" s="63">
        <v>1892</v>
      </c>
      <c r="Y34" s="29">
        <v>748</v>
      </c>
      <c r="Z34" s="63"/>
      <c r="AA34" s="172">
        <v>426</v>
      </c>
      <c r="AB34" s="63">
        <v>4321</v>
      </c>
      <c r="AC34" s="63">
        <v>2983</v>
      </c>
      <c r="AD34" s="63">
        <v>1713</v>
      </c>
      <c r="AE34" s="63">
        <v>1576</v>
      </c>
      <c r="AF34" s="63">
        <v>1370</v>
      </c>
      <c r="AG34" s="29">
        <v>529</v>
      </c>
      <c r="AH34" s="63"/>
      <c r="AI34" s="172">
        <v>426</v>
      </c>
      <c r="AJ34" s="63">
        <v>92456</v>
      </c>
      <c r="AK34" s="63">
        <v>53146</v>
      </c>
      <c r="AL34" s="63">
        <v>22549</v>
      </c>
      <c r="AM34" s="63">
        <v>6687</v>
      </c>
      <c r="AN34" s="63">
        <v>3228</v>
      </c>
      <c r="AO34" s="29">
        <v>529</v>
      </c>
      <c r="AP34" s="63"/>
      <c r="AQ34" s="97">
        <v>426</v>
      </c>
      <c r="AR34" s="63">
        <v>84720</v>
      </c>
      <c r="AS34" s="63">
        <v>45769</v>
      </c>
      <c r="AT34" s="63">
        <v>15847</v>
      </c>
      <c r="AU34" s="63">
        <v>11071</v>
      </c>
      <c r="AV34" s="63">
        <v>2706</v>
      </c>
      <c r="AW34" s="29">
        <v>590</v>
      </c>
      <c r="AX34" s="260"/>
    </row>
    <row r="35" spans="2:50" x14ac:dyDescent="0.25">
      <c r="B35" s="257"/>
      <c r="C35" s="172">
        <v>427</v>
      </c>
      <c r="D35" s="63">
        <v>4136</v>
      </c>
      <c r="E35" s="63">
        <v>2048</v>
      </c>
      <c r="F35" s="63">
        <v>1618</v>
      </c>
      <c r="G35" s="63">
        <v>635</v>
      </c>
      <c r="H35" s="63">
        <v>835</v>
      </c>
      <c r="I35" s="29">
        <v>548</v>
      </c>
      <c r="K35" s="172">
        <v>427</v>
      </c>
      <c r="L35" s="63">
        <v>18188</v>
      </c>
      <c r="M35" s="63">
        <v>13668</v>
      </c>
      <c r="N35" s="63">
        <v>5973</v>
      </c>
      <c r="O35" s="63">
        <v>2357</v>
      </c>
      <c r="P35" s="63">
        <v>2215</v>
      </c>
      <c r="Q35" s="29">
        <v>548</v>
      </c>
      <c r="R35" s="63"/>
      <c r="S35" s="97">
        <v>427</v>
      </c>
      <c r="T35" s="63">
        <v>10254</v>
      </c>
      <c r="U35" s="63">
        <v>8020</v>
      </c>
      <c r="V35" s="63">
        <v>3759</v>
      </c>
      <c r="W35" s="63">
        <v>2894</v>
      </c>
      <c r="X35" s="63">
        <v>2059</v>
      </c>
      <c r="Y35" s="29">
        <v>708</v>
      </c>
      <c r="Z35" s="63"/>
      <c r="AA35" s="172">
        <v>427</v>
      </c>
      <c r="AB35" s="63">
        <v>4686</v>
      </c>
      <c r="AC35" s="63">
        <v>3294</v>
      </c>
      <c r="AD35" s="63">
        <v>1752</v>
      </c>
      <c r="AE35" s="63">
        <v>1464</v>
      </c>
      <c r="AF35" s="63">
        <v>1410</v>
      </c>
      <c r="AG35" s="29">
        <v>531</v>
      </c>
      <c r="AH35" s="63"/>
      <c r="AI35" s="172">
        <v>427</v>
      </c>
      <c r="AJ35" s="63">
        <v>101122</v>
      </c>
      <c r="AK35" s="63">
        <v>57919</v>
      </c>
      <c r="AL35" s="63">
        <v>24712</v>
      </c>
      <c r="AM35" s="63">
        <v>7331</v>
      </c>
      <c r="AN35" s="63">
        <v>3566</v>
      </c>
      <c r="AO35" s="29">
        <v>531</v>
      </c>
      <c r="AP35" s="63"/>
      <c r="AQ35" s="97">
        <v>427</v>
      </c>
      <c r="AR35" s="63">
        <v>91934</v>
      </c>
      <c r="AS35" s="63">
        <v>49898</v>
      </c>
      <c r="AT35" s="63">
        <v>17544</v>
      </c>
      <c r="AU35" s="63">
        <v>12429</v>
      </c>
      <c r="AV35" s="63">
        <v>3004</v>
      </c>
      <c r="AW35" s="29">
        <v>581</v>
      </c>
      <c r="AX35" s="260"/>
    </row>
    <row r="36" spans="2:50" x14ac:dyDescent="0.25">
      <c r="B36" s="257"/>
      <c r="C36" s="172">
        <v>428</v>
      </c>
      <c r="D36" s="63">
        <v>4339</v>
      </c>
      <c r="E36" s="63">
        <v>2227</v>
      </c>
      <c r="F36" s="63">
        <v>1629</v>
      </c>
      <c r="G36" s="63">
        <v>631</v>
      </c>
      <c r="H36" s="63">
        <v>865</v>
      </c>
      <c r="I36" s="29">
        <v>603</v>
      </c>
      <c r="K36" s="172">
        <v>428</v>
      </c>
      <c r="L36" s="63">
        <v>19927</v>
      </c>
      <c r="M36" s="63">
        <v>14799</v>
      </c>
      <c r="N36" s="63">
        <v>6659</v>
      </c>
      <c r="O36" s="63">
        <v>2603</v>
      </c>
      <c r="P36" s="63">
        <v>2337</v>
      </c>
      <c r="Q36" s="29">
        <v>603</v>
      </c>
      <c r="R36" s="63"/>
      <c r="S36" s="97">
        <v>428</v>
      </c>
      <c r="T36" s="63">
        <v>11355</v>
      </c>
      <c r="U36" s="63">
        <v>8820</v>
      </c>
      <c r="V36" s="63">
        <v>4362</v>
      </c>
      <c r="W36" s="63">
        <v>3123</v>
      </c>
      <c r="X36" s="63">
        <v>2300</v>
      </c>
      <c r="Y36" s="29">
        <v>724</v>
      </c>
      <c r="Z36" s="63"/>
      <c r="AA36" s="172">
        <v>428</v>
      </c>
      <c r="AB36" s="63">
        <v>5022</v>
      </c>
      <c r="AC36" s="63">
        <v>3403</v>
      </c>
      <c r="AD36" s="63">
        <v>1826</v>
      </c>
      <c r="AE36" s="63">
        <v>1600</v>
      </c>
      <c r="AF36" s="63">
        <v>1573</v>
      </c>
      <c r="AG36" s="29">
        <v>630</v>
      </c>
      <c r="AH36" s="63"/>
      <c r="AI36" s="172">
        <v>428</v>
      </c>
      <c r="AJ36" s="63">
        <v>108162</v>
      </c>
      <c r="AK36" s="63">
        <v>62627</v>
      </c>
      <c r="AL36" s="63">
        <v>26372</v>
      </c>
      <c r="AM36" s="63">
        <v>8000</v>
      </c>
      <c r="AN36" s="63">
        <v>3821</v>
      </c>
      <c r="AO36" s="29">
        <v>630</v>
      </c>
      <c r="AP36" s="63"/>
      <c r="AQ36" s="97">
        <v>428</v>
      </c>
      <c r="AR36" s="63">
        <v>98338</v>
      </c>
      <c r="AS36" s="63">
        <v>54114</v>
      </c>
      <c r="AT36" s="63">
        <v>18960</v>
      </c>
      <c r="AU36" s="63">
        <v>13439</v>
      </c>
      <c r="AV36" s="63">
        <v>3251</v>
      </c>
      <c r="AW36" s="29">
        <v>643</v>
      </c>
      <c r="AX36" s="260"/>
    </row>
    <row r="37" spans="2:50" x14ac:dyDescent="0.25">
      <c r="B37" s="257"/>
      <c r="C37" s="172">
        <v>429</v>
      </c>
      <c r="D37" s="63">
        <v>4701</v>
      </c>
      <c r="E37" s="63">
        <v>2509</v>
      </c>
      <c r="F37" s="63">
        <v>1701</v>
      </c>
      <c r="G37" s="63">
        <v>679</v>
      </c>
      <c r="H37" s="63">
        <v>920</v>
      </c>
      <c r="I37" s="29">
        <v>588</v>
      </c>
      <c r="K37" s="172">
        <v>429</v>
      </c>
      <c r="L37" s="63">
        <v>21329</v>
      </c>
      <c r="M37" s="63">
        <v>16112</v>
      </c>
      <c r="N37" s="63">
        <v>7126</v>
      </c>
      <c r="O37" s="63">
        <v>2838</v>
      </c>
      <c r="P37" s="63">
        <v>2529</v>
      </c>
      <c r="Q37" s="29">
        <v>588</v>
      </c>
      <c r="R37" s="63"/>
      <c r="S37" s="97">
        <v>429</v>
      </c>
      <c r="T37" s="63">
        <v>12287</v>
      </c>
      <c r="U37" s="63">
        <v>9639</v>
      </c>
      <c r="V37" s="63">
        <v>4688</v>
      </c>
      <c r="W37" s="63">
        <v>3415</v>
      </c>
      <c r="X37" s="63">
        <v>2351</v>
      </c>
      <c r="Y37" s="29">
        <v>785</v>
      </c>
      <c r="Z37" s="63"/>
      <c r="AA37" s="172">
        <v>429</v>
      </c>
      <c r="AB37" s="63">
        <v>5586</v>
      </c>
      <c r="AC37" s="63">
        <v>3800</v>
      </c>
      <c r="AD37" s="63">
        <v>1991</v>
      </c>
      <c r="AE37" s="63">
        <v>1745</v>
      </c>
      <c r="AF37" s="63">
        <v>1697</v>
      </c>
      <c r="AG37" s="29">
        <v>568</v>
      </c>
      <c r="AH37" s="63"/>
      <c r="AI37" s="172">
        <v>429</v>
      </c>
      <c r="AJ37" s="63">
        <v>115998</v>
      </c>
      <c r="AK37" s="63">
        <v>67726</v>
      </c>
      <c r="AL37" s="63">
        <v>28719</v>
      </c>
      <c r="AM37" s="63">
        <v>8631</v>
      </c>
      <c r="AN37" s="63">
        <v>4078</v>
      </c>
      <c r="AO37" s="29">
        <v>568</v>
      </c>
      <c r="AP37" s="63"/>
      <c r="AQ37" s="97">
        <v>429</v>
      </c>
      <c r="AR37" s="63">
        <v>105612</v>
      </c>
      <c r="AS37" s="63">
        <v>58657</v>
      </c>
      <c r="AT37" s="63">
        <v>20754</v>
      </c>
      <c r="AU37" s="63">
        <v>14647</v>
      </c>
      <c r="AV37" s="63">
        <v>3435</v>
      </c>
      <c r="AW37" s="29">
        <v>652</v>
      </c>
      <c r="AX37" s="260"/>
    </row>
    <row r="38" spans="2:50" x14ac:dyDescent="0.25">
      <c r="B38" s="257"/>
      <c r="C38" s="172">
        <v>430</v>
      </c>
      <c r="D38" s="63">
        <v>5077</v>
      </c>
      <c r="E38" s="63">
        <v>2690</v>
      </c>
      <c r="F38" s="63">
        <v>1974</v>
      </c>
      <c r="G38" s="63">
        <v>720</v>
      </c>
      <c r="H38" s="63">
        <v>931</v>
      </c>
      <c r="I38" s="29">
        <v>570</v>
      </c>
      <c r="K38" s="172">
        <v>430</v>
      </c>
      <c r="L38" s="63">
        <v>22803</v>
      </c>
      <c r="M38" s="63">
        <v>17332</v>
      </c>
      <c r="N38" s="63">
        <v>7659</v>
      </c>
      <c r="O38" s="63">
        <v>3066</v>
      </c>
      <c r="P38" s="63">
        <v>2700</v>
      </c>
      <c r="Q38" s="29">
        <v>570</v>
      </c>
      <c r="R38" s="63"/>
      <c r="S38" s="97">
        <v>430</v>
      </c>
      <c r="T38" s="63">
        <v>13350</v>
      </c>
      <c r="U38" s="63">
        <v>10410</v>
      </c>
      <c r="V38" s="63">
        <v>4910</v>
      </c>
      <c r="W38" s="63">
        <v>3609</v>
      </c>
      <c r="X38" s="63">
        <v>2501</v>
      </c>
      <c r="Y38" s="29">
        <v>805</v>
      </c>
      <c r="Z38" s="63"/>
      <c r="AA38" s="172">
        <v>430</v>
      </c>
      <c r="AB38" s="63">
        <v>6014</v>
      </c>
      <c r="AC38" s="63">
        <v>4094</v>
      </c>
      <c r="AD38" s="63">
        <v>2075</v>
      </c>
      <c r="AE38" s="63">
        <v>1741</v>
      </c>
      <c r="AF38" s="63">
        <v>1741</v>
      </c>
      <c r="AG38" s="29">
        <v>605</v>
      </c>
      <c r="AH38" s="63"/>
      <c r="AI38" s="172">
        <v>430</v>
      </c>
      <c r="AJ38" s="63">
        <v>122934</v>
      </c>
      <c r="AK38" s="63">
        <v>72271</v>
      </c>
      <c r="AL38" s="63">
        <v>30889</v>
      </c>
      <c r="AM38" s="63">
        <v>9406</v>
      </c>
      <c r="AN38" s="63">
        <v>4447</v>
      </c>
      <c r="AO38" s="29">
        <v>605</v>
      </c>
      <c r="AP38" s="63"/>
      <c r="AQ38" s="97">
        <v>430</v>
      </c>
      <c r="AR38" s="63">
        <v>112439</v>
      </c>
      <c r="AS38" s="63">
        <v>63044</v>
      </c>
      <c r="AT38" s="63">
        <v>22442</v>
      </c>
      <c r="AU38" s="63">
        <v>15760</v>
      </c>
      <c r="AV38" s="63">
        <v>3767</v>
      </c>
      <c r="AW38" s="29">
        <v>695</v>
      </c>
      <c r="AX38" s="260"/>
    </row>
    <row r="39" spans="2:50" x14ac:dyDescent="0.25">
      <c r="B39" s="257"/>
      <c r="C39" s="172">
        <v>431</v>
      </c>
      <c r="D39" s="63">
        <v>5556</v>
      </c>
      <c r="E39" s="63">
        <v>2800</v>
      </c>
      <c r="F39" s="63">
        <v>2092</v>
      </c>
      <c r="G39" s="63">
        <v>717</v>
      </c>
      <c r="H39" s="63">
        <v>986</v>
      </c>
      <c r="I39" s="29">
        <v>599</v>
      </c>
      <c r="K39" s="172">
        <v>431</v>
      </c>
      <c r="L39" s="63">
        <v>24696</v>
      </c>
      <c r="M39" s="63">
        <v>18880</v>
      </c>
      <c r="N39" s="63">
        <v>8235</v>
      </c>
      <c r="O39" s="63">
        <v>3179</v>
      </c>
      <c r="P39" s="63">
        <v>2843</v>
      </c>
      <c r="Q39" s="29">
        <v>599</v>
      </c>
      <c r="R39" s="63"/>
      <c r="S39" s="97">
        <v>431</v>
      </c>
      <c r="T39" s="63">
        <v>14471</v>
      </c>
      <c r="U39" s="63">
        <v>11309</v>
      </c>
      <c r="V39" s="63">
        <v>5472</v>
      </c>
      <c r="W39" s="63">
        <v>3907</v>
      </c>
      <c r="X39" s="63">
        <v>2778</v>
      </c>
      <c r="Y39" s="29">
        <v>763</v>
      </c>
      <c r="Z39" s="63"/>
      <c r="AA39" s="172">
        <v>431</v>
      </c>
      <c r="AB39" s="63">
        <v>6484</v>
      </c>
      <c r="AC39" s="63">
        <v>4397</v>
      </c>
      <c r="AD39" s="63">
        <v>2179</v>
      </c>
      <c r="AE39" s="63">
        <v>2076</v>
      </c>
      <c r="AF39" s="63">
        <v>1759</v>
      </c>
      <c r="AG39" s="29">
        <v>629</v>
      </c>
      <c r="AH39" s="63"/>
      <c r="AI39" s="172">
        <v>431</v>
      </c>
      <c r="AJ39" s="63">
        <v>129735</v>
      </c>
      <c r="AK39" s="63">
        <v>77054</v>
      </c>
      <c r="AL39" s="63">
        <v>33136</v>
      </c>
      <c r="AM39" s="63">
        <v>10094</v>
      </c>
      <c r="AN39" s="63">
        <v>4786</v>
      </c>
      <c r="AO39" s="29">
        <v>629</v>
      </c>
      <c r="AP39" s="63"/>
      <c r="AQ39" s="97">
        <v>431</v>
      </c>
      <c r="AR39" s="63">
        <v>119330</v>
      </c>
      <c r="AS39" s="63">
        <v>67433</v>
      </c>
      <c r="AT39" s="63">
        <v>24448</v>
      </c>
      <c r="AU39" s="63">
        <v>16993</v>
      </c>
      <c r="AV39" s="63">
        <v>4079</v>
      </c>
      <c r="AW39" s="29">
        <v>723</v>
      </c>
      <c r="AX39" s="260"/>
    </row>
    <row r="40" spans="2:50" x14ac:dyDescent="0.25">
      <c r="B40" s="257"/>
      <c r="C40" s="172">
        <v>432</v>
      </c>
      <c r="D40" s="63">
        <v>5943</v>
      </c>
      <c r="E40" s="63">
        <v>3039</v>
      </c>
      <c r="F40" s="63">
        <v>2153</v>
      </c>
      <c r="G40" s="63">
        <v>752</v>
      </c>
      <c r="H40" s="63">
        <v>1070</v>
      </c>
      <c r="I40" s="29">
        <v>636</v>
      </c>
      <c r="K40" s="172">
        <v>432</v>
      </c>
      <c r="L40" s="63">
        <v>26099</v>
      </c>
      <c r="M40" s="63">
        <v>20050</v>
      </c>
      <c r="N40" s="63">
        <v>8792</v>
      </c>
      <c r="O40" s="63">
        <v>3353</v>
      </c>
      <c r="P40" s="63">
        <v>3102</v>
      </c>
      <c r="Q40" s="29">
        <v>636</v>
      </c>
      <c r="R40" s="63"/>
      <c r="S40" s="97">
        <v>432</v>
      </c>
      <c r="T40" s="63">
        <v>15323</v>
      </c>
      <c r="U40" s="63">
        <v>12028</v>
      </c>
      <c r="V40" s="63">
        <v>5612</v>
      </c>
      <c r="W40" s="63">
        <v>4175</v>
      </c>
      <c r="X40" s="63">
        <v>2992</v>
      </c>
      <c r="Y40" s="29">
        <v>809</v>
      </c>
      <c r="Z40" s="63"/>
      <c r="AA40" s="172">
        <v>432</v>
      </c>
      <c r="AB40" s="63">
        <v>6795</v>
      </c>
      <c r="AC40" s="63">
        <v>4609</v>
      </c>
      <c r="AD40" s="63">
        <v>2245</v>
      </c>
      <c r="AE40" s="63">
        <v>2084</v>
      </c>
      <c r="AF40" s="63">
        <v>1865</v>
      </c>
      <c r="AG40" s="29">
        <v>557</v>
      </c>
      <c r="AH40" s="63"/>
      <c r="AI40" s="172">
        <v>432</v>
      </c>
      <c r="AJ40" s="63">
        <v>135838</v>
      </c>
      <c r="AK40" s="63">
        <v>80798</v>
      </c>
      <c r="AL40" s="63">
        <v>34922</v>
      </c>
      <c r="AM40" s="63">
        <v>10784</v>
      </c>
      <c r="AN40" s="63">
        <v>4932</v>
      </c>
      <c r="AO40" s="29">
        <v>557</v>
      </c>
      <c r="AP40" s="63"/>
      <c r="AQ40" s="97">
        <v>432</v>
      </c>
      <c r="AR40" s="63">
        <v>124051</v>
      </c>
      <c r="AS40" s="63">
        <v>71069</v>
      </c>
      <c r="AT40" s="63">
        <v>25790</v>
      </c>
      <c r="AU40" s="63">
        <v>18128</v>
      </c>
      <c r="AV40" s="63">
        <v>4242</v>
      </c>
      <c r="AW40" s="29">
        <v>782</v>
      </c>
      <c r="AX40" s="260"/>
    </row>
    <row r="41" spans="2:50" x14ac:dyDescent="0.25">
      <c r="B41" s="257"/>
      <c r="C41" s="172">
        <v>433</v>
      </c>
      <c r="D41" s="63">
        <v>6366</v>
      </c>
      <c r="E41" s="63">
        <v>2964</v>
      </c>
      <c r="F41" s="63">
        <v>2188</v>
      </c>
      <c r="G41" s="63">
        <v>724</v>
      </c>
      <c r="H41" s="63">
        <v>1078</v>
      </c>
      <c r="I41" s="29">
        <v>594</v>
      </c>
      <c r="K41" s="172">
        <v>433</v>
      </c>
      <c r="L41" s="63">
        <v>27380</v>
      </c>
      <c r="M41" s="63">
        <v>21001</v>
      </c>
      <c r="N41" s="63">
        <v>9128</v>
      </c>
      <c r="O41" s="63">
        <v>3465</v>
      </c>
      <c r="P41" s="63">
        <v>3168</v>
      </c>
      <c r="Q41" s="29">
        <v>594</v>
      </c>
      <c r="R41" s="63"/>
      <c r="S41" s="97">
        <v>433</v>
      </c>
      <c r="T41" s="63">
        <v>16499</v>
      </c>
      <c r="U41" s="63">
        <v>12779</v>
      </c>
      <c r="V41" s="63">
        <v>6143</v>
      </c>
      <c r="W41" s="63">
        <v>4313</v>
      </c>
      <c r="X41" s="63">
        <v>3072</v>
      </c>
      <c r="Y41" s="29">
        <v>819</v>
      </c>
      <c r="Z41" s="63"/>
      <c r="AA41" s="172">
        <v>433</v>
      </c>
      <c r="AB41" s="63">
        <v>7108</v>
      </c>
      <c r="AC41" s="63">
        <v>4861</v>
      </c>
      <c r="AD41" s="63">
        <v>2237</v>
      </c>
      <c r="AE41" s="63">
        <v>2123</v>
      </c>
      <c r="AF41" s="63">
        <v>1948</v>
      </c>
      <c r="AG41" s="29">
        <v>634</v>
      </c>
      <c r="AH41" s="63"/>
      <c r="AI41" s="172">
        <v>433</v>
      </c>
      <c r="AJ41" s="63">
        <v>142896</v>
      </c>
      <c r="AK41" s="63">
        <v>84818</v>
      </c>
      <c r="AL41" s="63">
        <v>37440</v>
      </c>
      <c r="AM41" s="63">
        <v>11033</v>
      </c>
      <c r="AN41" s="63">
        <v>5248</v>
      </c>
      <c r="AO41" s="29">
        <v>634</v>
      </c>
      <c r="AP41" s="63"/>
      <c r="AQ41" s="97">
        <v>433</v>
      </c>
      <c r="AR41" s="63">
        <v>130761</v>
      </c>
      <c r="AS41" s="63">
        <v>74835</v>
      </c>
      <c r="AT41" s="63">
        <v>27563</v>
      </c>
      <c r="AU41" s="63">
        <v>19630</v>
      </c>
      <c r="AV41" s="63">
        <v>4528</v>
      </c>
      <c r="AW41" s="29">
        <v>737</v>
      </c>
      <c r="AX41" s="260"/>
    </row>
    <row r="42" spans="2:50" x14ac:dyDescent="0.25">
      <c r="B42" s="257"/>
      <c r="C42" s="172">
        <v>434</v>
      </c>
      <c r="D42" s="63">
        <v>6505</v>
      </c>
      <c r="E42" s="63">
        <v>3362</v>
      </c>
      <c r="F42" s="63">
        <v>2368</v>
      </c>
      <c r="G42" s="63">
        <v>779</v>
      </c>
      <c r="H42" s="63">
        <v>1111</v>
      </c>
      <c r="I42" s="29">
        <v>639</v>
      </c>
      <c r="K42" s="172">
        <v>434</v>
      </c>
      <c r="L42" s="63">
        <v>29069</v>
      </c>
      <c r="M42" s="63">
        <v>21997</v>
      </c>
      <c r="N42" s="63">
        <v>9617</v>
      </c>
      <c r="O42" s="63">
        <v>3652</v>
      </c>
      <c r="P42" s="63">
        <v>3332</v>
      </c>
      <c r="Q42" s="29">
        <v>639</v>
      </c>
      <c r="R42" s="63"/>
      <c r="S42" s="97">
        <v>434</v>
      </c>
      <c r="T42" s="63">
        <v>17221</v>
      </c>
      <c r="U42" s="63">
        <v>13384</v>
      </c>
      <c r="V42" s="63">
        <v>6301</v>
      </c>
      <c r="W42" s="63">
        <v>4549</v>
      </c>
      <c r="X42" s="63">
        <v>3231</v>
      </c>
      <c r="Y42" s="29">
        <v>851</v>
      </c>
      <c r="Z42" s="63"/>
      <c r="AA42" s="172">
        <v>434</v>
      </c>
      <c r="AB42" s="63">
        <v>7543</v>
      </c>
      <c r="AC42" s="63">
        <v>5152</v>
      </c>
      <c r="AD42" s="63">
        <v>2382</v>
      </c>
      <c r="AE42" s="63">
        <v>2272</v>
      </c>
      <c r="AF42" s="63">
        <v>2169</v>
      </c>
      <c r="AG42" s="29">
        <v>629</v>
      </c>
      <c r="AH42" s="63"/>
      <c r="AI42" s="172">
        <v>434</v>
      </c>
      <c r="AJ42" s="63">
        <v>147385</v>
      </c>
      <c r="AK42" s="63">
        <v>88530</v>
      </c>
      <c r="AL42" s="63">
        <v>38931</v>
      </c>
      <c r="AM42" s="63">
        <v>11524</v>
      </c>
      <c r="AN42" s="63">
        <v>5597</v>
      </c>
      <c r="AO42" s="29">
        <v>629</v>
      </c>
      <c r="AP42" s="63"/>
      <c r="AQ42" s="97">
        <v>434</v>
      </c>
      <c r="AR42" s="63">
        <v>135154</v>
      </c>
      <c r="AS42" s="63">
        <v>77948</v>
      </c>
      <c r="AT42" s="63">
        <v>28627</v>
      </c>
      <c r="AU42" s="63">
        <v>20444</v>
      </c>
      <c r="AV42" s="63">
        <v>4869</v>
      </c>
      <c r="AW42" s="29">
        <v>825</v>
      </c>
      <c r="AX42" s="260"/>
    </row>
    <row r="43" spans="2:50" x14ac:dyDescent="0.25">
      <c r="B43" s="257"/>
      <c r="C43" s="172">
        <v>435</v>
      </c>
      <c r="D43" s="63">
        <v>6883</v>
      </c>
      <c r="E43" s="63">
        <v>3340</v>
      </c>
      <c r="F43" s="63">
        <v>2483</v>
      </c>
      <c r="G43" s="63">
        <v>816</v>
      </c>
      <c r="H43" s="63">
        <v>1118</v>
      </c>
      <c r="I43" s="29">
        <v>699</v>
      </c>
      <c r="K43" s="172">
        <v>435</v>
      </c>
      <c r="L43" s="63">
        <v>30015</v>
      </c>
      <c r="M43" s="63">
        <v>23239</v>
      </c>
      <c r="N43" s="63">
        <v>10009</v>
      </c>
      <c r="O43" s="63">
        <v>3819</v>
      </c>
      <c r="P43" s="63">
        <v>3486</v>
      </c>
      <c r="Q43" s="29">
        <v>699</v>
      </c>
      <c r="R43" s="63"/>
      <c r="S43" s="97">
        <v>435</v>
      </c>
      <c r="T43" s="63">
        <v>18448</v>
      </c>
      <c r="U43" s="63">
        <v>14092</v>
      </c>
      <c r="V43" s="63">
        <v>6653</v>
      </c>
      <c r="W43" s="63">
        <v>4791</v>
      </c>
      <c r="X43" s="63">
        <v>3351</v>
      </c>
      <c r="Y43" s="29">
        <v>812</v>
      </c>
      <c r="Z43" s="63"/>
      <c r="AA43" s="172">
        <v>435</v>
      </c>
      <c r="AB43" s="63">
        <v>8019</v>
      </c>
      <c r="AC43" s="63">
        <v>5405</v>
      </c>
      <c r="AD43" s="63">
        <v>2528</v>
      </c>
      <c r="AE43" s="63">
        <v>2375</v>
      </c>
      <c r="AF43" s="63">
        <v>2188</v>
      </c>
      <c r="AG43" s="29">
        <v>657</v>
      </c>
      <c r="AH43" s="63"/>
      <c r="AI43" s="172">
        <v>435</v>
      </c>
      <c r="AJ43" s="63">
        <v>153266</v>
      </c>
      <c r="AK43" s="63">
        <v>92058</v>
      </c>
      <c r="AL43" s="63">
        <v>40798</v>
      </c>
      <c r="AM43" s="63">
        <v>12140</v>
      </c>
      <c r="AN43" s="63">
        <v>5701</v>
      </c>
      <c r="AO43" s="29">
        <v>657</v>
      </c>
      <c r="AP43" s="63"/>
      <c r="AQ43" s="97">
        <v>435</v>
      </c>
      <c r="AR43" s="63">
        <v>140068</v>
      </c>
      <c r="AS43" s="63">
        <v>81709</v>
      </c>
      <c r="AT43" s="63">
        <v>30381</v>
      </c>
      <c r="AU43" s="63">
        <v>21588</v>
      </c>
      <c r="AV43" s="63">
        <v>5008</v>
      </c>
      <c r="AW43" s="29">
        <v>754</v>
      </c>
      <c r="AX43" s="260"/>
    </row>
    <row r="44" spans="2:50" x14ac:dyDescent="0.25">
      <c r="B44" s="257"/>
      <c r="C44" s="172">
        <v>436</v>
      </c>
      <c r="D44" s="63">
        <v>7138</v>
      </c>
      <c r="E44" s="63">
        <v>3569</v>
      </c>
      <c r="F44" s="63">
        <v>2506</v>
      </c>
      <c r="G44" s="63">
        <v>849</v>
      </c>
      <c r="H44" s="63">
        <v>1203</v>
      </c>
      <c r="I44" s="29">
        <v>652</v>
      </c>
      <c r="K44" s="172">
        <v>436</v>
      </c>
      <c r="L44" s="63">
        <v>31504</v>
      </c>
      <c r="M44" s="63">
        <v>24074</v>
      </c>
      <c r="N44" s="63">
        <v>10390</v>
      </c>
      <c r="O44" s="63">
        <v>3973</v>
      </c>
      <c r="P44" s="63">
        <v>3592</v>
      </c>
      <c r="Q44" s="29">
        <v>652</v>
      </c>
      <c r="R44" s="63"/>
      <c r="S44" s="97">
        <v>436</v>
      </c>
      <c r="T44" s="63">
        <v>19367</v>
      </c>
      <c r="U44" s="63">
        <v>14955</v>
      </c>
      <c r="V44" s="63">
        <v>7015</v>
      </c>
      <c r="W44" s="63">
        <v>4912</v>
      </c>
      <c r="X44" s="63">
        <v>3496</v>
      </c>
      <c r="Y44" s="29">
        <v>850</v>
      </c>
      <c r="Z44" s="63"/>
      <c r="AA44" s="172">
        <v>436</v>
      </c>
      <c r="AB44" s="63">
        <v>8518</v>
      </c>
      <c r="AC44" s="63">
        <v>5719</v>
      </c>
      <c r="AD44" s="63">
        <v>2604</v>
      </c>
      <c r="AE44" s="63">
        <v>2443</v>
      </c>
      <c r="AF44" s="63">
        <v>2272</v>
      </c>
      <c r="AG44" s="29">
        <v>576</v>
      </c>
      <c r="AH44" s="63"/>
      <c r="AI44" s="172">
        <v>436</v>
      </c>
      <c r="AJ44" s="63">
        <v>158039</v>
      </c>
      <c r="AK44" s="63">
        <v>95103</v>
      </c>
      <c r="AL44" s="63">
        <v>42183</v>
      </c>
      <c r="AM44" s="63">
        <v>12816</v>
      </c>
      <c r="AN44" s="63">
        <v>5899</v>
      </c>
      <c r="AO44" s="29">
        <v>576</v>
      </c>
      <c r="AP44" s="63"/>
      <c r="AQ44" s="97">
        <v>436</v>
      </c>
      <c r="AR44" s="63">
        <v>145076</v>
      </c>
      <c r="AS44" s="63">
        <v>84985</v>
      </c>
      <c r="AT44" s="63">
        <v>31691</v>
      </c>
      <c r="AU44" s="63">
        <v>22143</v>
      </c>
      <c r="AV44" s="63">
        <v>5224</v>
      </c>
      <c r="AW44" s="29">
        <v>782</v>
      </c>
      <c r="AX44" s="260"/>
    </row>
    <row r="45" spans="2:50" x14ac:dyDescent="0.25">
      <c r="B45" s="257"/>
      <c r="C45" s="172">
        <v>437</v>
      </c>
      <c r="D45" s="63">
        <v>7618</v>
      </c>
      <c r="E45" s="63">
        <v>3858</v>
      </c>
      <c r="F45" s="63">
        <v>2724</v>
      </c>
      <c r="G45" s="63">
        <v>808</v>
      </c>
      <c r="H45" s="63">
        <v>1209</v>
      </c>
      <c r="I45" s="29">
        <v>644</v>
      </c>
      <c r="K45" s="172">
        <v>437</v>
      </c>
      <c r="L45" s="63">
        <v>32272</v>
      </c>
      <c r="M45" s="63">
        <v>25304</v>
      </c>
      <c r="N45" s="63">
        <v>11029</v>
      </c>
      <c r="O45" s="63">
        <v>4205</v>
      </c>
      <c r="P45" s="63">
        <v>3686</v>
      </c>
      <c r="Q45" s="29">
        <v>644</v>
      </c>
      <c r="R45" s="63"/>
      <c r="S45" s="97">
        <v>437</v>
      </c>
      <c r="T45" s="63">
        <v>20378</v>
      </c>
      <c r="U45" s="63">
        <v>15441</v>
      </c>
      <c r="V45" s="63">
        <v>7493</v>
      </c>
      <c r="W45" s="63">
        <v>5191</v>
      </c>
      <c r="X45" s="63">
        <v>3617</v>
      </c>
      <c r="Y45" s="29">
        <v>933</v>
      </c>
      <c r="Z45" s="63"/>
      <c r="AA45" s="172">
        <v>437</v>
      </c>
      <c r="AB45" s="63">
        <v>8946</v>
      </c>
      <c r="AC45" s="63">
        <v>6007</v>
      </c>
      <c r="AD45" s="63">
        <v>2631</v>
      </c>
      <c r="AE45" s="63">
        <v>2541</v>
      </c>
      <c r="AF45" s="63">
        <v>2355</v>
      </c>
      <c r="AG45" s="29">
        <v>696</v>
      </c>
      <c r="AH45" s="63"/>
      <c r="AI45" s="172">
        <v>437</v>
      </c>
      <c r="AJ45" s="63">
        <v>162978</v>
      </c>
      <c r="AK45" s="63">
        <v>99025</v>
      </c>
      <c r="AL45" s="63">
        <v>43648</v>
      </c>
      <c r="AM45" s="63">
        <v>13277</v>
      </c>
      <c r="AN45" s="63">
        <v>6228</v>
      </c>
      <c r="AO45" s="29">
        <v>696</v>
      </c>
      <c r="AP45" s="63"/>
      <c r="AQ45" s="97">
        <v>437</v>
      </c>
      <c r="AR45" s="63">
        <v>150439</v>
      </c>
      <c r="AS45" s="63">
        <v>88476</v>
      </c>
      <c r="AT45" s="63">
        <v>33063</v>
      </c>
      <c r="AU45" s="63">
        <v>23401</v>
      </c>
      <c r="AV45" s="63">
        <v>5443</v>
      </c>
      <c r="AW45" s="29">
        <v>845</v>
      </c>
      <c r="AX45" s="260"/>
    </row>
    <row r="46" spans="2:50" x14ac:dyDescent="0.25">
      <c r="B46" s="257"/>
      <c r="C46" s="172">
        <v>438</v>
      </c>
      <c r="D46" s="63">
        <v>7820</v>
      </c>
      <c r="E46" s="63">
        <v>3942</v>
      </c>
      <c r="F46" s="63">
        <v>2800</v>
      </c>
      <c r="G46" s="63">
        <v>877</v>
      </c>
      <c r="H46" s="63">
        <v>1229</v>
      </c>
      <c r="I46" s="29">
        <v>634</v>
      </c>
      <c r="K46" s="172">
        <v>438</v>
      </c>
      <c r="L46" s="63">
        <v>33812</v>
      </c>
      <c r="M46" s="63">
        <v>26235</v>
      </c>
      <c r="N46" s="63">
        <v>11301</v>
      </c>
      <c r="O46" s="63">
        <v>4281</v>
      </c>
      <c r="P46" s="63">
        <v>3779</v>
      </c>
      <c r="Q46" s="29">
        <v>634</v>
      </c>
      <c r="R46" s="63"/>
      <c r="S46" s="97">
        <v>438</v>
      </c>
      <c r="T46" s="63">
        <v>21212</v>
      </c>
      <c r="U46" s="63">
        <v>16447</v>
      </c>
      <c r="V46" s="63">
        <v>7659</v>
      </c>
      <c r="W46" s="63">
        <v>5370</v>
      </c>
      <c r="X46" s="63">
        <v>3769</v>
      </c>
      <c r="Y46" s="29">
        <v>908</v>
      </c>
      <c r="Z46" s="63"/>
      <c r="AA46" s="172">
        <v>438</v>
      </c>
      <c r="AB46" s="63">
        <v>9237</v>
      </c>
      <c r="AC46" s="63">
        <v>6233</v>
      </c>
      <c r="AD46" s="63">
        <v>2804</v>
      </c>
      <c r="AE46" s="63">
        <v>2607</v>
      </c>
      <c r="AF46" s="63">
        <v>2322</v>
      </c>
      <c r="AG46" s="29">
        <v>665</v>
      </c>
      <c r="AH46" s="63"/>
      <c r="AI46" s="172">
        <v>438</v>
      </c>
      <c r="AJ46" s="63">
        <v>167571</v>
      </c>
      <c r="AK46" s="63">
        <v>102094</v>
      </c>
      <c r="AL46" s="63">
        <v>45256</v>
      </c>
      <c r="AM46" s="63">
        <v>13743</v>
      </c>
      <c r="AN46" s="63">
        <v>6509</v>
      </c>
      <c r="AO46" s="29">
        <v>665</v>
      </c>
      <c r="AP46" s="63"/>
      <c r="AQ46" s="97">
        <v>438</v>
      </c>
      <c r="AR46" s="63">
        <v>153952</v>
      </c>
      <c r="AS46" s="63">
        <v>90772</v>
      </c>
      <c r="AT46" s="63">
        <v>34489</v>
      </c>
      <c r="AU46" s="63">
        <v>24652</v>
      </c>
      <c r="AV46" s="63">
        <v>5642</v>
      </c>
      <c r="AW46" s="29">
        <v>843</v>
      </c>
      <c r="AX46" s="260"/>
    </row>
    <row r="47" spans="2:50" x14ac:dyDescent="0.25">
      <c r="B47" s="257"/>
      <c r="C47" s="172">
        <v>439</v>
      </c>
      <c r="D47" s="63">
        <v>8221</v>
      </c>
      <c r="E47" s="63">
        <v>4118</v>
      </c>
      <c r="F47" s="63">
        <v>2815</v>
      </c>
      <c r="G47" s="63">
        <v>899</v>
      </c>
      <c r="H47" s="63">
        <v>1202</v>
      </c>
      <c r="I47" s="29">
        <v>656</v>
      </c>
      <c r="K47" s="172">
        <v>439</v>
      </c>
      <c r="L47" s="63">
        <v>34877</v>
      </c>
      <c r="M47" s="63">
        <v>26916</v>
      </c>
      <c r="N47" s="63">
        <v>11535</v>
      </c>
      <c r="O47" s="63">
        <v>4380</v>
      </c>
      <c r="P47" s="63">
        <v>3954</v>
      </c>
      <c r="Q47" s="29">
        <v>656</v>
      </c>
      <c r="R47" s="63"/>
      <c r="S47" s="97">
        <v>439</v>
      </c>
      <c r="T47" s="63">
        <v>22148</v>
      </c>
      <c r="U47" s="63">
        <v>16924</v>
      </c>
      <c r="V47" s="63">
        <v>7911</v>
      </c>
      <c r="W47" s="63">
        <v>5564</v>
      </c>
      <c r="X47" s="63">
        <v>3899</v>
      </c>
      <c r="Y47" s="29">
        <v>934</v>
      </c>
      <c r="Z47" s="63"/>
      <c r="AA47" s="172">
        <v>439</v>
      </c>
      <c r="AB47" s="63">
        <v>9578</v>
      </c>
      <c r="AC47" s="63">
        <v>6469</v>
      </c>
      <c r="AD47" s="63">
        <v>3010</v>
      </c>
      <c r="AE47" s="63">
        <v>2726</v>
      </c>
      <c r="AF47" s="63">
        <v>2518</v>
      </c>
      <c r="AG47" s="29">
        <v>645</v>
      </c>
      <c r="AH47" s="63"/>
      <c r="AI47" s="172">
        <v>439</v>
      </c>
      <c r="AJ47" s="63">
        <v>171719</v>
      </c>
      <c r="AK47" s="63">
        <v>104940</v>
      </c>
      <c r="AL47" s="63">
        <v>46823</v>
      </c>
      <c r="AM47" s="63">
        <v>14220</v>
      </c>
      <c r="AN47" s="63">
        <v>6672</v>
      </c>
      <c r="AO47" s="29">
        <v>645</v>
      </c>
      <c r="AP47" s="63"/>
      <c r="AQ47" s="97">
        <v>439</v>
      </c>
      <c r="AR47" s="63">
        <v>158226</v>
      </c>
      <c r="AS47" s="63">
        <v>94321</v>
      </c>
      <c r="AT47" s="63">
        <v>35819</v>
      </c>
      <c r="AU47" s="63">
        <v>25487</v>
      </c>
      <c r="AV47" s="63">
        <v>5902</v>
      </c>
      <c r="AW47" s="29">
        <v>845</v>
      </c>
      <c r="AX47" s="260"/>
    </row>
    <row r="48" spans="2:50" x14ac:dyDescent="0.25">
      <c r="B48" s="257"/>
      <c r="C48" s="172">
        <v>440</v>
      </c>
      <c r="D48" s="63">
        <v>8585</v>
      </c>
      <c r="E48" s="63">
        <v>4180</v>
      </c>
      <c r="F48" s="63">
        <v>3002</v>
      </c>
      <c r="G48" s="63">
        <v>871</v>
      </c>
      <c r="H48" s="63">
        <v>1267</v>
      </c>
      <c r="I48" s="29">
        <v>665</v>
      </c>
      <c r="K48" s="172">
        <v>440</v>
      </c>
      <c r="L48" s="63">
        <v>36002</v>
      </c>
      <c r="M48" s="63">
        <v>27815</v>
      </c>
      <c r="N48" s="63">
        <v>11945</v>
      </c>
      <c r="O48" s="63">
        <v>4505</v>
      </c>
      <c r="P48" s="63">
        <v>4079</v>
      </c>
      <c r="Q48" s="29">
        <v>665</v>
      </c>
      <c r="R48" s="63"/>
      <c r="S48" s="97">
        <v>440</v>
      </c>
      <c r="T48" s="63">
        <v>23133</v>
      </c>
      <c r="U48" s="63">
        <v>17556</v>
      </c>
      <c r="V48" s="63">
        <v>8204</v>
      </c>
      <c r="W48" s="63">
        <v>5792</v>
      </c>
      <c r="X48" s="63">
        <v>4053</v>
      </c>
      <c r="Y48" s="29">
        <v>842</v>
      </c>
      <c r="Z48" s="63"/>
      <c r="AA48" s="172">
        <v>440</v>
      </c>
      <c r="AB48" s="63">
        <v>10006</v>
      </c>
      <c r="AC48" s="63">
        <v>6646</v>
      </c>
      <c r="AD48" s="63">
        <v>3035</v>
      </c>
      <c r="AE48" s="63">
        <v>2718</v>
      </c>
      <c r="AF48" s="63">
        <v>2509</v>
      </c>
      <c r="AG48" s="29">
        <v>672</v>
      </c>
      <c r="AH48" s="63"/>
      <c r="AI48" s="172">
        <v>440</v>
      </c>
      <c r="AJ48" s="63">
        <v>175167</v>
      </c>
      <c r="AK48" s="63">
        <v>107583</v>
      </c>
      <c r="AL48" s="63">
        <v>48381</v>
      </c>
      <c r="AM48" s="63">
        <v>14735</v>
      </c>
      <c r="AN48" s="63">
        <v>6817</v>
      </c>
      <c r="AO48" s="29">
        <v>672</v>
      </c>
      <c r="AP48" s="63"/>
      <c r="AQ48" s="97">
        <v>440</v>
      </c>
      <c r="AR48" s="63">
        <v>162223</v>
      </c>
      <c r="AS48" s="63">
        <v>96344</v>
      </c>
      <c r="AT48" s="63">
        <v>36947</v>
      </c>
      <c r="AU48" s="63">
        <v>26296</v>
      </c>
      <c r="AV48" s="63">
        <v>5981</v>
      </c>
      <c r="AW48" s="29">
        <v>808</v>
      </c>
      <c r="AX48" s="260"/>
    </row>
    <row r="49" spans="2:50" x14ac:dyDescent="0.25">
      <c r="B49" s="257"/>
      <c r="C49" s="172">
        <v>441</v>
      </c>
      <c r="D49" s="63">
        <v>8891</v>
      </c>
      <c r="E49" s="63">
        <v>4347</v>
      </c>
      <c r="F49" s="63">
        <v>3044</v>
      </c>
      <c r="G49" s="63">
        <v>866</v>
      </c>
      <c r="H49" s="63">
        <v>1298</v>
      </c>
      <c r="I49" s="29">
        <v>679</v>
      </c>
      <c r="K49" s="172">
        <v>441</v>
      </c>
      <c r="L49" s="63">
        <v>36666</v>
      </c>
      <c r="M49" s="63">
        <v>28673</v>
      </c>
      <c r="N49" s="63">
        <v>12418</v>
      </c>
      <c r="O49" s="63">
        <v>4580</v>
      </c>
      <c r="P49" s="63">
        <v>4265</v>
      </c>
      <c r="Q49" s="29">
        <v>679</v>
      </c>
      <c r="R49" s="63"/>
      <c r="S49" s="97">
        <v>441</v>
      </c>
      <c r="T49" s="63">
        <v>23578</v>
      </c>
      <c r="U49" s="63">
        <v>17946</v>
      </c>
      <c r="V49" s="63">
        <v>8366</v>
      </c>
      <c r="W49" s="63">
        <v>6084</v>
      </c>
      <c r="X49" s="63">
        <v>4096</v>
      </c>
      <c r="Y49" s="29">
        <v>980</v>
      </c>
      <c r="Z49" s="63"/>
      <c r="AA49" s="172">
        <v>441</v>
      </c>
      <c r="AB49" s="63">
        <v>10345</v>
      </c>
      <c r="AC49" s="63">
        <v>6835</v>
      </c>
      <c r="AD49" s="63">
        <v>3248</v>
      </c>
      <c r="AE49" s="63">
        <v>2872</v>
      </c>
      <c r="AF49" s="63">
        <v>2635</v>
      </c>
      <c r="AG49" s="29">
        <v>692</v>
      </c>
      <c r="AH49" s="63"/>
      <c r="AI49" s="172">
        <v>441</v>
      </c>
      <c r="AJ49" s="63">
        <v>178477</v>
      </c>
      <c r="AK49" s="63">
        <v>109869</v>
      </c>
      <c r="AL49" s="63">
        <v>49664</v>
      </c>
      <c r="AM49" s="63">
        <v>15077</v>
      </c>
      <c r="AN49" s="63">
        <v>6914</v>
      </c>
      <c r="AO49" s="29">
        <v>692</v>
      </c>
      <c r="AP49" s="63"/>
      <c r="AQ49" s="97">
        <v>441</v>
      </c>
      <c r="AR49" s="63">
        <v>164273</v>
      </c>
      <c r="AS49" s="63">
        <v>98567</v>
      </c>
      <c r="AT49" s="63">
        <v>38386</v>
      </c>
      <c r="AU49" s="63">
        <v>27313</v>
      </c>
      <c r="AV49" s="63">
        <v>6290</v>
      </c>
      <c r="AW49" s="29">
        <v>877</v>
      </c>
      <c r="AX49" s="260"/>
    </row>
    <row r="50" spans="2:50" x14ac:dyDescent="0.25">
      <c r="B50" s="257"/>
      <c r="C50" s="172">
        <v>442</v>
      </c>
      <c r="D50" s="63">
        <v>9098</v>
      </c>
      <c r="E50" s="63">
        <v>4583</v>
      </c>
      <c r="F50" s="63">
        <v>3103</v>
      </c>
      <c r="G50" s="63">
        <v>912</v>
      </c>
      <c r="H50" s="63">
        <v>1407</v>
      </c>
      <c r="I50" s="29">
        <v>645</v>
      </c>
      <c r="K50" s="172">
        <v>442</v>
      </c>
      <c r="L50" s="63">
        <v>37492</v>
      </c>
      <c r="M50" s="63">
        <v>29506</v>
      </c>
      <c r="N50" s="63">
        <v>12593</v>
      </c>
      <c r="O50" s="63">
        <v>4835</v>
      </c>
      <c r="P50" s="63">
        <v>4279</v>
      </c>
      <c r="Q50" s="29">
        <v>645</v>
      </c>
      <c r="R50" s="63"/>
      <c r="S50" s="97">
        <v>442</v>
      </c>
      <c r="T50" s="63">
        <v>24770</v>
      </c>
      <c r="U50" s="63">
        <v>18310</v>
      </c>
      <c r="V50" s="63">
        <v>8851</v>
      </c>
      <c r="W50" s="63">
        <v>6165</v>
      </c>
      <c r="X50" s="63">
        <v>4181</v>
      </c>
      <c r="Y50" s="29">
        <v>884</v>
      </c>
      <c r="Z50" s="63"/>
      <c r="AA50" s="172">
        <v>442</v>
      </c>
      <c r="AB50" s="63">
        <v>10552</v>
      </c>
      <c r="AC50" s="63">
        <v>7195</v>
      </c>
      <c r="AD50" s="63">
        <v>3368</v>
      </c>
      <c r="AE50" s="63">
        <v>2978</v>
      </c>
      <c r="AF50" s="63">
        <v>2727</v>
      </c>
      <c r="AG50" s="29">
        <v>665</v>
      </c>
      <c r="AH50" s="63"/>
      <c r="AI50" s="172">
        <v>442</v>
      </c>
      <c r="AJ50" s="63">
        <v>182675</v>
      </c>
      <c r="AK50" s="63">
        <v>112142</v>
      </c>
      <c r="AL50" s="63">
        <v>50829</v>
      </c>
      <c r="AM50" s="63">
        <v>15312</v>
      </c>
      <c r="AN50" s="63">
        <v>7221</v>
      </c>
      <c r="AO50" s="29">
        <v>665</v>
      </c>
      <c r="AP50" s="63"/>
      <c r="AQ50" s="97">
        <v>442</v>
      </c>
      <c r="AR50" s="63">
        <v>169147</v>
      </c>
      <c r="AS50" s="63">
        <v>101656</v>
      </c>
      <c r="AT50" s="63">
        <v>39504</v>
      </c>
      <c r="AU50" s="63">
        <v>28043</v>
      </c>
      <c r="AV50" s="63">
        <v>6407</v>
      </c>
      <c r="AW50" s="29">
        <v>878</v>
      </c>
      <c r="AX50" s="260"/>
    </row>
    <row r="51" spans="2:50" x14ac:dyDescent="0.25">
      <c r="B51" s="257"/>
      <c r="C51" s="172">
        <v>443</v>
      </c>
      <c r="D51" s="63">
        <v>9457</v>
      </c>
      <c r="E51" s="63">
        <v>4650</v>
      </c>
      <c r="F51" s="63">
        <v>3216</v>
      </c>
      <c r="G51" s="63">
        <v>998</v>
      </c>
      <c r="H51" s="63">
        <v>1272</v>
      </c>
      <c r="I51" s="29">
        <v>680</v>
      </c>
      <c r="K51" s="172">
        <v>443</v>
      </c>
      <c r="L51" s="63">
        <v>38570</v>
      </c>
      <c r="M51" s="63">
        <v>30105</v>
      </c>
      <c r="N51" s="63">
        <v>13009</v>
      </c>
      <c r="O51" s="63">
        <v>4838</v>
      </c>
      <c r="P51" s="63">
        <v>4208</v>
      </c>
      <c r="Q51" s="29">
        <v>680</v>
      </c>
      <c r="R51" s="63"/>
      <c r="S51" s="97">
        <v>443</v>
      </c>
      <c r="T51" s="63">
        <v>25292</v>
      </c>
      <c r="U51" s="63">
        <v>19225</v>
      </c>
      <c r="V51" s="63">
        <v>9034</v>
      </c>
      <c r="W51" s="63">
        <v>6315</v>
      </c>
      <c r="X51" s="63">
        <v>4422</v>
      </c>
      <c r="Y51" s="29">
        <v>963</v>
      </c>
      <c r="Z51" s="63"/>
      <c r="AA51" s="172">
        <v>443</v>
      </c>
      <c r="AB51" s="63">
        <v>11206</v>
      </c>
      <c r="AC51" s="63">
        <v>7328</v>
      </c>
      <c r="AD51" s="63">
        <v>3468</v>
      </c>
      <c r="AE51" s="63">
        <v>3041</v>
      </c>
      <c r="AF51" s="63">
        <v>2715</v>
      </c>
      <c r="AG51" s="29">
        <v>665</v>
      </c>
      <c r="AH51" s="63"/>
      <c r="AI51" s="172">
        <v>443</v>
      </c>
      <c r="AJ51" s="63">
        <v>185518</v>
      </c>
      <c r="AK51" s="63">
        <v>114624</v>
      </c>
      <c r="AL51" s="63">
        <v>51702</v>
      </c>
      <c r="AM51" s="63">
        <v>15875</v>
      </c>
      <c r="AN51" s="63">
        <v>7334</v>
      </c>
      <c r="AO51" s="29">
        <v>665</v>
      </c>
      <c r="AP51" s="63"/>
      <c r="AQ51" s="97">
        <v>443</v>
      </c>
      <c r="AR51" s="63">
        <v>172315</v>
      </c>
      <c r="AS51" s="63">
        <v>103571</v>
      </c>
      <c r="AT51" s="63">
        <v>40632</v>
      </c>
      <c r="AU51" s="63">
        <v>28795</v>
      </c>
      <c r="AV51" s="63">
        <v>6664</v>
      </c>
      <c r="AW51" s="29">
        <v>870</v>
      </c>
      <c r="AX51" s="260"/>
    </row>
    <row r="52" spans="2:50" x14ac:dyDescent="0.25">
      <c r="B52" s="257"/>
      <c r="C52" s="172">
        <v>444</v>
      </c>
      <c r="D52" s="63">
        <v>10033</v>
      </c>
      <c r="E52" s="63">
        <v>4865</v>
      </c>
      <c r="F52" s="63">
        <v>3229</v>
      </c>
      <c r="G52" s="63">
        <v>956</v>
      </c>
      <c r="H52" s="63">
        <v>1397</v>
      </c>
      <c r="I52" s="29">
        <v>704</v>
      </c>
      <c r="K52" s="172">
        <v>444</v>
      </c>
      <c r="L52" s="63">
        <v>39389</v>
      </c>
      <c r="M52" s="63">
        <v>31205</v>
      </c>
      <c r="N52" s="63">
        <v>13502</v>
      </c>
      <c r="O52" s="63">
        <v>5045</v>
      </c>
      <c r="P52" s="63">
        <v>4717</v>
      </c>
      <c r="Q52" s="29">
        <v>704</v>
      </c>
      <c r="R52" s="63"/>
      <c r="S52" s="97">
        <v>444</v>
      </c>
      <c r="T52" s="63">
        <v>26430</v>
      </c>
      <c r="U52" s="63">
        <v>19863</v>
      </c>
      <c r="V52" s="63">
        <v>9435</v>
      </c>
      <c r="W52" s="63">
        <v>6537</v>
      </c>
      <c r="X52" s="63">
        <v>4521</v>
      </c>
      <c r="Y52" s="29">
        <v>972</v>
      </c>
      <c r="Z52" s="63"/>
      <c r="AA52" s="172">
        <v>444</v>
      </c>
      <c r="AB52" s="63">
        <v>11549</v>
      </c>
      <c r="AC52" s="63">
        <v>7669</v>
      </c>
      <c r="AD52" s="63">
        <v>3690</v>
      </c>
      <c r="AE52" s="63">
        <v>3084</v>
      </c>
      <c r="AF52" s="63">
        <v>2749</v>
      </c>
      <c r="AG52" s="29">
        <v>685</v>
      </c>
      <c r="AH52" s="63"/>
      <c r="AI52" s="172">
        <v>444</v>
      </c>
      <c r="AJ52" s="63">
        <v>189698</v>
      </c>
      <c r="AK52" s="63">
        <v>118268</v>
      </c>
      <c r="AL52" s="63">
        <v>53986</v>
      </c>
      <c r="AM52" s="63">
        <v>16620</v>
      </c>
      <c r="AN52" s="63">
        <v>7576</v>
      </c>
      <c r="AO52" s="29">
        <v>685</v>
      </c>
      <c r="AP52" s="63"/>
      <c r="AQ52" s="97">
        <v>444</v>
      </c>
      <c r="AR52" s="63">
        <v>177256</v>
      </c>
      <c r="AS52" s="63">
        <v>106935</v>
      </c>
      <c r="AT52" s="63">
        <v>41994</v>
      </c>
      <c r="AU52" s="63">
        <v>30116</v>
      </c>
      <c r="AV52" s="63">
        <v>6856</v>
      </c>
      <c r="AW52" s="29">
        <v>968</v>
      </c>
      <c r="AX52" s="260"/>
    </row>
    <row r="53" spans="2:50" x14ac:dyDescent="0.25">
      <c r="B53" s="257"/>
      <c r="C53" s="172">
        <v>445</v>
      </c>
      <c r="D53" s="63">
        <v>10455</v>
      </c>
      <c r="E53" s="63">
        <v>5246</v>
      </c>
      <c r="F53" s="63">
        <v>3464</v>
      </c>
      <c r="G53" s="63">
        <v>1025</v>
      </c>
      <c r="H53" s="63">
        <v>1432</v>
      </c>
      <c r="I53" s="29">
        <v>728</v>
      </c>
      <c r="K53" s="172">
        <v>445</v>
      </c>
      <c r="L53" s="63">
        <v>40699</v>
      </c>
      <c r="M53" s="63">
        <v>31914</v>
      </c>
      <c r="N53" s="63">
        <v>13712</v>
      </c>
      <c r="O53" s="63">
        <v>5335</v>
      </c>
      <c r="P53" s="63">
        <v>4696</v>
      </c>
      <c r="Q53" s="29">
        <v>728</v>
      </c>
      <c r="R53" s="63"/>
      <c r="S53" s="97">
        <v>445</v>
      </c>
      <c r="T53" s="63">
        <v>27437</v>
      </c>
      <c r="U53" s="63">
        <v>20536</v>
      </c>
      <c r="V53" s="63">
        <v>9654</v>
      </c>
      <c r="W53" s="63">
        <v>6835</v>
      </c>
      <c r="X53" s="63">
        <v>4585</v>
      </c>
      <c r="Y53" s="29">
        <v>988</v>
      </c>
      <c r="Z53" s="63"/>
      <c r="AA53" s="172">
        <v>445</v>
      </c>
      <c r="AB53" s="63">
        <v>11990</v>
      </c>
      <c r="AC53" s="63">
        <v>7772</v>
      </c>
      <c r="AD53" s="63">
        <v>3805</v>
      </c>
      <c r="AE53" s="63">
        <v>3152</v>
      </c>
      <c r="AF53" s="63">
        <v>2870</v>
      </c>
      <c r="AG53" s="29">
        <v>680</v>
      </c>
      <c r="AH53" s="63"/>
      <c r="AI53" s="172">
        <v>445</v>
      </c>
      <c r="AJ53" s="63">
        <v>193610</v>
      </c>
      <c r="AK53" s="63">
        <v>120697</v>
      </c>
      <c r="AL53" s="63">
        <v>55071</v>
      </c>
      <c r="AM53" s="63">
        <v>16852</v>
      </c>
      <c r="AN53" s="63">
        <v>7898</v>
      </c>
      <c r="AO53" s="29">
        <v>680</v>
      </c>
      <c r="AP53" s="63"/>
      <c r="AQ53" s="97">
        <v>445</v>
      </c>
      <c r="AR53" s="63">
        <v>179782</v>
      </c>
      <c r="AS53" s="63">
        <v>109478</v>
      </c>
      <c r="AT53" s="63">
        <v>43273</v>
      </c>
      <c r="AU53" s="63">
        <v>30769</v>
      </c>
      <c r="AV53" s="63">
        <v>6978</v>
      </c>
      <c r="AW53" s="29">
        <v>948</v>
      </c>
      <c r="AX53" s="260"/>
    </row>
    <row r="54" spans="2:50" x14ac:dyDescent="0.25">
      <c r="B54" s="257"/>
      <c r="C54" s="172">
        <v>446</v>
      </c>
      <c r="D54" s="63">
        <v>10952</v>
      </c>
      <c r="E54" s="63">
        <v>5307</v>
      </c>
      <c r="F54" s="63">
        <v>3536</v>
      </c>
      <c r="G54" s="63">
        <v>997</v>
      </c>
      <c r="H54" s="63">
        <v>1479</v>
      </c>
      <c r="I54" s="29">
        <v>716</v>
      </c>
      <c r="K54" s="172">
        <v>446</v>
      </c>
      <c r="L54" s="63">
        <v>41891</v>
      </c>
      <c r="M54" s="63">
        <v>32914</v>
      </c>
      <c r="N54" s="63">
        <v>13944</v>
      </c>
      <c r="O54" s="63">
        <v>5435</v>
      </c>
      <c r="P54" s="63">
        <v>4763</v>
      </c>
      <c r="Q54" s="29">
        <v>716</v>
      </c>
      <c r="R54" s="63"/>
      <c r="S54" s="97">
        <v>446</v>
      </c>
      <c r="T54" s="63">
        <v>28422</v>
      </c>
      <c r="U54" s="63">
        <v>21397</v>
      </c>
      <c r="V54" s="63">
        <v>10019</v>
      </c>
      <c r="W54" s="63">
        <v>7048</v>
      </c>
      <c r="X54" s="63">
        <v>4759</v>
      </c>
      <c r="Y54" s="29">
        <v>1018</v>
      </c>
      <c r="Z54" s="63"/>
      <c r="AA54" s="172">
        <v>446</v>
      </c>
      <c r="AB54" s="63">
        <v>12553</v>
      </c>
      <c r="AC54" s="63">
        <v>8212</v>
      </c>
      <c r="AD54" s="63">
        <v>3924</v>
      </c>
      <c r="AE54" s="63">
        <v>3398</v>
      </c>
      <c r="AF54" s="63">
        <v>3000</v>
      </c>
      <c r="AG54" s="29">
        <v>726</v>
      </c>
      <c r="AH54" s="63"/>
      <c r="AI54" s="172">
        <v>446</v>
      </c>
      <c r="AJ54" s="63">
        <v>196278</v>
      </c>
      <c r="AK54" s="63">
        <v>123695</v>
      </c>
      <c r="AL54" s="63">
        <v>56520</v>
      </c>
      <c r="AM54" s="63">
        <v>17431</v>
      </c>
      <c r="AN54" s="63">
        <v>8094</v>
      </c>
      <c r="AO54" s="29">
        <v>726</v>
      </c>
      <c r="AP54" s="63"/>
      <c r="AQ54" s="97">
        <v>446</v>
      </c>
      <c r="AR54" s="63">
        <v>183822</v>
      </c>
      <c r="AS54" s="63">
        <v>112451</v>
      </c>
      <c r="AT54" s="63">
        <v>44835</v>
      </c>
      <c r="AU54" s="63">
        <v>31572</v>
      </c>
      <c r="AV54" s="63">
        <v>7415</v>
      </c>
      <c r="AW54" s="29">
        <v>949</v>
      </c>
      <c r="AX54" s="260"/>
    </row>
    <row r="55" spans="2:50" x14ac:dyDescent="0.25">
      <c r="B55" s="257"/>
      <c r="C55" s="172">
        <v>447</v>
      </c>
      <c r="D55" s="63">
        <v>11143</v>
      </c>
      <c r="E55" s="63">
        <v>5466</v>
      </c>
      <c r="F55" s="63">
        <v>3640</v>
      </c>
      <c r="G55" s="63">
        <v>982</v>
      </c>
      <c r="H55" s="63">
        <v>1511</v>
      </c>
      <c r="I55" s="29">
        <v>825</v>
      </c>
      <c r="K55" s="172">
        <v>447</v>
      </c>
      <c r="L55" s="63">
        <v>42194</v>
      </c>
      <c r="M55" s="63">
        <v>33337</v>
      </c>
      <c r="N55" s="63">
        <v>14619</v>
      </c>
      <c r="O55" s="63">
        <v>5427</v>
      </c>
      <c r="P55" s="63">
        <v>4918</v>
      </c>
      <c r="Q55" s="29">
        <v>825</v>
      </c>
      <c r="R55" s="63"/>
      <c r="S55" s="97">
        <v>447</v>
      </c>
      <c r="T55" s="63">
        <v>29229</v>
      </c>
      <c r="U55" s="63">
        <v>21948</v>
      </c>
      <c r="V55" s="63">
        <v>10289</v>
      </c>
      <c r="W55" s="63">
        <v>7144</v>
      </c>
      <c r="X55" s="63">
        <v>4989</v>
      </c>
      <c r="Y55" s="29">
        <v>1064</v>
      </c>
      <c r="Z55" s="63"/>
      <c r="AA55" s="172">
        <v>447</v>
      </c>
      <c r="AB55" s="63">
        <v>12749</v>
      </c>
      <c r="AC55" s="63">
        <v>8407</v>
      </c>
      <c r="AD55" s="63">
        <v>4161</v>
      </c>
      <c r="AE55" s="63">
        <v>3417</v>
      </c>
      <c r="AF55" s="63">
        <v>3070</v>
      </c>
      <c r="AG55" s="29">
        <v>789</v>
      </c>
      <c r="AH55" s="63"/>
      <c r="AI55" s="172">
        <v>447</v>
      </c>
      <c r="AJ55" s="63">
        <v>200229</v>
      </c>
      <c r="AK55" s="63">
        <v>125548</v>
      </c>
      <c r="AL55" s="63">
        <v>57537</v>
      </c>
      <c r="AM55" s="63">
        <v>17700</v>
      </c>
      <c r="AN55" s="63">
        <v>8187</v>
      </c>
      <c r="AO55" s="29">
        <v>789</v>
      </c>
      <c r="AP55" s="63"/>
      <c r="AQ55" s="97">
        <v>447</v>
      </c>
      <c r="AR55" s="63">
        <v>186459</v>
      </c>
      <c r="AS55" s="63">
        <v>114418</v>
      </c>
      <c r="AT55" s="63">
        <v>45762</v>
      </c>
      <c r="AU55" s="63">
        <v>32474</v>
      </c>
      <c r="AV55" s="63">
        <v>7561</v>
      </c>
      <c r="AW55" s="29">
        <v>1027</v>
      </c>
      <c r="AX55" s="260"/>
    </row>
    <row r="56" spans="2:50" x14ac:dyDescent="0.25">
      <c r="B56" s="257"/>
      <c r="C56" s="172">
        <v>448</v>
      </c>
      <c r="D56" s="63">
        <v>11473</v>
      </c>
      <c r="E56" s="63">
        <v>5741</v>
      </c>
      <c r="F56" s="63">
        <v>3643</v>
      </c>
      <c r="G56" s="63">
        <v>1038</v>
      </c>
      <c r="H56" s="63">
        <v>1533</v>
      </c>
      <c r="I56" s="29">
        <v>784</v>
      </c>
      <c r="K56" s="172">
        <v>448</v>
      </c>
      <c r="L56" s="63">
        <v>43807</v>
      </c>
      <c r="M56" s="63">
        <v>34876</v>
      </c>
      <c r="N56" s="63">
        <v>14822</v>
      </c>
      <c r="O56" s="63">
        <v>5604</v>
      </c>
      <c r="P56" s="63">
        <v>5071</v>
      </c>
      <c r="Q56" s="29">
        <v>784</v>
      </c>
      <c r="R56" s="63"/>
      <c r="S56" s="97">
        <v>448</v>
      </c>
      <c r="T56" s="63">
        <v>30286</v>
      </c>
      <c r="U56" s="63">
        <v>23051</v>
      </c>
      <c r="V56" s="63">
        <v>10659</v>
      </c>
      <c r="W56" s="63">
        <v>7227</v>
      </c>
      <c r="X56" s="63">
        <v>5171</v>
      </c>
      <c r="Y56" s="29">
        <v>1003</v>
      </c>
      <c r="Z56" s="63"/>
      <c r="AA56" s="172">
        <v>448</v>
      </c>
      <c r="AB56" s="63">
        <v>13416</v>
      </c>
      <c r="AC56" s="63">
        <v>8846</v>
      </c>
      <c r="AD56" s="63">
        <v>4353</v>
      </c>
      <c r="AE56" s="63">
        <v>3640</v>
      </c>
      <c r="AF56" s="63">
        <v>3147</v>
      </c>
      <c r="AG56" s="29">
        <v>800</v>
      </c>
      <c r="AH56" s="63"/>
      <c r="AI56" s="172">
        <v>448</v>
      </c>
      <c r="AJ56" s="63">
        <v>205209</v>
      </c>
      <c r="AK56" s="63">
        <v>128540</v>
      </c>
      <c r="AL56" s="63">
        <v>59754</v>
      </c>
      <c r="AM56" s="63">
        <v>18419</v>
      </c>
      <c r="AN56" s="63">
        <v>8441</v>
      </c>
      <c r="AO56" s="29">
        <v>800</v>
      </c>
      <c r="AP56" s="63"/>
      <c r="AQ56" s="97">
        <v>448</v>
      </c>
      <c r="AR56" s="63">
        <v>191953</v>
      </c>
      <c r="AS56" s="63">
        <v>117640</v>
      </c>
      <c r="AT56" s="63">
        <v>47491</v>
      </c>
      <c r="AU56" s="63">
        <v>33805</v>
      </c>
      <c r="AV56" s="63">
        <v>7902</v>
      </c>
      <c r="AW56" s="29">
        <v>1053</v>
      </c>
      <c r="AX56" s="260"/>
    </row>
    <row r="57" spans="2:50" x14ac:dyDescent="0.25">
      <c r="B57" s="257"/>
      <c r="C57" s="172">
        <v>449</v>
      </c>
      <c r="D57" s="63">
        <v>11880</v>
      </c>
      <c r="E57" s="63">
        <v>5858</v>
      </c>
      <c r="F57" s="63">
        <v>3870</v>
      </c>
      <c r="G57" s="63">
        <v>998</v>
      </c>
      <c r="H57" s="63">
        <v>1592</v>
      </c>
      <c r="I57" s="29">
        <v>765</v>
      </c>
      <c r="K57" s="172">
        <v>449</v>
      </c>
      <c r="L57" s="63">
        <v>44546</v>
      </c>
      <c r="M57" s="63">
        <v>35302</v>
      </c>
      <c r="N57" s="63">
        <v>15370</v>
      </c>
      <c r="O57" s="63">
        <v>5861</v>
      </c>
      <c r="P57" s="63">
        <v>5225</v>
      </c>
      <c r="Q57" s="29">
        <v>765</v>
      </c>
      <c r="R57" s="63"/>
      <c r="S57" s="97">
        <v>449</v>
      </c>
      <c r="T57" s="63">
        <v>30873</v>
      </c>
      <c r="U57" s="63">
        <v>23298</v>
      </c>
      <c r="V57" s="63">
        <v>11039</v>
      </c>
      <c r="W57" s="63">
        <v>7614</v>
      </c>
      <c r="X57" s="63">
        <v>5268</v>
      </c>
      <c r="Y57" s="29">
        <v>1010</v>
      </c>
      <c r="Z57" s="63"/>
      <c r="AA57" s="172">
        <v>449</v>
      </c>
      <c r="AB57" s="63">
        <v>13826</v>
      </c>
      <c r="AC57" s="63">
        <v>8905</v>
      </c>
      <c r="AD57" s="63">
        <v>4503</v>
      </c>
      <c r="AE57" s="63">
        <v>3568</v>
      </c>
      <c r="AF57" s="63">
        <v>3259</v>
      </c>
      <c r="AG57" s="29">
        <v>809</v>
      </c>
      <c r="AH57" s="63"/>
      <c r="AI57" s="172">
        <v>449</v>
      </c>
      <c r="AJ57" s="63">
        <v>207974</v>
      </c>
      <c r="AK57" s="63">
        <v>131752</v>
      </c>
      <c r="AL57" s="63">
        <v>60425</v>
      </c>
      <c r="AM57" s="63">
        <v>18773</v>
      </c>
      <c r="AN57" s="63">
        <v>8703</v>
      </c>
      <c r="AO57" s="29">
        <v>809</v>
      </c>
      <c r="AP57" s="63"/>
      <c r="AQ57" s="97">
        <v>449</v>
      </c>
      <c r="AR57" s="63">
        <v>193480</v>
      </c>
      <c r="AS57" s="63">
        <v>119376</v>
      </c>
      <c r="AT57" s="63">
        <v>48413</v>
      </c>
      <c r="AU57" s="63">
        <v>34810</v>
      </c>
      <c r="AV57" s="63">
        <v>8068</v>
      </c>
      <c r="AW57" s="29">
        <v>1085</v>
      </c>
      <c r="AX57" s="260"/>
    </row>
    <row r="58" spans="2:50" x14ac:dyDescent="0.25">
      <c r="B58" s="257"/>
      <c r="C58" s="172">
        <v>450</v>
      </c>
      <c r="D58" s="63">
        <v>12418</v>
      </c>
      <c r="E58" s="63">
        <v>6072</v>
      </c>
      <c r="F58" s="63">
        <v>4095</v>
      </c>
      <c r="G58" s="63">
        <v>1076</v>
      </c>
      <c r="H58" s="63">
        <v>1679</v>
      </c>
      <c r="I58" s="29">
        <v>786</v>
      </c>
      <c r="K58" s="172">
        <v>450</v>
      </c>
      <c r="L58" s="63">
        <v>45876</v>
      </c>
      <c r="M58" s="63">
        <v>35982</v>
      </c>
      <c r="N58" s="63">
        <v>15815</v>
      </c>
      <c r="O58" s="63">
        <v>5983</v>
      </c>
      <c r="P58" s="63">
        <v>5404</v>
      </c>
      <c r="Q58" s="29">
        <v>786</v>
      </c>
      <c r="R58" s="63"/>
      <c r="S58" s="97">
        <v>450</v>
      </c>
      <c r="T58" s="63">
        <v>31907</v>
      </c>
      <c r="U58" s="63">
        <v>24100</v>
      </c>
      <c r="V58" s="63">
        <v>11363</v>
      </c>
      <c r="W58" s="63">
        <v>7837</v>
      </c>
      <c r="X58" s="63">
        <v>5380</v>
      </c>
      <c r="Y58" s="29">
        <v>1147</v>
      </c>
      <c r="Z58" s="63"/>
      <c r="AA58" s="172">
        <v>450</v>
      </c>
      <c r="AB58" s="63">
        <v>14500</v>
      </c>
      <c r="AC58" s="63">
        <v>9416</v>
      </c>
      <c r="AD58" s="63">
        <v>4745</v>
      </c>
      <c r="AE58" s="63">
        <v>3781</v>
      </c>
      <c r="AF58" s="63">
        <v>3443</v>
      </c>
      <c r="AG58" s="29">
        <v>835</v>
      </c>
      <c r="AH58" s="63"/>
      <c r="AI58" s="172">
        <v>450</v>
      </c>
      <c r="AJ58" s="63">
        <v>211604</v>
      </c>
      <c r="AK58" s="63">
        <v>133713</v>
      </c>
      <c r="AL58" s="63">
        <v>62424</v>
      </c>
      <c r="AM58" s="63">
        <v>19310</v>
      </c>
      <c r="AN58" s="63">
        <v>9108</v>
      </c>
      <c r="AO58" s="29">
        <v>835</v>
      </c>
      <c r="AP58" s="63"/>
      <c r="AQ58" s="97">
        <v>450</v>
      </c>
      <c r="AR58" s="63">
        <v>198288</v>
      </c>
      <c r="AS58" s="63">
        <v>122745</v>
      </c>
      <c r="AT58" s="63">
        <v>50134</v>
      </c>
      <c r="AU58" s="63">
        <v>35532</v>
      </c>
      <c r="AV58" s="63">
        <v>8194</v>
      </c>
      <c r="AW58" s="29">
        <v>1191</v>
      </c>
      <c r="AX58" s="260"/>
    </row>
    <row r="59" spans="2:50" x14ac:dyDescent="0.25">
      <c r="B59" s="257"/>
      <c r="C59" s="172">
        <v>451</v>
      </c>
      <c r="D59" s="63">
        <v>12769</v>
      </c>
      <c r="E59" s="63">
        <v>6385</v>
      </c>
      <c r="F59" s="63">
        <v>4171</v>
      </c>
      <c r="G59" s="63">
        <v>1142</v>
      </c>
      <c r="H59" s="63">
        <v>1654</v>
      </c>
      <c r="I59" s="29">
        <v>750</v>
      </c>
      <c r="K59" s="172">
        <v>451</v>
      </c>
      <c r="L59" s="63">
        <v>46785</v>
      </c>
      <c r="M59" s="63">
        <v>37070</v>
      </c>
      <c r="N59" s="63">
        <v>16191</v>
      </c>
      <c r="O59" s="63">
        <v>6021</v>
      </c>
      <c r="P59" s="63">
        <v>5591</v>
      </c>
      <c r="Q59" s="29">
        <v>750</v>
      </c>
      <c r="R59" s="63"/>
      <c r="S59" s="97">
        <v>451</v>
      </c>
      <c r="T59" s="63">
        <v>33441</v>
      </c>
      <c r="U59" s="63">
        <v>25183</v>
      </c>
      <c r="V59" s="63">
        <v>11606</v>
      </c>
      <c r="W59" s="63">
        <v>8111</v>
      </c>
      <c r="X59" s="63">
        <v>5602</v>
      </c>
      <c r="Y59" s="29">
        <v>1143</v>
      </c>
      <c r="Z59" s="63"/>
      <c r="AA59" s="172">
        <v>451</v>
      </c>
      <c r="AB59" s="63">
        <v>14832</v>
      </c>
      <c r="AC59" s="63">
        <v>9778</v>
      </c>
      <c r="AD59" s="63">
        <v>4980</v>
      </c>
      <c r="AE59" s="63">
        <v>3939</v>
      </c>
      <c r="AF59" s="63">
        <v>3418</v>
      </c>
      <c r="AG59" s="29">
        <v>876</v>
      </c>
      <c r="AH59" s="63"/>
      <c r="AI59" s="172">
        <v>451</v>
      </c>
      <c r="AJ59" s="63">
        <v>215786</v>
      </c>
      <c r="AK59" s="63">
        <v>136684</v>
      </c>
      <c r="AL59" s="63">
        <v>63893</v>
      </c>
      <c r="AM59" s="63">
        <v>19844</v>
      </c>
      <c r="AN59" s="63">
        <v>9277</v>
      </c>
      <c r="AO59" s="29">
        <v>876</v>
      </c>
      <c r="AP59" s="63"/>
      <c r="AQ59" s="97">
        <v>451</v>
      </c>
      <c r="AR59" s="63">
        <v>202193</v>
      </c>
      <c r="AS59" s="63">
        <v>125923</v>
      </c>
      <c r="AT59" s="63">
        <v>51421</v>
      </c>
      <c r="AU59" s="63">
        <v>36901</v>
      </c>
      <c r="AV59" s="63">
        <v>8540</v>
      </c>
      <c r="AW59" s="29">
        <v>1148</v>
      </c>
      <c r="AX59" s="260"/>
    </row>
    <row r="60" spans="2:50" x14ac:dyDescent="0.25">
      <c r="B60" s="257"/>
      <c r="C60" s="172">
        <v>452</v>
      </c>
      <c r="D60" s="63">
        <v>13207</v>
      </c>
      <c r="E60" s="63">
        <v>6484</v>
      </c>
      <c r="F60" s="63">
        <v>4187</v>
      </c>
      <c r="G60" s="63">
        <v>1116</v>
      </c>
      <c r="H60" s="63">
        <v>1738</v>
      </c>
      <c r="I60" s="29">
        <v>882</v>
      </c>
      <c r="K60" s="172">
        <v>452</v>
      </c>
      <c r="L60" s="63">
        <v>47751</v>
      </c>
      <c r="M60" s="63">
        <v>38079</v>
      </c>
      <c r="N60" s="63">
        <v>16600</v>
      </c>
      <c r="O60" s="63">
        <v>6210</v>
      </c>
      <c r="P60" s="63">
        <v>5643</v>
      </c>
      <c r="Q60" s="29">
        <v>882</v>
      </c>
      <c r="R60" s="63"/>
      <c r="S60" s="97">
        <v>452</v>
      </c>
      <c r="T60" s="63">
        <v>34322</v>
      </c>
      <c r="U60" s="63">
        <v>26061</v>
      </c>
      <c r="V60" s="63">
        <v>12036</v>
      </c>
      <c r="W60" s="63">
        <v>8363</v>
      </c>
      <c r="X60" s="63">
        <v>5768</v>
      </c>
      <c r="Y60" s="29">
        <v>1216</v>
      </c>
      <c r="Z60" s="63"/>
      <c r="AA60" s="172">
        <v>452</v>
      </c>
      <c r="AB60" s="63">
        <v>15673</v>
      </c>
      <c r="AC60" s="63">
        <v>9973</v>
      </c>
      <c r="AD60" s="63">
        <v>5276</v>
      </c>
      <c r="AE60" s="63">
        <v>4038</v>
      </c>
      <c r="AF60" s="63">
        <v>3556</v>
      </c>
      <c r="AG60" s="29">
        <v>906</v>
      </c>
      <c r="AH60" s="63"/>
      <c r="AI60" s="172">
        <v>452</v>
      </c>
      <c r="AJ60" s="63">
        <v>219832</v>
      </c>
      <c r="AK60" s="63">
        <v>139094</v>
      </c>
      <c r="AL60" s="63">
        <v>65657</v>
      </c>
      <c r="AM60" s="63">
        <v>20509</v>
      </c>
      <c r="AN60" s="63">
        <v>9465</v>
      </c>
      <c r="AO60" s="29">
        <v>906</v>
      </c>
      <c r="AP60" s="63"/>
      <c r="AQ60" s="97">
        <v>452</v>
      </c>
      <c r="AR60" s="63">
        <v>205347</v>
      </c>
      <c r="AS60" s="63">
        <v>128498</v>
      </c>
      <c r="AT60" s="63">
        <v>52811</v>
      </c>
      <c r="AU60" s="63">
        <v>37942</v>
      </c>
      <c r="AV60" s="63">
        <v>8809</v>
      </c>
      <c r="AW60" s="29">
        <v>1288</v>
      </c>
      <c r="AX60" s="260"/>
    </row>
    <row r="61" spans="2:50" x14ac:dyDescent="0.25">
      <c r="B61" s="257"/>
      <c r="C61" s="172">
        <v>453</v>
      </c>
      <c r="D61" s="63">
        <v>13773</v>
      </c>
      <c r="E61" s="63">
        <v>6644</v>
      </c>
      <c r="F61" s="63">
        <v>4308</v>
      </c>
      <c r="G61" s="63">
        <v>1152</v>
      </c>
      <c r="H61" s="63">
        <v>1850</v>
      </c>
      <c r="I61" s="29">
        <v>906</v>
      </c>
      <c r="K61" s="172">
        <v>453</v>
      </c>
      <c r="L61" s="63">
        <v>49134</v>
      </c>
      <c r="M61" s="63">
        <v>38903</v>
      </c>
      <c r="N61" s="63">
        <v>17106</v>
      </c>
      <c r="O61" s="63">
        <v>6338</v>
      </c>
      <c r="P61" s="63">
        <v>5811</v>
      </c>
      <c r="Q61" s="29">
        <v>906</v>
      </c>
      <c r="R61" s="63"/>
      <c r="S61" s="97">
        <v>453</v>
      </c>
      <c r="T61" s="63">
        <v>35297</v>
      </c>
      <c r="U61" s="63">
        <v>26651</v>
      </c>
      <c r="V61" s="63">
        <v>12387</v>
      </c>
      <c r="W61" s="63">
        <v>8756</v>
      </c>
      <c r="X61" s="63">
        <v>5973</v>
      </c>
      <c r="Y61" s="29">
        <v>1195</v>
      </c>
      <c r="Z61" s="63"/>
      <c r="AA61" s="172">
        <v>453</v>
      </c>
      <c r="AB61" s="63">
        <v>15920</v>
      </c>
      <c r="AC61" s="63">
        <v>10394</v>
      </c>
      <c r="AD61" s="63">
        <v>5517</v>
      </c>
      <c r="AE61" s="63">
        <v>4100</v>
      </c>
      <c r="AF61" s="63">
        <v>3716</v>
      </c>
      <c r="AG61" s="29">
        <v>916</v>
      </c>
      <c r="AH61" s="63"/>
      <c r="AI61" s="172">
        <v>453</v>
      </c>
      <c r="AJ61" s="63">
        <v>222886</v>
      </c>
      <c r="AK61" s="63">
        <v>142101</v>
      </c>
      <c r="AL61" s="63">
        <v>66797</v>
      </c>
      <c r="AM61" s="63">
        <v>21096</v>
      </c>
      <c r="AN61" s="63">
        <v>9581</v>
      </c>
      <c r="AO61" s="29">
        <v>916</v>
      </c>
      <c r="AP61" s="63"/>
      <c r="AQ61" s="97">
        <v>453</v>
      </c>
      <c r="AR61" s="63">
        <v>209646</v>
      </c>
      <c r="AS61" s="63">
        <v>131572</v>
      </c>
      <c r="AT61" s="63">
        <v>54199</v>
      </c>
      <c r="AU61" s="63">
        <v>39044</v>
      </c>
      <c r="AV61" s="63">
        <v>8979</v>
      </c>
      <c r="AW61" s="29">
        <v>1354</v>
      </c>
      <c r="AX61" s="260"/>
    </row>
    <row r="62" spans="2:50" x14ac:dyDescent="0.25">
      <c r="B62" s="257"/>
      <c r="C62" s="172">
        <v>454</v>
      </c>
      <c r="D62" s="63">
        <v>14439</v>
      </c>
      <c r="E62" s="63">
        <v>7010</v>
      </c>
      <c r="F62" s="63">
        <v>4414</v>
      </c>
      <c r="G62" s="63">
        <v>1199</v>
      </c>
      <c r="H62" s="63">
        <v>1754</v>
      </c>
      <c r="I62" s="29">
        <v>883</v>
      </c>
      <c r="K62" s="172">
        <v>454</v>
      </c>
      <c r="L62" s="63">
        <v>50367</v>
      </c>
      <c r="M62" s="63">
        <v>39878</v>
      </c>
      <c r="N62" s="63">
        <v>17467</v>
      </c>
      <c r="O62" s="63">
        <v>6484</v>
      </c>
      <c r="P62" s="63">
        <v>6059</v>
      </c>
      <c r="Q62" s="29">
        <v>883</v>
      </c>
      <c r="R62" s="63"/>
      <c r="S62" s="97">
        <v>454</v>
      </c>
      <c r="T62" s="63">
        <v>36731</v>
      </c>
      <c r="U62" s="63">
        <v>27648</v>
      </c>
      <c r="V62" s="63">
        <v>12654</v>
      </c>
      <c r="W62" s="63">
        <v>8889</v>
      </c>
      <c r="X62" s="63">
        <v>6253</v>
      </c>
      <c r="Y62" s="29">
        <v>1271</v>
      </c>
      <c r="Z62" s="63"/>
      <c r="AA62" s="172">
        <v>454</v>
      </c>
      <c r="AB62" s="63">
        <v>16635</v>
      </c>
      <c r="AC62" s="63">
        <v>10907</v>
      </c>
      <c r="AD62" s="63">
        <v>5825</v>
      </c>
      <c r="AE62" s="63">
        <v>4417</v>
      </c>
      <c r="AF62" s="63">
        <v>3725</v>
      </c>
      <c r="AG62" s="29">
        <v>874</v>
      </c>
      <c r="AH62" s="63"/>
      <c r="AI62" s="172">
        <v>454</v>
      </c>
      <c r="AJ62" s="63">
        <v>227940</v>
      </c>
      <c r="AK62" s="63">
        <v>144794</v>
      </c>
      <c r="AL62" s="63">
        <v>68463</v>
      </c>
      <c r="AM62" s="63">
        <v>21543</v>
      </c>
      <c r="AN62" s="63">
        <v>10183</v>
      </c>
      <c r="AO62" s="29">
        <v>874</v>
      </c>
      <c r="AP62" s="63"/>
      <c r="AQ62" s="97">
        <v>454</v>
      </c>
      <c r="AR62" s="63">
        <v>214146</v>
      </c>
      <c r="AS62" s="63">
        <v>133457</v>
      </c>
      <c r="AT62" s="63">
        <v>55554</v>
      </c>
      <c r="AU62" s="63">
        <v>40200</v>
      </c>
      <c r="AV62" s="63">
        <v>9300</v>
      </c>
      <c r="AW62" s="29">
        <v>1291</v>
      </c>
      <c r="AX62" s="260"/>
    </row>
    <row r="63" spans="2:50" x14ac:dyDescent="0.25">
      <c r="B63" s="257"/>
      <c r="C63" s="172">
        <v>455</v>
      </c>
      <c r="D63" s="63">
        <v>14896</v>
      </c>
      <c r="E63" s="63">
        <v>7339</v>
      </c>
      <c r="F63" s="63">
        <v>4780</v>
      </c>
      <c r="G63" s="63">
        <v>1198</v>
      </c>
      <c r="H63" s="63">
        <v>1837</v>
      </c>
      <c r="I63" s="29">
        <v>900</v>
      </c>
      <c r="K63" s="172">
        <v>455</v>
      </c>
      <c r="L63" s="63">
        <v>51388</v>
      </c>
      <c r="M63" s="63">
        <v>40792</v>
      </c>
      <c r="N63" s="63">
        <v>17791</v>
      </c>
      <c r="O63" s="63">
        <v>6719</v>
      </c>
      <c r="P63" s="63">
        <v>6176</v>
      </c>
      <c r="Q63" s="29">
        <v>900</v>
      </c>
      <c r="R63" s="63"/>
      <c r="S63" s="97">
        <v>455</v>
      </c>
      <c r="T63" s="63">
        <v>37725</v>
      </c>
      <c r="U63" s="63">
        <v>28093</v>
      </c>
      <c r="V63" s="63">
        <v>13172</v>
      </c>
      <c r="W63" s="63">
        <v>9232</v>
      </c>
      <c r="X63" s="63">
        <v>6342</v>
      </c>
      <c r="Y63" s="29">
        <v>1310</v>
      </c>
      <c r="Z63" s="63"/>
      <c r="AA63" s="172">
        <v>455</v>
      </c>
      <c r="AB63" s="63">
        <v>17075</v>
      </c>
      <c r="AC63" s="63">
        <v>11128</v>
      </c>
      <c r="AD63" s="63">
        <v>6001</v>
      </c>
      <c r="AE63" s="63">
        <v>4378</v>
      </c>
      <c r="AF63" s="63">
        <v>3862</v>
      </c>
      <c r="AG63" s="29">
        <v>1023</v>
      </c>
      <c r="AH63" s="63"/>
      <c r="AI63" s="172">
        <v>455</v>
      </c>
      <c r="AJ63" s="63">
        <v>230565</v>
      </c>
      <c r="AK63" s="63">
        <v>147673</v>
      </c>
      <c r="AL63" s="63">
        <v>70139</v>
      </c>
      <c r="AM63" s="63">
        <v>22274</v>
      </c>
      <c r="AN63" s="63">
        <v>10439</v>
      </c>
      <c r="AO63" s="29">
        <v>1023</v>
      </c>
      <c r="AP63" s="63"/>
      <c r="AQ63" s="97">
        <v>455</v>
      </c>
      <c r="AR63" s="63">
        <v>219100</v>
      </c>
      <c r="AS63" s="63">
        <v>136485</v>
      </c>
      <c r="AT63" s="63">
        <v>57291</v>
      </c>
      <c r="AU63" s="63">
        <v>41375</v>
      </c>
      <c r="AV63" s="63">
        <v>9580</v>
      </c>
      <c r="AW63" s="29">
        <v>1384</v>
      </c>
      <c r="AX63" s="260"/>
    </row>
    <row r="64" spans="2:50" x14ac:dyDescent="0.25">
      <c r="B64" s="257"/>
      <c r="C64" s="172">
        <v>456</v>
      </c>
      <c r="D64" s="63">
        <v>15321</v>
      </c>
      <c r="E64" s="63">
        <v>7529</v>
      </c>
      <c r="F64" s="63">
        <v>4921</v>
      </c>
      <c r="G64" s="63">
        <v>1262</v>
      </c>
      <c r="H64" s="63">
        <v>1875</v>
      </c>
      <c r="I64" s="29">
        <v>977</v>
      </c>
      <c r="K64" s="172">
        <v>456</v>
      </c>
      <c r="L64" s="63">
        <v>52593</v>
      </c>
      <c r="M64" s="63">
        <v>42042</v>
      </c>
      <c r="N64" s="63">
        <v>18263</v>
      </c>
      <c r="O64" s="63">
        <v>6892</v>
      </c>
      <c r="P64" s="63">
        <v>6246</v>
      </c>
      <c r="Q64" s="29">
        <v>977</v>
      </c>
      <c r="R64" s="63"/>
      <c r="S64" s="97">
        <v>456</v>
      </c>
      <c r="T64" s="63">
        <v>38714</v>
      </c>
      <c r="U64" s="63">
        <v>29413</v>
      </c>
      <c r="V64" s="63">
        <v>13645</v>
      </c>
      <c r="W64" s="63">
        <v>9467</v>
      </c>
      <c r="X64" s="63">
        <v>6726</v>
      </c>
      <c r="Y64" s="29">
        <v>1385</v>
      </c>
      <c r="Z64" s="63"/>
      <c r="AA64" s="172">
        <v>456</v>
      </c>
      <c r="AB64" s="63">
        <v>17843</v>
      </c>
      <c r="AC64" s="63">
        <v>11548</v>
      </c>
      <c r="AD64" s="63">
        <v>6480</v>
      </c>
      <c r="AE64" s="63">
        <v>4486</v>
      </c>
      <c r="AF64" s="63">
        <v>4045</v>
      </c>
      <c r="AG64" s="29">
        <v>982</v>
      </c>
      <c r="AH64" s="63"/>
      <c r="AI64" s="172">
        <v>456</v>
      </c>
      <c r="AJ64" s="63">
        <v>234739</v>
      </c>
      <c r="AK64" s="63">
        <v>150912</v>
      </c>
      <c r="AL64" s="63">
        <v>71877</v>
      </c>
      <c r="AM64" s="63">
        <v>22849</v>
      </c>
      <c r="AN64" s="63">
        <v>10701</v>
      </c>
      <c r="AO64" s="29">
        <v>982</v>
      </c>
      <c r="AP64" s="63"/>
      <c r="AQ64" s="97">
        <v>456</v>
      </c>
      <c r="AR64" s="63">
        <v>220768</v>
      </c>
      <c r="AS64" s="63">
        <v>139249</v>
      </c>
      <c r="AT64" s="63">
        <v>58939</v>
      </c>
      <c r="AU64" s="63">
        <v>42330</v>
      </c>
      <c r="AV64" s="63">
        <v>9891</v>
      </c>
      <c r="AW64" s="29">
        <v>1440</v>
      </c>
      <c r="AX64" s="260"/>
    </row>
    <row r="65" spans="2:50" x14ac:dyDescent="0.25">
      <c r="B65" s="257"/>
      <c r="C65" s="172">
        <v>457</v>
      </c>
      <c r="D65" s="63">
        <v>16066</v>
      </c>
      <c r="E65" s="63">
        <v>8005</v>
      </c>
      <c r="F65" s="63">
        <v>4849</v>
      </c>
      <c r="G65" s="63">
        <v>1308</v>
      </c>
      <c r="H65" s="63">
        <v>1945</v>
      </c>
      <c r="I65" s="29">
        <v>1006</v>
      </c>
      <c r="K65" s="172">
        <v>457</v>
      </c>
      <c r="L65" s="63">
        <v>54197</v>
      </c>
      <c r="M65" s="63">
        <v>42933</v>
      </c>
      <c r="N65" s="63">
        <v>18964</v>
      </c>
      <c r="O65" s="63">
        <v>7046</v>
      </c>
      <c r="P65" s="63">
        <v>6355</v>
      </c>
      <c r="Q65" s="29">
        <v>1006</v>
      </c>
      <c r="R65" s="63"/>
      <c r="S65" s="97">
        <v>457</v>
      </c>
      <c r="T65" s="63">
        <v>40075</v>
      </c>
      <c r="U65" s="63">
        <v>30228</v>
      </c>
      <c r="V65" s="63">
        <v>14058</v>
      </c>
      <c r="W65" s="63">
        <v>9833</v>
      </c>
      <c r="X65" s="63">
        <v>6827</v>
      </c>
      <c r="Y65" s="29">
        <v>1456</v>
      </c>
      <c r="Z65" s="63"/>
      <c r="AA65" s="172">
        <v>457</v>
      </c>
      <c r="AB65" s="63">
        <v>18459</v>
      </c>
      <c r="AC65" s="63">
        <v>11835</v>
      </c>
      <c r="AD65" s="63">
        <v>6589</v>
      </c>
      <c r="AE65" s="63">
        <v>4765</v>
      </c>
      <c r="AF65" s="63">
        <v>3986</v>
      </c>
      <c r="AG65" s="29">
        <v>1021</v>
      </c>
      <c r="AH65" s="63"/>
      <c r="AI65" s="172">
        <v>457</v>
      </c>
      <c r="AJ65" s="63">
        <v>238308</v>
      </c>
      <c r="AK65" s="63">
        <v>153629</v>
      </c>
      <c r="AL65" s="63">
        <v>74170</v>
      </c>
      <c r="AM65" s="63">
        <v>23557</v>
      </c>
      <c r="AN65" s="63">
        <v>10961</v>
      </c>
      <c r="AO65" s="29">
        <v>1021</v>
      </c>
      <c r="AP65" s="63"/>
      <c r="AQ65" s="97">
        <v>457</v>
      </c>
      <c r="AR65" s="63">
        <v>224232</v>
      </c>
      <c r="AS65" s="63">
        <v>142355</v>
      </c>
      <c r="AT65" s="63">
        <v>60548</v>
      </c>
      <c r="AU65" s="63">
        <v>43547</v>
      </c>
      <c r="AV65" s="63">
        <v>10203</v>
      </c>
      <c r="AW65" s="29">
        <v>1524</v>
      </c>
      <c r="AX65" s="260"/>
    </row>
    <row r="66" spans="2:50" x14ac:dyDescent="0.25">
      <c r="B66" s="257"/>
      <c r="C66" s="172">
        <v>458</v>
      </c>
      <c r="D66" s="63">
        <v>16698</v>
      </c>
      <c r="E66" s="63">
        <v>8182</v>
      </c>
      <c r="F66" s="63">
        <v>5165</v>
      </c>
      <c r="G66" s="63">
        <v>1290</v>
      </c>
      <c r="H66" s="63">
        <v>2081</v>
      </c>
      <c r="I66" s="29">
        <v>1045</v>
      </c>
      <c r="K66" s="172">
        <v>458</v>
      </c>
      <c r="L66" s="63">
        <v>54856</v>
      </c>
      <c r="M66" s="63">
        <v>43960</v>
      </c>
      <c r="N66" s="63">
        <v>19243</v>
      </c>
      <c r="O66" s="63">
        <v>7205</v>
      </c>
      <c r="P66" s="63">
        <v>6633</v>
      </c>
      <c r="Q66" s="29">
        <v>1045</v>
      </c>
      <c r="R66" s="63"/>
      <c r="S66" s="97">
        <v>458</v>
      </c>
      <c r="T66" s="63">
        <v>41371</v>
      </c>
      <c r="U66" s="63">
        <v>31312</v>
      </c>
      <c r="V66" s="63">
        <v>14516</v>
      </c>
      <c r="W66" s="63">
        <v>10191</v>
      </c>
      <c r="X66" s="63">
        <v>7116</v>
      </c>
      <c r="Y66" s="29">
        <v>1521</v>
      </c>
      <c r="Z66" s="63"/>
      <c r="AA66" s="172">
        <v>458</v>
      </c>
      <c r="AB66" s="63">
        <v>19100</v>
      </c>
      <c r="AC66" s="63">
        <v>12337</v>
      </c>
      <c r="AD66" s="63">
        <v>6828</v>
      </c>
      <c r="AE66" s="63">
        <v>4842</v>
      </c>
      <c r="AF66" s="63">
        <v>4280</v>
      </c>
      <c r="AG66" s="29">
        <v>1093</v>
      </c>
      <c r="AH66" s="63"/>
      <c r="AI66" s="172">
        <v>458</v>
      </c>
      <c r="AJ66" s="63">
        <v>243250</v>
      </c>
      <c r="AK66" s="63">
        <v>156254</v>
      </c>
      <c r="AL66" s="63">
        <v>75689</v>
      </c>
      <c r="AM66" s="63">
        <v>24099</v>
      </c>
      <c r="AN66" s="63">
        <v>11324</v>
      </c>
      <c r="AO66" s="29">
        <v>1093</v>
      </c>
      <c r="AP66" s="63"/>
      <c r="AQ66" s="97">
        <v>458</v>
      </c>
      <c r="AR66" s="63">
        <v>230456</v>
      </c>
      <c r="AS66" s="63">
        <v>145387</v>
      </c>
      <c r="AT66" s="63">
        <v>62298</v>
      </c>
      <c r="AU66" s="63">
        <v>44961</v>
      </c>
      <c r="AV66" s="63">
        <v>10765</v>
      </c>
      <c r="AW66" s="29">
        <v>1568</v>
      </c>
      <c r="AX66" s="260"/>
    </row>
    <row r="67" spans="2:50" x14ac:dyDescent="0.25">
      <c r="B67" s="257"/>
      <c r="C67" s="172">
        <v>459</v>
      </c>
      <c r="D67" s="63">
        <v>17566</v>
      </c>
      <c r="E67" s="63">
        <v>8464</v>
      </c>
      <c r="F67" s="63">
        <v>5342</v>
      </c>
      <c r="G67" s="63">
        <v>1387</v>
      </c>
      <c r="H67" s="63">
        <v>2126</v>
      </c>
      <c r="I67" s="29">
        <v>1144</v>
      </c>
      <c r="K67" s="172">
        <v>459</v>
      </c>
      <c r="L67" s="63">
        <v>56598</v>
      </c>
      <c r="M67" s="63">
        <v>45434</v>
      </c>
      <c r="N67" s="63">
        <v>19871</v>
      </c>
      <c r="O67" s="63">
        <v>7536</v>
      </c>
      <c r="P67" s="63">
        <v>6811</v>
      </c>
      <c r="Q67" s="29">
        <v>1144</v>
      </c>
      <c r="R67" s="63"/>
      <c r="S67" s="97">
        <v>459</v>
      </c>
      <c r="T67" s="63">
        <v>42298</v>
      </c>
      <c r="U67" s="63">
        <v>32069</v>
      </c>
      <c r="V67" s="63">
        <v>15025</v>
      </c>
      <c r="W67" s="63">
        <v>10349</v>
      </c>
      <c r="X67" s="63">
        <v>7342</v>
      </c>
      <c r="Y67" s="29">
        <v>1631</v>
      </c>
      <c r="Z67" s="63"/>
      <c r="AA67" s="172">
        <v>459</v>
      </c>
      <c r="AB67" s="63">
        <v>19915</v>
      </c>
      <c r="AC67" s="63">
        <v>12803</v>
      </c>
      <c r="AD67" s="63">
        <v>7329</v>
      </c>
      <c r="AE67" s="63">
        <v>5049</v>
      </c>
      <c r="AF67" s="63">
        <v>4481</v>
      </c>
      <c r="AG67" s="29">
        <v>1139</v>
      </c>
      <c r="AH67" s="63"/>
      <c r="AI67" s="172">
        <v>459</v>
      </c>
      <c r="AJ67" s="63">
        <v>247649</v>
      </c>
      <c r="AK67" s="63">
        <v>160021</v>
      </c>
      <c r="AL67" s="63">
        <v>77446</v>
      </c>
      <c r="AM67" s="63">
        <v>25084</v>
      </c>
      <c r="AN67" s="63">
        <v>11790</v>
      </c>
      <c r="AO67" s="29">
        <v>1139</v>
      </c>
      <c r="AP67" s="63"/>
      <c r="AQ67" s="97">
        <v>459</v>
      </c>
      <c r="AR67" s="63">
        <v>236294</v>
      </c>
      <c r="AS67" s="63">
        <v>148517</v>
      </c>
      <c r="AT67" s="63">
        <v>64040</v>
      </c>
      <c r="AU67" s="63">
        <v>46046</v>
      </c>
      <c r="AV67" s="63">
        <v>11175</v>
      </c>
      <c r="AW67" s="29">
        <v>1694</v>
      </c>
      <c r="AX67" s="260"/>
    </row>
    <row r="68" spans="2:50" x14ac:dyDescent="0.25">
      <c r="B68" s="257"/>
      <c r="C68" s="172">
        <v>460</v>
      </c>
      <c r="D68" s="63">
        <v>18250</v>
      </c>
      <c r="E68" s="63">
        <v>8763</v>
      </c>
      <c r="F68" s="63">
        <v>5533</v>
      </c>
      <c r="G68" s="63">
        <v>1397</v>
      </c>
      <c r="H68" s="63">
        <v>2166</v>
      </c>
      <c r="I68" s="29">
        <v>1225</v>
      </c>
      <c r="K68" s="172">
        <v>460</v>
      </c>
      <c r="L68" s="63">
        <v>58418</v>
      </c>
      <c r="M68" s="63">
        <v>46478</v>
      </c>
      <c r="N68" s="63">
        <v>20557</v>
      </c>
      <c r="O68" s="63">
        <v>7739</v>
      </c>
      <c r="P68" s="63">
        <v>7237</v>
      </c>
      <c r="Q68" s="29">
        <v>1225</v>
      </c>
      <c r="R68" s="63"/>
      <c r="S68" s="97">
        <v>460</v>
      </c>
      <c r="T68" s="63">
        <v>44368</v>
      </c>
      <c r="U68" s="63">
        <v>33475</v>
      </c>
      <c r="V68" s="63">
        <v>15668</v>
      </c>
      <c r="W68" s="63">
        <v>10926</v>
      </c>
      <c r="X68" s="63">
        <v>7532</v>
      </c>
      <c r="Y68" s="29">
        <v>1702</v>
      </c>
      <c r="Z68" s="63"/>
      <c r="AA68" s="172">
        <v>460</v>
      </c>
      <c r="AB68" s="63">
        <v>20800</v>
      </c>
      <c r="AC68" s="63">
        <v>13313</v>
      </c>
      <c r="AD68" s="63">
        <v>7558</v>
      </c>
      <c r="AE68" s="63">
        <v>5261</v>
      </c>
      <c r="AF68" s="63">
        <v>4605</v>
      </c>
      <c r="AG68" s="29">
        <v>1203</v>
      </c>
      <c r="AH68" s="63"/>
      <c r="AI68" s="172">
        <v>460</v>
      </c>
      <c r="AJ68" s="63">
        <v>252442</v>
      </c>
      <c r="AK68" s="63">
        <v>163647</v>
      </c>
      <c r="AL68" s="63">
        <v>79832</v>
      </c>
      <c r="AM68" s="63">
        <v>25776</v>
      </c>
      <c r="AN68" s="63">
        <v>12074</v>
      </c>
      <c r="AO68" s="29">
        <v>1203</v>
      </c>
      <c r="AP68" s="63"/>
      <c r="AQ68" s="97">
        <v>460</v>
      </c>
      <c r="AR68" s="63">
        <v>238711</v>
      </c>
      <c r="AS68" s="63">
        <v>152199</v>
      </c>
      <c r="AT68" s="63">
        <v>65777</v>
      </c>
      <c r="AU68" s="63">
        <v>47565</v>
      </c>
      <c r="AV68" s="63">
        <v>11336</v>
      </c>
      <c r="AW68" s="29">
        <v>1758</v>
      </c>
      <c r="AX68" s="260"/>
    </row>
    <row r="69" spans="2:50" x14ac:dyDescent="0.25">
      <c r="B69" s="257"/>
      <c r="C69" s="172">
        <v>461</v>
      </c>
      <c r="D69" s="63">
        <v>18856</v>
      </c>
      <c r="E69" s="63">
        <v>9297</v>
      </c>
      <c r="F69" s="63">
        <v>5769</v>
      </c>
      <c r="G69" s="63">
        <v>1464</v>
      </c>
      <c r="H69" s="63">
        <v>2218</v>
      </c>
      <c r="I69" s="29">
        <v>1206</v>
      </c>
      <c r="K69" s="172">
        <v>461</v>
      </c>
      <c r="L69" s="63">
        <v>59767</v>
      </c>
      <c r="M69" s="63">
        <v>48039</v>
      </c>
      <c r="N69" s="63">
        <v>21309</v>
      </c>
      <c r="O69" s="63">
        <v>7970</v>
      </c>
      <c r="P69" s="63">
        <v>7445</v>
      </c>
      <c r="Q69" s="29">
        <v>1206</v>
      </c>
      <c r="R69" s="63"/>
      <c r="S69" s="97">
        <v>461</v>
      </c>
      <c r="T69" s="63">
        <v>45564</v>
      </c>
      <c r="U69" s="63">
        <v>34869</v>
      </c>
      <c r="V69" s="63">
        <v>16351</v>
      </c>
      <c r="W69" s="63">
        <v>11300</v>
      </c>
      <c r="X69" s="63">
        <v>7773</v>
      </c>
      <c r="Y69" s="29">
        <v>1701</v>
      </c>
      <c r="Z69" s="63"/>
      <c r="AA69" s="172">
        <v>461</v>
      </c>
      <c r="AB69" s="63">
        <v>21619</v>
      </c>
      <c r="AC69" s="63">
        <v>13872</v>
      </c>
      <c r="AD69" s="63">
        <v>7793</v>
      </c>
      <c r="AE69" s="63">
        <v>5444</v>
      </c>
      <c r="AF69" s="63">
        <v>4785</v>
      </c>
      <c r="AG69" s="29">
        <v>1299</v>
      </c>
      <c r="AH69" s="63"/>
      <c r="AI69" s="172">
        <v>461</v>
      </c>
      <c r="AJ69" s="63">
        <v>257605</v>
      </c>
      <c r="AK69" s="63">
        <v>166627</v>
      </c>
      <c r="AL69" s="63">
        <v>81821</v>
      </c>
      <c r="AM69" s="63">
        <v>26820</v>
      </c>
      <c r="AN69" s="63">
        <v>12557</v>
      </c>
      <c r="AO69" s="29">
        <v>1299</v>
      </c>
      <c r="AP69" s="63"/>
      <c r="AQ69" s="97">
        <v>461</v>
      </c>
      <c r="AR69" s="63">
        <v>243812</v>
      </c>
      <c r="AS69" s="63">
        <v>156833</v>
      </c>
      <c r="AT69" s="63">
        <v>67717</v>
      </c>
      <c r="AU69" s="63">
        <v>49223</v>
      </c>
      <c r="AV69" s="63">
        <v>11836</v>
      </c>
      <c r="AW69" s="29">
        <v>1866</v>
      </c>
      <c r="AX69" s="260"/>
    </row>
    <row r="70" spans="2:50" x14ac:dyDescent="0.25">
      <c r="B70" s="257"/>
      <c r="C70" s="172">
        <v>462</v>
      </c>
      <c r="D70" s="63">
        <v>19766</v>
      </c>
      <c r="E70" s="63">
        <v>9371</v>
      </c>
      <c r="F70" s="63">
        <v>6138</v>
      </c>
      <c r="G70" s="63">
        <v>1492</v>
      </c>
      <c r="H70" s="63">
        <v>2289</v>
      </c>
      <c r="I70" s="29">
        <v>1296</v>
      </c>
      <c r="K70" s="172">
        <v>462</v>
      </c>
      <c r="L70" s="63">
        <v>61233</v>
      </c>
      <c r="M70" s="63">
        <v>49443</v>
      </c>
      <c r="N70" s="63">
        <v>21712</v>
      </c>
      <c r="O70" s="63">
        <v>8211</v>
      </c>
      <c r="P70" s="63">
        <v>7538</v>
      </c>
      <c r="Q70" s="29">
        <v>1296</v>
      </c>
      <c r="R70" s="63"/>
      <c r="S70" s="97">
        <v>462</v>
      </c>
      <c r="T70" s="63">
        <v>47290</v>
      </c>
      <c r="U70" s="63">
        <v>36077</v>
      </c>
      <c r="V70" s="63">
        <v>16887</v>
      </c>
      <c r="W70" s="63">
        <v>11644</v>
      </c>
      <c r="X70" s="63">
        <v>8195</v>
      </c>
      <c r="Y70" s="29">
        <v>1765</v>
      </c>
      <c r="Z70" s="63"/>
      <c r="AA70" s="172">
        <v>462</v>
      </c>
      <c r="AB70" s="63">
        <v>22377</v>
      </c>
      <c r="AC70" s="63">
        <v>14441</v>
      </c>
      <c r="AD70" s="63">
        <v>8237</v>
      </c>
      <c r="AE70" s="63">
        <v>5655</v>
      </c>
      <c r="AF70" s="63">
        <v>4967</v>
      </c>
      <c r="AG70" s="29">
        <v>1346</v>
      </c>
      <c r="AH70" s="63"/>
      <c r="AI70" s="172">
        <v>462</v>
      </c>
      <c r="AJ70" s="63">
        <v>263514</v>
      </c>
      <c r="AK70" s="63">
        <v>171009</v>
      </c>
      <c r="AL70" s="63">
        <v>83739</v>
      </c>
      <c r="AM70" s="63">
        <v>27321</v>
      </c>
      <c r="AN70" s="63">
        <v>12926</v>
      </c>
      <c r="AO70" s="29">
        <v>1346</v>
      </c>
      <c r="AP70" s="63"/>
      <c r="AQ70" s="97">
        <v>462</v>
      </c>
      <c r="AR70" s="63">
        <v>249292</v>
      </c>
      <c r="AS70" s="63">
        <v>159516</v>
      </c>
      <c r="AT70" s="63">
        <v>69766</v>
      </c>
      <c r="AU70" s="63">
        <v>50723</v>
      </c>
      <c r="AV70" s="63">
        <v>12343</v>
      </c>
      <c r="AW70" s="29">
        <v>1967</v>
      </c>
      <c r="AX70" s="260"/>
    </row>
    <row r="71" spans="2:50" x14ac:dyDescent="0.25">
      <c r="B71" s="257"/>
      <c r="C71" s="172">
        <v>463</v>
      </c>
      <c r="D71" s="63">
        <v>20595</v>
      </c>
      <c r="E71" s="63">
        <v>10059</v>
      </c>
      <c r="F71" s="63">
        <v>6344</v>
      </c>
      <c r="G71" s="63">
        <v>1585</v>
      </c>
      <c r="H71" s="63">
        <v>2368</v>
      </c>
      <c r="I71" s="29">
        <v>1323</v>
      </c>
      <c r="K71" s="172">
        <v>463</v>
      </c>
      <c r="L71" s="63">
        <v>62836</v>
      </c>
      <c r="M71" s="63">
        <v>51113</v>
      </c>
      <c r="N71" s="63">
        <v>22268</v>
      </c>
      <c r="O71" s="63">
        <v>8563</v>
      </c>
      <c r="P71" s="63">
        <v>7947</v>
      </c>
      <c r="Q71" s="29">
        <v>1323</v>
      </c>
      <c r="R71" s="63"/>
      <c r="S71" s="97">
        <v>463</v>
      </c>
      <c r="T71" s="63">
        <v>49038</v>
      </c>
      <c r="U71" s="63">
        <v>37095</v>
      </c>
      <c r="V71" s="63">
        <v>17239</v>
      </c>
      <c r="W71" s="63">
        <v>12186</v>
      </c>
      <c r="X71" s="63">
        <v>8635</v>
      </c>
      <c r="Y71" s="29">
        <v>1911</v>
      </c>
      <c r="Z71" s="63"/>
      <c r="AA71" s="172">
        <v>463</v>
      </c>
      <c r="AB71" s="63">
        <v>23630</v>
      </c>
      <c r="AC71" s="63">
        <v>15141</v>
      </c>
      <c r="AD71" s="63">
        <v>8653</v>
      </c>
      <c r="AE71" s="63">
        <v>5919</v>
      </c>
      <c r="AF71" s="63">
        <v>5128</v>
      </c>
      <c r="AG71" s="29">
        <v>1439</v>
      </c>
      <c r="AH71" s="63"/>
      <c r="AI71" s="172">
        <v>463</v>
      </c>
      <c r="AJ71" s="63">
        <v>267762</v>
      </c>
      <c r="AK71" s="63">
        <v>175043</v>
      </c>
      <c r="AL71" s="63">
        <v>85995</v>
      </c>
      <c r="AM71" s="63">
        <v>28270</v>
      </c>
      <c r="AN71" s="63">
        <v>13382</v>
      </c>
      <c r="AO71" s="29">
        <v>1439</v>
      </c>
      <c r="AP71" s="63"/>
      <c r="AQ71" s="97">
        <v>463</v>
      </c>
      <c r="AR71" s="63">
        <v>255252</v>
      </c>
      <c r="AS71" s="63">
        <v>163150</v>
      </c>
      <c r="AT71" s="63">
        <v>72218</v>
      </c>
      <c r="AU71" s="63">
        <v>52044</v>
      </c>
      <c r="AV71" s="63">
        <v>12796</v>
      </c>
      <c r="AW71" s="29">
        <v>2137</v>
      </c>
      <c r="AX71" s="260"/>
    </row>
    <row r="72" spans="2:50" x14ac:dyDescent="0.25">
      <c r="B72" s="257"/>
      <c r="C72" s="172">
        <v>464</v>
      </c>
      <c r="D72" s="63">
        <v>21410</v>
      </c>
      <c r="E72" s="63">
        <v>10276</v>
      </c>
      <c r="F72" s="63">
        <v>6473</v>
      </c>
      <c r="G72" s="63">
        <v>1679</v>
      </c>
      <c r="H72" s="63">
        <v>2531</v>
      </c>
      <c r="I72" s="29">
        <v>1446</v>
      </c>
      <c r="K72" s="172">
        <v>464</v>
      </c>
      <c r="L72" s="63">
        <v>64874</v>
      </c>
      <c r="M72" s="63">
        <v>52327</v>
      </c>
      <c r="N72" s="63">
        <v>23234</v>
      </c>
      <c r="O72" s="63">
        <v>8875</v>
      </c>
      <c r="P72" s="63">
        <v>7900</v>
      </c>
      <c r="Q72" s="29">
        <v>1446</v>
      </c>
      <c r="R72" s="63"/>
      <c r="S72" s="97">
        <v>464</v>
      </c>
      <c r="T72" s="63">
        <v>50604</v>
      </c>
      <c r="U72" s="63">
        <v>38290</v>
      </c>
      <c r="V72" s="63">
        <v>17978</v>
      </c>
      <c r="W72" s="63">
        <v>12527</v>
      </c>
      <c r="X72" s="63">
        <v>8722</v>
      </c>
      <c r="Y72" s="29">
        <v>2120</v>
      </c>
      <c r="Z72" s="63"/>
      <c r="AA72" s="172">
        <v>464</v>
      </c>
      <c r="AB72" s="63">
        <v>24354</v>
      </c>
      <c r="AC72" s="63">
        <v>15679</v>
      </c>
      <c r="AD72" s="63">
        <v>8968</v>
      </c>
      <c r="AE72" s="63">
        <v>6108</v>
      </c>
      <c r="AF72" s="63">
        <v>5318</v>
      </c>
      <c r="AG72" s="29">
        <v>1503</v>
      </c>
      <c r="AH72" s="63"/>
      <c r="AI72" s="172">
        <v>464</v>
      </c>
      <c r="AJ72" s="63">
        <v>272586</v>
      </c>
      <c r="AK72" s="63">
        <v>178650</v>
      </c>
      <c r="AL72" s="63">
        <v>87849</v>
      </c>
      <c r="AM72" s="63">
        <v>29050</v>
      </c>
      <c r="AN72" s="63">
        <v>13719</v>
      </c>
      <c r="AO72" s="29">
        <v>1503</v>
      </c>
      <c r="AP72" s="63"/>
      <c r="AQ72" s="97">
        <v>464</v>
      </c>
      <c r="AR72" s="63">
        <v>260017</v>
      </c>
      <c r="AS72" s="63">
        <v>167337</v>
      </c>
      <c r="AT72" s="63">
        <v>73833</v>
      </c>
      <c r="AU72" s="63">
        <v>53918</v>
      </c>
      <c r="AV72" s="63">
        <v>13200</v>
      </c>
      <c r="AW72" s="29">
        <v>2218</v>
      </c>
      <c r="AX72" s="260"/>
    </row>
    <row r="73" spans="2:50" x14ac:dyDescent="0.25">
      <c r="B73" s="257"/>
      <c r="C73" s="172">
        <v>465</v>
      </c>
      <c r="D73" s="63">
        <v>21960</v>
      </c>
      <c r="E73" s="63">
        <v>10750</v>
      </c>
      <c r="F73" s="63">
        <v>6671</v>
      </c>
      <c r="G73" s="63">
        <v>1743</v>
      </c>
      <c r="H73" s="63">
        <v>2556</v>
      </c>
      <c r="I73" s="29">
        <v>1516</v>
      </c>
      <c r="K73" s="172">
        <v>465</v>
      </c>
      <c r="L73" s="63">
        <v>65963</v>
      </c>
      <c r="M73" s="63">
        <v>53892</v>
      </c>
      <c r="N73" s="63">
        <v>23788</v>
      </c>
      <c r="O73" s="63">
        <v>9046</v>
      </c>
      <c r="P73" s="63">
        <v>8299</v>
      </c>
      <c r="Q73" s="29">
        <v>1516</v>
      </c>
      <c r="R73" s="63"/>
      <c r="S73" s="97">
        <v>465</v>
      </c>
      <c r="T73" s="63">
        <v>52083</v>
      </c>
      <c r="U73" s="63">
        <v>39703</v>
      </c>
      <c r="V73" s="63">
        <v>18480</v>
      </c>
      <c r="W73" s="63">
        <v>13013</v>
      </c>
      <c r="X73" s="63">
        <v>9167</v>
      </c>
      <c r="Y73" s="29">
        <v>2216</v>
      </c>
      <c r="Z73" s="63"/>
      <c r="AA73" s="172">
        <v>465</v>
      </c>
      <c r="AB73" s="63">
        <v>24959</v>
      </c>
      <c r="AC73" s="63">
        <v>16134</v>
      </c>
      <c r="AD73" s="63">
        <v>9295</v>
      </c>
      <c r="AE73" s="63">
        <v>6240</v>
      </c>
      <c r="AF73" s="63">
        <v>5504</v>
      </c>
      <c r="AG73" s="29">
        <v>1550</v>
      </c>
      <c r="AH73" s="63"/>
      <c r="AI73" s="172">
        <v>465</v>
      </c>
      <c r="AJ73" s="63">
        <v>278169</v>
      </c>
      <c r="AK73" s="63">
        <v>182863</v>
      </c>
      <c r="AL73" s="63">
        <v>89822</v>
      </c>
      <c r="AM73" s="63">
        <v>30065</v>
      </c>
      <c r="AN73" s="63">
        <v>14234</v>
      </c>
      <c r="AO73" s="29">
        <v>1550</v>
      </c>
      <c r="AP73" s="63"/>
      <c r="AQ73" s="97">
        <v>465</v>
      </c>
      <c r="AR73" s="63">
        <v>264109</v>
      </c>
      <c r="AS73" s="63">
        <v>170875</v>
      </c>
      <c r="AT73" s="63">
        <v>75819</v>
      </c>
      <c r="AU73" s="63">
        <v>55328</v>
      </c>
      <c r="AV73" s="63">
        <v>13236</v>
      </c>
      <c r="AW73" s="29">
        <v>2349</v>
      </c>
      <c r="AX73" s="260"/>
    </row>
    <row r="74" spans="2:50" x14ac:dyDescent="0.25">
      <c r="B74" s="257"/>
      <c r="C74" s="172">
        <v>466</v>
      </c>
      <c r="D74" s="63">
        <v>22928</v>
      </c>
      <c r="E74" s="63">
        <v>11027</v>
      </c>
      <c r="F74" s="63">
        <v>6968</v>
      </c>
      <c r="G74" s="63">
        <v>1731</v>
      </c>
      <c r="H74" s="63">
        <v>2692</v>
      </c>
      <c r="I74" s="29">
        <v>1589</v>
      </c>
      <c r="K74" s="172">
        <v>466</v>
      </c>
      <c r="L74" s="63">
        <v>67056</v>
      </c>
      <c r="M74" s="63">
        <v>55038</v>
      </c>
      <c r="N74" s="63">
        <v>24141</v>
      </c>
      <c r="O74" s="63">
        <v>9178</v>
      </c>
      <c r="P74" s="63">
        <v>8666</v>
      </c>
      <c r="Q74" s="29">
        <v>1589</v>
      </c>
      <c r="R74" s="63"/>
      <c r="S74" s="97">
        <v>466</v>
      </c>
      <c r="T74" s="63">
        <v>53556</v>
      </c>
      <c r="U74" s="63">
        <v>40971</v>
      </c>
      <c r="V74" s="63">
        <v>19081</v>
      </c>
      <c r="W74" s="63">
        <v>13653</v>
      </c>
      <c r="X74" s="63">
        <v>9416</v>
      </c>
      <c r="Y74" s="29">
        <v>2218</v>
      </c>
      <c r="Z74" s="63"/>
      <c r="AA74" s="172">
        <v>466</v>
      </c>
      <c r="AB74" s="63">
        <v>26198</v>
      </c>
      <c r="AC74" s="63">
        <v>16790</v>
      </c>
      <c r="AD74" s="63">
        <v>9713</v>
      </c>
      <c r="AE74" s="63">
        <v>6633</v>
      </c>
      <c r="AF74" s="63">
        <v>5764</v>
      </c>
      <c r="AG74" s="29">
        <v>1629</v>
      </c>
      <c r="AH74" s="63"/>
      <c r="AI74" s="172">
        <v>466</v>
      </c>
      <c r="AJ74" s="63">
        <v>283091</v>
      </c>
      <c r="AK74" s="63">
        <v>185036</v>
      </c>
      <c r="AL74" s="63">
        <v>91842</v>
      </c>
      <c r="AM74" s="63">
        <v>30661</v>
      </c>
      <c r="AN74" s="63">
        <v>14601</v>
      </c>
      <c r="AO74" s="29">
        <v>1629</v>
      </c>
      <c r="AP74" s="63"/>
      <c r="AQ74" s="97">
        <v>466</v>
      </c>
      <c r="AR74" s="63">
        <v>268373</v>
      </c>
      <c r="AS74" s="63">
        <v>173718</v>
      </c>
      <c r="AT74" s="63">
        <v>78102</v>
      </c>
      <c r="AU74" s="63">
        <v>56885</v>
      </c>
      <c r="AV74" s="63">
        <v>13790</v>
      </c>
      <c r="AW74" s="29">
        <v>2493</v>
      </c>
      <c r="AX74" s="260"/>
    </row>
    <row r="75" spans="2:50" x14ac:dyDescent="0.25">
      <c r="B75" s="257"/>
      <c r="C75" s="172">
        <v>467</v>
      </c>
      <c r="D75" s="63">
        <v>24024</v>
      </c>
      <c r="E75" s="63">
        <v>11466</v>
      </c>
      <c r="F75" s="63">
        <v>7373</v>
      </c>
      <c r="G75" s="63">
        <v>1820</v>
      </c>
      <c r="H75" s="63">
        <v>2780</v>
      </c>
      <c r="I75" s="29">
        <v>1650</v>
      </c>
      <c r="K75" s="172">
        <v>467</v>
      </c>
      <c r="L75" s="63">
        <v>68945</v>
      </c>
      <c r="M75" s="63">
        <v>56591</v>
      </c>
      <c r="N75" s="63">
        <v>25069</v>
      </c>
      <c r="O75" s="63">
        <v>9384</v>
      </c>
      <c r="P75" s="63">
        <v>8775</v>
      </c>
      <c r="Q75" s="29">
        <v>1650</v>
      </c>
      <c r="R75" s="63"/>
      <c r="S75" s="97">
        <v>467</v>
      </c>
      <c r="T75" s="63">
        <v>55495</v>
      </c>
      <c r="U75" s="63">
        <v>42424</v>
      </c>
      <c r="V75" s="63">
        <v>19874</v>
      </c>
      <c r="W75" s="63">
        <v>13830</v>
      </c>
      <c r="X75" s="63">
        <v>9860</v>
      </c>
      <c r="Y75" s="29">
        <v>2385</v>
      </c>
      <c r="Z75" s="63"/>
      <c r="AA75" s="172">
        <v>467</v>
      </c>
      <c r="AB75" s="63">
        <v>27018</v>
      </c>
      <c r="AC75" s="63">
        <v>17636</v>
      </c>
      <c r="AD75" s="63">
        <v>9952</v>
      </c>
      <c r="AE75" s="63">
        <v>6741</v>
      </c>
      <c r="AF75" s="63">
        <v>5939</v>
      </c>
      <c r="AG75" s="29">
        <v>1764</v>
      </c>
      <c r="AH75" s="63"/>
      <c r="AI75" s="172">
        <v>467</v>
      </c>
      <c r="AJ75" s="63">
        <v>288151</v>
      </c>
      <c r="AK75" s="63">
        <v>189269</v>
      </c>
      <c r="AL75" s="63">
        <v>94262</v>
      </c>
      <c r="AM75" s="63">
        <v>31645</v>
      </c>
      <c r="AN75" s="63">
        <v>15122</v>
      </c>
      <c r="AO75" s="29">
        <v>1764</v>
      </c>
      <c r="AP75" s="63"/>
      <c r="AQ75" s="97">
        <v>467</v>
      </c>
      <c r="AR75" s="63">
        <v>274003</v>
      </c>
      <c r="AS75" s="63">
        <v>178453</v>
      </c>
      <c r="AT75" s="63">
        <v>79814</v>
      </c>
      <c r="AU75" s="63">
        <v>58085</v>
      </c>
      <c r="AV75" s="63">
        <v>14453</v>
      </c>
      <c r="AW75" s="29">
        <v>2579</v>
      </c>
      <c r="AX75" s="260"/>
    </row>
    <row r="76" spans="2:50" x14ac:dyDescent="0.25">
      <c r="B76" s="257"/>
      <c r="C76" s="172">
        <v>468</v>
      </c>
      <c r="D76" s="63">
        <v>24732</v>
      </c>
      <c r="E76" s="63">
        <v>11956</v>
      </c>
      <c r="F76" s="63">
        <v>7520</v>
      </c>
      <c r="G76" s="63">
        <v>1832</v>
      </c>
      <c r="H76" s="63">
        <v>2747</v>
      </c>
      <c r="I76" s="29">
        <v>1713</v>
      </c>
      <c r="K76" s="172">
        <v>468</v>
      </c>
      <c r="L76" s="63">
        <v>70479</v>
      </c>
      <c r="M76" s="63">
        <v>57917</v>
      </c>
      <c r="N76" s="63">
        <v>25341</v>
      </c>
      <c r="O76" s="63">
        <v>9850</v>
      </c>
      <c r="P76" s="63">
        <v>9321</v>
      </c>
      <c r="Q76" s="29">
        <v>1713</v>
      </c>
      <c r="R76" s="63"/>
      <c r="S76" s="97">
        <v>468</v>
      </c>
      <c r="T76" s="63">
        <v>56830</v>
      </c>
      <c r="U76" s="63">
        <v>43282</v>
      </c>
      <c r="V76" s="63">
        <v>20634</v>
      </c>
      <c r="W76" s="63">
        <v>14443</v>
      </c>
      <c r="X76" s="63">
        <v>10178</v>
      </c>
      <c r="Y76" s="29">
        <v>2524</v>
      </c>
      <c r="Z76" s="63"/>
      <c r="AA76" s="172">
        <v>468</v>
      </c>
      <c r="AB76" s="63">
        <v>28192</v>
      </c>
      <c r="AC76" s="63">
        <v>17930</v>
      </c>
      <c r="AD76" s="63">
        <v>10243</v>
      </c>
      <c r="AE76" s="63">
        <v>7024</v>
      </c>
      <c r="AF76" s="63">
        <v>6049</v>
      </c>
      <c r="AG76" s="29">
        <v>1895</v>
      </c>
      <c r="AH76" s="63"/>
      <c r="AI76" s="172">
        <v>468</v>
      </c>
      <c r="AJ76" s="63">
        <v>293490</v>
      </c>
      <c r="AK76" s="63">
        <v>192577</v>
      </c>
      <c r="AL76" s="63">
        <v>96734</v>
      </c>
      <c r="AM76" s="63">
        <v>32469</v>
      </c>
      <c r="AN76" s="63">
        <v>15607</v>
      </c>
      <c r="AO76" s="29">
        <v>1895</v>
      </c>
      <c r="AP76" s="63"/>
      <c r="AQ76" s="97">
        <v>468</v>
      </c>
      <c r="AR76" s="63">
        <v>278680</v>
      </c>
      <c r="AS76" s="63">
        <v>181411</v>
      </c>
      <c r="AT76" s="63">
        <v>81258</v>
      </c>
      <c r="AU76" s="63">
        <v>60235</v>
      </c>
      <c r="AV76" s="63">
        <v>14933</v>
      </c>
      <c r="AW76" s="29">
        <v>2726</v>
      </c>
      <c r="AX76" s="260"/>
    </row>
    <row r="77" spans="2:50" x14ac:dyDescent="0.25">
      <c r="B77" s="257"/>
      <c r="C77" s="172">
        <v>469</v>
      </c>
      <c r="D77" s="63">
        <v>25727</v>
      </c>
      <c r="E77" s="63">
        <v>12346</v>
      </c>
      <c r="F77" s="63">
        <v>7681</v>
      </c>
      <c r="G77" s="63">
        <v>1995</v>
      </c>
      <c r="H77" s="63">
        <v>2883</v>
      </c>
      <c r="I77" s="29">
        <v>1893</v>
      </c>
      <c r="K77" s="172">
        <v>469</v>
      </c>
      <c r="L77" s="63">
        <v>72262</v>
      </c>
      <c r="M77" s="63">
        <v>59386</v>
      </c>
      <c r="N77" s="63">
        <v>26439</v>
      </c>
      <c r="O77" s="63">
        <v>9889</v>
      </c>
      <c r="P77" s="63">
        <v>9186</v>
      </c>
      <c r="Q77" s="29">
        <v>1893</v>
      </c>
      <c r="R77" s="63"/>
      <c r="S77" s="97">
        <v>469</v>
      </c>
      <c r="T77" s="63">
        <v>58474</v>
      </c>
      <c r="U77" s="63">
        <v>44502</v>
      </c>
      <c r="V77" s="63">
        <v>20955</v>
      </c>
      <c r="W77" s="63">
        <v>14692</v>
      </c>
      <c r="X77" s="63">
        <v>10374</v>
      </c>
      <c r="Y77" s="29">
        <v>2687</v>
      </c>
      <c r="Z77" s="63"/>
      <c r="AA77" s="172">
        <v>469</v>
      </c>
      <c r="AB77" s="63">
        <v>29097</v>
      </c>
      <c r="AC77" s="63">
        <v>18786</v>
      </c>
      <c r="AD77" s="63">
        <v>10574</v>
      </c>
      <c r="AE77" s="63">
        <v>7222</v>
      </c>
      <c r="AF77" s="63">
        <v>6268</v>
      </c>
      <c r="AG77" s="29">
        <v>1891</v>
      </c>
      <c r="AH77" s="63"/>
      <c r="AI77" s="172">
        <v>469</v>
      </c>
      <c r="AJ77" s="63">
        <v>295727</v>
      </c>
      <c r="AK77" s="63">
        <v>195506</v>
      </c>
      <c r="AL77" s="63">
        <v>98640</v>
      </c>
      <c r="AM77" s="63">
        <v>33344</v>
      </c>
      <c r="AN77" s="63">
        <v>16040</v>
      </c>
      <c r="AO77" s="29">
        <v>1891</v>
      </c>
      <c r="AP77" s="63"/>
      <c r="AQ77" s="97">
        <v>469</v>
      </c>
      <c r="AR77" s="63">
        <v>284827</v>
      </c>
      <c r="AS77" s="63">
        <v>184338</v>
      </c>
      <c r="AT77" s="63">
        <v>83825</v>
      </c>
      <c r="AU77" s="63">
        <v>61605</v>
      </c>
      <c r="AV77" s="63">
        <v>15577</v>
      </c>
      <c r="AW77" s="29">
        <v>2855</v>
      </c>
      <c r="AX77" s="260"/>
    </row>
    <row r="78" spans="2:50" x14ac:dyDescent="0.25">
      <c r="B78" s="257"/>
      <c r="C78" s="172">
        <v>470</v>
      </c>
      <c r="D78" s="63">
        <v>26241</v>
      </c>
      <c r="E78" s="63">
        <v>13036</v>
      </c>
      <c r="F78" s="63">
        <v>7979</v>
      </c>
      <c r="G78" s="63">
        <v>2024</v>
      </c>
      <c r="H78" s="63">
        <v>3005</v>
      </c>
      <c r="I78" s="29">
        <v>1840</v>
      </c>
      <c r="K78" s="172">
        <v>470</v>
      </c>
      <c r="L78" s="63">
        <v>73940</v>
      </c>
      <c r="M78" s="63">
        <v>60666</v>
      </c>
      <c r="N78" s="63">
        <v>26926</v>
      </c>
      <c r="O78" s="63">
        <v>10374</v>
      </c>
      <c r="P78" s="63">
        <v>9451</v>
      </c>
      <c r="Q78" s="29">
        <v>1840</v>
      </c>
      <c r="R78" s="63"/>
      <c r="S78" s="97">
        <v>470</v>
      </c>
      <c r="T78" s="63">
        <v>59970</v>
      </c>
      <c r="U78" s="63">
        <v>46030</v>
      </c>
      <c r="V78" s="63">
        <v>21744</v>
      </c>
      <c r="W78" s="63">
        <v>15272</v>
      </c>
      <c r="X78" s="63">
        <v>10643</v>
      </c>
      <c r="Y78" s="29">
        <v>2822</v>
      </c>
      <c r="Z78" s="63"/>
      <c r="AA78" s="172">
        <v>470</v>
      </c>
      <c r="AB78" s="63">
        <v>30061</v>
      </c>
      <c r="AC78" s="63">
        <v>19301</v>
      </c>
      <c r="AD78" s="63">
        <v>10831</v>
      </c>
      <c r="AE78" s="63">
        <v>7480</v>
      </c>
      <c r="AF78" s="63">
        <v>6414</v>
      </c>
      <c r="AG78" s="29">
        <v>1997</v>
      </c>
      <c r="AH78" s="63"/>
      <c r="AI78" s="172">
        <v>470</v>
      </c>
      <c r="AJ78" s="63">
        <v>301730</v>
      </c>
      <c r="AK78" s="63">
        <v>199462</v>
      </c>
      <c r="AL78" s="63">
        <v>100566</v>
      </c>
      <c r="AM78" s="63">
        <v>34072</v>
      </c>
      <c r="AN78" s="63">
        <v>16520</v>
      </c>
      <c r="AO78" s="29">
        <v>1997</v>
      </c>
      <c r="AP78" s="63"/>
      <c r="AQ78" s="97">
        <v>470</v>
      </c>
      <c r="AR78" s="63">
        <v>287575</v>
      </c>
      <c r="AS78" s="63">
        <v>188254</v>
      </c>
      <c r="AT78" s="63">
        <v>85867</v>
      </c>
      <c r="AU78" s="63">
        <v>63537</v>
      </c>
      <c r="AV78" s="63">
        <v>16010</v>
      </c>
      <c r="AW78" s="29">
        <v>3104</v>
      </c>
      <c r="AX78" s="260"/>
    </row>
    <row r="79" spans="2:50" x14ac:dyDescent="0.25">
      <c r="B79" s="257"/>
      <c r="C79" s="172">
        <v>471</v>
      </c>
      <c r="D79" s="63">
        <v>27534</v>
      </c>
      <c r="E79" s="63">
        <v>13370</v>
      </c>
      <c r="F79" s="63">
        <v>8310</v>
      </c>
      <c r="G79" s="63">
        <v>2058</v>
      </c>
      <c r="H79" s="63">
        <v>3006</v>
      </c>
      <c r="I79" s="29">
        <v>1921</v>
      </c>
      <c r="K79" s="172">
        <v>471</v>
      </c>
      <c r="L79" s="63">
        <v>75748</v>
      </c>
      <c r="M79" s="63">
        <v>62266</v>
      </c>
      <c r="N79" s="63">
        <v>27709</v>
      </c>
      <c r="O79" s="63">
        <v>10454</v>
      </c>
      <c r="P79" s="63">
        <v>9895</v>
      </c>
      <c r="Q79" s="29">
        <v>1921</v>
      </c>
      <c r="R79" s="63"/>
      <c r="S79" s="97">
        <v>471</v>
      </c>
      <c r="T79" s="63">
        <v>61881</v>
      </c>
      <c r="U79" s="63">
        <v>47182</v>
      </c>
      <c r="V79" s="63">
        <v>22689</v>
      </c>
      <c r="W79" s="63">
        <v>15813</v>
      </c>
      <c r="X79" s="63">
        <v>11184</v>
      </c>
      <c r="Y79" s="29">
        <v>2996</v>
      </c>
      <c r="Z79" s="63"/>
      <c r="AA79" s="172">
        <v>471</v>
      </c>
      <c r="AB79" s="63">
        <v>31122</v>
      </c>
      <c r="AC79" s="63">
        <v>20070</v>
      </c>
      <c r="AD79" s="63">
        <v>11270</v>
      </c>
      <c r="AE79" s="63">
        <v>7737</v>
      </c>
      <c r="AF79" s="63">
        <v>6661</v>
      </c>
      <c r="AG79" s="29">
        <v>2069</v>
      </c>
      <c r="AH79" s="63"/>
      <c r="AI79" s="172">
        <v>471</v>
      </c>
      <c r="AJ79" s="63">
        <v>307413</v>
      </c>
      <c r="AK79" s="63">
        <v>203074</v>
      </c>
      <c r="AL79" s="63">
        <v>102211</v>
      </c>
      <c r="AM79" s="63">
        <v>34891</v>
      </c>
      <c r="AN79" s="63">
        <v>16949</v>
      </c>
      <c r="AO79" s="29">
        <v>2069</v>
      </c>
      <c r="AP79" s="63"/>
      <c r="AQ79" s="97">
        <v>471</v>
      </c>
      <c r="AR79" s="63">
        <v>292963</v>
      </c>
      <c r="AS79" s="63">
        <v>190856</v>
      </c>
      <c r="AT79" s="63">
        <v>87902</v>
      </c>
      <c r="AU79" s="63">
        <v>64470</v>
      </c>
      <c r="AV79" s="63">
        <v>16460</v>
      </c>
      <c r="AW79" s="29">
        <v>3203</v>
      </c>
      <c r="AX79" s="260"/>
    </row>
    <row r="80" spans="2:50" x14ac:dyDescent="0.25">
      <c r="B80" s="257"/>
      <c r="C80" s="172">
        <v>472</v>
      </c>
      <c r="D80" s="63">
        <v>28159</v>
      </c>
      <c r="E80" s="63">
        <v>13902</v>
      </c>
      <c r="F80" s="63">
        <v>8431</v>
      </c>
      <c r="G80" s="63">
        <v>2096</v>
      </c>
      <c r="H80" s="63">
        <v>3242</v>
      </c>
      <c r="I80" s="29">
        <v>2089</v>
      </c>
      <c r="K80" s="172">
        <v>472</v>
      </c>
      <c r="L80" s="63">
        <v>76922</v>
      </c>
      <c r="M80" s="63">
        <v>63243</v>
      </c>
      <c r="N80" s="63">
        <v>28328</v>
      </c>
      <c r="O80" s="63">
        <v>10912</v>
      </c>
      <c r="P80" s="63">
        <v>10137</v>
      </c>
      <c r="Q80" s="29">
        <v>2089</v>
      </c>
      <c r="R80" s="63"/>
      <c r="S80" s="97">
        <v>472</v>
      </c>
      <c r="T80" s="63">
        <v>63205</v>
      </c>
      <c r="U80" s="63">
        <v>48663</v>
      </c>
      <c r="V80" s="63">
        <v>22885</v>
      </c>
      <c r="W80" s="63">
        <v>16150</v>
      </c>
      <c r="X80" s="63">
        <v>11443</v>
      </c>
      <c r="Y80" s="29">
        <v>3191</v>
      </c>
      <c r="Z80" s="63"/>
      <c r="AA80" s="172">
        <v>472</v>
      </c>
      <c r="AB80" s="63">
        <v>32108</v>
      </c>
      <c r="AC80" s="63">
        <v>20577</v>
      </c>
      <c r="AD80" s="63">
        <v>11316</v>
      </c>
      <c r="AE80" s="63">
        <v>8043</v>
      </c>
      <c r="AF80" s="63">
        <v>6992</v>
      </c>
      <c r="AG80" s="29">
        <v>2264</v>
      </c>
      <c r="AH80" s="63"/>
      <c r="AI80" s="172">
        <v>472</v>
      </c>
      <c r="AJ80" s="63">
        <v>310335</v>
      </c>
      <c r="AK80" s="63">
        <v>206195</v>
      </c>
      <c r="AL80" s="63">
        <v>104452</v>
      </c>
      <c r="AM80" s="63">
        <v>35546</v>
      </c>
      <c r="AN80" s="63">
        <v>17372</v>
      </c>
      <c r="AO80" s="29">
        <v>2264</v>
      </c>
      <c r="AP80" s="63"/>
      <c r="AQ80" s="97">
        <v>472</v>
      </c>
      <c r="AR80" s="63">
        <v>297475</v>
      </c>
      <c r="AS80" s="63">
        <v>194871</v>
      </c>
      <c r="AT80" s="63">
        <v>89516</v>
      </c>
      <c r="AU80" s="63">
        <v>66727</v>
      </c>
      <c r="AV80" s="63">
        <v>16664</v>
      </c>
      <c r="AW80" s="29">
        <v>3409</v>
      </c>
      <c r="AX80" s="260"/>
    </row>
    <row r="81" spans="2:50" x14ac:dyDescent="0.25">
      <c r="B81" s="257"/>
      <c r="C81" s="172">
        <v>473</v>
      </c>
      <c r="D81" s="63">
        <v>29367</v>
      </c>
      <c r="E81" s="63">
        <v>14272</v>
      </c>
      <c r="F81" s="63">
        <v>8575</v>
      </c>
      <c r="G81" s="63">
        <v>2208</v>
      </c>
      <c r="H81" s="63">
        <v>3222</v>
      </c>
      <c r="I81" s="29">
        <v>2186</v>
      </c>
      <c r="K81" s="172">
        <v>473</v>
      </c>
      <c r="L81" s="63">
        <v>77963</v>
      </c>
      <c r="M81" s="63">
        <v>64071</v>
      </c>
      <c r="N81" s="63">
        <v>28821</v>
      </c>
      <c r="O81" s="63">
        <v>11040</v>
      </c>
      <c r="P81" s="63">
        <v>10347</v>
      </c>
      <c r="Q81" s="29">
        <v>2186</v>
      </c>
      <c r="R81" s="63"/>
      <c r="S81" s="97">
        <v>473</v>
      </c>
      <c r="T81" s="63">
        <v>64795</v>
      </c>
      <c r="U81" s="63">
        <v>49521</v>
      </c>
      <c r="V81" s="63">
        <v>23604</v>
      </c>
      <c r="W81" s="63">
        <v>16559</v>
      </c>
      <c r="X81" s="63">
        <v>11669</v>
      </c>
      <c r="Y81" s="29">
        <v>3208</v>
      </c>
      <c r="Z81" s="63"/>
      <c r="AA81" s="172">
        <v>473</v>
      </c>
      <c r="AB81" s="63">
        <v>33018</v>
      </c>
      <c r="AC81" s="63">
        <v>21115</v>
      </c>
      <c r="AD81" s="63">
        <v>11658</v>
      </c>
      <c r="AE81" s="63">
        <v>8279</v>
      </c>
      <c r="AF81" s="63">
        <v>7128</v>
      </c>
      <c r="AG81" s="29">
        <v>2324</v>
      </c>
      <c r="AH81" s="63"/>
      <c r="AI81" s="172">
        <v>473</v>
      </c>
      <c r="AJ81" s="63">
        <v>314172</v>
      </c>
      <c r="AK81" s="63">
        <v>208427</v>
      </c>
      <c r="AL81" s="63">
        <v>106065</v>
      </c>
      <c r="AM81" s="63">
        <v>36755</v>
      </c>
      <c r="AN81" s="63">
        <v>17838</v>
      </c>
      <c r="AO81" s="29">
        <v>2324</v>
      </c>
      <c r="AP81" s="63"/>
      <c r="AQ81" s="97">
        <v>473</v>
      </c>
      <c r="AR81" s="63">
        <v>300475</v>
      </c>
      <c r="AS81" s="63">
        <v>196618</v>
      </c>
      <c r="AT81" s="63">
        <v>90991</v>
      </c>
      <c r="AU81" s="63">
        <v>67645</v>
      </c>
      <c r="AV81" s="63">
        <v>17357</v>
      </c>
      <c r="AW81" s="29">
        <v>3607</v>
      </c>
      <c r="AX81" s="260"/>
    </row>
    <row r="82" spans="2:50" x14ac:dyDescent="0.25">
      <c r="B82" s="257"/>
      <c r="C82" s="172">
        <v>474</v>
      </c>
      <c r="D82" s="63">
        <v>29886</v>
      </c>
      <c r="E82" s="63">
        <v>14794</v>
      </c>
      <c r="F82" s="63">
        <v>9045</v>
      </c>
      <c r="G82" s="63">
        <v>2193</v>
      </c>
      <c r="H82" s="63">
        <v>3217</v>
      </c>
      <c r="I82" s="29">
        <v>2346</v>
      </c>
      <c r="K82" s="172">
        <v>474</v>
      </c>
      <c r="L82" s="63">
        <v>79187</v>
      </c>
      <c r="M82" s="63">
        <v>65054</v>
      </c>
      <c r="N82" s="63">
        <v>29227</v>
      </c>
      <c r="O82" s="63">
        <v>11289</v>
      </c>
      <c r="P82" s="63">
        <v>10595</v>
      </c>
      <c r="Q82" s="29">
        <v>2346</v>
      </c>
      <c r="R82" s="63"/>
      <c r="S82" s="97">
        <v>474</v>
      </c>
      <c r="T82" s="63">
        <v>66152</v>
      </c>
      <c r="U82" s="63">
        <v>50685</v>
      </c>
      <c r="V82" s="63">
        <v>24192</v>
      </c>
      <c r="W82" s="63">
        <v>16851</v>
      </c>
      <c r="X82" s="63">
        <v>12181</v>
      </c>
      <c r="Y82" s="29">
        <v>3542</v>
      </c>
      <c r="Z82" s="63"/>
      <c r="AA82" s="172">
        <v>474</v>
      </c>
      <c r="AB82" s="63">
        <v>33920</v>
      </c>
      <c r="AC82" s="63">
        <v>21827</v>
      </c>
      <c r="AD82" s="63">
        <v>11803</v>
      </c>
      <c r="AE82" s="63">
        <v>8403</v>
      </c>
      <c r="AF82" s="63">
        <v>7279</v>
      </c>
      <c r="AG82" s="29">
        <v>2477</v>
      </c>
      <c r="AH82" s="63"/>
      <c r="AI82" s="172">
        <v>474</v>
      </c>
      <c r="AJ82" s="63">
        <v>319937</v>
      </c>
      <c r="AK82" s="63">
        <v>211490</v>
      </c>
      <c r="AL82" s="63">
        <v>107519</v>
      </c>
      <c r="AM82" s="63">
        <v>37369</v>
      </c>
      <c r="AN82" s="63">
        <v>18270</v>
      </c>
      <c r="AO82" s="29">
        <v>2477</v>
      </c>
      <c r="AP82" s="63"/>
      <c r="AQ82" s="97">
        <v>474</v>
      </c>
      <c r="AR82" s="63">
        <v>304031</v>
      </c>
      <c r="AS82" s="63">
        <v>200532</v>
      </c>
      <c r="AT82" s="63">
        <v>92229</v>
      </c>
      <c r="AU82" s="63">
        <v>68934</v>
      </c>
      <c r="AV82" s="63">
        <v>17540</v>
      </c>
      <c r="AW82" s="29">
        <v>3756</v>
      </c>
      <c r="AX82" s="260"/>
    </row>
    <row r="83" spans="2:50" x14ac:dyDescent="0.25">
      <c r="B83" s="257"/>
      <c r="C83" s="172">
        <v>475</v>
      </c>
      <c r="D83" s="63">
        <v>30357</v>
      </c>
      <c r="E83" s="63">
        <v>15195</v>
      </c>
      <c r="F83" s="63">
        <v>9363</v>
      </c>
      <c r="G83" s="63">
        <v>2364</v>
      </c>
      <c r="H83" s="63">
        <v>3285</v>
      </c>
      <c r="I83" s="29">
        <v>2379</v>
      </c>
      <c r="K83" s="172">
        <v>475</v>
      </c>
      <c r="L83" s="63">
        <v>80115</v>
      </c>
      <c r="M83" s="63">
        <v>66083</v>
      </c>
      <c r="N83" s="63">
        <v>29621</v>
      </c>
      <c r="O83" s="63">
        <v>11561</v>
      </c>
      <c r="P83" s="63">
        <v>10722</v>
      </c>
      <c r="Q83" s="29">
        <v>2379</v>
      </c>
      <c r="R83" s="63"/>
      <c r="S83" s="97">
        <v>475</v>
      </c>
      <c r="T83" s="63">
        <v>67200</v>
      </c>
      <c r="U83" s="63">
        <v>51704</v>
      </c>
      <c r="V83" s="63">
        <v>24559</v>
      </c>
      <c r="W83" s="63">
        <v>17250</v>
      </c>
      <c r="X83" s="63">
        <v>12485</v>
      </c>
      <c r="Y83" s="29">
        <v>3633</v>
      </c>
      <c r="Z83" s="63"/>
      <c r="AA83" s="172">
        <v>475</v>
      </c>
      <c r="AB83" s="63">
        <v>34701</v>
      </c>
      <c r="AC83" s="63">
        <v>22104</v>
      </c>
      <c r="AD83" s="63">
        <v>12024</v>
      </c>
      <c r="AE83" s="63">
        <v>8746</v>
      </c>
      <c r="AF83" s="63">
        <v>7503</v>
      </c>
      <c r="AG83" s="29">
        <v>2490</v>
      </c>
      <c r="AH83" s="63"/>
      <c r="AI83" s="172">
        <v>475</v>
      </c>
      <c r="AJ83" s="63">
        <v>321491</v>
      </c>
      <c r="AK83" s="63">
        <v>212806</v>
      </c>
      <c r="AL83" s="63">
        <v>107997</v>
      </c>
      <c r="AM83" s="63">
        <v>37526</v>
      </c>
      <c r="AN83" s="63">
        <v>18315</v>
      </c>
      <c r="AO83" s="29">
        <v>2490</v>
      </c>
      <c r="AP83" s="63"/>
      <c r="AQ83" s="97">
        <v>475</v>
      </c>
      <c r="AR83" s="63">
        <v>307527</v>
      </c>
      <c r="AS83" s="63">
        <v>202008</v>
      </c>
      <c r="AT83" s="63">
        <v>94093</v>
      </c>
      <c r="AU83" s="63">
        <v>69910</v>
      </c>
      <c r="AV83" s="63">
        <v>18169</v>
      </c>
      <c r="AW83" s="29">
        <v>3839</v>
      </c>
      <c r="AX83" s="260"/>
    </row>
    <row r="84" spans="2:50" x14ac:dyDescent="0.25">
      <c r="B84" s="257"/>
      <c r="C84" s="172">
        <v>476</v>
      </c>
      <c r="D84" s="63">
        <v>31299</v>
      </c>
      <c r="E84" s="63">
        <v>15210</v>
      </c>
      <c r="F84" s="63">
        <v>9318</v>
      </c>
      <c r="G84" s="63">
        <v>2338</v>
      </c>
      <c r="H84" s="63">
        <v>3496</v>
      </c>
      <c r="I84" s="29">
        <v>2460</v>
      </c>
      <c r="K84" s="172">
        <v>476</v>
      </c>
      <c r="L84" s="63">
        <v>80758</v>
      </c>
      <c r="M84" s="63">
        <v>66863</v>
      </c>
      <c r="N84" s="63">
        <v>29625</v>
      </c>
      <c r="O84" s="63">
        <v>11571</v>
      </c>
      <c r="P84" s="63">
        <v>10862</v>
      </c>
      <c r="Q84" s="29">
        <v>2460</v>
      </c>
      <c r="R84" s="63"/>
      <c r="S84" s="97">
        <v>476</v>
      </c>
      <c r="T84" s="63">
        <v>67952</v>
      </c>
      <c r="U84" s="63">
        <v>52227</v>
      </c>
      <c r="V84" s="63">
        <v>25807</v>
      </c>
      <c r="W84" s="63">
        <v>17657</v>
      </c>
      <c r="X84" s="63">
        <v>12510</v>
      </c>
      <c r="Y84" s="29">
        <v>3754</v>
      </c>
      <c r="Z84" s="63"/>
      <c r="AA84" s="172">
        <v>476</v>
      </c>
      <c r="AB84" s="63">
        <v>35353</v>
      </c>
      <c r="AC84" s="63">
        <v>22534</v>
      </c>
      <c r="AD84" s="63">
        <v>12361</v>
      </c>
      <c r="AE84" s="63">
        <v>8888</v>
      </c>
      <c r="AF84" s="63">
        <v>7604</v>
      </c>
      <c r="AG84" s="29">
        <v>2557</v>
      </c>
      <c r="AH84" s="63"/>
      <c r="AI84" s="172">
        <v>476</v>
      </c>
      <c r="AJ84" s="63">
        <v>325453</v>
      </c>
      <c r="AK84" s="63">
        <v>215688</v>
      </c>
      <c r="AL84" s="63">
        <v>109619</v>
      </c>
      <c r="AM84" s="63">
        <v>38354</v>
      </c>
      <c r="AN84" s="63">
        <v>18976</v>
      </c>
      <c r="AO84" s="29">
        <v>2557</v>
      </c>
      <c r="AP84" s="63"/>
      <c r="AQ84" s="97">
        <v>476</v>
      </c>
      <c r="AR84" s="63">
        <v>309463</v>
      </c>
      <c r="AS84" s="63">
        <v>203833</v>
      </c>
      <c r="AT84" s="63">
        <v>95317</v>
      </c>
      <c r="AU84" s="63">
        <v>70715</v>
      </c>
      <c r="AV84" s="63">
        <v>18576</v>
      </c>
      <c r="AW84" s="29">
        <v>4141</v>
      </c>
      <c r="AX84" s="260"/>
    </row>
    <row r="85" spans="2:50" x14ac:dyDescent="0.25">
      <c r="B85" s="257"/>
      <c r="C85" s="172">
        <v>477</v>
      </c>
      <c r="D85" s="63">
        <v>31760</v>
      </c>
      <c r="E85" s="63">
        <v>15504</v>
      </c>
      <c r="F85" s="63">
        <v>9379</v>
      </c>
      <c r="G85" s="63">
        <v>2402</v>
      </c>
      <c r="H85" s="63">
        <v>3442</v>
      </c>
      <c r="I85" s="29">
        <v>2693</v>
      </c>
      <c r="K85" s="172">
        <v>477</v>
      </c>
      <c r="L85" s="63">
        <v>81369</v>
      </c>
      <c r="M85" s="63">
        <v>67607</v>
      </c>
      <c r="N85" s="63">
        <v>30173</v>
      </c>
      <c r="O85" s="63">
        <v>11767</v>
      </c>
      <c r="P85" s="63">
        <v>11059</v>
      </c>
      <c r="Q85" s="29">
        <v>2693</v>
      </c>
      <c r="R85" s="63"/>
      <c r="S85" s="97">
        <v>477</v>
      </c>
      <c r="T85" s="63">
        <v>68775</v>
      </c>
      <c r="U85" s="63">
        <v>52949</v>
      </c>
      <c r="V85" s="63">
        <v>26312</v>
      </c>
      <c r="W85" s="63">
        <v>17658</v>
      </c>
      <c r="X85" s="63">
        <v>12781</v>
      </c>
      <c r="Y85" s="29">
        <v>3831</v>
      </c>
      <c r="Z85" s="63"/>
      <c r="AA85" s="172">
        <v>477</v>
      </c>
      <c r="AB85" s="63">
        <v>35809</v>
      </c>
      <c r="AC85" s="63">
        <v>23109</v>
      </c>
      <c r="AD85" s="63">
        <v>12330</v>
      </c>
      <c r="AE85" s="63">
        <v>9002</v>
      </c>
      <c r="AF85" s="63">
        <v>7798</v>
      </c>
      <c r="AG85" s="29">
        <v>2701</v>
      </c>
      <c r="AH85" s="63"/>
      <c r="AI85" s="172">
        <v>477</v>
      </c>
      <c r="AJ85" s="63">
        <v>327157</v>
      </c>
      <c r="AK85" s="63">
        <v>215164</v>
      </c>
      <c r="AL85" s="63">
        <v>110278</v>
      </c>
      <c r="AM85" s="63">
        <v>38821</v>
      </c>
      <c r="AN85" s="63">
        <v>19082</v>
      </c>
      <c r="AO85" s="29">
        <v>2701</v>
      </c>
      <c r="AP85" s="63"/>
      <c r="AQ85" s="97">
        <v>477</v>
      </c>
      <c r="AR85" s="63">
        <v>311987</v>
      </c>
      <c r="AS85" s="63">
        <v>204359</v>
      </c>
      <c r="AT85" s="63">
        <v>95377</v>
      </c>
      <c r="AU85" s="63">
        <v>71212</v>
      </c>
      <c r="AV85" s="63">
        <v>18801</v>
      </c>
      <c r="AW85" s="29">
        <v>4065</v>
      </c>
      <c r="AX85" s="260"/>
    </row>
    <row r="86" spans="2:50" x14ac:dyDescent="0.25">
      <c r="B86" s="257"/>
      <c r="C86" s="172">
        <v>478</v>
      </c>
      <c r="D86" s="63">
        <v>31866</v>
      </c>
      <c r="E86" s="63">
        <v>15811</v>
      </c>
      <c r="F86" s="63">
        <v>9664</v>
      </c>
      <c r="G86" s="63">
        <v>2348</v>
      </c>
      <c r="H86" s="63">
        <v>3525</v>
      </c>
      <c r="I86" s="29">
        <v>2613</v>
      </c>
      <c r="K86" s="172">
        <v>478</v>
      </c>
      <c r="L86" s="63">
        <v>82056</v>
      </c>
      <c r="M86" s="63">
        <v>67952</v>
      </c>
      <c r="N86" s="63">
        <v>30484</v>
      </c>
      <c r="O86" s="63">
        <v>11811</v>
      </c>
      <c r="P86" s="63">
        <v>11275</v>
      </c>
      <c r="Q86" s="29">
        <v>2613</v>
      </c>
      <c r="R86" s="63"/>
      <c r="S86" s="97">
        <v>478</v>
      </c>
      <c r="T86" s="63">
        <v>70027</v>
      </c>
      <c r="U86" s="63">
        <v>53406</v>
      </c>
      <c r="V86" s="63">
        <v>26428</v>
      </c>
      <c r="W86" s="63">
        <v>18193</v>
      </c>
      <c r="X86" s="63">
        <v>13119</v>
      </c>
      <c r="Y86" s="29">
        <v>3960</v>
      </c>
      <c r="Z86" s="63"/>
      <c r="AA86" s="172">
        <v>478</v>
      </c>
      <c r="AB86" s="63">
        <v>36521</v>
      </c>
      <c r="AC86" s="63">
        <v>23630</v>
      </c>
      <c r="AD86" s="63">
        <v>12824</v>
      </c>
      <c r="AE86" s="63">
        <v>9062</v>
      </c>
      <c r="AF86" s="63">
        <v>7891</v>
      </c>
      <c r="AG86" s="29">
        <v>2808</v>
      </c>
      <c r="AH86" s="63"/>
      <c r="AI86" s="172">
        <v>478</v>
      </c>
      <c r="AJ86" s="63">
        <v>328598</v>
      </c>
      <c r="AK86" s="63">
        <v>217468</v>
      </c>
      <c r="AL86" s="63">
        <v>110656</v>
      </c>
      <c r="AM86" s="63">
        <v>38909</v>
      </c>
      <c r="AN86" s="63">
        <v>19223</v>
      </c>
      <c r="AO86" s="29">
        <v>2808</v>
      </c>
      <c r="AP86" s="63"/>
      <c r="AQ86" s="97">
        <v>478</v>
      </c>
      <c r="AR86" s="63">
        <v>312378</v>
      </c>
      <c r="AS86" s="63">
        <v>206774</v>
      </c>
      <c r="AT86" s="63">
        <v>96881</v>
      </c>
      <c r="AU86" s="63">
        <v>72159</v>
      </c>
      <c r="AV86" s="63">
        <v>18968</v>
      </c>
      <c r="AW86" s="29">
        <v>4436</v>
      </c>
      <c r="AX86" s="260"/>
    </row>
    <row r="87" spans="2:50" x14ac:dyDescent="0.25">
      <c r="B87" s="257"/>
      <c r="C87" s="172">
        <v>479</v>
      </c>
      <c r="D87" s="63">
        <v>32944</v>
      </c>
      <c r="E87" s="63">
        <v>15866</v>
      </c>
      <c r="F87" s="63">
        <v>9766</v>
      </c>
      <c r="G87" s="63">
        <v>2386</v>
      </c>
      <c r="H87" s="63">
        <v>3716</v>
      </c>
      <c r="I87" s="29">
        <v>2810</v>
      </c>
      <c r="K87" s="172">
        <v>479</v>
      </c>
      <c r="L87" s="63">
        <v>82136</v>
      </c>
      <c r="M87" s="63">
        <v>68458</v>
      </c>
      <c r="N87" s="63">
        <v>30431</v>
      </c>
      <c r="O87" s="63">
        <v>12171</v>
      </c>
      <c r="P87" s="63">
        <v>11301</v>
      </c>
      <c r="Q87" s="29">
        <v>2810</v>
      </c>
      <c r="R87" s="63"/>
      <c r="S87" s="97">
        <v>479</v>
      </c>
      <c r="T87" s="63">
        <v>70288</v>
      </c>
      <c r="U87" s="63">
        <v>54368</v>
      </c>
      <c r="V87" s="63">
        <v>26833</v>
      </c>
      <c r="W87" s="63">
        <v>18229</v>
      </c>
      <c r="X87" s="63">
        <v>13309</v>
      </c>
      <c r="Y87" s="29">
        <v>4176</v>
      </c>
      <c r="Z87" s="63"/>
      <c r="AA87" s="172">
        <v>479</v>
      </c>
      <c r="AB87" s="63">
        <v>36850</v>
      </c>
      <c r="AC87" s="63">
        <v>24014</v>
      </c>
      <c r="AD87" s="63">
        <v>12901</v>
      </c>
      <c r="AE87" s="63">
        <v>9332</v>
      </c>
      <c r="AF87" s="63">
        <v>7995</v>
      </c>
      <c r="AG87" s="29">
        <v>2947</v>
      </c>
      <c r="AH87" s="63"/>
      <c r="AI87" s="172">
        <v>479</v>
      </c>
      <c r="AJ87" s="63">
        <v>329925</v>
      </c>
      <c r="AK87" s="63">
        <v>218767</v>
      </c>
      <c r="AL87" s="63">
        <v>111612</v>
      </c>
      <c r="AM87" s="63">
        <v>39345</v>
      </c>
      <c r="AN87" s="63">
        <v>19337</v>
      </c>
      <c r="AO87" s="29">
        <v>2947</v>
      </c>
      <c r="AP87" s="63"/>
      <c r="AQ87" s="97">
        <v>479</v>
      </c>
      <c r="AR87" s="63">
        <v>313541</v>
      </c>
      <c r="AS87" s="63">
        <v>207505</v>
      </c>
      <c r="AT87" s="63">
        <v>96890</v>
      </c>
      <c r="AU87" s="63">
        <v>72785</v>
      </c>
      <c r="AV87" s="63">
        <v>19146</v>
      </c>
      <c r="AW87" s="29">
        <v>4499</v>
      </c>
      <c r="AX87" s="260"/>
    </row>
    <row r="88" spans="2:50" x14ac:dyDescent="0.25">
      <c r="B88" s="257"/>
      <c r="C88" s="172">
        <v>480</v>
      </c>
      <c r="D88" s="63">
        <v>33124</v>
      </c>
      <c r="E88" s="63">
        <v>16582</v>
      </c>
      <c r="F88" s="63">
        <v>9897</v>
      </c>
      <c r="G88" s="63">
        <v>2412</v>
      </c>
      <c r="H88" s="63">
        <v>3615</v>
      </c>
      <c r="I88" s="29">
        <v>2871</v>
      </c>
      <c r="K88" s="172">
        <v>480</v>
      </c>
      <c r="L88" s="63">
        <v>82549</v>
      </c>
      <c r="M88" s="63">
        <v>68529</v>
      </c>
      <c r="N88" s="63">
        <v>30553</v>
      </c>
      <c r="O88" s="63">
        <v>12138</v>
      </c>
      <c r="P88" s="63">
        <v>11344</v>
      </c>
      <c r="Q88" s="29">
        <v>2871</v>
      </c>
      <c r="R88" s="63"/>
      <c r="S88" s="97">
        <v>480</v>
      </c>
      <c r="T88" s="63">
        <v>71044</v>
      </c>
      <c r="U88" s="63">
        <v>54735</v>
      </c>
      <c r="V88" s="63">
        <v>27252</v>
      </c>
      <c r="W88" s="63">
        <v>18604</v>
      </c>
      <c r="X88" s="63">
        <v>13408</v>
      </c>
      <c r="Y88" s="29">
        <v>4330</v>
      </c>
      <c r="Z88" s="63"/>
      <c r="AA88" s="172">
        <v>480</v>
      </c>
      <c r="AB88" s="63">
        <v>37338</v>
      </c>
      <c r="AC88" s="63">
        <v>24090</v>
      </c>
      <c r="AD88" s="63">
        <v>13056</v>
      </c>
      <c r="AE88" s="63">
        <v>9538</v>
      </c>
      <c r="AF88" s="63">
        <v>8101</v>
      </c>
      <c r="AG88" s="29">
        <v>3027</v>
      </c>
      <c r="AH88" s="63"/>
      <c r="AI88" s="172">
        <v>480</v>
      </c>
      <c r="AJ88" s="63">
        <v>328968</v>
      </c>
      <c r="AK88" s="63">
        <v>217931</v>
      </c>
      <c r="AL88" s="63">
        <v>111657</v>
      </c>
      <c r="AM88" s="63">
        <v>39377</v>
      </c>
      <c r="AN88" s="63">
        <v>19452</v>
      </c>
      <c r="AO88" s="29">
        <v>3027</v>
      </c>
      <c r="AP88" s="63"/>
      <c r="AQ88" s="97">
        <v>480</v>
      </c>
      <c r="AR88" s="63">
        <v>316458</v>
      </c>
      <c r="AS88" s="63">
        <v>207903</v>
      </c>
      <c r="AT88" s="63">
        <v>97644</v>
      </c>
      <c r="AU88" s="63">
        <v>72926</v>
      </c>
      <c r="AV88" s="63">
        <v>19581</v>
      </c>
      <c r="AW88" s="29">
        <v>4741</v>
      </c>
      <c r="AX88" s="260"/>
    </row>
    <row r="89" spans="2:50" x14ac:dyDescent="0.25">
      <c r="B89" s="257"/>
      <c r="C89" s="172">
        <v>481</v>
      </c>
      <c r="D89" s="63">
        <v>33282</v>
      </c>
      <c r="E89" s="63">
        <v>16443</v>
      </c>
      <c r="F89" s="63">
        <v>9867</v>
      </c>
      <c r="G89" s="63">
        <v>2506</v>
      </c>
      <c r="H89" s="63">
        <v>3684</v>
      </c>
      <c r="I89" s="29">
        <v>2742</v>
      </c>
      <c r="K89" s="172">
        <v>481</v>
      </c>
      <c r="L89" s="63">
        <v>82989</v>
      </c>
      <c r="M89" s="63">
        <v>68482</v>
      </c>
      <c r="N89" s="63">
        <v>30663</v>
      </c>
      <c r="O89" s="63">
        <v>12037</v>
      </c>
      <c r="P89" s="63">
        <v>11473</v>
      </c>
      <c r="Q89" s="29">
        <v>2742</v>
      </c>
      <c r="R89" s="63"/>
      <c r="S89" s="97">
        <v>481</v>
      </c>
      <c r="T89" s="63">
        <v>71521</v>
      </c>
      <c r="U89" s="63">
        <v>54972</v>
      </c>
      <c r="V89" s="63">
        <v>27478</v>
      </c>
      <c r="W89" s="63">
        <v>18451</v>
      </c>
      <c r="X89" s="63">
        <v>13579</v>
      </c>
      <c r="Y89" s="29">
        <v>4338</v>
      </c>
      <c r="Z89" s="63"/>
      <c r="AA89" s="172">
        <v>481</v>
      </c>
      <c r="AB89" s="63">
        <v>37938</v>
      </c>
      <c r="AC89" s="63">
        <v>24383</v>
      </c>
      <c r="AD89" s="63">
        <v>13114</v>
      </c>
      <c r="AE89" s="63">
        <v>9654</v>
      </c>
      <c r="AF89" s="63">
        <v>8136</v>
      </c>
      <c r="AG89" s="29">
        <v>3177</v>
      </c>
      <c r="AH89" s="63"/>
      <c r="AI89" s="172">
        <v>481</v>
      </c>
      <c r="AJ89" s="63">
        <v>331196</v>
      </c>
      <c r="AK89" s="63">
        <v>218658</v>
      </c>
      <c r="AL89" s="63">
        <v>112053</v>
      </c>
      <c r="AM89" s="63">
        <v>39611</v>
      </c>
      <c r="AN89" s="63">
        <v>19671</v>
      </c>
      <c r="AO89" s="29">
        <v>3177</v>
      </c>
      <c r="AP89" s="63"/>
      <c r="AQ89" s="97">
        <v>481</v>
      </c>
      <c r="AR89" s="63">
        <v>314984</v>
      </c>
      <c r="AS89" s="63">
        <v>207063</v>
      </c>
      <c r="AT89" s="63">
        <v>97504</v>
      </c>
      <c r="AU89" s="63">
        <v>73214</v>
      </c>
      <c r="AV89" s="63">
        <v>19572</v>
      </c>
      <c r="AW89" s="29">
        <v>4861</v>
      </c>
      <c r="AX89" s="260"/>
    </row>
    <row r="90" spans="2:50" x14ac:dyDescent="0.25">
      <c r="B90" s="257"/>
      <c r="C90" s="172">
        <v>482</v>
      </c>
      <c r="D90" s="63">
        <v>34172</v>
      </c>
      <c r="E90" s="63">
        <v>16583</v>
      </c>
      <c r="F90" s="63">
        <v>9995</v>
      </c>
      <c r="G90" s="63">
        <v>2493</v>
      </c>
      <c r="H90" s="63">
        <v>3727</v>
      </c>
      <c r="I90" s="29">
        <v>2988</v>
      </c>
      <c r="K90" s="172">
        <v>482</v>
      </c>
      <c r="L90" s="63">
        <v>82705</v>
      </c>
      <c r="M90" s="63">
        <v>68630</v>
      </c>
      <c r="N90" s="63">
        <v>30827</v>
      </c>
      <c r="O90" s="63">
        <v>12071</v>
      </c>
      <c r="P90" s="63">
        <v>11415</v>
      </c>
      <c r="Q90" s="29">
        <v>2988</v>
      </c>
      <c r="R90" s="63"/>
      <c r="S90" s="97">
        <v>482</v>
      </c>
      <c r="T90" s="63">
        <v>71988</v>
      </c>
      <c r="U90" s="63">
        <v>55467</v>
      </c>
      <c r="V90" s="63">
        <v>27298</v>
      </c>
      <c r="W90" s="63">
        <v>18879</v>
      </c>
      <c r="X90" s="63">
        <v>13686</v>
      </c>
      <c r="Y90" s="29">
        <v>4584</v>
      </c>
      <c r="Z90" s="63"/>
      <c r="AA90" s="172">
        <v>482</v>
      </c>
      <c r="AB90" s="63">
        <v>38355</v>
      </c>
      <c r="AC90" s="63">
        <v>24772</v>
      </c>
      <c r="AD90" s="63">
        <v>13306</v>
      </c>
      <c r="AE90" s="63">
        <v>9723</v>
      </c>
      <c r="AF90" s="63">
        <v>8343</v>
      </c>
      <c r="AG90" s="29">
        <v>3286</v>
      </c>
      <c r="AH90" s="63"/>
      <c r="AI90" s="172">
        <v>482</v>
      </c>
      <c r="AJ90" s="63">
        <v>331539</v>
      </c>
      <c r="AK90" s="63">
        <v>219926</v>
      </c>
      <c r="AL90" s="63">
        <v>112162</v>
      </c>
      <c r="AM90" s="63">
        <v>40221</v>
      </c>
      <c r="AN90" s="63">
        <v>19906</v>
      </c>
      <c r="AO90" s="29">
        <v>3286</v>
      </c>
      <c r="AP90" s="63"/>
      <c r="AQ90" s="97">
        <v>482</v>
      </c>
      <c r="AR90" s="63">
        <v>314984</v>
      </c>
      <c r="AS90" s="63">
        <v>208290</v>
      </c>
      <c r="AT90" s="63">
        <v>98455</v>
      </c>
      <c r="AU90" s="63">
        <v>73666</v>
      </c>
      <c r="AV90" s="63">
        <v>19762</v>
      </c>
      <c r="AW90" s="29">
        <v>4980</v>
      </c>
      <c r="AX90" s="260"/>
    </row>
    <row r="91" spans="2:50" x14ac:dyDescent="0.25">
      <c r="B91" s="257"/>
      <c r="C91" s="172">
        <v>483</v>
      </c>
      <c r="D91" s="63">
        <v>34461</v>
      </c>
      <c r="E91" s="63">
        <v>16816</v>
      </c>
      <c r="F91" s="63">
        <v>10073</v>
      </c>
      <c r="G91" s="63">
        <v>2560</v>
      </c>
      <c r="H91" s="63">
        <v>3759</v>
      </c>
      <c r="I91" s="29">
        <v>3115</v>
      </c>
      <c r="K91" s="172">
        <v>483</v>
      </c>
      <c r="L91" s="63">
        <v>82688</v>
      </c>
      <c r="M91" s="63">
        <v>69136</v>
      </c>
      <c r="N91" s="63">
        <v>30816</v>
      </c>
      <c r="O91" s="63">
        <v>12016</v>
      </c>
      <c r="P91" s="63">
        <v>11806</v>
      </c>
      <c r="Q91" s="29">
        <v>3115</v>
      </c>
      <c r="R91" s="63"/>
      <c r="S91" s="97">
        <v>483</v>
      </c>
      <c r="T91" s="63">
        <v>72053</v>
      </c>
      <c r="U91" s="63">
        <v>55882</v>
      </c>
      <c r="V91" s="63">
        <v>27743</v>
      </c>
      <c r="W91" s="63">
        <v>18860</v>
      </c>
      <c r="X91" s="63">
        <v>13882</v>
      </c>
      <c r="Y91" s="29">
        <v>4654</v>
      </c>
      <c r="Z91" s="63"/>
      <c r="AA91" s="172">
        <v>483</v>
      </c>
      <c r="AB91" s="63">
        <v>38349</v>
      </c>
      <c r="AC91" s="63">
        <v>24713</v>
      </c>
      <c r="AD91" s="63">
        <v>13465</v>
      </c>
      <c r="AE91" s="63">
        <v>9761</v>
      </c>
      <c r="AF91" s="63">
        <v>8197</v>
      </c>
      <c r="AG91" s="29">
        <v>3288</v>
      </c>
      <c r="AH91" s="63"/>
      <c r="AI91" s="172">
        <v>483</v>
      </c>
      <c r="AJ91" s="63">
        <v>332210</v>
      </c>
      <c r="AK91" s="63">
        <v>219970</v>
      </c>
      <c r="AL91" s="63">
        <v>112295</v>
      </c>
      <c r="AM91" s="63">
        <v>39937</v>
      </c>
      <c r="AN91" s="63">
        <v>20039</v>
      </c>
      <c r="AO91" s="29">
        <v>3288</v>
      </c>
      <c r="AP91" s="63"/>
      <c r="AQ91" s="97">
        <v>483</v>
      </c>
      <c r="AR91" s="63">
        <v>316193</v>
      </c>
      <c r="AS91" s="63">
        <v>210351</v>
      </c>
      <c r="AT91" s="63">
        <v>98855</v>
      </c>
      <c r="AU91" s="63">
        <v>74232</v>
      </c>
      <c r="AV91" s="63">
        <v>19865</v>
      </c>
      <c r="AW91" s="29">
        <v>5108</v>
      </c>
      <c r="AX91" s="260"/>
    </row>
    <row r="92" spans="2:50" x14ac:dyDescent="0.25">
      <c r="B92" s="257"/>
      <c r="C92" s="172">
        <v>484</v>
      </c>
      <c r="D92" s="63">
        <v>34975</v>
      </c>
      <c r="E92" s="63">
        <v>17004</v>
      </c>
      <c r="F92" s="63">
        <v>10215</v>
      </c>
      <c r="G92" s="63">
        <v>2536</v>
      </c>
      <c r="H92" s="63">
        <v>3713</v>
      </c>
      <c r="I92" s="29">
        <v>3245</v>
      </c>
      <c r="K92" s="172">
        <v>484</v>
      </c>
      <c r="L92" s="63">
        <v>83432</v>
      </c>
      <c r="M92" s="63">
        <v>69249</v>
      </c>
      <c r="N92" s="63">
        <v>31003</v>
      </c>
      <c r="O92" s="63">
        <v>12085</v>
      </c>
      <c r="P92" s="63">
        <v>11591</v>
      </c>
      <c r="Q92" s="29">
        <v>3245</v>
      </c>
      <c r="R92" s="63"/>
      <c r="S92" s="97">
        <v>484</v>
      </c>
      <c r="T92" s="63">
        <v>72675</v>
      </c>
      <c r="U92" s="63">
        <v>56321</v>
      </c>
      <c r="V92" s="63">
        <v>27880</v>
      </c>
      <c r="W92" s="63">
        <v>19326</v>
      </c>
      <c r="X92" s="63">
        <v>13900</v>
      </c>
      <c r="Y92" s="29">
        <v>4866</v>
      </c>
      <c r="Z92" s="63"/>
      <c r="AA92" s="172">
        <v>484</v>
      </c>
      <c r="AB92" s="63">
        <v>39192</v>
      </c>
      <c r="AC92" s="63">
        <v>25254</v>
      </c>
      <c r="AD92" s="63">
        <v>13633</v>
      </c>
      <c r="AE92" s="63">
        <v>9848</v>
      </c>
      <c r="AF92" s="63">
        <v>8422</v>
      </c>
      <c r="AG92" s="29">
        <v>3403</v>
      </c>
      <c r="AH92" s="63"/>
      <c r="AI92" s="172">
        <v>484</v>
      </c>
      <c r="AJ92" s="63">
        <v>331336</v>
      </c>
      <c r="AK92" s="63">
        <v>218760</v>
      </c>
      <c r="AL92" s="63">
        <v>112648</v>
      </c>
      <c r="AM92" s="63">
        <v>39995</v>
      </c>
      <c r="AN92" s="63">
        <v>20076</v>
      </c>
      <c r="AO92" s="29">
        <v>3403</v>
      </c>
      <c r="AP92" s="63"/>
      <c r="AQ92" s="97">
        <v>484</v>
      </c>
      <c r="AR92" s="63">
        <v>315159</v>
      </c>
      <c r="AS92" s="63">
        <v>210079</v>
      </c>
      <c r="AT92" s="63">
        <v>99387</v>
      </c>
      <c r="AU92" s="63">
        <v>74481</v>
      </c>
      <c r="AV92" s="63">
        <v>20106</v>
      </c>
      <c r="AW92" s="29">
        <v>5355</v>
      </c>
      <c r="AX92" s="260"/>
    </row>
    <row r="93" spans="2:50" x14ac:dyDescent="0.25">
      <c r="B93" s="257"/>
      <c r="C93" s="172">
        <v>485</v>
      </c>
      <c r="D93" s="63">
        <v>35000</v>
      </c>
      <c r="E93" s="63">
        <v>17212</v>
      </c>
      <c r="F93" s="63">
        <v>10441</v>
      </c>
      <c r="G93" s="63">
        <v>2641</v>
      </c>
      <c r="H93" s="63">
        <v>3891</v>
      </c>
      <c r="I93" s="29">
        <v>3364</v>
      </c>
      <c r="K93" s="172">
        <v>485</v>
      </c>
      <c r="L93" s="63">
        <v>82895</v>
      </c>
      <c r="M93" s="63">
        <v>69333</v>
      </c>
      <c r="N93" s="63">
        <v>30891</v>
      </c>
      <c r="O93" s="63">
        <v>12147</v>
      </c>
      <c r="P93" s="63">
        <v>11863</v>
      </c>
      <c r="Q93" s="29">
        <v>3364</v>
      </c>
      <c r="R93" s="63"/>
      <c r="S93" s="97">
        <v>485</v>
      </c>
      <c r="T93" s="63">
        <v>73005</v>
      </c>
      <c r="U93" s="63">
        <v>56679</v>
      </c>
      <c r="V93" s="63">
        <v>27999</v>
      </c>
      <c r="W93" s="63">
        <v>19201</v>
      </c>
      <c r="X93" s="63">
        <v>14248</v>
      </c>
      <c r="Y93" s="29">
        <v>4924</v>
      </c>
      <c r="Z93" s="63"/>
      <c r="AA93" s="172">
        <v>485</v>
      </c>
      <c r="AB93" s="63">
        <v>39377</v>
      </c>
      <c r="AC93" s="63">
        <v>25131</v>
      </c>
      <c r="AD93" s="63">
        <v>13649</v>
      </c>
      <c r="AE93" s="63">
        <v>10024</v>
      </c>
      <c r="AF93" s="63">
        <v>8742</v>
      </c>
      <c r="AG93" s="29">
        <v>3525</v>
      </c>
      <c r="AH93" s="63"/>
      <c r="AI93" s="172">
        <v>485</v>
      </c>
      <c r="AJ93" s="63">
        <v>331319</v>
      </c>
      <c r="AK93" s="63">
        <v>219338</v>
      </c>
      <c r="AL93" s="63">
        <v>112743</v>
      </c>
      <c r="AM93" s="63">
        <v>40034</v>
      </c>
      <c r="AN93" s="63">
        <v>20007</v>
      </c>
      <c r="AO93" s="29">
        <v>3525</v>
      </c>
      <c r="AP93" s="63"/>
      <c r="AQ93" s="97">
        <v>485</v>
      </c>
      <c r="AR93" s="63">
        <v>314481</v>
      </c>
      <c r="AS93" s="63">
        <v>211156</v>
      </c>
      <c r="AT93" s="63">
        <v>99466</v>
      </c>
      <c r="AU93" s="63">
        <v>74549</v>
      </c>
      <c r="AV93" s="63">
        <v>20363</v>
      </c>
      <c r="AW93" s="29">
        <v>5436</v>
      </c>
      <c r="AX93" s="260"/>
    </row>
    <row r="94" spans="2:50" x14ac:dyDescent="0.25">
      <c r="B94" s="257"/>
      <c r="C94" s="172">
        <v>486</v>
      </c>
      <c r="D94" s="63">
        <v>35425</v>
      </c>
      <c r="E94" s="63">
        <v>17449</v>
      </c>
      <c r="F94" s="63">
        <v>10522</v>
      </c>
      <c r="G94" s="63">
        <v>2660</v>
      </c>
      <c r="H94" s="63">
        <v>3864</v>
      </c>
      <c r="I94" s="29">
        <v>3443</v>
      </c>
      <c r="K94" s="172">
        <v>486</v>
      </c>
      <c r="L94" s="63">
        <v>83274</v>
      </c>
      <c r="M94" s="63">
        <v>69154</v>
      </c>
      <c r="N94" s="63">
        <v>31080</v>
      </c>
      <c r="O94" s="63">
        <v>12352</v>
      </c>
      <c r="P94" s="63">
        <v>11836</v>
      </c>
      <c r="Q94" s="29">
        <v>3443</v>
      </c>
      <c r="R94" s="63"/>
      <c r="S94" s="97">
        <v>486</v>
      </c>
      <c r="T94" s="63">
        <v>73156</v>
      </c>
      <c r="U94" s="63">
        <v>56989</v>
      </c>
      <c r="V94" s="63">
        <v>28228</v>
      </c>
      <c r="W94" s="63">
        <v>19301</v>
      </c>
      <c r="X94" s="63">
        <v>14242</v>
      </c>
      <c r="Y94" s="29">
        <v>5217</v>
      </c>
      <c r="Z94" s="63"/>
      <c r="AA94" s="172">
        <v>486</v>
      </c>
      <c r="AB94" s="63">
        <v>39888</v>
      </c>
      <c r="AC94" s="63">
        <v>25522</v>
      </c>
      <c r="AD94" s="63">
        <v>13819</v>
      </c>
      <c r="AE94" s="63">
        <v>10092</v>
      </c>
      <c r="AF94" s="63">
        <v>8719</v>
      </c>
      <c r="AG94" s="29">
        <v>3621</v>
      </c>
      <c r="AH94" s="63"/>
      <c r="AI94" s="172">
        <v>486</v>
      </c>
      <c r="AJ94" s="63">
        <v>331450</v>
      </c>
      <c r="AK94" s="63">
        <v>219454</v>
      </c>
      <c r="AL94" s="63">
        <v>112377</v>
      </c>
      <c r="AM94" s="63">
        <v>40295</v>
      </c>
      <c r="AN94" s="63">
        <v>20227</v>
      </c>
      <c r="AO94" s="29">
        <v>3621</v>
      </c>
      <c r="AP94" s="63"/>
      <c r="AQ94" s="97">
        <v>486</v>
      </c>
      <c r="AR94" s="63">
        <v>315684</v>
      </c>
      <c r="AS94" s="63">
        <v>210141</v>
      </c>
      <c r="AT94" s="63">
        <v>99562</v>
      </c>
      <c r="AU94" s="63">
        <v>75304</v>
      </c>
      <c r="AV94" s="63">
        <v>20488</v>
      </c>
      <c r="AW94" s="29">
        <v>5768</v>
      </c>
      <c r="AX94" s="260"/>
    </row>
    <row r="95" spans="2:50" x14ac:dyDescent="0.25">
      <c r="B95" s="257"/>
      <c r="C95" s="172">
        <v>487</v>
      </c>
      <c r="D95" s="63">
        <v>35781</v>
      </c>
      <c r="E95" s="63">
        <v>17430</v>
      </c>
      <c r="F95" s="63">
        <v>10697</v>
      </c>
      <c r="G95" s="63">
        <v>2689</v>
      </c>
      <c r="H95" s="63">
        <v>3878</v>
      </c>
      <c r="I95" s="29">
        <v>3500</v>
      </c>
      <c r="K95" s="172">
        <v>487</v>
      </c>
      <c r="L95" s="63">
        <v>82668</v>
      </c>
      <c r="M95" s="63">
        <v>69262</v>
      </c>
      <c r="N95" s="63">
        <v>31029</v>
      </c>
      <c r="O95" s="63">
        <v>12382</v>
      </c>
      <c r="P95" s="63">
        <v>11730</v>
      </c>
      <c r="Q95" s="29">
        <v>3500</v>
      </c>
      <c r="R95" s="63"/>
      <c r="S95" s="97">
        <v>487</v>
      </c>
      <c r="T95" s="63">
        <v>73277</v>
      </c>
      <c r="U95" s="63">
        <v>56888</v>
      </c>
      <c r="V95" s="63">
        <v>28236</v>
      </c>
      <c r="W95" s="63">
        <v>19579</v>
      </c>
      <c r="X95" s="63">
        <v>14517</v>
      </c>
      <c r="Y95" s="29">
        <v>5352</v>
      </c>
      <c r="Z95" s="63"/>
      <c r="AA95" s="172">
        <v>487</v>
      </c>
      <c r="AB95" s="63">
        <v>40002</v>
      </c>
      <c r="AC95" s="63">
        <v>25804</v>
      </c>
      <c r="AD95" s="63">
        <v>13942</v>
      </c>
      <c r="AE95" s="63">
        <v>10089</v>
      </c>
      <c r="AF95" s="63">
        <v>8717</v>
      </c>
      <c r="AG95" s="29">
        <v>3742</v>
      </c>
      <c r="AH95" s="63"/>
      <c r="AI95" s="172">
        <v>487</v>
      </c>
      <c r="AJ95" s="63">
        <v>330366</v>
      </c>
      <c r="AK95" s="63">
        <v>220288</v>
      </c>
      <c r="AL95" s="63">
        <v>112527</v>
      </c>
      <c r="AM95" s="63">
        <v>40181</v>
      </c>
      <c r="AN95" s="63">
        <v>20242</v>
      </c>
      <c r="AO95" s="29">
        <v>3742</v>
      </c>
      <c r="AP95" s="63"/>
      <c r="AQ95" s="97">
        <v>487</v>
      </c>
      <c r="AR95" s="63">
        <v>316713</v>
      </c>
      <c r="AS95" s="63">
        <v>209546</v>
      </c>
      <c r="AT95" s="63">
        <v>99450</v>
      </c>
      <c r="AU95" s="63">
        <v>75006</v>
      </c>
      <c r="AV95" s="63">
        <v>20482</v>
      </c>
      <c r="AW95" s="29">
        <v>5733</v>
      </c>
      <c r="AX95" s="260"/>
    </row>
    <row r="96" spans="2:50" x14ac:dyDescent="0.25">
      <c r="B96" s="257"/>
      <c r="C96" s="172">
        <v>488</v>
      </c>
      <c r="D96" s="63">
        <v>36042</v>
      </c>
      <c r="E96" s="63">
        <v>17753</v>
      </c>
      <c r="F96" s="63">
        <v>10618</v>
      </c>
      <c r="G96" s="63">
        <v>2707</v>
      </c>
      <c r="H96" s="63">
        <v>4007</v>
      </c>
      <c r="I96" s="29">
        <v>3601</v>
      </c>
      <c r="K96" s="172">
        <v>488</v>
      </c>
      <c r="L96" s="63">
        <v>82580</v>
      </c>
      <c r="M96" s="63">
        <v>68878</v>
      </c>
      <c r="N96" s="63">
        <v>30827</v>
      </c>
      <c r="O96" s="63">
        <v>12108</v>
      </c>
      <c r="P96" s="63">
        <v>12000</v>
      </c>
      <c r="Q96" s="29">
        <v>3601</v>
      </c>
      <c r="R96" s="63"/>
      <c r="S96" s="97">
        <v>488</v>
      </c>
      <c r="T96" s="63">
        <v>73559</v>
      </c>
      <c r="U96" s="63">
        <v>56889</v>
      </c>
      <c r="V96" s="63">
        <v>28523</v>
      </c>
      <c r="W96" s="63">
        <v>19544</v>
      </c>
      <c r="X96" s="63">
        <v>14430</v>
      </c>
      <c r="Y96" s="29">
        <v>5462</v>
      </c>
      <c r="Z96" s="63"/>
      <c r="AA96" s="172">
        <v>488</v>
      </c>
      <c r="AB96" s="63">
        <v>40379</v>
      </c>
      <c r="AC96" s="63">
        <v>25918</v>
      </c>
      <c r="AD96" s="63">
        <v>13958</v>
      </c>
      <c r="AE96" s="63">
        <v>10152</v>
      </c>
      <c r="AF96" s="63">
        <v>8778</v>
      </c>
      <c r="AG96" s="29">
        <v>3809</v>
      </c>
      <c r="AH96" s="63"/>
      <c r="AI96" s="172">
        <v>488</v>
      </c>
      <c r="AJ96" s="63">
        <v>331434</v>
      </c>
      <c r="AK96" s="63">
        <v>218552</v>
      </c>
      <c r="AL96" s="63">
        <v>112249</v>
      </c>
      <c r="AM96" s="63">
        <v>40345</v>
      </c>
      <c r="AN96" s="63">
        <v>20501</v>
      </c>
      <c r="AO96" s="29">
        <v>3809</v>
      </c>
      <c r="AP96" s="63"/>
      <c r="AQ96" s="97">
        <v>488</v>
      </c>
      <c r="AR96" s="63">
        <v>315134</v>
      </c>
      <c r="AS96" s="63">
        <v>209596</v>
      </c>
      <c r="AT96" s="63">
        <v>99592</v>
      </c>
      <c r="AU96" s="63">
        <v>74563</v>
      </c>
      <c r="AV96" s="63">
        <v>20888</v>
      </c>
      <c r="AW96" s="29">
        <v>5903</v>
      </c>
      <c r="AX96" s="260"/>
    </row>
    <row r="97" spans="2:50" x14ac:dyDescent="0.25">
      <c r="B97" s="257"/>
      <c r="C97" s="172">
        <v>489</v>
      </c>
      <c r="D97" s="63">
        <v>35860</v>
      </c>
      <c r="E97" s="63">
        <v>17877</v>
      </c>
      <c r="F97" s="63">
        <v>10502</v>
      </c>
      <c r="G97" s="63">
        <v>2760</v>
      </c>
      <c r="H97" s="63">
        <v>3842</v>
      </c>
      <c r="I97" s="29">
        <v>3628</v>
      </c>
      <c r="K97" s="172">
        <v>489</v>
      </c>
      <c r="L97" s="63">
        <v>82112</v>
      </c>
      <c r="M97" s="63">
        <v>68752</v>
      </c>
      <c r="N97" s="63">
        <v>30869</v>
      </c>
      <c r="O97" s="63">
        <v>12206</v>
      </c>
      <c r="P97" s="63">
        <v>11786</v>
      </c>
      <c r="Q97" s="29">
        <v>3628</v>
      </c>
      <c r="R97" s="63"/>
      <c r="S97" s="97">
        <v>489</v>
      </c>
      <c r="T97" s="63">
        <v>74106</v>
      </c>
      <c r="U97" s="63">
        <v>57059</v>
      </c>
      <c r="V97" s="63">
        <v>28626</v>
      </c>
      <c r="W97" s="63">
        <v>19551</v>
      </c>
      <c r="X97" s="63">
        <v>14525</v>
      </c>
      <c r="Y97" s="29">
        <v>5617</v>
      </c>
      <c r="Z97" s="63"/>
      <c r="AA97" s="172">
        <v>489</v>
      </c>
      <c r="AB97" s="63">
        <v>40192</v>
      </c>
      <c r="AC97" s="63">
        <v>26338</v>
      </c>
      <c r="AD97" s="63">
        <v>14199</v>
      </c>
      <c r="AE97" s="63">
        <v>10304</v>
      </c>
      <c r="AF97" s="63">
        <v>8916</v>
      </c>
      <c r="AG97" s="29">
        <v>3825</v>
      </c>
      <c r="AH97" s="63"/>
      <c r="AI97" s="172">
        <v>489</v>
      </c>
      <c r="AJ97" s="63">
        <v>330229</v>
      </c>
      <c r="AK97" s="63">
        <v>219216</v>
      </c>
      <c r="AL97" s="63">
        <v>112147</v>
      </c>
      <c r="AM97" s="63">
        <v>40083</v>
      </c>
      <c r="AN97" s="63">
        <v>20456</v>
      </c>
      <c r="AO97" s="29">
        <v>3825</v>
      </c>
      <c r="AP97" s="63"/>
      <c r="AQ97" s="97">
        <v>489</v>
      </c>
      <c r="AR97" s="63">
        <v>315575</v>
      </c>
      <c r="AS97" s="63">
        <v>209370</v>
      </c>
      <c r="AT97" s="63">
        <v>99624</v>
      </c>
      <c r="AU97" s="63">
        <v>75425</v>
      </c>
      <c r="AV97" s="63">
        <v>20712</v>
      </c>
      <c r="AW97" s="29">
        <v>6046</v>
      </c>
      <c r="AX97" s="260"/>
    </row>
    <row r="98" spans="2:50" x14ac:dyDescent="0.25">
      <c r="B98" s="257"/>
      <c r="C98" s="172">
        <v>490</v>
      </c>
      <c r="D98" s="63">
        <v>36252</v>
      </c>
      <c r="E98" s="63">
        <v>17660</v>
      </c>
      <c r="F98" s="63">
        <v>10633</v>
      </c>
      <c r="G98" s="63">
        <v>2736</v>
      </c>
      <c r="H98" s="63">
        <v>3895</v>
      </c>
      <c r="I98" s="29">
        <v>3651</v>
      </c>
      <c r="K98" s="172">
        <v>490</v>
      </c>
      <c r="L98" s="63">
        <v>82167</v>
      </c>
      <c r="M98" s="63">
        <v>69021</v>
      </c>
      <c r="N98" s="63">
        <v>30779</v>
      </c>
      <c r="O98" s="63">
        <v>12213</v>
      </c>
      <c r="P98" s="63">
        <v>11928</v>
      </c>
      <c r="Q98" s="29">
        <v>3651</v>
      </c>
      <c r="R98" s="63"/>
      <c r="S98" s="97">
        <v>490</v>
      </c>
      <c r="T98" s="63">
        <v>73736</v>
      </c>
      <c r="U98" s="63">
        <v>57579</v>
      </c>
      <c r="V98" s="63">
        <v>28622</v>
      </c>
      <c r="W98" s="63">
        <v>19889</v>
      </c>
      <c r="X98" s="63">
        <v>14575</v>
      </c>
      <c r="Y98" s="29">
        <v>5715</v>
      </c>
      <c r="Z98" s="63"/>
      <c r="AA98" s="172">
        <v>490</v>
      </c>
      <c r="AB98" s="63">
        <v>40523</v>
      </c>
      <c r="AC98" s="63">
        <v>26328</v>
      </c>
      <c r="AD98" s="63">
        <v>14050</v>
      </c>
      <c r="AE98" s="63">
        <v>10455</v>
      </c>
      <c r="AF98" s="63">
        <v>8810</v>
      </c>
      <c r="AG98" s="29">
        <v>4052</v>
      </c>
      <c r="AH98" s="63"/>
      <c r="AI98" s="172">
        <v>490</v>
      </c>
      <c r="AJ98" s="63">
        <v>330222</v>
      </c>
      <c r="AK98" s="63">
        <v>218872</v>
      </c>
      <c r="AL98" s="63">
        <v>112202</v>
      </c>
      <c r="AM98" s="63">
        <v>40352</v>
      </c>
      <c r="AN98" s="63">
        <v>20232</v>
      </c>
      <c r="AO98" s="29">
        <v>4052</v>
      </c>
      <c r="AP98" s="63"/>
      <c r="AQ98" s="97">
        <v>490</v>
      </c>
      <c r="AR98" s="63">
        <v>314323</v>
      </c>
      <c r="AS98" s="63">
        <v>209140</v>
      </c>
      <c r="AT98" s="63">
        <v>99239</v>
      </c>
      <c r="AU98" s="63">
        <v>75123</v>
      </c>
      <c r="AV98" s="63">
        <v>20777</v>
      </c>
      <c r="AW98" s="29">
        <v>6230</v>
      </c>
      <c r="AX98" s="260"/>
    </row>
    <row r="99" spans="2:50" x14ac:dyDescent="0.25">
      <c r="B99" s="257"/>
      <c r="C99" s="172">
        <v>491</v>
      </c>
      <c r="D99" s="63">
        <v>36176</v>
      </c>
      <c r="E99" s="63">
        <v>18007</v>
      </c>
      <c r="F99" s="63">
        <v>10747</v>
      </c>
      <c r="G99" s="63">
        <v>2754</v>
      </c>
      <c r="H99" s="63">
        <v>4030</v>
      </c>
      <c r="I99" s="29">
        <v>3742</v>
      </c>
      <c r="K99" s="172">
        <v>491</v>
      </c>
      <c r="L99" s="63">
        <v>81239</v>
      </c>
      <c r="M99" s="63">
        <v>68232</v>
      </c>
      <c r="N99" s="63">
        <v>30615</v>
      </c>
      <c r="O99" s="63">
        <v>12111</v>
      </c>
      <c r="P99" s="63">
        <v>11822</v>
      </c>
      <c r="Q99" s="29">
        <v>3742</v>
      </c>
      <c r="R99" s="63"/>
      <c r="S99" s="97">
        <v>491</v>
      </c>
      <c r="T99" s="63">
        <v>73380</v>
      </c>
      <c r="U99" s="63">
        <v>57412</v>
      </c>
      <c r="V99" s="63">
        <v>28823</v>
      </c>
      <c r="W99" s="63">
        <v>19668</v>
      </c>
      <c r="X99" s="63">
        <v>14818</v>
      </c>
      <c r="Y99" s="29">
        <v>5701</v>
      </c>
      <c r="Z99" s="63"/>
      <c r="AA99" s="172">
        <v>491</v>
      </c>
      <c r="AB99" s="63">
        <v>40599</v>
      </c>
      <c r="AC99" s="63">
        <v>26181</v>
      </c>
      <c r="AD99" s="63">
        <v>14305</v>
      </c>
      <c r="AE99" s="63">
        <v>10388</v>
      </c>
      <c r="AF99" s="63">
        <v>9007</v>
      </c>
      <c r="AG99" s="29">
        <v>4130</v>
      </c>
      <c r="AH99" s="63"/>
      <c r="AI99" s="172">
        <v>491</v>
      </c>
      <c r="AJ99" s="63">
        <v>328757</v>
      </c>
      <c r="AK99" s="63">
        <v>217402</v>
      </c>
      <c r="AL99" s="63">
        <v>111570</v>
      </c>
      <c r="AM99" s="63">
        <v>39993</v>
      </c>
      <c r="AN99" s="63">
        <v>20302</v>
      </c>
      <c r="AO99" s="29">
        <v>4130</v>
      </c>
      <c r="AP99" s="63"/>
      <c r="AQ99" s="97">
        <v>491</v>
      </c>
      <c r="AR99" s="63">
        <v>312789</v>
      </c>
      <c r="AS99" s="63">
        <v>209296</v>
      </c>
      <c r="AT99" s="63">
        <v>99494</v>
      </c>
      <c r="AU99" s="63">
        <v>75150</v>
      </c>
      <c r="AV99" s="63">
        <v>20981</v>
      </c>
      <c r="AW99" s="29">
        <v>6307</v>
      </c>
      <c r="AX99" s="260"/>
    </row>
    <row r="100" spans="2:50" x14ac:dyDescent="0.25">
      <c r="B100" s="257"/>
      <c r="C100" s="172">
        <v>492</v>
      </c>
      <c r="D100" s="63">
        <v>36594</v>
      </c>
      <c r="E100" s="63">
        <v>18117</v>
      </c>
      <c r="F100" s="63">
        <v>10745</v>
      </c>
      <c r="G100" s="63">
        <v>2855</v>
      </c>
      <c r="H100" s="63">
        <v>3968</v>
      </c>
      <c r="I100" s="29">
        <v>3954</v>
      </c>
      <c r="K100" s="172">
        <v>492</v>
      </c>
      <c r="L100" s="63">
        <v>81351</v>
      </c>
      <c r="M100" s="63">
        <v>68167</v>
      </c>
      <c r="N100" s="63">
        <v>30480</v>
      </c>
      <c r="O100" s="63">
        <v>12148</v>
      </c>
      <c r="P100" s="63">
        <v>11791</v>
      </c>
      <c r="Q100" s="29">
        <v>3954</v>
      </c>
      <c r="R100" s="63"/>
      <c r="S100" s="97">
        <v>492</v>
      </c>
      <c r="T100" s="63">
        <v>73515</v>
      </c>
      <c r="U100" s="63">
        <v>57422</v>
      </c>
      <c r="V100" s="63">
        <v>28616</v>
      </c>
      <c r="W100" s="63">
        <v>19728</v>
      </c>
      <c r="X100" s="63">
        <v>14748</v>
      </c>
      <c r="Y100" s="29">
        <v>5889</v>
      </c>
      <c r="Z100" s="63"/>
      <c r="AA100" s="172">
        <v>492</v>
      </c>
      <c r="AB100" s="63">
        <v>40711</v>
      </c>
      <c r="AC100" s="63">
        <v>26210</v>
      </c>
      <c r="AD100" s="63">
        <v>14370</v>
      </c>
      <c r="AE100" s="63">
        <v>10620</v>
      </c>
      <c r="AF100" s="63">
        <v>8932</v>
      </c>
      <c r="AG100" s="29">
        <v>4151</v>
      </c>
      <c r="AH100" s="63"/>
      <c r="AI100" s="172">
        <v>492</v>
      </c>
      <c r="AJ100" s="63">
        <v>329007</v>
      </c>
      <c r="AK100" s="63">
        <v>216685</v>
      </c>
      <c r="AL100" s="63">
        <v>111174</v>
      </c>
      <c r="AM100" s="63">
        <v>40230</v>
      </c>
      <c r="AN100" s="63">
        <v>20168</v>
      </c>
      <c r="AO100" s="29">
        <v>4151</v>
      </c>
      <c r="AP100" s="63"/>
      <c r="AQ100" s="97">
        <v>492</v>
      </c>
      <c r="AR100" s="63">
        <v>315202</v>
      </c>
      <c r="AS100" s="63">
        <v>206517</v>
      </c>
      <c r="AT100" s="63">
        <v>99604</v>
      </c>
      <c r="AU100" s="63">
        <v>75011</v>
      </c>
      <c r="AV100" s="63">
        <v>21089</v>
      </c>
      <c r="AW100" s="29">
        <v>6523</v>
      </c>
      <c r="AX100" s="260"/>
    </row>
    <row r="101" spans="2:50" x14ac:dyDescent="0.25">
      <c r="B101" s="257"/>
      <c r="C101" s="172">
        <v>493</v>
      </c>
      <c r="D101" s="63">
        <v>36263</v>
      </c>
      <c r="E101" s="63">
        <v>18179</v>
      </c>
      <c r="F101" s="63">
        <v>10878</v>
      </c>
      <c r="G101" s="63">
        <v>2783</v>
      </c>
      <c r="H101" s="63">
        <v>3922</v>
      </c>
      <c r="I101" s="29">
        <v>3995</v>
      </c>
      <c r="K101" s="172">
        <v>493</v>
      </c>
      <c r="L101" s="63">
        <v>80680</v>
      </c>
      <c r="M101" s="63">
        <v>67903</v>
      </c>
      <c r="N101" s="63">
        <v>30576</v>
      </c>
      <c r="O101" s="63">
        <v>11924</v>
      </c>
      <c r="P101" s="63">
        <v>12020</v>
      </c>
      <c r="Q101" s="29">
        <v>3995</v>
      </c>
      <c r="R101" s="63"/>
      <c r="S101" s="97">
        <v>493</v>
      </c>
      <c r="T101" s="63">
        <v>73403</v>
      </c>
      <c r="U101" s="63">
        <v>57328</v>
      </c>
      <c r="V101" s="63">
        <v>28876</v>
      </c>
      <c r="W101" s="63">
        <v>20057</v>
      </c>
      <c r="X101" s="63">
        <v>14810</v>
      </c>
      <c r="Y101" s="29">
        <v>6041</v>
      </c>
      <c r="Z101" s="63"/>
      <c r="AA101" s="172">
        <v>493</v>
      </c>
      <c r="AB101" s="63">
        <v>40752</v>
      </c>
      <c r="AC101" s="63">
        <v>26391</v>
      </c>
      <c r="AD101" s="63">
        <v>14385</v>
      </c>
      <c r="AE101" s="63">
        <v>10453</v>
      </c>
      <c r="AF101" s="63">
        <v>9221</v>
      </c>
      <c r="AG101" s="29">
        <v>4312</v>
      </c>
      <c r="AH101" s="63"/>
      <c r="AI101" s="172">
        <v>493</v>
      </c>
      <c r="AJ101" s="63">
        <v>326482</v>
      </c>
      <c r="AK101" s="63">
        <v>215731</v>
      </c>
      <c r="AL101" s="63">
        <v>110586</v>
      </c>
      <c r="AM101" s="63">
        <v>40100</v>
      </c>
      <c r="AN101" s="63">
        <v>20405</v>
      </c>
      <c r="AO101" s="29">
        <v>4312</v>
      </c>
      <c r="AP101" s="63"/>
      <c r="AQ101" s="97">
        <v>493</v>
      </c>
      <c r="AR101" s="63">
        <v>312887</v>
      </c>
      <c r="AS101" s="63">
        <v>206440</v>
      </c>
      <c r="AT101" s="63">
        <v>98760</v>
      </c>
      <c r="AU101" s="63">
        <v>74347</v>
      </c>
      <c r="AV101" s="63">
        <v>21017</v>
      </c>
      <c r="AW101" s="29">
        <v>6701</v>
      </c>
      <c r="AX101" s="260"/>
    </row>
    <row r="102" spans="2:50" x14ac:dyDescent="0.25">
      <c r="B102" s="257"/>
      <c r="C102" s="172">
        <v>494</v>
      </c>
      <c r="D102" s="63">
        <v>36580</v>
      </c>
      <c r="E102" s="63">
        <v>18033</v>
      </c>
      <c r="F102" s="63">
        <v>10686</v>
      </c>
      <c r="G102" s="63">
        <v>2726</v>
      </c>
      <c r="H102" s="63">
        <v>3955</v>
      </c>
      <c r="I102" s="29">
        <v>4161</v>
      </c>
      <c r="K102" s="172">
        <v>494</v>
      </c>
      <c r="L102" s="63">
        <v>80772</v>
      </c>
      <c r="M102" s="63">
        <v>67961</v>
      </c>
      <c r="N102" s="63">
        <v>30265</v>
      </c>
      <c r="O102" s="63">
        <v>12128</v>
      </c>
      <c r="P102" s="63">
        <v>11898</v>
      </c>
      <c r="Q102" s="29">
        <v>4161</v>
      </c>
      <c r="R102" s="63"/>
      <c r="S102" s="97">
        <v>494</v>
      </c>
      <c r="T102" s="63">
        <v>73531</v>
      </c>
      <c r="U102" s="63">
        <v>57126</v>
      </c>
      <c r="V102" s="63">
        <v>28505</v>
      </c>
      <c r="W102" s="63">
        <v>19727</v>
      </c>
      <c r="X102" s="63">
        <v>14825</v>
      </c>
      <c r="Y102" s="29">
        <v>6180</v>
      </c>
      <c r="Z102" s="63"/>
      <c r="AA102" s="172">
        <v>494</v>
      </c>
      <c r="AB102" s="63">
        <v>40958</v>
      </c>
      <c r="AC102" s="63">
        <v>26388</v>
      </c>
      <c r="AD102" s="63">
        <v>14335</v>
      </c>
      <c r="AE102" s="63">
        <v>10513</v>
      </c>
      <c r="AF102" s="63">
        <v>9009</v>
      </c>
      <c r="AG102" s="29">
        <v>4377</v>
      </c>
      <c r="AH102" s="63"/>
      <c r="AI102" s="172">
        <v>494</v>
      </c>
      <c r="AJ102" s="63">
        <v>325378</v>
      </c>
      <c r="AK102" s="63">
        <v>214002</v>
      </c>
      <c r="AL102" s="63">
        <v>110374</v>
      </c>
      <c r="AM102" s="63">
        <v>39560</v>
      </c>
      <c r="AN102" s="63">
        <v>20453</v>
      </c>
      <c r="AO102" s="29">
        <v>4377</v>
      </c>
      <c r="AP102" s="63"/>
      <c r="AQ102" s="97">
        <v>494</v>
      </c>
      <c r="AR102" s="63">
        <v>310352</v>
      </c>
      <c r="AS102" s="63">
        <v>206379</v>
      </c>
      <c r="AT102" s="63">
        <v>98010</v>
      </c>
      <c r="AU102" s="63">
        <v>74276</v>
      </c>
      <c r="AV102" s="63">
        <v>21275</v>
      </c>
      <c r="AW102" s="29">
        <v>6884</v>
      </c>
      <c r="AX102" s="260"/>
    </row>
    <row r="103" spans="2:50" x14ac:dyDescent="0.25">
      <c r="B103" s="257"/>
      <c r="C103" s="172">
        <v>495</v>
      </c>
      <c r="D103" s="63">
        <v>36682</v>
      </c>
      <c r="E103" s="63">
        <v>17945</v>
      </c>
      <c r="F103" s="63">
        <v>10625</v>
      </c>
      <c r="G103" s="63">
        <v>2779</v>
      </c>
      <c r="H103" s="63">
        <v>4099</v>
      </c>
      <c r="I103" s="29">
        <v>4152</v>
      </c>
      <c r="K103" s="172">
        <v>495</v>
      </c>
      <c r="L103" s="63">
        <v>79603</v>
      </c>
      <c r="M103" s="63">
        <v>67735</v>
      </c>
      <c r="N103" s="63">
        <v>29951</v>
      </c>
      <c r="O103" s="63">
        <v>12059</v>
      </c>
      <c r="P103" s="63">
        <v>11881</v>
      </c>
      <c r="Q103" s="29">
        <v>4152</v>
      </c>
      <c r="R103" s="63"/>
      <c r="S103" s="97">
        <v>495</v>
      </c>
      <c r="T103" s="63">
        <v>73339</v>
      </c>
      <c r="U103" s="63">
        <v>57142</v>
      </c>
      <c r="V103" s="63">
        <v>28663</v>
      </c>
      <c r="W103" s="63">
        <v>20028</v>
      </c>
      <c r="X103" s="63">
        <v>14998</v>
      </c>
      <c r="Y103" s="29">
        <v>6409</v>
      </c>
      <c r="Z103" s="63"/>
      <c r="AA103" s="172">
        <v>495</v>
      </c>
      <c r="AB103" s="63">
        <v>41039</v>
      </c>
      <c r="AC103" s="63">
        <v>26480</v>
      </c>
      <c r="AD103" s="63">
        <v>14429</v>
      </c>
      <c r="AE103" s="63">
        <v>10615</v>
      </c>
      <c r="AF103" s="63">
        <v>9084</v>
      </c>
      <c r="AG103" s="29">
        <v>4473</v>
      </c>
      <c r="AH103" s="63"/>
      <c r="AI103" s="172">
        <v>495</v>
      </c>
      <c r="AJ103" s="63">
        <v>324448</v>
      </c>
      <c r="AK103" s="63">
        <v>213619</v>
      </c>
      <c r="AL103" s="63">
        <v>109358</v>
      </c>
      <c r="AM103" s="63">
        <v>39773</v>
      </c>
      <c r="AN103" s="63">
        <v>20153</v>
      </c>
      <c r="AO103" s="29">
        <v>4473</v>
      </c>
      <c r="AP103" s="63"/>
      <c r="AQ103" s="97">
        <v>495</v>
      </c>
      <c r="AR103" s="63">
        <v>310078</v>
      </c>
      <c r="AS103" s="63">
        <v>207259</v>
      </c>
      <c r="AT103" s="63">
        <v>98345</v>
      </c>
      <c r="AU103" s="63">
        <v>74149</v>
      </c>
      <c r="AV103" s="63">
        <v>21078</v>
      </c>
      <c r="AW103" s="29">
        <v>7049</v>
      </c>
      <c r="AX103" s="260"/>
    </row>
    <row r="104" spans="2:50" x14ac:dyDescent="0.25">
      <c r="B104" s="257"/>
      <c r="C104" s="172">
        <v>496</v>
      </c>
      <c r="D104" s="63">
        <v>36619</v>
      </c>
      <c r="E104" s="63">
        <v>18337</v>
      </c>
      <c r="F104" s="63">
        <v>10698</v>
      </c>
      <c r="G104" s="63">
        <v>2768</v>
      </c>
      <c r="H104" s="63">
        <v>4012</v>
      </c>
      <c r="I104" s="29">
        <v>4226</v>
      </c>
      <c r="K104" s="172">
        <v>496</v>
      </c>
      <c r="L104" s="63">
        <v>79543</v>
      </c>
      <c r="M104" s="63">
        <v>66770</v>
      </c>
      <c r="N104" s="63">
        <v>30086</v>
      </c>
      <c r="O104" s="63">
        <v>11964</v>
      </c>
      <c r="P104" s="63">
        <v>11876</v>
      </c>
      <c r="Q104" s="29">
        <v>4226</v>
      </c>
      <c r="R104" s="63"/>
      <c r="S104" s="97">
        <v>496</v>
      </c>
      <c r="T104" s="63">
        <v>72788</v>
      </c>
      <c r="U104" s="63">
        <v>57429</v>
      </c>
      <c r="V104" s="63">
        <v>28716</v>
      </c>
      <c r="W104" s="63">
        <v>19844</v>
      </c>
      <c r="X104" s="63">
        <v>15065</v>
      </c>
      <c r="Y104" s="29">
        <v>6551</v>
      </c>
      <c r="Z104" s="63"/>
      <c r="AA104" s="172">
        <v>496</v>
      </c>
      <c r="AB104" s="63">
        <v>41041</v>
      </c>
      <c r="AC104" s="63">
        <v>26547</v>
      </c>
      <c r="AD104" s="63">
        <v>14216</v>
      </c>
      <c r="AE104" s="63">
        <v>10454</v>
      </c>
      <c r="AF104" s="63">
        <v>9122</v>
      </c>
      <c r="AG104" s="29">
        <v>4589</v>
      </c>
      <c r="AH104" s="63"/>
      <c r="AI104" s="172">
        <v>496</v>
      </c>
      <c r="AJ104" s="63">
        <v>322689</v>
      </c>
      <c r="AK104" s="63">
        <v>213821</v>
      </c>
      <c r="AL104" s="63">
        <v>108635</v>
      </c>
      <c r="AM104" s="63">
        <v>39361</v>
      </c>
      <c r="AN104" s="63">
        <v>20384</v>
      </c>
      <c r="AO104" s="29">
        <v>4589</v>
      </c>
      <c r="AP104" s="63"/>
      <c r="AQ104" s="97">
        <v>496</v>
      </c>
      <c r="AR104" s="63">
        <v>309548</v>
      </c>
      <c r="AS104" s="63">
        <v>205533</v>
      </c>
      <c r="AT104" s="63">
        <v>97745</v>
      </c>
      <c r="AU104" s="63">
        <v>74312</v>
      </c>
      <c r="AV104" s="63">
        <v>21039</v>
      </c>
      <c r="AW104" s="29">
        <v>6985</v>
      </c>
      <c r="AX104" s="260"/>
    </row>
    <row r="105" spans="2:50" x14ac:dyDescent="0.25">
      <c r="B105" s="257"/>
      <c r="C105" s="172">
        <v>497</v>
      </c>
      <c r="D105" s="63">
        <v>36477</v>
      </c>
      <c r="E105" s="63">
        <v>18109</v>
      </c>
      <c r="F105" s="63">
        <v>10759</v>
      </c>
      <c r="G105" s="63">
        <v>2743</v>
      </c>
      <c r="H105" s="63">
        <v>3963</v>
      </c>
      <c r="I105" s="29">
        <v>4331</v>
      </c>
      <c r="K105" s="172">
        <v>497</v>
      </c>
      <c r="L105" s="63">
        <v>78792</v>
      </c>
      <c r="M105" s="63">
        <v>66599</v>
      </c>
      <c r="N105" s="63">
        <v>29730</v>
      </c>
      <c r="O105" s="63">
        <v>11922</v>
      </c>
      <c r="P105" s="63">
        <v>11780</v>
      </c>
      <c r="Q105" s="29">
        <v>4331</v>
      </c>
      <c r="R105" s="63"/>
      <c r="S105" s="97">
        <v>497</v>
      </c>
      <c r="T105" s="63">
        <v>72797</v>
      </c>
      <c r="U105" s="63">
        <v>56614</v>
      </c>
      <c r="V105" s="63">
        <v>28901</v>
      </c>
      <c r="W105" s="63">
        <v>19600</v>
      </c>
      <c r="X105" s="63">
        <v>14813</v>
      </c>
      <c r="Y105" s="29">
        <v>6454</v>
      </c>
      <c r="Z105" s="63"/>
      <c r="AA105" s="172">
        <v>497</v>
      </c>
      <c r="AB105" s="63">
        <v>41104</v>
      </c>
      <c r="AC105" s="63">
        <v>26443</v>
      </c>
      <c r="AD105" s="63">
        <v>14664</v>
      </c>
      <c r="AE105" s="63">
        <v>10762</v>
      </c>
      <c r="AF105" s="63">
        <v>9150</v>
      </c>
      <c r="AG105" s="29">
        <v>4597</v>
      </c>
      <c r="AH105" s="63"/>
      <c r="AI105" s="172">
        <v>497</v>
      </c>
      <c r="AJ105" s="63">
        <v>319377</v>
      </c>
      <c r="AK105" s="63">
        <v>211166</v>
      </c>
      <c r="AL105" s="63">
        <v>108067</v>
      </c>
      <c r="AM105" s="63">
        <v>39084</v>
      </c>
      <c r="AN105" s="63">
        <v>20199</v>
      </c>
      <c r="AO105" s="29">
        <v>4597</v>
      </c>
      <c r="AP105" s="63"/>
      <c r="AQ105" s="97">
        <v>497</v>
      </c>
      <c r="AR105" s="63">
        <v>306307</v>
      </c>
      <c r="AS105" s="63">
        <v>203632</v>
      </c>
      <c r="AT105" s="63">
        <v>97419</v>
      </c>
      <c r="AU105" s="63">
        <v>73629</v>
      </c>
      <c r="AV105" s="63">
        <v>21088</v>
      </c>
      <c r="AW105" s="29">
        <v>7121</v>
      </c>
      <c r="AX105" s="260"/>
    </row>
    <row r="106" spans="2:50" x14ac:dyDescent="0.25">
      <c r="B106" s="257"/>
      <c r="C106" s="172">
        <v>498</v>
      </c>
      <c r="D106" s="63">
        <v>36781</v>
      </c>
      <c r="E106" s="63">
        <v>18170</v>
      </c>
      <c r="F106" s="63">
        <v>10672</v>
      </c>
      <c r="G106" s="63">
        <v>2726</v>
      </c>
      <c r="H106" s="63">
        <v>4029</v>
      </c>
      <c r="I106" s="29">
        <v>4369</v>
      </c>
      <c r="K106" s="172">
        <v>498</v>
      </c>
      <c r="L106" s="63">
        <v>78624</v>
      </c>
      <c r="M106" s="63">
        <v>66061</v>
      </c>
      <c r="N106" s="63">
        <v>29527</v>
      </c>
      <c r="O106" s="63">
        <v>12053</v>
      </c>
      <c r="P106" s="63">
        <v>11678</v>
      </c>
      <c r="Q106" s="29">
        <v>4369</v>
      </c>
      <c r="R106" s="63"/>
      <c r="S106" s="97">
        <v>498</v>
      </c>
      <c r="T106" s="63">
        <v>72554</v>
      </c>
      <c r="U106" s="63">
        <v>56641</v>
      </c>
      <c r="V106" s="63">
        <v>28314</v>
      </c>
      <c r="W106" s="63">
        <v>19787</v>
      </c>
      <c r="X106" s="63">
        <v>14910</v>
      </c>
      <c r="Y106" s="29">
        <v>6722</v>
      </c>
      <c r="Z106" s="63"/>
      <c r="AA106" s="172">
        <v>498</v>
      </c>
      <c r="AB106" s="63">
        <v>41207</v>
      </c>
      <c r="AC106" s="63">
        <v>26309</v>
      </c>
      <c r="AD106" s="63">
        <v>14278</v>
      </c>
      <c r="AE106" s="63">
        <v>10733</v>
      </c>
      <c r="AF106" s="63">
        <v>9377</v>
      </c>
      <c r="AG106" s="29">
        <v>4686</v>
      </c>
      <c r="AH106" s="63"/>
      <c r="AI106" s="172">
        <v>498</v>
      </c>
      <c r="AJ106" s="63">
        <v>318658</v>
      </c>
      <c r="AK106" s="63">
        <v>210868</v>
      </c>
      <c r="AL106" s="63">
        <v>107481</v>
      </c>
      <c r="AM106" s="63">
        <v>38897</v>
      </c>
      <c r="AN106" s="63">
        <v>20196</v>
      </c>
      <c r="AO106" s="29">
        <v>4686</v>
      </c>
      <c r="AP106" s="63"/>
      <c r="AQ106" s="97">
        <v>498</v>
      </c>
      <c r="AR106" s="63">
        <v>303147</v>
      </c>
      <c r="AS106" s="63">
        <v>202865</v>
      </c>
      <c r="AT106" s="63">
        <v>97056</v>
      </c>
      <c r="AU106" s="63">
        <v>73830</v>
      </c>
      <c r="AV106" s="63">
        <v>21319</v>
      </c>
      <c r="AW106" s="29">
        <v>7347</v>
      </c>
      <c r="AX106" s="260"/>
    </row>
    <row r="107" spans="2:50" x14ac:dyDescent="0.25">
      <c r="B107" s="257"/>
      <c r="C107" s="172">
        <v>499</v>
      </c>
      <c r="D107" s="63">
        <v>36643</v>
      </c>
      <c r="E107" s="63">
        <v>18285</v>
      </c>
      <c r="F107" s="63">
        <v>10602</v>
      </c>
      <c r="G107" s="63">
        <v>2821</v>
      </c>
      <c r="H107" s="63">
        <v>4100</v>
      </c>
      <c r="I107" s="29">
        <v>4415</v>
      </c>
      <c r="K107" s="172">
        <v>499</v>
      </c>
      <c r="L107" s="63">
        <v>77667</v>
      </c>
      <c r="M107" s="63">
        <v>65715</v>
      </c>
      <c r="N107" s="63">
        <v>29334</v>
      </c>
      <c r="O107" s="63">
        <v>11892</v>
      </c>
      <c r="P107" s="63">
        <v>11752</v>
      </c>
      <c r="Q107" s="29">
        <v>4415</v>
      </c>
      <c r="R107" s="63"/>
      <c r="S107" s="97">
        <v>499</v>
      </c>
      <c r="T107" s="63">
        <v>72248</v>
      </c>
      <c r="U107" s="63">
        <v>56676</v>
      </c>
      <c r="V107" s="63">
        <v>28385</v>
      </c>
      <c r="W107" s="63">
        <v>19766</v>
      </c>
      <c r="X107" s="63">
        <v>15081</v>
      </c>
      <c r="Y107" s="29">
        <v>6781</v>
      </c>
      <c r="Z107" s="63"/>
      <c r="AA107" s="172">
        <v>499</v>
      </c>
      <c r="AB107" s="63">
        <v>40987</v>
      </c>
      <c r="AC107" s="63">
        <v>26699</v>
      </c>
      <c r="AD107" s="63">
        <v>14399</v>
      </c>
      <c r="AE107" s="63">
        <v>10572</v>
      </c>
      <c r="AF107" s="63">
        <v>9366</v>
      </c>
      <c r="AG107" s="29">
        <v>4799</v>
      </c>
      <c r="AH107" s="63"/>
      <c r="AI107" s="172">
        <v>499</v>
      </c>
      <c r="AJ107" s="63">
        <v>316644</v>
      </c>
      <c r="AK107" s="63">
        <v>208411</v>
      </c>
      <c r="AL107" s="63">
        <v>106298</v>
      </c>
      <c r="AM107" s="63">
        <v>38909</v>
      </c>
      <c r="AN107" s="63">
        <v>20193</v>
      </c>
      <c r="AO107" s="29">
        <v>4799</v>
      </c>
      <c r="AP107" s="63"/>
      <c r="AQ107" s="97">
        <v>499</v>
      </c>
      <c r="AR107" s="63">
        <v>304125</v>
      </c>
      <c r="AS107" s="63">
        <v>202377</v>
      </c>
      <c r="AT107" s="63">
        <v>96466</v>
      </c>
      <c r="AU107" s="63">
        <v>73203</v>
      </c>
      <c r="AV107" s="63">
        <v>21318</v>
      </c>
      <c r="AW107" s="29">
        <v>7420</v>
      </c>
      <c r="AX107" s="260"/>
    </row>
    <row r="108" spans="2:50" x14ac:dyDescent="0.25">
      <c r="B108" s="257"/>
      <c r="C108" s="172">
        <v>500</v>
      </c>
      <c r="D108" s="63">
        <v>36588</v>
      </c>
      <c r="E108" s="63">
        <v>18317</v>
      </c>
      <c r="F108" s="63">
        <v>10656</v>
      </c>
      <c r="G108" s="63">
        <v>2752</v>
      </c>
      <c r="H108" s="63">
        <v>4078</v>
      </c>
      <c r="I108" s="29">
        <v>4607</v>
      </c>
      <c r="K108" s="172">
        <v>500</v>
      </c>
      <c r="L108" s="63">
        <v>76959</v>
      </c>
      <c r="M108" s="63">
        <v>65446</v>
      </c>
      <c r="N108" s="63">
        <v>28919</v>
      </c>
      <c r="O108" s="63">
        <v>11539</v>
      </c>
      <c r="P108" s="63">
        <v>11847</v>
      </c>
      <c r="Q108" s="29">
        <v>4607</v>
      </c>
      <c r="R108" s="63"/>
      <c r="S108" s="97">
        <v>500</v>
      </c>
      <c r="T108" s="63">
        <v>71888</v>
      </c>
      <c r="U108" s="63">
        <v>56482</v>
      </c>
      <c r="V108" s="63">
        <v>28438</v>
      </c>
      <c r="W108" s="63">
        <v>19558</v>
      </c>
      <c r="X108" s="63">
        <v>14871</v>
      </c>
      <c r="Y108" s="29">
        <v>7004</v>
      </c>
      <c r="Z108" s="63"/>
      <c r="AA108" s="172">
        <v>500</v>
      </c>
      <c r="AB108" s="63">
        <v>41071</v>
      </c>
      <c r="AC108" s="63">
        <v>26556</v>
      </c>
      <c r="AD108" s="63">
        <v>14519</v>
      </c>
      <c r="AE108" s="63">
        <v>10722</v>
      </c>
      <c r="AF108" s="63">
        <v>9195</v>
      </c>
      <c r="AG108" s="29">
        <v>4750</v>
      </c>
      <c r="AH108" s="63"/>
      <c r="AI108" s="172">
        <v>500</v>
      </c>
      <c r="AJ108" s="63">
        <v>316075</v>
      </c>
      <c r="AK108" s="63">
        <v>208325</v>
      </c>
      <c r="AL108" s="63">
        <v>105979</v>
      </c>
      <c r="AM108" s="63">
        <v>38637</v>
      </c>
      <c r="AN108" s="63">
        <v>20021</v>
      </c>
      <c r="AO108" s="29">
        <v>4750</v>
      </c>
      <c r="AP108" s="63"/>
      <c r="AQ108" s="97">
        <v>500</v>
      </c>
      <c r="AR108" s="63">
        <v>300183</v>
      </c>
      <c r="AS108" s="63">
        <v>201706</v>
      </c>
      <c r="AT108" s="63">
        <v>95163</v>
      </c>
      <c r="AU108" s="63">
        <v>72983</v>
      </c>
      <c r="AV108" s="63">
        <v>21131</v>
      </c>
      <c r="AW108" s="29">
        <v>7604</v>
      </c>
      <c r="AX108" s="260"/>
    </row>
    <row r="109" spans="2:50" x14ac:dyDescent="0.25">
      <c r="B109" s="257"/>
      <c r="C109" s="172">
        <v>501</v>
      </c>
      <c r="D109" s="63">
        <v>36360</v>
      </c>
      <c r="E109" s="63">
        <v>18141</v>
      </c>
      <c r="F109" s="63">
        <v>10631</v>
      </c>
      <c r="G109" s="63">
        <v>2765</v>
      </c>
      <c r="H109" s="63">
        <v>3958</v>
      </c>
      <c r="I109" s="29">
        <v>4636</v>
      </c>
      <c r="K109" s="172">
        <v>501</v>
      </c>
      <c r="L109" s="63">
        <v>76384</v>
      </c>
      <c r="M109" s="63">
        <v>64462</v>
      </c>
      <c r="N109" s="63">
        <v>28904</v>
      </c>
      <c r="O109" s="63">
        <v>11588</v>
      </c>
      <c r="P109" s="63">
        <v>11548</v>
      </c>
      <c r="Q109" s="29">
        <v>4636</v>
      </c>
      <c r="R109" s="63"/>
      <c r="S109" s="97">
        <v>501</v>
      </c>
      <c r="T109" s="63">
        <v>71453</v>
      </c>
      <c r="U109" s="63">
        <v>56162</v>
      </c>
      <c r="V109" s="63">
        <v>28206</v>
      </c>
      <c r="W109" s="63">
        <v>19895</v>
      </c>
      <c r="X109" s="63">
        <v>14933</v>
      </c>
      <c r="Y109" s="29">
        <v>6942</v>
      </c>
      <c r="Z109" s="63"/>
      <c r="AA109" s="172">
        <v>501</v>
      </c>
      <c r="AB109" s="63">
        <v>40734</v>
      </c>
      <c r="AC109" s="63">
        <v>26359</v>
      </c>
      <c r="AD109" s="63">
        <v>14328</v>
      </c>
      <c r="AE109" s="63">
        <v>10506</v>
      </c>
      <c r="AF109" s="63">
        <v>9283</v>
      </c>
      <c r="AG109" s="29">
        <v>4908</v>
      </c>
      <c r="AH109" s="63"/>
      <c r="AI109" s="172">
        <v>501</v>
      </c>
      <c r="AJ109" s="63">
        <v>312391</v>
      </c>
      <c r="AK109" s="63">
        <v>205736</v>
      </c>
      <c r="AL109" s="63">
        <v>104952</v>
      </c>
      <c r="AM109" s="63">
        <v>38368</v>
      </c>
      <c r="AN109" s="63">
        <v>19806</v>
      </c>
      <c r="AO109" s="29">
        <v>4908</v>
      </c>
      <c r="AP109" s="63"/>
      <c r="AQ109" s="97">
        <v>501</v>
      </c>
      <c r="AR109" s="63">
        <v>299685</v>
      </c>
      <c r="AS109" s="63">
        <v>199366</v>
      </c>
      <c r="AT109" s="63">
        <v>95333</v>
      </c>
      <c r="AU109" s="63">
        <v>72326</v>
      </c>
      <c r="AV109" s="63">
        <v>21048</v>
      </c>
      <c r="AW109" s="29">
        <v>7575</v>
      </c>
      <c r="AX109" s="260"/>
    </row>
    <row r="110" spans="2:50" x14ac:dyDescent="0.25">
      <c r="B110" s="257"/>
      <c r="C110" s="172">
        <v>502</v>
      </c>
      <c r="D110" s="63">
        <v>36178</v>
      </c>
      <c r="E110" s="63">
        <v>18231</v>
      </c>
      <c r="F110" s="63">
        <v>10662</v>
      </c>
      <c r="G110" s="63">
        <v>2730</v>
      </c>
      <c r="H110" s="63">
        <v>4013</v>
      </c>
      <c r="I110" s="29">
        <v>4598</v>
      </c>
      <c r="K110" s="172">
        <v>502</v>
      </c>
      <c r="L110" s="63">
        <v>76025</v>
      </c>
      <c r="M110" s="63">
        <v>63659</v>
      </c>
      <c r="N110" s="63">
        <v>28555</v>
      </c>
      <c r="O110" s="63">
        <v>11656</v>
      </c>
      <c r="P110" s="63">
        <v>11540</v>
      </c>
      <c r="Q110" s="29">
        <v>4598</v>
      </c>
      <c r="R110" s="63"/>
      <c r="S110" s="97">
        <v>502</v>
      </c>
      <c r="T110" s="63">
        <v>71002</v>
      </c>
      <c r="U110" s="63">
        <v>55366</v>
      </c>
      <c r="V110" s="63">
        <v>28083</v>
      </c>
      <c r="W110" s="63">
        <v>19678</v>
      </c>
      <c r="X110" s="63">
        <v>15052</v>
      </c>
      <c r="Y110" s="29">
        <v>7238</v>
      </c>
      <c r="Z110" s="63"/>
      <c r="AA110" s="172">
        <v>502</v>
      </c>
      <c r="AB110" s="63">
        <v>40611</v>
      </c>
      <c r="AC110" s="63">
        <v>26301</v>
      </c>
      <c r="AD110" s="63">
        <v>14403</v>
      </c>
      <c r="AE110" s="63">
        <v>10515</v>
      </c>
      <c r="AF110" s="63">
        <v>9190</v>
      </c>
      <c r="AG110" s="29">
        <v>4870</v>
      </c>
      <c r="AH110" s="63"/>
      <c r="AI110" s="172">
        <v>502</v>
      </c>
      <c r="AJ110" s="63">
        <v>311102</v>
      </c>
      <c r="AK110" s="63">
        <v>204087</v>
      </c>
      <c r="AL110" s="63">
        <v>104820</v>
      </c>
      <c r="AM110" s="63">
        <v>38123</v>
      </c>
      <c r="AN110" s="63">
        <v>19785</v>
      </c>
      <c r="AO110" s="29">
        <v>4870</v>
      </c>
      <c r="AP110" s="63"/>
      <c r="AQ110" s="97">
        <v>502</v>
      </c>
      <c r="AR110" s="63">
        <v>297414</v>
      </c>
      <c r="AS110" s="63">
        <v>198665</v>
      </c>
      <c r="AT110" s="63">
        <v>94485</v>
      </c>
      <c r="AU110" s="63">
        <v>71869</v>
      </c>
      <c r="AV110" s="63">
        <v>20998</v>
      </c>
      <c r="AW110" s="29">
        <v>7861</v>
      </c>
      <c r="AX110" s="260"/>
    </row>
    <row r="111" spans="2:50" x14ac:dyDescent="0.25">
      <c r="B111" s="257"/>
      <c r="C111" s="172">
        <v>503</v>
      </c>
      <c r="D111" s="63">
        <v>36097</v>
      </c>
      <c r="E111" s="63">
        <v>18175</v>
      </c>
      <c r="F111" s="63">
        <v>10682</v>
      </c>
      <c r="G111" s="63">
        <v>2685</v>
      </c>
      <c r="H111" s="63">
        <v>4048</v>
      </c>
      <c r="I111" s="29">
        <v>4728</v>
      </c>
      <c r="K111" s="172">
        <v>503</v>
      </c>
      <c r="L111" s="63">
        <v>75096</v>
      </c>
      <c r="M111" s="63">
        <v>63477</v>
      </c>
      <c r="N111" s="63">
        <v>27806</v>
      </c>
      <c r="O111" s="63">
        <v>11611</v>
      </c>
      <c r="P111" s="63">
        <v>11351</v>
      </c>
      <c r="Q111" s="29">
        <v>4728</v>
      </c>
      <c r="R111" s="63"/>
      <c r="S111" s="97">
        <v>503</v>
      </c>
      <c r="T111" s="63">
        <v>70389</v>
      </c>
      <c r="U111" s="63">
        <v>55767</v>
      </c>
      <c r="V111" s="63">
        <v>27887</v>
      </c>
      <c r="W111" s="63">
        <v>19428</v>
      </c>
      <c r="X111" s="63">
        <v>15054</v>
      </c>
      <c r="Y111" s="29">
        <v>7365</v>
      </c>
      <c r="Z111" s="63"/>
      <c r="AA111" s="172">
        <v>503</v>
      </c>
      <c r="AB111" s="63">
        <v>40417</v>
      </c>
      <c r="AC111" s="63">
        <v>26328</v>
      </c>
      <c r="AD111" s="63">
        <v>14467</v>
      </c>
      <c r="AE111" s="63">
        <v>10609</v>
      </c>
      <c r="AF111" s="63">
        <v>9242</v>
      </c>
      <c r="AG111" s="29">
        <v>5028</v>
      </c>
      <c r="AH111" s="63"/>
      <c r="AI111" s="172">
        <v>503</v>
      </c>
      <c r="AJ111" s="63">
        <v>309601</v>
      </c>
      <c r="AK111" s="63">
        <v>202791</v>
      </c>
      <c r="AL111" s="63">
        <v>103598</v>
      </c>
      <c r="AM111" s="63">
        <v>37625</v>
      </c>
      <c r="AN111" s="63">
        <v>19490</v>
      </c>
      <c r="AO111" s="29">
        <v>5028</v>
      </c>
      <c r="AP111" s="63"/>
      <c r="AQ111" s="97">
        <v>503</v>
      </c>
      <c r="AR111" s="63">
        <v>295645</v>
      </c>
      <c r="AS111" s="63">
        <v>197252</v>
      </c>
      <c r="AT111" s="63">
        <v>93673</v>
      </c>
      <c r="AU111" s="63">
        <v>71418</v>
      </c>
      <c r="AV111" s="63">
        <v>20907</v>
      </c>
      <c r="AW111" s="29">
        <v>7892</v>
      </c>
      <c r="AX111" s="260"/>
    </row>
    <row r="112" spans="2:50" x14ac:dyDescent="0.25">
      <c r="B112" s="257"/>
      <c r="C112" s="172">
        <v>504</v>
      </c>
      <c r="D112" s="63">
        <v>36156</v>
      </c>
      <c r="E112" s="63">
        <v>18086</v>
      </c>
      <c r="F112" s="63">
        <v>10574</v>
      </c>
      <c r="G112" s="63">
        <v>2715</v>
      </c>
      <c r="H112" s="63">
        <v>4140</v>
      </c>
      <c r="I112" s="29">
        <v>4698</v>
      </c>
      <c r="K112" s="172">
        <v>504</v>
      </c>
      <c r="L112" s="63">
        <v>73870</v>
      </c>
      <c r="M112" s="63">
        <v>62682</v>
      </c>
      <c r="N112" s="63">
        <v>27938</v>
      </c>
      <c r="O112" s="63">
        <v>11527</v>
      </c>
      <c r="P112" s="63">
        <v>11406</v>
      </c>
      <c r="Q112" s="29">
        <v>4698</v>
      </c>
      <c r="R112" s="63"/>
      <c r="S112" s="97">
        <v>504</v>
      </c>
      <c r="T112" s="63">
        <v>70203</v>
      </c>
      <c r="U112" s="63">
        <v>54720</v>
      </c>
      <c r="V112" s="63">
        <v>27542</v>
      </c>
      <c r="W112" s="63">
        <v>19447</v>
      </c>
      <c r="X112" s="63">
        <v>14943</v>
      </c>
      <c r="Y112" s="29">
        <v>7372</v>
      </c>
      <c r="Z112" s="63"/>
      <c r="AA112" s="172">
        <v>504</v>
      </c>
      <c r="AB112" s="63">
        <v>40604</v>
      </c>
      <c r="AC112" s="63">
        <v>25969</v>
      </c>
      <c r="AD112" s="63">
        <v>14320</v>
      </c>
      <c r="AE112" s="63">
        <v>10574</v>
      </c>
      <c r="AF112" s="63">
        <v>9252</v>
      </c>
      <c r="AG112" s="29">
        <v>5011</v>
      </c>
      <c r="AH112" s="63"/>
      <c r="AI112" s="172">
        <v>504</v>
      </c>
      <c r="AJ112" s="63">
        <v>308392</v>
      </c>
      <c r="AK112" s="63">
        <v>201222</v>
      </c>
      <c r="AL112" s="63">
        <v>102623</v>
      </c>
      <c r="AM112" s="63">
        <v>37314</v>
      </c>
      <c r="AN112" s="63">
        <v>19613</v>
      </c>
      <c r="AO112" s="29">
        <v>5011</v>
      </c>
      <c r="AP112" s="63"/>
      <c r="AQ112" s="97">
        <v>504</v>
      </c>
      <c r="AR112" s="63">
        <v>290526</v>
      </c>
      <c r="AS112" s="63">
        <v>195508</v>
      </c>
      <c r="AT112" s="63">
        <v>93036</v>
      </c>
      <c r="AU112" s="63">
        <v>70741</v>
      </c>
      <c r="AV112" s="63">
        <v>20903</v>
      </c>
      <c r="AW112" s="29">
        <v>8096</v>
      </c>
      <c r="AX112" s="260"/>
    </row>
    <row r="113" spans="2:50" x14ac:dyDescent="0.25">
      <c r="B113" s="257"/>
      <c r="C113" s="172">
        <v>505</v>
      </c>
      <c r="D113" s="63">
        <v>36395</v>
      </c>
      <c r="E113" s="63">
        <v>18208</v>
      </c>
      <c r="F113" s="63">
        <v>10469</v>
      </c>
      <c r="G113" s="63">
        <v>2764</v>
      </c>
      <c r="H113" s="63">
        <v>3968</v>
      </c>
      <c r="I113" s="29">
        <v>4855</v>
      </c>
      <c r="K113" s="172">
        <v>505</v>
      </c>
      <c r="L113" s="63">
        <v>73332</v>
      </c>
      <c r="M113" s="63">
        <v>61956</v>
      </c>
      <c r="N113" s="63">
        <v>27599</v>
      </c>
      <c r="O113" s="63">
        <v>11190</v>
      </c>
      <c r="P113" s="63">
        <v>11419</v>
      </c>
      <c r="Q113" s="29">
        <v>4855</v>
      </c>
      <c r="R113" s="63"/>
      <c r="S113" s="97">
        <v>505</v>
      </c>
      <c r="T113" s="63">
        <v>69438</v>
      </c>
      <c r="U113" s="63">
        <v>54178</v>
      </c>
      <c r="V113" s="63">
        <v>27656</v>
      </c>
      <c r="W113" s="63">
        <v>19462</v>
      </c>
      <c r="X113" s="63">
        <v>15004</v>
      </c>
      <c r="Y113" s="29">
        <v>7633</v>
      </c>
      <c r="Z113" s="63"/>
      <c r="AA113" s="172">
        <v>505</v>
      </c>
      <c r="AB113" s="63">
        <v>40155</v>
      </c>
      <c r="AC113" s="63">
        <v>26091</v>
      </c>
      <c r="AD113" s="63">
        <v>14321</v>
      </c>
      <c r="AE113" s="63">
        <v>10629</v>
      </c>
      <c r="AF113" s="63">
        <v>9156</v>
      </c>
      <c r="AG113" s="29">
        <v>5062</v>
      </c>
      <c r="AH113" s="63"/>
      <c r="AI113" s="172">
        <v>505</v>
      </c>
      <c r="AJ113" s="63">
        <v>304726</v>
      </c>
      <c r="AK113" s="63">
        <v>200485</v>
      </c>
      <c r="AL113" s="63">
        <v>101530</v>
      </c>
      <c r="AM113" s="63">
        <v>36995</v>
      </c>
      <c r="AN113" s="63">
        <v>19387</v>
      </c>
      <c r="AO113" s="29">
        <v>5062</v>
      </c>
      <c r="AP113" s="63"/>
      <c r="AQ113" s="97">
        <v>505</v>
      </c>
      <c r="AR113" s="63">
        <v>291862</v>
      </c>
      <c r="AS113" s="63">
        <v>194110</v>
      </c>
      <c r="AT113" s="63">
        <v>92073</v>
      </c>
      <c r="AU113" s="63">
        <v>70221</v>
      </c>
      <c r="AV113" s="63">
        <v>20683</v>
      </c>
      <c r="AW113" s="29">
        <v>8036</v>
      </c>
      <c r="AX113" s="260"/>
    </row>
    <row r="114" spans="2:50" x14ac:dyDescent="0.25">
      <c r="B114" s="257"/>
      <c r="C114" s="172">
        <v>506</v>
      </c>
      <c r="D114" s="63">
        <v>35929</v>
      </c>
      <c r="E114" s="63">
        <v>17987</v>
      </c>
      <c r="F114" s="63">
        <v>10381</v>
      </c>
      <c r="G114" s="63">
        <v>2665</v>
      </c>
      <c r="H114" s="63">
        <v>3940</v>
      </c>
      <c r="I114" s="29">
        <v>4828</v>
      </c>
      <c r="K114" s="172">
        <v>506</v>
      </c>
      <c r="L114" s="63">
        <v>72413</v>
      </c>
      <c r="M114" s="63">
        <v>61551</v>
      </c>
      <c r="N114" s="63">
        <v>27007</v>
      </c>
      <c r="O114" s="63">
        <v>11152</v>
      </c>
      <c r="P114" s="63">
        <v>11333</v>
      </c>
      <c r="Q114" s="29">
        <v>4828</v>
      </c>
      <c r="R114" s="63"/>
      <c r="S114" s="97">
        <v>506</v>
      </c>
      <c r="T114" s="63">
        <v>69041</v>
      </c>
      <c r="U114" s="63">
        <v>54418</v>
      </c>
      <c r="V114" s="63">
        <v>27385</v>
      </c>
      <c r="W114" s="63">
        <v>19077</v>
      </c>
      <c r="X114" s="63">
        <v>14912</v>
      </c>
      <c r="Y114" s="29">
        <v>7718</v>
      </c>
      <c r="Z114" s="63"/>
      <c r="AA114" s="172">
        <v>506</v>
      </c>
      <c r="AB114" s="63">
        <v>40105</v>
      </c>
      <c r="AC114" s="63">
        <v>26039</v>
      </c>
      <c r="AD114" s="63">
        <v>14260</v>
      </c>
      <c r="AE114" s="63">
        <v>10508</v>
      </c>
      <c r="AF114" s="63">
        <v>9241</v>
      </c>
      <c r="AG114" s="29">
        <v>5123</v>
      </c>
      <c r="AH114" s="63"/>
      <c r="AI114" s="172">
        <v>506</v>
      </c>
      <c r="AJ114" s="63">
        <v>300613</v>
      </c>
      <c r="AK114" s="63">
        <v>197182</v>
      </c>
      <c r="AL114" s="63">
        <v>100121</v>
      </c>
      <c r="AM114" s="63">
        <v>36318</v>
      </c>
      <c r="AN114" s="63">
        <v>19290</v>
      </c>
      <c r="AO114" s="29">
        <v>5123</v>
      </c>
      <c r="AP114" s="63"/>
      <c r="AQ114" s="97">
        <v>506</v>
      </c>
      <c r="AR114" s="63">
        <v>287456</v>
      </c>
      <c r="AS114" s="63">
        <v>191337</v>
      </c>
      <c r="AT114" s="63">
        <v>91085</v>
      </c>
      <c r="AU114" s="63">
        <v>69557</v>
      </c>
      <c r="AV114" s="63">
        <v>20553</v>
      </c>
      <c r="AW114" s="29">
        <v>8430</v>
      </c>
      <c r="AX114" s="260"/>
    </row>
    <row r="115" spans="2:50" x14ac:dyDescent="0.25">
      <c r="B115" s="257"/>
      <c r="C115" s="172">
        <v>507</v>
      </c>
      <c r="D115" s="63">
        <v>35704</v>
      </c>
      <c r="E115" s="63">
        <v>17633</v>
      </c>
      <c r="F115" s="63">
        <v>10482</v>
      </c>
      <c r="G115" s="63">
        <v>2808</v>
      </c>
      <c r="H115" s="63">
        <v>3993</v>
      </c>
      <c r="I115" s="29">
        <v>4802</v>
      </c>
      <c r="K115" s="172">
        <v>507</v>
      </c>
      <c r="L115" s="63">
        <v>71677</v>
      </c>
      <c r="M115" s="63">
        <v>60694</v>
      </c>
      <c r="N115" s="63">
        <v>27227</v>
      </c>
      <c r="O115" s="63">
        <v>11068</v>
      </c>
      <c r="P115" s="63">
        <v>11196</v>
      </c>
      <c r="Q115" s="29">
        <v>4802</v>
      </c>
      <c r="R115" s="63"/>
      <c r="S115" s="97">
        <v>507</v>
      </c>
      <c r="T115" s="63">
        <v>68634</v>
      </c>
      <c r="U115" s="63">
        <v>53984</v>
      </c>
      <c r="V115" s="63">
        <v>26974</v>
      </c>
      <c r="W115" s="63">
        <v>19195</v>
      </c>
      <c r="X115" s="63">
        <v>15085</v>
      </c>
      <c r="Y115" s="29">
        <v>7679</v>
      </c>
      <c r="Z115" s="63"/>
      <c r="AA115" s="172">
        <v>507</v>
      </c>
      <c r="AB115" s="63">
        <v>39403</v>
      </c>
      <c r="AC115" s="63">
        <v>25827</v>
      </c>
      <c r="AD115" s="63">
        <v>14167</v>
      </c>
      <c r="AE115" s="63">
        <v>10526</v>
      </c>
      <c r="AF115" s="63">
        <v>9133</v>
      </c>
      <c r="AG115" s="29">
        <v>5245</v>
      </c>
      <c r="AH115" s="63"/>
      <c r="AI115" s="172">
        <v>507</v>
      </c>
      <c r="AJ115" s="63">
        <v>300712</v>
      </c>
      <c r="AK115" s="63">
        <v>195119</v>
      </c>
      <c r="AL115" s="63">
        <v>99351</v>
      </c>
      <c r="AM115" s="63">
        <v>36093</v>
      </c>
      <c r="AN115" s="63">
        <v>19402</v>
      </c>
      <c r="AO115" s="29">
        <v>5245</v>
      </c>
      <c r="AP115" s="63"/>
      <c r="AQ115" s="97">
        <v>507</v>
      </c>
      <c r="AR115" s="63">
        <v>284830</v>
      </c>
      <c r="AS115" s="63">
        <v>189919</v>
      </c>
      <c r="AT115" s="63">
        <v>90636</v>
      </c>
      <c r="AU115" s="63">
        <v>69356</v>
      </c>
      <c r="AV115" s="63">
        <v>20540</v>
      </c>
      <c r="AW115" s="29">
        <v>8346</v>
      </c>
      <c r="AX115" s="260"/>
    </row>
    <row r="116" spans="2:50" x14ac:dyDescent="0.25">
      <c r="B116" s="257"/>
      <c r="C116" s="172">
        <v>508</v>
      </c>
      <c r="D116" s="63">
        <v>35517</v>
      </c>
      <c r="E116" s="63">
        <v>17801</v>
      </c>
      <c r="F116" s="63">
        <v>10335</v>
      </c>
      <c r="G116" s="63">
        <v>2701</v>
      </c>
      <c r="H116" s="63">
        <v>3988</v>
      </c>
      <c r="I116" s="29">
        <v>4944</v>
      </c>
      <c r="K116" s="172">
        <v>508</v>
      </c>
      <c r="L116" s="63">
        <v>70849</v>
      </c>
      <c r="M116" s="63">
        <v>60013</v>
      </c>
      <c r="N116" s="63">
        <v>26765</v>
      </c>
      <c r="O116" s="63">
        <v>10915</v>
      </c>
      <c r="P116" s="63">
        <v>11197</v>
      </c>
      <c r="Q116" s="29">
        <v>4944</v>
      </c>
      <c r="R116" s="63"/>
      <c r="S116" s="97">
        <v>508</v>
      </c>
      <c r="T116" s="63">
        <v>67946</v>
      </c>
      <c r="U116" s="63">
        <v>53738</v>
      </c>
      <c r="V116" s="63">
        <v>26982</v>
      </c>
      <c r="W116" s="63">
        <v>18830</v>
      </c>
      <c r="X116" s="63">
        <v>14854</v>
      </c>
      <c r="Y116" s="29">
        <v>7823</v>
      </c>
      <c r="Z116" s="63"/>
      <c r="AA116" s="172">
        <v>508</v>
      </c>
      <c r="AB116" s="63">
        <v>39014</v>
      </c>
      <c r="AC116" s="63">
        <v>25482</v>
      </c>
      <c r="AD116" s="63">
        <v>13948</v>
      </c>
      <c r="AE116" s="63">
        <v>10491</v>
      </c>
      <c r="AF116" s="63">
        <v>8992</v>
      </c>
      <c r="AG116" s="29">
        <v>5339</v>
      </c>
      <c r="AH116" s="63"/>
      <c r="AI116" s="172">
        <v>508</v>
      </c>
      <c r="AJ116" s="63">
        <v>296666</v>
      </c>
      <c r="AK116" s="63">
        <v>193412</v>
      </c>
      <c r="AL116" s="63">
        <v>98391</v>
      </c>
      <c r="AM116" s="63">
        <v>35905</v>
      </c>
      <c r="AN116" s="63">
        <v>19016</v>
      </c>
      <c r="AO116" s="29">
        <v>5339</v>
      </c>
      <c r="AP116" s="63"/>
      <c r="AQ116" s="97">
        <v>508</v>
      </c>
      <c r="AR116" s="63">
        <v>284175</v>
      </c>
      <c r="AS116" s="63">
        <v>188255</v>
      </c>
      <c r="AT116" s="63">
        <v>89470</v>
      </c>
      <c r="AU116" s="63">
        <v>68266</v>
      </c>
      <c r="AV116" s="63">
        <v>20421</v>
      </c>
      <c r="AW116" s="29">
        <v>8514</v>
      </c>
      <c r="AX116" s="260"/>
    </row>
    <row r="117" spans="2:50" x14ac:dyDescent="0.25">
      <c r="B117" s="257"/>
      <c r="C117" s="172">
        <v>509</v>
      </c>
      <c r="D117" s="63">
        <v>35297</v>
      </c>
      <c r="E117" s="63">
        <v>17701</v>
      </c>
      <c r="F117" s="63">
        <v>10347</v>
      </c>
      <c r="G117" s="63">
        <v>2707</v>
      </c>
      <c r="H117" s="63">
        <v>3949</v>
      </c>
      <c r="I117" s="29">
        <v>5175</v>
      </c>
      <c r="K117" s="172">
        <v>509</v>
      </c>
      <c r="L117" s="63">
        <v>69560</v>
      </c>
      <c r="M117" s="63">
        <v>59193</v>
      </c>
      <c r="N117" s="63">
        <v>26206</v>
      </c>
      <c r="O117" s="63">
        <v>11008</v>
      </c>
      <c r="P117" s="63">
        <v>11045</v>
      </c>
      <c r="Q117" s="29">
        <v>5175</v>
      </c>
      <c r="R117" s="63"/>
      <c r="S117" s="97">
        <v>509</v>
      </c>
      <c r="T117" s="63">
        <v>67083</v>
      </c>
      <c r="U117" s="63">
        <v>53038</v>
      </c>
      <c r="V117" s="63">
        <v>26713</v>
      </c>
      <c r="W117" s="63">
        <v>18868</v>
      </c>
      <c r="X117" s="63">
        <v>14910</v>
      </c>
      <c r="Y117" s="29">
        <v>7747</v>
      </c>
      <c r="Z117" s="63"/>
      <c r="AA117" s="172">
        <v>509</v>
      </c>
      <c r="AB117" s="63">
        <v>39435</v>
      </c>
      <c r="AC117" s="63">
        <v>25390</v>
      </c>
      <c r="AD117" s="63">
        <v>13872</v>
      </c>
      <c r="AE117" s="63">
        <v>10368</v>
      </c>
      <c r="AF117" s="63">
        <v>8891</v>
      </c>
      <c r="AG117" s="29">
        <v>5265</v>
      </c>
      <c r="AH117" s="63"/>
      <c r="AI117" s="172">
        <v>509</v>
      </c>
      <c r="AJ117" s="63">
        <v>293143</v>
      </c>
      <c r="AK117" s="63">
        <v>193046</v>
      </c>
      <c r="AL117" s="63">
        <v>96669</v>
      </c>
      <c r="AM117" s="63">
        <v>35464</v>
      </c>
      <c r="AN117" s="63">
        <v>19018</v>
      </c>
      <c r="AO117" s="29">
        <v>5265</v>
      </c>
      <c r="AP117" s="63"/>
      <c r="AQ117" s="97">
        <v>509</v>
      </c>
      <c r="AR117" s="63">
        <v>282558</v>
      </c>
      <c r="AS117" s="63">
        <v>186497</v>
      </c>
      <c r="AT117" s="63">
        <v>88624</v>
      </c>
      <c r="AU117" s="63">
        <v>67964</v>
      </c>
      <c r="AV117" s="63">
        <v>20305</v>
      </c>
      <c r="AW117" s="29">
        <v>8502</v>
      </c>
      <c r="AX117" s="260"/>
    </row>
    <row r="118" spans="2:50" x14ac:dyDescent="0.25">
      <c r="B118" s="257"/>
      <c r="C118" s="172">
        <v>510</v>
      </c>
      <c r="D118" s="63">
        <v>34738</v>
      </c>
      <c r="E118" s="63">
        <v>17394</v>
      </c>
      <c r="F118" s="63">
        <v>10123</v>
      </c>
      <c r="G118" s="63">
        <v>2720</v>
      </c>
      <c r="H118" s="63">
        <v>3853</v>
      </c>
      <c r="I118" s="29">
        <v>5129</v>
      </c>
      <c r="K118" s="172">
        <v>510</v>
      </c>
      <c r="L118" s="63">
        <v>69384</v>
      </c>
      <c r="M118" s="63">
        <v>58631</v>
      </c>
      <c r="N118" s="63">
        <v>26069</v>
      </c>
      <c r="O118" s="63">
        <v>10663</v>
      </c>
      <c r="P118" s="63">
        <v>11082</v>
      </c>
      <c r="Q118" s="29">
        <v>5129</v>
      </c>
      <c r="R118" s="63"/>
      <c r="S118" s="97">
        <v>510</v>
      </c>
      <c r="T118" s="63">
        <v>66615</v>
      </c>
      <c r="U118" s="63">
        <v>52655</v>
      </c>
      <c r="V118" s="63">
        <v>26472</v>
      </c>
      <c r="W118" s="63">
        <v>18722</v>
      </c>
      <c r="X118" s="63">
        <v>14856</v>
      </c>
      <c r="Y118" s="29">
        <v>7891</v>
      </c>
      <c r="Z118" s="63"/>
      <c r="AA118" s="172">
        <v>510</v>
      </c>
      <c r="AB118" s="63">
        <v>38819</v>
      </c>
      <c r="AC118" s="63">
        <v>25367</v>
      </c>
      <c r="AD118" s="63">
        <v>13760</v>
      </c>
      <c r="AE118" s="63">
        <v>10173</v>
      </c>
      <c r="AF118" s="63">
        <v>9038</v>
      </c>
      <c r="AG118" s="29">
        <v>5476</v>
      </c>
      <c r="AH118" s="63"/>
      <c r="AI118" s="172">
        <v>510</v>
      </c>
      <c r="AJ118" s="63">
        <v>290872</v>
      </c>
      <c r="AK118" s="63">
        <v>190084</v>
      </c>
      <c r="AL118" s="63">
        <v>95772</v>
      </c>
      <c r="AM118" s="63">
        <v>34938</v>
      </c>
      <c r="AN118" s="63">
        <v>18795</v>
      </c>
      <c r="AO118" s="29">
        <v>5476</v>
      </c>
      <c r="AP118" s="63"/>
      <c r="AQ118" s="97">
        <v>510</v>
      </c>
      <c r="AR118" s="63">
        <v>276684</v>
      </c>
      <c r="AS118" s="63">
        <v>184589</v>
      </c>
      <c r="AT118" s="63">
        <v>88040</v>
      </c>
      <c r="AU118" s="63">
        <v>66916</v>
      </c>
      <c r="AV118" s="63">
        <v>19963</v>
      </c>
      <c r="AW118" s="29">
        <v>8423</v>
      </c>
      <c r="AX118" s="260"/>
    </row>
    <row r="119" spans="2:50" x14ac:dyDescent="0.25">
      <c r="B119" s="257"/>
      <c r="C119" s="172">
        <v>511</v>
      </c>
      <c r="D119" s="63">
        <v>34560</v>
      </c>
      <c r="E119" s="63">
        <v>17438</v>
      </c>
      <c r="F119" s="63">
        <v>10238</v>
      </c>
      <c r="G119" s="63">
        <v>2741</v>
      </c>
      <c r="H119" s="63">
        <v>3951</v>
      </c>
      <c r="I119" s="29">
        <v>5180</v>
      </c>
      <c r="K119" s="172">
        <v>511</v>
      </c>
      <c r="L119" s="63">
        <v>67997</v>
      </c>
      <c r="M119" s="63">
        <v>57454</v>
      </c>
      <c r="N119" s="63">
        <v>25363</v>
      </c>
      <c r="O119" s="63">
        <v>10385</v>
      </c>
      <c r="P119" s="63">
        <v>10855</v>
      </c>
      <c r="Q119" s="29">
        <v>5180</v>
      </c>
      <c r="R119" s="63"/>
      <c r="S119" s="97">
        <v>511</v>
      </c>
      <c r="T119" s="63">
        <v>65668</v>
      </c>
      <c r="U119" s="63">
        <v>51910</v>
      </c>
      <c r="V119" s="63">
        <v>26208</v>
      </c>
      <c r="W119" s="63">
        <v>18697</v>
      </c>
      <c r="X119" s="63">
        <v>14603</v>
      </c>
      <c r="Y119" s="29">
        <v>7923</v>
      </c>
      <c r="Z119" s="63"/>
      <c r="AA119" s="172">
        <v>511</v>
      </c>
      <c r="AB119" s="63">
        <v>38285</v>
      </c>
      <c r="AC119" s="63">
        <v>24796</v>
      </c>
      <c r="AD119" s="63">
        <v>13763</v>
      </c>
      <c r="AE119" s="63">
        <v>10212</v>
      </c>
      <c r="AF119" s="63">
        <v>9004</v>
      </c>
      <c r="AG119" s="29">
        <v>5618</v>
      </c>
      <c r="AH119" s="63"/>
      <c r="AI119" s="172">
        <v>511</v>
      </c>
      <c r="AJ119" s="63">
        <v>286659</v>
      </c>
      <c r="AK119" s="63">
        <v>187067</v>
      </c>
      <c r="AL119" s="63">
        <v>94675</v>
      </c>
      <c r="AM119" s="63">
        <v>34612</v>
      </c>
      <c r="AN119" s="63">
        <v>18552</v>
      </c>
      <c r="AO119" s="29">
        <v>5618</v>
      </c>
      <c r="AP119" s="63"/>
      <c r="AQ119" s="97">
        <v>511</v>
      </c>
      <c r="AR119" s="63">
        <v>274906</v>
      </c>
      <c r="AS119" s="63">
        <v>183205</v>
      </c>
      <c r="AT119" s="63">
        <v>86645</v>
      </c>
      <c r="AU119" s="63">
        <v>66117</v>
      </c>
      <c r="AV119" s="63">
        <v>20023</v>
      </c>
      <c r="AW119" s="29">
        <v>8588</v>
      </c>
      <c r="AX119" s="260"/>
    </row>
    <row r="120" spans="2:50" x14ac:dyDescent="0.25">
      <c r="B120" s="257"/>
      <c r="C120" s="172">
        <v>512</v>
      </c>
      <c r="D120" s="63">
        <v>34077</v>
      </c>
      <c r="E120" s="63">
        <v>16949</v>
      </c>
      <c r="F120" s="63">
        <v>10042</v>
      </c>
      <c r="G120" s="63">
        <v>2700</v>
      </c>
      <c r="H120" s="63">
        <v>3888</v>
      </c>
      <c r="I120" s="29">
        <v>5275</v>
      </c>
      <c r="K120" s="172">
        <v>512</v>
      </c>
      <c r="L120" s="63">
        <v>66380</v>
      </c>
      <c r="M120" s="63">
        <v>56725</v>
      </c>
      <c r="N120" s="63">
        <v>24843</v>
      </c>
      <c r="O120" s="63">
        <v>10352</v>
      </c>
      <c r="P120" s="63">
        <v>10739</v>
      </c>
      <c r="Q120" s="29">
        <v>5275</v>
      </c>
      <c r="R120" s="63"/>
      <c r="S120" s="97">
        <v>512</v>
      </c>
      <c r="T120" s="63">
        <v>64951</v>
      </c>
      <c r="U120" s="63">
        <v>51348</v>
      </c>
      <c r="V120" s="63">
        <v>25731</v>
      </c>
      <c r="W120" s="63">
        <v>18563</v>
      </c>
      <c r="X120" s="63">
        <v>14526</v>
      </c>
      <c r="Y120" s="29">
        <v>8185</v>
      </c>
      <c r="Z120" s="63"/>
      <c r="AA120" s="172">
        <v>512</v>
      </c>
      <c r="AB120" s="63">
        <v>38414</v>
      </c>
      <c r="AC120" s="63">
        <v>24615</v>
      </c>
      <c r="AD120" s="63">
        <v>13496</v>
      </c>
      <c r="AE120" s="63">
        <v>10195</v>
      </c>
      <c r="AF120" s="63">
        <v>9001</v>
      </c>
      <c r="AG120" s="29">
        <v>5517</v>
      </c>
      <c r="AH120" s="63"/>
      <c r="AI120" s="172">
        <v>512</v>
      </c>
      <c r="AJ120" s="63">
        <v>284189</v>
      </c>
      <c r="AK120" s="63">
        <v>185323</v>
      </c>
      <c r="AL120" s="63">
        <v>93160</v>
      </c>
      <c r="AM120" s="63">
        <v>34175</v>
      </c>
      <c r="AN120" s="63">
        <v>18407</v>
      </c>
      <c r="AO120" s="29">
        <v>5517</v>
      </c>
      <c r="AP120" s="63"/>
      <c r="AQ120" s="97">
        <v>512</v>
      </c>
      <c r="AR120" s="63">
        <v>273983</v>
      </c>
      <c r="AS120" s="63">
        <v>180847</v>
      </c>
      <c r="AT120" s="63">
        <v>86047</v>
      </c>
      <c r="AU120" s="63">
        <v>65702</v>
      </c>
      <c r="AV120" s="63">
        <v>19911</v>
      </c>
      <c r="AW120" s="29">
        <v>8596</v>
      </c>
      <c r="AX120" s="260"/>
    </row>
    <row r="121" spans="2:50" x14ac:dyDescent="0.25">
      <c r="B121" s="257"/>
      <c r="C121" s="172">
        <v>513</v>
      </c>
      <c r="D121" s="63">
        <v>33853</v>
      </c>
      <c r="E121" s="63">
        <v>16900</v>
      </c>
      <c r="F121" s="63">
        <v>9957</v>
      </c>
      <c r="G121" s="63">
        <v>2678</v>
      </c>
      <c r="H121" s="63">
        <v>3891</v>
      </c>
      <c r="I121" s="29">
        <v>5239</v>
      </c>
      <c r="K121" s="172">
        <v>513</v>
      </c>
      <c r="L121" s="63">
        <v>65602</v>
      </c>
      <c r="M121" s="63">
        <v>56057</v>
      </c>
      <c r="N121" s="63">
        <v>24567</v>
      </c>
      <c r="O121" s="63">
        <v>10276</v>
      </c>
      <c r="P121" s="63">
        <v>10590</v>
      </c>
      <c r="Q121" s="29">
        <v>5239</v>
      </c>
      <c r="R121" s="63"/>
      <c r="S121" s="97">
        <v>513</v>
      </c>
      <c r="T121" s="63">
        <v>64512</v>
      </c>
      <c r="U121" s="63">
        <v>50809</v>
      </c>
      <c r="V121" s="63">
        <v>25540</v>
      </c>
      <c r="W121" s="63">
        <v>18158</v>
      </c>
      <c r="X121" s="63">
        <v>14519</v>
      </c>
      <c r="Y121" s="29">
        <v>8104</v>
      </c>
      <c r="Z121" s="63"/>
      <c r="AA121" s="172">
        <v>513</v>
      </c>
      <c r="AB121" s="63">
        <v>37873</v>
      </c>
      <c r="AC121" s="63">
        <v>24507</v>
      </c>
      <c r="AD121" s="63">
        <v>13444</v>
      </c>
      <c r="AE121" s="63">
        <v>10152</v>
      </c>
      <c r="AF121" s="63">
        <v>9067</v>
      </c>
      <c r="AG121" s="29">
        <v>5561</v>
      </c>
      <c r="AH121" s="63"/>
      <c r="AI121" s="172">
        <v>513</v>
      </c>
      <c r="AJ121" s="63">
        <v>279858</v>
      </c>
      <c r="AK121" s="63">
        <v>183490</v>
      </c>
      <c r="AL121" s="63">
        <v>91939</v>
      </c>
      <c r="AM121" s="63">
        <v>33570</v>
      </c>
      <c r="AN121" s="63">
        <v>17970</v>
      </c>
      <c r="AO121" s="29">
        <v>5561</v>
      </c>
      <c r="AP121" s="63"/>
      <c r="AQ121" s="97">
        <v>513</v>
      </c>
      <c r="AR121" s="63">
        <v>271270</v>
      </c>
      <c r="AS121" s="63">
        <v>178673</v>
      </c>
      <c r="AT121" s="63">
        <v>84856</v>
      </c>
      <c r="AU121" s="63">
        <v>64809</v>
      </c>
      <c r="AV121" s="63">
        <v>19830</v>
      </c>
      <c r="AW121" s="29">
        <v>8861</v>
      </c>
      <c r="AX121" s="260"/>
    </row>
    <row r="122" spans="2:50" x14ac:dyDescent="0.25">
      <c r="B122" s="257"/>
      <c r="C122" s="172">
        <v>514</v>
      </c>
      <c r="D122" s="63">
        <v>33600</v>
      </c>
      <c r="E122" s="63">
        <v>16870</v>
      </c>
      <c r="F122" s="63">
        <v>9787</v>
      </c>
      <c r="G122" s="63">
        <v>2697</v>
      </c>
      <c r="H122" s="63">
        <v>3845</v>
      </c>
      <c r="I122" s="29">
        <v>5157</v>
      </c>
      <c r="K122" s="172">
        <v>514</v>
      </c>
      <c r="L122" s="63">
        <v>64918</v>
      </c>
      <c r="M122" s="63">
        <v>55063</v>
      </c>
      <c r="N122" s="63">
        <v>24277</v>
      </c>
      <c r="O122" s="63">
        <v>9950</v>
      </c>
      <c r="P122" s="63">
        <v>10452</v>
      </c>
      <c r="Q122" s="29">
        <v>5157</v>
      </c>
      <c r="R122" s="63"/>
      <c r="S122" s="97">
        <v>514</v>
      </c>
      <c r="T122" s="63">
        <v>63202</v>
      </c>
      <c r="U122" s="63">
        <v>50249</v>
      </c>
      <c r="V122" s="63">
        <v>25551</v>
      </c>
      <c r="W122" s="63">
        <v>18158</v>
      </c>
      <c r="X122" s="63">
        <v>14380</v>
      </c>
      <c r="Y122" s="29">
        <v>8150</v>
      </c>
      <c r="Z122" s="63"/>
      <c r="AA122" s="172">
        <v>514</v>
      </c>
      <c r="AB122" s="63">
        <v>37214</v>
      </c>
      <c r="AC122" s="63">
        <v>24165</v>
      </c>
      <c r="AD122" s="63">
        <v>13371</v>
      </c>
      <c r="AE122" s="63">
        <v>10152</v>
      </c>
      <c r="AF122" s="63">
        <v>8777</v>
      </c>
      <c r="AG122" s="29">
        <v>5571</v>
      </c>
      <c r="AH122" s="63"/>
      <c r="AI122" s="172">
        <v>514</v>
      </c>
      <c r="AJ122" s="63">
        <v>277240</v>
      </c>
      <c r="AK122" s="63">
        <v>181052</v>
      </c>
      <c r="AL122" s="63">
        <v>90316</v>
      </c>
      <c r="AM122" s="63">
        <v>32941</v>
      </c>
      <c r="AN122" s="63">
        <v>17759</v>
      </c>
      <c r="AO122" s="29">
        <v>5571</v>
      </c>
      <c r="AP122" s="63"/>
      <c r="AQ122" s="97">
        <v>514</v>
      </c>
      <c r="AR122" s="63">
        <v>265922</v>
      </c>
      <c r="AS122" s="63">
        <v>176546</v>
      </c>
      <c r="AT122" s="63">
        <v>83795</v>
      </c>
      <c r="AU122" s="63">
        <v>64009</v>
      </c>
      <c r="AV122" s="63">
        <v>19538</v>
      </c>
      <c r="AW122" s="29">
        <v>8824</v>
      </c>
      <c r="AX122" s="260"/>
    </row>
    <row r="123" spans="2:50" x14ac:dyDescent="0.25">
      <c r="B123" s="257"/>
      <c r="C123" s="172">
        <v>515</v>
      </c>
      <c r="D123" s="63">
        <v>33472</v>
      </c>
      <c r="E123" s="63">
        <v>16675</v>
      </c>
      <c r="F123" s="63">
        <v>9599</v>
      </c>
      <c r="G123" s="63">
        <v>2741</v>
      </c>
      <c r="H123" s="63">
        <v>3700</v>
      </c>
      <c r="I123" s="29">
        <v>5297</v>
      </c>
      <c r="K123" s="172">
        <v>515</v>
      </c>
      <c r="L123" s="63">
        <v>63272</v>
      </c>
      <c r="M123" s="63">
        <v>54139</v>
      </c>
      <c r="N123" s="63">
        <v>23729</v>
      </c>
      <c r="O123" s="63">
        <v>9902</v>
      </c>
      <c r="P123" s="63">
        <v>10406</v>
      </c>
      <c r="Q123" s="29">
        <v>5297</v>
      </c>
      <c r="R123" s="63"/>
      <c r="S123" s="97">
        <v>515</v>
      </c>
      <c r="T123" s="63">
        <v>62891</v>
      </c>
      <c r="U123" s="63">
        <v>49860</v>
      </c>
      <c r="V123" s="63">
        <v>25040</v>
      </c>
      <c r="W123" s="63">
        <v>18116</v>
      </c>
      <c r="X123" s="63">
        <v>14326</v>
      </c>
      <c r="Y123" s="29">
        <v>8325</v>
      </c>
      <c r="Z123" s="63"/>
      <c r="AA123" s="172">
        <v>515</v>
      </c>
      <c r="AB123" s="63">
        <v>37051</v>
      </c>
      <c r="AC123" s="63">
        <v>24104</v>
      </c>
      <c r="AD123" s="63">
        <v>13254</v>
      </c>
      <c r="AE123" s="63">
        <v>9945</v>
      </c>
      <c r="AF123" s="63">
        <v>8873</v>
      </c>
      <c r="AG123" s="29">
        <v>5650</v>
      </c>
      <c r="AH123" s="63"/>
      <c r="AI123" s="172">
        <v>515</v>
      </c>
      <c r="AJ123" s="63">
        <v>273410</v>
      </c>
      <c r="AK123" s="63">
        <v>178783</v>
      </c>
      <c r="AL123" s="63">
        <v>89009</v>
      </c>
      <c r="AM123" s="63">
        <v>32792</v>
      </c>
      <c r="AN123" s="63">
        <v>17775</v>
      </c>
      <c r="AO123" s="29">
        <v>5650</v>
      </c>
      <c r="AP123" s="63"/>
      <c r="AQ123" s="97">
        <v>515</v>
      </c>
      <c r="AR123" s="63">
        <v>262673</v>
      </c>
      <c r="AS123" s="63">
        <v>173438</v>
      </c>
      <c r="AT123" s="63">
        <v>82929</v>
      </c>
      <c r="AU123" s="63">
        <v>62924</v>
      </c>
      <c r="AV123" s="63">
        <v>19257</v>
      </c>
      <c r="AW123" s="29">
        <v>8947</v>
      </c>
      <c r="AX123" s="260"/>
    </row>
    <row r="124" spans="2:50" x14ac:dyDescent="0.25">
      <c r="B124" s="257"/>
      <c r="C124" s="172">
        <v>516</v>
      </c>
      <c r="D124" s="63">
        <v>32838</v>
      </c>
      <c r="E124" s="63">
        <v>16397</v>
      </c>
      <c r="F124" s="63">
        <v>9497</v>
      </c>
      <c r="G124" s="63">
        <v>2617</v>
      </c>
      <c r="H124" s="63">
        <v>3720</v>
      </c>
      <c r="I124" s="29">
        <v>5364</v>
      </c>
      <c r="K124" s="172">
        <v>516</v>
      </c>
      <c r="L124" s="63">
        <v>62081</v>
      </c>
      <c r="M124" s="63">
        <v>53157</v>
      </c>
      <c r="N124" s="63">
        <v>23189</v>
      </c>
      <c r="O124" s="63">
        <v>9738</v>
      </c>
      <c r="P124" s="63">
        <v>9990</v>
      </c>
      <c r="Q124" s="29">
        <v>5364</v>
      </c>
      <c r="R124" s="63"/>
      <c r="S124" s="97">
        <v>516</v>
      </c>
      <c r="T124" s="63">
        <v>61710</v>
      </c>
      <c r="U124" s="63">
        <v>48870</v>
      </c>
      <c r="V124" s="63">
        <v>24750</v>
      </c>
      <c r="W124" s="63">
        <v>17645</v>
      </c>
      <c r="X124" s="63">
        <v>14165</v>
      </c>
      <c r="Y124" s="29">
        <v>8403</v>
      </c>
      <c r="Z124" s="63"/>
      <c r="AA124" s="172">
        <v>516</v>
      </c>
      <c r="AB124" s="63">
        <v>36409</v>
      </c>
      <c r="AC124" s="63">
        <v>24065</v>
      </c>
      <c r="AD124" s="63">
        <v>13064</v>
      </c>
      <c r="AE124" s="63">
        <v>9986</v>
      </c>
      <c r="AF124" s="63">
        <v>8713</v>
      </c>
      <c r="AG124" s="29">
        <v>5563</v>
      </c>
      <c r="AH124" s="63"/>
      <c r="AI124" s="172">
        <v>516</v>
      </c>
      <c r="AJ124" s="63">
        <v>271963</v>
      </c>
      <c r="AK124" s="63">
        <v>176124</v>
      </c>
      <c r="AL124" s="63">
        <v>87602</v>
      </c>
      <c r="AM124" s="63">
        <v>32088</v>
      </c>
      <c r="AN124" s="63">
        <v>17468</v>
      </c>
      <c r="AO124" s="29">
        <v>5563</v>
      </c>
      <c r="AP124" s="63"/>
      <c r="AQ124" s="97">
        <v>516</v>
      </c>
      <c r="AR124" s="63">
        <v>259089</v>
      </c>
      <c r="AS124" s="63">
        <v>171459</v>
      </c>
      <c r="AT124" s="63">
        <v>81207</v>
      </c>
      <c r="AU124" s="63">
        <v>62335</v>
      </c>
      <c r="AV124" s="63">
        <v>19111</v>
      </c>
      <c r="AW124" s="29">
        <v>8966</v>
      </c>
      <c r="AX124" s="260"/>
    </row>
    <row r="125" spans="2:50" x14ac:dyDescent="0.25">
      <c r="B125" s="257"/>
      <c r="C125" s="172">
        <v>517</v>
      </c>
      <c r="D125" s="63">
        <v>32257</v>
      </c>
      <c r="E125" s="63">
        <v>16289</v>
      </c>
      <c r="F125" s="63">
        <v>9498</v>
      </c>
      <c r="G125" s="63">
        <v>2594</v>
      </c>
      <c r="H125" s="63">
        <v>3632</v>
      </c>
      <c r="I125" s="29">
        <v>5310</v>
      </c>
      <c r="K125" s="172">
        <v>517</v>
      </c>
      <c r="L125" s="63">
        <v>61606</v>
      </c>
      <c r="M125" s="63">
        <v>52021</v>
      </c>
      <c r="N125" s="63">
        <v>22659</v>
      </c>
      <c r="O125" s="63">
        <v>9549</v>
      </c>
      <c r="P125" s="63">
        <v>10095</v>
      </c>
      <c r="Q125" s="29">
        <v>5310</v>
      </c>
      <c r="R125" s="63"/>
      <c r="S125" s="97">
        <v>517</v>
      </c>
      <c r="T125" s="63">
        <v>61161</v>
      </c>
      <c r="U125" s="63">
        <v>48172</v>
      </c>
      <c r="V125" s="63">
        <v>24378</v>
      </c>
      <c r="W125" s="63">
        <v>17480</v>
      </c>
      <c r="X125" s="63">
        <v>14084</v>
      </c>
      <c r="Y125" s="29">
        <v>8321</v>
      </c>
      <c r="Z125" s="63"/>
      <c r="AA125" s="172">
        <v>517</v>
      </c>
      <c r="AB125" s="63">
        <v>36022</v>
      </c>
      <c r="AC125" s="63">
        <v>23364</v>
      </c>
      <c r="AD125" s="63">
        <v>12929</v>
      </c>
      <c r="AE125" s="63">
        <v>9747</v>
      </c>
      <c r="AF125" s="63">
        <v>8691</v>
      </c>
      <c r="AG125" s="29">
        <v>5805</v>
      </c>
      <c r="AH125" s="63"/>
      <c r="AI125" s="172">
        <v>517</v>
      </c>
      <c r="AJ125" s="63">
        <v>267141</v>
      </c>
      <c r="AK125" s="63">
        <v>173538</v>
      </c>
      <c r="AL125" s="63">
        <v>86453</v>
      </c>
      <c r="AM125" s="63">
        <v>31332</v>
      </c>
      <c r="AN125" s="63">
        <v>17201</v>
      </c>
      <c r="AO125" s="29">
        <v>5805</v>
      </c>
      <c r="AP125" s="63"/>
      <c r="AQ125" s="97">
        <v>517</v>
      </c>
      <c r="AR125" s="63">
        <v>256622</v>
      </c>
      <c r="AS125" s="63">
        <v>169748</v>
      </c>
      <c r="AT125" s="63">
        <v>79602</v>
      </c>
      <c r="AU125" s="63">
        <v>61351</v>
      </c>
      <c r="AV125" s="63">
        <v>19214</v>
      </c>
      <c r="AW125" s="29">
        <v>8963</v>
      </c>
      <c r="AX125" s="260"/>
    </row>
    <row r="126" spans="2:50" x14ac:dyDescent="0.25">
      <c r="B126" s="257"/>
      <c r="C126" s="172">
        <v>518</v>
      </c>
      <c r="D126" s="63">
        <v>31901</v>
      </c>
      <c r="E126" s="63">
        <v>16154</v>
      </c>
      <c r="F126" s="63">
        <v>9358</v>
      </c>
      <c r="G126" s="63">
        <v>2535</v>
      </c>
      <c r="H126" s="63">
        <v>3686</v>
      </c>
      <c r="I126" s="29">
        <v>5271</v>
      </c>
      <c r="K126" s="172">
        <v>518</v>
      </c>
      <c r="L126" s="63">
        <v>60096</v>
      </c>
      <c r="M126" s="63">
        <v>51025</v>
      </c>
      <c r="N126" s="63">
        <v>22373</v>
      </c>
      <c r="O126" s="63">
        <v>9322</v>
      </c>
      <c r="P126" s="63">
        <v>10036</v>
      </c>
      <c r="Q126" s="29">
        <v>5271</v>
      </c>
      <c r="R126" s="63"/>
      <c r="S126" s="97">
        <v>518</v>
      </c>
      <c r="T126" s="63">
        <v>59768</v>
      </c>
      <c r="U126" s="63">
        <v>47399</v>
      </c>
      <c r="V126" s="63">
        <v>24324</v>
      </c>
      <c r="W126" s="63">
        <v>17070</v>
      </c>
      <c r="X126" s="63">
        <v>13884</v>
      </c>
      <c r="Y126" s="29">
        <v>8451</v>
      </c>
      <c r="Z126" s="63"/>
      <c r="AA126" s="172">
        <v>518</v>
      </c>
      <c r="AB126" s="63">
        <v>35555</v>
      </c>
      <c r="AC126" s="63">
        <v>22994</v>
      </c>
      <c r="AD126" s="63">
        <v>12457</v>
      </c>
      <c r="AE126" s="63">
        <v>9598</v>
      </c>
      <c r="AF126" s="63">
        <v>8439</v>
      </c>
      <c r="AG126" s="29">
        <v>5686</v>
      </c>
      <c r="AH126" s="63"/>
      <c r="AI126" s="172">
        <v>518</v>
      </c>
      <c r="AJ126" s="63">
        <v>263187</v>
      </c>
      <c r="AK126" s="63">
        <v>170837</v>
      </c>
      <c r="AL126" s="63">
        <v>84687</v>
      </c>
      <c r="AM126" s="63">
        <v>31026</v>
      </c>
      <c r="AN126" s="63">
        <v>17103</v>
      </c>
      <c r="AO126" s="29">
        <v>5686</v>
      </c>
      <c r="AP126" s="63"/>
      <c r="AQ126" s="97">
        <v>518</v>
      </c>
      <c r="AR126" s="63">
        <v>251482</v>
      </c>
      <c r="AS126" s="63">
        <v>167540</v>
      </c>
      <c r="AT126" s="63">
        <v>78814</v>
      </c>
      <c r="AU126" s="63">
        <v>60139</v>
      </c>
      <c r="AV126" s="63">
        <v>18760</v>
      </c>
      <c r="AW126" s="29">
        <v>9004</v>
      </c>
      <c r="AX126" s="260"/>
    </row>
    <row r="127" spans="2:50" x14ac:dyDescent="0.25">
      <c r="B127" s="257"/>
      <c r="C127" s="172">
        <v>519</v>
      </c>
      <c r="D127" s="63">
        <v>31536</v>
      </c>
      <c r="E127" s="63">
        <v>16056</v>
      </c>
      <c r="F127" s="63">
        <v>9308</v>
      </c>
      <c r="G127" s="63">
        <v>2639</v>
      </c>
      <c r="H127" s="63">
        <v>3686</v>
      </c>
      <c r="I127" s="29">
        <v>5270</v>
      </c>
      <c r="K127" s="172">
        <v>519</v>
      </c>
      <c r="L127" s="63">
        <v>59144</v>
      </c>
      <c r="M127" s="63">
        <v>50724</v>
      </c>
      <c r="N127" s="63">
        <v>22150</v>
      </c>
      <c r="O127" s="63">
        <v>9367</v>
      </c>
      <c r="P127" s="63">
        <v>9825</v>
      </c>
      <c r="Q127" s="29">
        <v>5270</v>
      </c>
      <c r="R127" s="63"/>
      <c r="S127" s="97">
        <v>519</v>
      </c>
      <c r="T127" s="63">
        <v>59240</v>
      </c>
      <c r="U127" s="63">
        <v>47211</v>
      </c>
      <c r="V127" s="63">
        <v>23803</v>
      </c>
      <c r="W127" s="63">
        <v>17126</v>
      </c>
      <c r="X127" s="63">
        <v>13859</v>
      </c>
      <c r="Y127" s="29">
        <v>8493</v>
      </c>
      <c r="Z127" s="63"/>
      <c r="AA127" s="172">
        <v>519</v>
      </c>
      <c r="AB127" s="63">
        <v>35531</v>
      </c>
      <c r="AC127" s="63">
        <v>23177</v>
      </c>
      <c r="AD127" s="63">
        <v>12457</v>
      </c>
      <c r="AE127" s="63">
        <v>9654</v>
      </c>
      <c r="AF127" s="63">
        <v>8369</v>
      </c>
      <c r="AG127" s="29">
        <v>5701</v>
      </c>
      <c r="AH127" s="63"/>
      <c r="AI127" s="172">
        <v>519</v>
      </c>
      <c r="AJ127" s="63">
        <v>258821</v>
      </c>
      <c r="AK127" s="63">
        <v>169120</v>
      </c>
      <c r="AL127" s="63">
        <v>83554</v>
      </c>
      <c r="AM127" s="63">
        <v>30941</v>
      </c>
      <c r="AN127" s="63">
        <v>16812</v>
      </c>
      <c r="AO127" s="29">
        <v>5701</v>
      </c>
      <c r="AP127" s="63"/>
      <c r="AQ127" s="97">
        <v>519</v>
      </c>
      <c r="AR127" s="63">
        <v>249270</v>
      </c>
      <c r="AS127" s="63">
        <v>164993</v>
      </c>
      <c r="AT127" s="63">
        <v>77475</v>
      </c>
      <c r="AU127" s="63">
        <v>59572</v>
      </c>
      <c r="AV127" s="63">
        <v>18609</v>
      </c>
      <c r="AW127" s="29">
        <v>8986</v>
      </c>
      <c r="AX127" s="260"/>
    </row>
    <row r="128" spans="2:50" x14ac:dyDescent="0.25">
      <c r="B128" s="257"/>
      <c r="C128" s="172">
        <v>520</v>
      </c>
      <c r="D128" s="63">
        <v>31410</v>
      </c>
      <c r="E128" s="63">
        <v>15683</v>
      </c>
      <c r="F128" s="63">
        <v>9134</v>
      </c>
      <c r="G128" s="63">
        <v>2523</v>
      </c>
      <c r="H128" s="63">
        <v>3665</v>
      </c>
      <c r="I128" s="29">
        <v>5373</v>
      </c>
      <c r="K128" s="172">
        <v>520</v>
      </c>
      <c r="L128" s="63">
        <v>58333</v>
      </c>
      <c r="M128" s="63">
        <v>49577</v>
      </c>
      <c r="N128" s="63">
        <v>21417</v>
      </c>
      <c r="O128" s="63">
        <v>9313</v>
      </c>
      <c r="P128" s="63">
        <v>9536</v>
      </c>
      <c r="Q128" s="29">
        <v>5373</v>
      </c>
      <c r="R128" s="63"/>
      <c r="S128" s="97">
        <v>520</v>
      </c>
      <c r="T128" s="63">
        <v>58472</v>
      </c>
      <c r="U128" s="63">
        <v>46311</v>
      </c>
      <c r="V128" s="63">
        <v>23453</v>
      </c>
      <c r="W128" s="63">
        <v>16888</v>
      </c>
      <c r="X128" s="63">
        <v>13921</v>
      </c>
      <c r="Y128" s="29">
        <v>8471</v>
      </c>
      <c r="Z128" s="63"/>
      <c r="AA128" s="172">
        <v>520</v>
      </c>
      <c r="AB128" s="63">
        <v>34718</v>
      </c>
      <c r="AC128" s="63">
        <v>22686</v>
      </c>
      <c r="AD128" s="63">
        <v>12246</v>
      </c>
      <c r="AE128" s="63">
        <v>9508</v>
      </c>
      <c r="AF128" s="63">
        <v>8459</v>
      </c>
      <c r="AG128" s="29">
        <v>5737</v>
      </c>
      <c r="AH128" s="63"/>
      <c r="AI128" s="172">
        <v>520</v>
      </c>
      <c r="AJ128" s="63">
        <v>257295</v>
      </c>
      <c r="AK128" s="63">
        <v>166184</v>
      </c>
      <c r="AL128" s="63">
        <v>82312</v>
      </c>
      <c r="AM128" s="63">
        <v>30045</v>
      </c>
      <c r="AN128" s="63">
        <v>16589</v>
      </c>
      <c r="AO128" s="29">
        <v>5737</v>
      </c>
      <c r="AP128" s="63"/>
      <c r="AQ128" s="97">
        <v>520</v>
      </c>
      <c r="AR128" s="63">
        <v>246235</v>
      </c>
      <c r="AS128" s="63">
        <v>161850</v>
      </c>
      <c r="AT128" s="63">
        <v>76315</v>
      </c>
      <c r="AU128" s="63">
        <v>58084</v>
      </c>
      <c r="AV128" s="63">
        <v>18254</v>
      </c>
      <c r="AW128" s="29">
        <v>8993</v>
      </c>
      <c r="AX128" s="260"/>
    </row>
    <row r="129" spans="2:50" x14ac:dyDescent="0.25">
      <c r="B129" s="257"/>
      <c r="C129" s="172">
        <v>521</v>
      </c>
      <c r="D129" s="63">
        <v>30862</v>
      </c>
      <c r="E129" s="63">
        <v>15432</v>
      </c>
      <c r="F129" s="63">
        <v>9116</v>
      </c>
      <c r="G129" s="63">
        <v>2517</v>
      </c>
      <c r="H129" s="63">
        <v>3665</v>
      </c>
      <c r="I129" s="29">
        <v>5233</v>
      </c>
      <c r="K129" s="172">
        <v>521</v>
      </c>
      <c r="L129" s="63">
        <v>56632</v>
      </c>
      <c r="M129" s="63">
        <v>48826</v>
      </c>
      <c r="N129" s="63">
        <v>21232</v>
      </c>
      <c r="O129" s="63">
        <v>9189</v>
      </c>
      <c r="P129" s="63">
        <v>9426</v>
      </c>
      <c r="Q129" s="29">
        <v>5233</v>
      </c>
      <c r="R129" s="63"/>
      <c r="S129" s="97">
        <v>521</v>
      </c>
      <c r="T129" s="63">
        <v>57252</v>
      </c>
      <c r="U129" s="63">
        <v>45694</v>
      </c>
      <c r="V129" s="63">
        <v>22935</v>
      </c>
      <c r="W129" s="63">
        <v>16734</v>
      </c>
      <c r="X129" s="63">
        <v>13673</v>
      </c>
      <c r="Y129" s="29">
        <v>8397</v>
      </c>
      <c r="Z129" s="63"/>
      <c r="AA129" s="172">
        <v>521</v>
      </c>
      <c r="AB129" s="63">
        <v>34092</v>
      </c>
      <c r="AC129" s="63">
        <v>22256</v>
      </c>
      <c r="AD129" s="63">
        <v>12151</v>
      </c>
      <c r="AE129" s="63">
        <v>9378</v>
      </c>
      <c r="AF129" s="63">
        <v>8350</v>
      </c>
      <c r="AG129" s="29">
        <v>5711</v>
      </c>
      <c r="AH129" s="63"/>
      <c r="AI129" s="172">
        <v>521</v>
      </c>
      <c r="AJ129" s="63">
        <v>252662</v>
      </c>
      <c r="AK129" s="63">
        <v>162985</v>
      </c>
      <c r="AL129" s="63">
        <v>80928</v>
      </c>
      <c r="AM129" s="63">
        <v>29702</v>
      </c>
      <c r="AN129" s="63">
        <v>16458</v>
      </c>
      <c r="AO129" s="29">
        <v>5711</v>
      </c>
      <c r="AP129" s="63"/>
      <c r="AQ129" s="97">
        <v>521</v>
      </c>
      <c r="AR129" s="63">
        <v>242685</v>
      </c>
      <c r="AS129" s="63">
        <v>160176</v>
      </c>
      <c r="AT129" s="63">
        <v>75070</v>
      </c>
      <c r="AU129" s="63">
        <v>57327</v>
      </c>
      <c r="AV129" s="63">
        <v>18127</v>
      </c>
      <c r="AW129" s="29">
        <v>8940</v>
      </c>
      <c r="AX129" s="260"/>
    </row>
    <row r="130" spans="2:50" x14ac:dyDescent="0.25">
      <c r="B130" s="257"/>
      <c r="C130" s="172">
        <v>522</v>
      </c>
      <c r="D130" s="63">
        <v>30342</v>
      </c>
      <c r="E130" s="63">
        <v>15318</v>
      </c>
      <c r="F130" s="63">
        <v>8793</v>
      </c>
      <c r="G130" s="63">
        <v>2473</v>
      </c>
      <c r="H130" s="63">
        <v>3484</v>
      </c>
      <c r="I130" s="29">
        <v>5473</v>
      </c>
      <c r="K130" s="172">
        <v>522</v>
      </c>
      <c r="L130" s="63">
        <v>55703</v>
      </c>
      <c r="M130" s="63">
        <v>47554</v>
      </c>
      <c r="N130" s="63">
        <v>20945</v>
      </c>
      <c r="O130" s="63">
        <v>8861</v>
      </c>
      <c r="P130" s="63">
        <v>9388</v>
      </c>
      <c r="Q130" s="29">
        <v>5473</v>
      </c>
      <c r="R130" s="63"/>
      <c r="S130" s="97">
        <v>522</v>
      </c>
      <c r="T130" s="63">
        <v>56702</v>
      </c>
      <c r="U130" s="63">
        <v>44691</v>
      </c>
      <c r="V130" s="63">
        <v>22745</v>
      </c>
      <c r="W130" s="63">
        <v>16462</v>
      </c>
      <c r="X130" s="63">
        <v>13548</v>
      </c>
      <c r="Y130" s="29">
        <v>8493</v>
      </c>
      <c r="Z130" s="63"/>
      <c r="AA130" s="172">
        <v>522</v>
      </c>
      <c r="AB130" s="63">
        <v>33974</v>
      </c>
      <c r="AC130" s="63">
        <v>22162</v>
      </c>
      <c r="AD130" s="63">
        <v>12193</v>
      </c>
      <c r="AE130" s="63">
        <v>9284</v>
      </c>
      <c r="AF130" s="63">
        <v>8258</v>
      </c>
      <c r="AG130" s="29">
        <v>5624</v>
      </c>
      <c r="AH130" s="63"/>
      <c r="AI130" s="172">
        <v>522</v>
      </c>
      <c r="AJ130" s="63">
        <v>248652</v>
      </c>
      <c r="AK130" s="63">
        <v>160769</v>
      </c>
      <c r="AL130" s="63">
        <v>79525</v>
      </c>
      <c r="AM130" s="63">
        <v>29059</v>
      </c>
      <c r="AN130" s="63">
        <v>16110</v>
      </c>
      <c r="AO130" s="29">
        <v>5624</v>
      </c>
      <c r="AP130" s="63"/>
      <c r="AQ130" s="97">
        <v>522</v>
      </c>
      <c r="AR130" s="63">
        <v>238736</v>
      </c>
      <c r="AS130" s="63">
        <v>157978</v>
      </c>
      <c r="AT130" s="63">
        <v>73921</v>
      </c>
      <c r="AU130" s="63">
        <v>57032</v>
      </c>
      <c r="AV130" s="63">
        <v>18134</v>
      </c>
      <c r="AW130" s="29">
        <v>8984</v>
      </c>
      <c r="AX130" s="260"/>
    </row>
    <row r="131" spans="2:50" x14ac:dyDescent="0.25">
      <c r="B131" s="257"/>
      <c r="C131" s="172">
        <v>523</v>
      </c>
      <c r="D131" s="63">
        <v>30048</v>
      </c>
      <c r="E131" s="63">
        <v>15150</v>
      </c>
      <c r="F131" s="63">
        <v>8978</v>
      </c>
      <c r="G131" s="63">
        <v>2492</v>
      </c>
      <c r="H131" s="63">
        <v>3515</v>
      </c>
      <c r="I131" s="29">
        <v>5261</v>
      </c>
      <c r="K131" s="172">
        <v>523</v>
      </c>
      <c r="L131" s="63">
        <v>54861</v>
      </c>
      <c r="M131" s="63">
        <v>46704</v>
      </c>
      <c r="N131" s="63">
        <v>20407</v>
      </c>
      <c r="O131" s="63">
        <v>8753</v>
      </c>
      <c r="P131" s="63">
        <v>9323</v>
      </c>
      <c r="Q131" s="29">
        <v>5261</v>
      </c>
      <c r="R131" s="63"/>
      <c r="S131" s="97">
        <v>523</v>
      </c>
      <c r="T131" s="63">
        <v>55901</v>
      </c>
      <c r="U131" s="63">
        <v>44386</v>
      </c>
      <c r="V131" s="63">
        <v>22444</v>
      </c>
      <c r="W131" s="63">
        <v>16330</v>
      </c>
      <c r="X131" s="63">
        <v>13188</v>
      </c>
      <c r="Y131" s="29">
        <v>8505</v>
      </c>
      <c r="Z131" s="63"/>
      <c r="AA131" s="172">
        <v>523</v>
      </c>
      <c r="AB131" s="63">
        <v>33344</v>
      </c>
      <c r="AC131" s="63">
        <v>21584</v>
      </c>
      <c r="AD131" s="63">
        <v>11947</v>
      </c>
      <c r="AE131" s="63">
        <v>9350</v>
      </c>
      <c r="AF131" s="63">
        <v>8196</v>
      </c>
      <c r="AG131" s="29">
        <v>5621</v>
      </c>
      <c r="AH131" s="63"/>
      <c r="AI131" s="172">
        <v>523</v>
      </c>
      <c r="AJ131" s="63">
        <v>244986</v>
      </c>
      <c r="AK131" s="63">
        <v>157835</v>
      </c>
      <c r="AL131" s="63">
        <v>78010</v>
      </c>
      <c r="AM131" s="63">
        <v>28707</v>
      </c>
      <c r="AN131" s="63">
        <v>15987</v>
      </c>
      <c r="AO131" s="29">
        <v>5621</v>
      </c>
      <c r="AP131" s="63"/>
      <c r="AQ131" s="97">
        <v>523</v>
      </c>
      <c r="AR131" s="63">
        <v>236277</v>
      </c>
      <c r="AS131" s="63">
        <v>155744</v>
      </c>
      <c r="AT131" s="63">
        <v>72668</v>
      </c>
      <c r="AU131" s="63">
        <v>55605</v>
      </c>
      <c r="AV131" s="63">
        <v>17507</v>
      </c>
      <c r="AW131" s="29">
        <v>8984</v>
      </c>
      <c r="AX131" s="260"/>
    </row>
    <row r="132" spans="2:50" x14ac:dyDescent="0.25">
      <c r="B132" s="257"/>
      <c r="C132" s="172">
        <v>524</v>
      </c>
      <c r="D132" s="63">
        <v>29631</v>
      </c>
      <c r="E132" s="63">
        <v>14817</v>
      </c>
      <c r="F132" s="63">
        <v>8625</v>
      </c>
      <c r="G132" s="63">
        <v>2317</v>
      </c>
      <c r="H132" s="63">
        <v>3435</v>
      </c>
      <c r="I132" s="29">
        <v>5283</v>
      </c>
      <c r="K132" s="172">
        <v>524</v>
      </c>
      <c r="L132" s="63">
        <v>53485</v>
      </c>
      <c r="M132" s="63">
        <v>45765</v>
      </c>
      <c r="N132" s="63">
        <v>20135</v>
      </c>
      <c r="O132" s="63">
        <v>8419</v>
      </c>
      <c r="P132" s="63">
        <v>9204</v>
      </c>
      <c r="Q132" s="29">
        <v>5283</v>
      </c>
      <c r="R132" s="63"/>
      <c r="S132" s="97">
        <v>524</v>
      </c>
      <c r="T132" s="63">
        <v>54944</v>
      </c>
      <c r="U132" s="63">
        <v>43474</v>
      </c>
      <c r="V132" s="63">
        <v>22080</v>
      </c>
      <c r="W132" s="63">
        <v>15987</v>
      </c>
      <c r="X132" s="63">
        <v>13162</v>
      </c>
      <c r="Y132" s="29">
        <v>8484</v>
      </c>
      <c r="Z132" s="63"/>
      <c r="AA132" s="172">
        <v>524</v>
      </c>
      <c r="AB132" s="63">
        <v>32535</v>
      </c>
      <c r="AC132" s="63">
        <v>21370</v>
      </c>
      <c r="AD132" s="63">
        <v>11729</v>
      </c>
      <c r="AE132" s="63">
        <v>8966</v>
      </c>
      <c r="AF132" s="63">
        <v>8140</v>
      </c>
      <c r="AG132" s="29">
        <v>5738</v>
      </c>
      <c r="AH132" s="63"/>
      <c r="AI132" s="172">
        <v>524</v>
      </c>
      <c r="AJ132" s="63">
        <v>242452</v>
      </c>
      <c r="AK132" s="63">
        <v>155764</v>
      </c>
      <c r="AL132" s="63">
        <v>76291</v>
      </c>
      <c r="AM132" s="63">
        <v>28103</v>
      </c>
      <c r="AN132" s="63">
        <v>15814</v>
      </c>
      <c r="AO132" s="29">
        <v>5738</v>
      </c>
      <c r="AP132" s="63"/>
      <c r="AQ132" s="97">
        <v>524</v>
      </c>
      <c r="AR132" s="63">
        <v>231876</v>
      </c>
      <c r="AS132" s="63">
        <v>152806</v>
      </c>
      <c r="AT132" s="63">
        <v>71382</v>
      </c>
      <c r="AU132" s="63">
        <v>55193</v>
      </c>
      <c r="AV132" s="63">
        <v>17503</v>
      </c>
      <c r="AW132" s="29">
        <v>8933</v>
      </c>
      <c r="AX132" s="260"/>
    </row>
    <row r="133" spans="2:50" x14ac:dyDescent="0.25">
      <c r="B133" s="257"/>
      <c r="C133" s="172">
        <v>525</v>
      </c>
      <c r="D133" s="63">
        <v>29104</v>
      </c>
      <c r="E133" s="63">
        <v>14614</v>
      </c>
      <c r="F133" s="63">
        <v>8558</v>
      </c>
      <c r="G133" s="63">
        <v>2402</v>
      </c>
      <c r="H133" s="63">
        <v>3422</v>
      </c>
      <c r="I133" s="29">
        <v>5345</v>
      </c>
      <c r="K133" s="172">
        <v>525</v>
      </c>
      <c r="L133" s="63">
        <v>52563</v>
      </c>
      <c r="M133" s="63">
        <v>45074</v>
      </c>
      <c r="N133" s="63">
        <v>19643</v>
      </c>
      <c r="O133" s="63">
        <v>8433</v>
      </c>
      <c r="P133" s="63">
        <v>8914</v>
      </c>
      <c r="Q133" s="29">
        <v>5345</v>
      </c>
      <c r="R133" s="63"/>
      <c r="S133" s="97">
        <v>525</v>
      </c>
      <c r="T133" s="63">
        <v>53862</v>
      </c>
      <c r="U133" s="63">
        <v>43138</v>
      </c>
      <c r="V133" s="63">
        <v>21761</v>
      </c>
      <c r="W133" s="63">
        <v>15730</v>
      </c>
      <c r="X133" s="63">
        <v>13014</v>
      </c>
      <c r="Y133" s="29">
        <v>8532</v>
      </c>
      <c r="Z133" s="63"/>
      <c r="AA133" s="172">
        <v>525</v>
      </c>
      <c r="AB133" s="63">
        <v>32618</v>
      </c>
      <c r="AC133" s="63">
        <v>20999</v>
      </c>
      <c r="AD133" s="63">
        <v>11479</v>
      </c>
      <c r="AE133" s="63">
        <v>8828</v>
      </c>
      <c r="AF133" s="63">
        <v>8042</v>
      </c>
      <c r="AG133" s="29">
        <v>5649</v>
      </c>
      <c r="AH133" s="63"/>
      <c r="AI133" s="172">
        <v>525</v>
      </c>
      <c r="AJ133" s="63">
        <v>238442</v>
      </c>
      <c r="AK133" s="63">
        <v>153463</v>
      </c>
      <c r="AL133" s="63">
        <v>75013</v>
      </c>
      <c r="AM133" s="63">
        <v>27514</v>
      </c>
      <c r="AN133" s="63">
        <v>15444</v>
      </c>
      <c r="AO133" s="29">
        <v>5649</v>
      </c>
      <c r="AP133" s="63"/>
      <c r="AQ133" s="97">
        <v>525</v>
      </c>
      <c r="AR133" s="63">
        <v>228153</v>
      </c>
      <c r="AS133" s="63">
        <v>150902</v>
      </c>
      <c r="AT133" s="63">
        <v>69988</v>
      </c>
      <c r="AU133" s="63">
        <v>54333</v>
      </c>
      <c r="AV133" s="63">
        <v>17129</v>
      </c>
      <c r="AW133" s="29">
        <v>9157</v>
      </c>
      <c r="AX133" s="260"/>
    </row>
    <row r="134" spans="2:50" x14ac:dyDescent="0.25">
      <c r="B134" s="257"/>
      <c r="C134" s="172">
        <v>526</v>
      </c>
      <c r="D134" s="63">
        <v>28628</v>
      </c>
      <c r="E134" s="63">
        <v>14494</v>
      </c>
      <c r="F134" s="63">
        <v>8333</v>
      </c>
      <c r="G134" s="63">
        <v>2353</v>
      </c>
      <c r="H134" s="63">
        <v>3401</v>
      </c>
      <c r="I134" s="29">
        <v>5217</v>
      </c>
      <c r="K134" s="172">
        <v>526</v>
      </c>
      <c r="L134" s="63">
        <v>51373</v>
      </c>
      <c r="M134" s="63">
        <v>44079</v>
      </c>
      <c r="N134" s="63">
        <v>19284</v>
      </c>
      <c r="O134" s="63">
        <v>8267</v>
      </c>
      <c r="P134" s="63">
        <v>8939</v>
      </c>
      <c r="Q134" s="29">
        <v>5217</v>
      </c>
      <c r="R134" s="63"/>
      <c r="S134" s="97">
        <v>526</v>
      </c>
      <c r="T134" s="63">
        <v>52704</v>
      </c>
      <c r="U134" s="63">
        <v>42204</v>
      </c>
      <c r="V134" s="63">
        <v>21602</v>
      </c>
      <c r="W134" s="63">
        <v>15592</v>
      </c>
      <c r="X134" s="63">
        <v>12816</v>
      </c>
      <c r="Y134" s="29">
        <v>8565</v>
      </c>
      <c r="Z134" s="63"/>
      <c r="AA134" s="172">
        <v>526</v>
      </c>
      <c r="AB134" s="63">
        <v>31850</v>
      </c>
      <c r="AC134" s="63">
        <v>20710</v>
      </c>
      <c r="AD134" s="63">
        <v>11493</v>
      </c>
      <c r="AE134" s="63">
        <v>8796</v>
      </c>
      <c r="AF134" s="63">
        <v>7797</v>
      </c>
      <c r="AG134" s="29">
        <v>5702</v>
      </c>
      <c r="AH134" s="63"/>
      <c r="AI134" s="172">
        <v>526</v>
      </c>
      <c r="AJ134" s="63">
        <v>234290</v>
      </c>
      <c r="AK134" s="63">
        <v>150499</v>
      </c>
      <c r="AL134" s="63">
        <v>73581</v>
      </c>
      <c r="AM134" s="63">
        <v>27193</v>
      </c>
      <c r="AN134" s="63">
        <v>15117</v>
      </c>
      <c r="AO134" s="29">
        <v>5702</v>
      </c>
      <c r="AP134" s="63"/>
      <c r="AQ134" s="97">
        <v>526</v>
      </c>
      <c r="AR134" s="63">
        <v>225898</v>
      </c>
      <c r="AS134" s="63">
        <v>148624</v>
      </c>
      <c r="AT134" s="63">
        <v>68791</v>
      </c>
      <c r="AU134" s="63">
        <v>53022</v>
      </c>
      <c r="AV134" s="63">
        <v>16895</v>
      </c>
      <c r="AW134" s="29">
        <v>8911</v>
      </c>
      <c r="AX134" s="260"/>
    </row>
    <row r="135" spans="2:50" x14ac:dyDescent="0.25">
      <c r="B135" s="257"/>
      <c r="C135" s="172">
        <v>527</v>
      </c>
      <c r="D135" s="63">
        <v>28281</v>
      </c>
      <c r="E135" s="63">
        <v>14259</v>
      </c>
      <c r="F135" s="63">
        <v>8285</v>
      </c>
      <c r="G135" s="63">
        <v>2385</v>
      </c>
      <c r="H135" s="63">
        <v>3317</v>
      </c>
      <c r="I135" s="29">
        <v>5294</v>
      </c>
      <c r="K135" s="172">
        <v>527</v>
      </c>
      <c r="L135" s="63">
        <v>50488</v>
      </c>
      <c r="M135" s="63">
        <v>43393</v>
      </c>
      <c r="N135" s="63">
        <v>19166</v>
      </c>
      <c r="O135" s="63">
        <v>8216</v>
      </c>
      <c r="P135" s="63">
        <v>8622</v>
      </c>
      <c r="Q135" s="29">
        <v>5294</v>
      </c>
      <c r="R135" s="63"/>
      <c r="S135" s="97">
        <v>527</v>
      </c>
      <c r="T135" s="63">
        <v>52202</v>
      </c>
      <c r="U135" s="63">
        <v>41656</v>
      </c>
      <c r="V135" s="63">
        <v>21190</v>
      </c>
      <c r="W135" s="63">
        <v>15241</v>
      </c>
      <c r="X135" s="63">
        <v>12814</v>
      </c>
      <c r="Y135" s="29">
        <v>8484</v>
      </c>
      <c r="Z135" s="63"/>
      <c r="AA135" s="172">
        <v>527</v>
      </c>
      <c r="AB135" s="63">
        <v>31350</v>
      </c>
      <c r="AC135" s="63">
        <v>20411</v>
      </c>
      <c r="AD135" s="63">
        <v>11236</v>
      </c>
      <c r="AE135" s="63">
        <v>8735</v>
      </c>
      <c r="AF135" s="63">
        <v>7888</v>
      </c>
      <c r="AG135" s="29">
        <v>5545</v>
      </c>
      <c r="AH135" s="63"/>
      <c r="AI135" s="172">
        <v>527</v>
      </c>
      <c r="AJ135" s="63">
        <v>232066</v>
      </c>
      <c r="AK135" s="63">
        <v>148604</v>
      </c>
      <c r="AL135" s="63">
        <v>72386</v>
      </c>
      <c r="AM135" s="63">
        <v>26401</v>
      </c>
      <c r="AN135" s="63">
        <v>14891</v>
      </c>
      <c r="AO135" s="29">
        <v>5545</v>
      </c>
      <c r="AP135" s="63"/>
      <c r="AQ135" s="97">
        <v>527</v>
      </c>
      <c r="AR135" s="63">
        <v>221874</v>
      </c>
      <c r="AS135" s="63">
        <v>146549</v>
      </c>
      <c r="AT135" s="63">
        <v>67690</v>
      </c>
      <c r="AU135" s="63">
        <v>52340</v>
      </c>
      <c r="AV135" s="63">
        <v>16742</v>
      </c>
      <c r="AW135" s="29">
        <v>9011</v>
      </c>
      <c r="AX135" s="260"/>
    </row>
    <row r="136" spans="2:50" x14ac:dyDescent="0.25">
      <c r="B136" s="257"/>
      <c r="C136" s="172">
        <v>528</v>
      </c>
      <c r="D136" s="63">
        <v>27799</v>
      </c>
      <c r="E136" s="63">
        <v>13950</v>
      </c>
      <c r="F136" s="63">
        <v>8150</v>
      </c>
      <c r="G136" s="63">
        <v>2298</v>
      </c>
      <c r="H136" s="63">
        <v>3292</v>
      </c>
      <c r="I136" s="29">
        <v>5334</v>
      </c>
      <c r="K136" s="172">
        <v>528</v>
      </c>
      <c r="L136" s="63">
        <v>49116</v>
      </c>
      <c r="M136" s="63">
        <v>42441</v>
      </c>
      <c r="N136" s="63">
        <v>18351</v>
      </c>
      <c r="O136" s="63">
        <v>7955</v>
      </c>
      <c r="P136" s="63">
        <v>8787</v>
      </c>
      <c r="Q136" s="29">
        <v>5334</v>
      </c>
      <c r="R136" s="63"/>
      <c r="S136" s="97">
        <v>528</v>
      </c>
      <c r="T136" s="63">
        <v>50997</v>
      </c>
      <c r="U136" s="63">
        <v>40989</v>
      </c>
      <c r="V136" s="63">
        <v>20684</v>
      </c>
      <c r="W136" s="63">
        <v>15211</v>
      </c>
      <c r="X136" s="63">
        <v>12618</v>
      </c>
      <c r="Y136" s="29">
        <v>8635</v>
      </c>
      <c r="Z136" s="63"/>
      <c r="AA136" s="172">
        <v>528</v>
      </c>
      <c r="AB136" s="63">
        <v>30701</v>
      </c>
      <c r="AC136" s="63">
        <v>20009</v>
      </c>
      <c r="AD136" s="63">
        <v>11000</v>
      </c>
      <c r="AE136" s="63">
        <v>8698</v>
      </c>
      <c r="AF136" s="63">
        <v>7727</v>
      </c>
      <c r="AG136" s="29">
        <v>5616</v>
      </c>
      <c r="AH136" s="63"/>
      <c r="AI136" s="172">
        <v>528</v>
      </c>
      <c r="AJ136" s="63">
        <v>228396</v>
      </c>
      <c r="AK136" s="63">
        <v>145434</v>
      </c>
      <c r="AL136" s="63">
        <v>70528</v>
      </c>
      <c r="AM136" s="63">
        <v>25976</v>
      </c>
      <c r="AN136" s="63">
        <v>14639</v>
      </c>
      <c r="AO136" s="29">
        <v>5616</v>
      </c>
      <c r="AP136" s="63"/>
      <c r="AQ136" s="97">
        <v>528</v>
      </c>
      <c r="AR136" s="63">
        <v>218952</v>
      </c>
      <c r="AS136" s="63">
        <v>143760</v>
      </c>
      <c r="AT136" s="63">
        <v>66373</v>
      </c>
      <c r="AU136" s="63">
        <v>50991</v>
      </c>
      <c r="AV136" s="63">
        <v>16624</v>
      </c>
      <c r="AW136" s="29">
        <v>8882</v>
      </c>
      <c r="AX136" s="260"/>
    </row>
    <row r="137" spans="2:50" x14ac:dyDescent="0.25">
      <c r="B137" s="257"/>
      <c r="C137" s="172">
        <v>529</v>
      </c>
      <c r="D137" s="63">
        <v>27437</v>
      </c>
      <c r="E137" s="63">
        <v>13938</v>
      </c>
      <c r="F137" s="63">
        <v>8092</v>
      </c>
      <c r="G137" s="63">
        <v>2328</v>
      </c>
      <c r="H137" s="63">
        <v>3246</v>
      </c>
      <c r="I137" s="29">
        <v>5279</v>
      </c>
      <c r="K137" s="172">
        <v>529</v>
      </c>
      <c r="L137" s="63">
        <v>48431</v>
      </c>
      <c r="M137" s="63">
        <v>41457</v>
      </c>
      <c r="N137" s="63">
        <v>18201</v>
      </c>
      <c r="O137" s="63">
        <v>7859</v>
      </c>
      <c r="P137" s="63">
        <v>8478</v>
      </c>
      <c r="Q137" s="29">
        <v>5279</v>
      </c>
      <c r="R137" s="63"/>
      <c r="S137" s="97">
        <v>529</v>
      </c>
      <c r="T137" s="63">
        <v>50243</v>
      </c>
      <c r="U137" s="63">
        <v>40039</v>
      </c>
      <c r="V137" s="63">
        <v>20259</v>
      </c>
      <c r="W137" s="63">
        <v>14916</v>
      </c>
      <c r="X137" s="63">
        <v>12393</v>
      </c>
      <c r="Y137" s="29">
        <v>8567</v>
      </c>
      <c r="Z137" s="63"/>
      <c r="AA137" s="172">
        <v>529</v>
      </c>
      <c r="AB137" s="63">
        <v>30342</v>
      </c>
      <c r="AC137" s="63">
        <v>19762</v>
      </c>
      <c r="AD137" s="63">
        <v>10785</v>
      </c>
      <c r="AE137" s="63">
        <v>8538</v>
      </c>
      <c r="AF137" s="63">
        <v>7753</v>
      </c>
      <c r="AG137" s="29">
        <v>5580</v>
      </c>
      <c r="AH137" s="63"/>
      <c r="AI137" s="172">
        <v>529</v>
      </c>
      <c r="AJ137" s="63">
        <v>223809</v>
      </c>
      <c r="AK137" s="63">
        <v>143675</v>
      </c>
      <c r="AL137" s="63">
        <v>69441</v>
      </c>
      <c r="AM137" s="63">
        <v>25563</v>
      </c>
      <c r="AN137" s="63">
        <v>14328</v>
      </c>
      <c r="AO137" s="29">
        <v>5580</v>
      </c>
      <c r="AP137" s="63"/>
      <c r="AQ137" s="97">
        <v>529</v>
      </c>
      <c r="AR137" s="63">
        <v>215175</v>
      </c>
      <c r="AS137" s="63">
        <v>141094</v>
      </c>
      <c r="AT137" s="63">
        <v>65058</v>
      </c>
      <c r="AU137" s="63">
        <v>50463</v>
      </c>
      <c r="AV137" s="63">
        <v>16483</v>
      </c>
      <c r="AW137" s="29">
        <v>8897</v>
      </c>
      <c r="AX137" s="260"/>
    </row>
    <row r="138" spans="2:50" x14ac:dyDescent="0.25">
      <c r="B138" s="257"/>
      <c r="C138" s="172">
        <v>530</v>
      </c>
      <c r="D138" s="63">
        <v>27047</v>
      </c>
      <c r="E138" s="63">
        <v>13549</v>
      </c>
      <c r="F138" s="63">
        <v>7955</v>
      </c>
      <c r="G138" s="63">
        <v>2310</v>
      </c>
      <c r="H138" s="63">
        <v>3173</v>
      </c>
      <c r="I138" s="29">
        <v>5258</v>
      </c>
      <c r="K138" s="172">
        <v>530</v>
      </c>
      <c r="L138" s="63">
        <v>47237</v>
      </c>
      <c r="M138" s="63">
        <v>40933</v>
      </c>
      <c r="N138" s="63">
        <v>17941</v>
      </c>
      <c r="O138" s="63">
        <v>7712</v>
      </c>
      <c r="P138" s="63">
        <v>8413</v>
      </c>
      <c r="Q138" s="29">
        <v>5258</v>
      </c>
      <c r="R138" s="63"/>
      <c r="S138" s="97">
        <v>530</v>
      </c>
      <c r="T138" s="63">
        <v>49324</v>
      </c>
      <c r="U138" s="63">
        <v>39386</v>
      </c>
      <c r="V138" s="63">
        <v>19974</v>
      </c>
      <c r="W138" s="63">
        <v>14699</v>
      </c>
      <c r="X138" s="63">
        <v>12513</v>
      </c>
      <c r="Y138" s="29">
        <v>8383</v>
      </c>
      <c r="Z138" s="63"/>
      <c r="AA138" s="172">
        <v>530</v>
      </c>
      <c r="AB138" s="63">
        <v>29820</v>
      </c>
      <c r="AC138" s="63">
        <v>19625</v>
      </c>
      <c r="AD138" s="63">
        <v>10727</v>
      </c>
      <c r="AE138" s="63">
        <v>8408</v>
      </c>
      <c r="AF138" s="63">
        <v>7604</v>
      </c>
      <c r="AG138" s="29">
        <v>5538</v>
      </c>
      <c r="AH138" s="63"/>
      <c r="AI138" s="172">
        <v>530</v>
      </c>
      <c r="AJ138" s="63">
        <v>221226</v>
      </c>
      <c r="AK138" s="63">
        <v>141472</v>
      </c>
      <c r="AL138" s="63">
        <v>68314</v>
      </c>
      <c r="AM138" s="63">
        <v>25196</v>
      </c>
      <c r="AN138" s="63">
        <v>14183</v>
      </c>
      <c r="AO138" s="29">
        <v>5538</v>
      </c>
      <c r="AP138" s="63"/>
      <c r="AQ138" s="97">
        <v>530</v>
      </c>
      <c r="AR138" s="63">
        <v>211815</v>
      </c>
      <c r="AS138" s="63">
        <v>139284</v>
      </c>
      <c r="AT138" s="63">
        <v>64276</v>
      </c>
      <c r="AU138" s="63">
        <v>49722</v>
      </c>
      <c r="AV138" s="63">
        <v>16234</v>
      </c>
      <c r="AW138" s="29">
        <v>8924</v>
      </c>
      <c r="AX138" s="260"/>
    </row>
    <row r="139" spans="2:50" x14ac:dyDescent="0.25">
      <c r="B139" s="257"/>
      <c r="C139" s="172">
        <v>531</v>
      </c>
      <c r="D139" s="63">
        <v>26283</v>
      </c>
      <c r="E139" s="63">
        <v>13367</v>
      </c>
      <c r="F139" s="63">
        <v>7697</v>
      </c>
      <c r="G139" s="63">
        <v>2276</v>
      </c>
      <c r="H139" s="63">
        <v>3183</v>
      </c>
      <c r="I139" s="29">
        <v>5269</v>
      </c>
      <c r="K139" s="172">
        <v>531</v>
      </c>
      <c r="L139" s="63">
        <v>46250</v>
      </c>
      <c r="M139" s="63">
        <v>40024</v>
      </c>
      <c r="N139" s="63">
        <v>17368</v>
      </c>
      <c r="O139" s="63">
        <v>7495</v>
      </c>
      <c r="P139" s="63">
        <v>8293</v>
      </c>
      <c r="Q139" s="29">
        <v>5269</v>
      </c>
      <c r="R139" s="63"/>
      <c r="S139" s="97">
        <v>531</v>
      </c>
      <c r="T139" s="63">
        <v>48219</v>
      </c>
      <c r="U139" s="63">
        <v>39010</v>
      </c>
      <c r="V139" s="63">
        <v>19855</v>
      </c>
      <c r="W139" s="63">
        <v>14580</v>
      </c>
      <c r="X139" s="63">
        <v>12053</v>
      </c>
      <c r="Y139" s="29">
        <v>8373</v>
      </c>
      <c r="Z139" s="63"/>
      <c r="AA139" s="172">
        <v>531</v>
      </c>
      <c r="AB139" s="63">
        <v>29204</v>
      </c>
      <c r="AC139" s="63">
        <v>19377</v>
      </c>
      <c r="AD139" s="63">
        <v>10501</v>
      </c>
      <c r="AE139" s="63">
        <v>8291</v>
      </c>
      <c r="AF139" s="63">
        <v>7400</v>
      </c>
      <c r="AG139" s="29">
        <v>5592</v>
      </c>
      <c r="AH139" s="63"/>
      <c r="AI139" s="172">
        <v>531</v>
      </c>
      <c r="AJ139" s="63">
        <v>217134</v>
      </c>
      <c r="AK139" s="63">
        <v>138657</v>
      </c>
      <c r="AL139" s="63">
        <v>67162</v>
      </c>
      <c r="AM139" s="63">
        <v>24707</v>
      </c>
      <c r="AN139" s="63">
        <v>13927</v>
      </c>
      <c r="AO139" s="29">
        <v>5592</v>
      </c>
      <c r="AP139" s="63"/>
      <c r="AQ139" s="97">
        <v>531</v>
      </c>
      <c r="AR139" s="63">
        <v>208867</v>
      </c>
      <c r="AS139" s="63">
        <v>136776</v>
      </c>
      <c r="AT139" s="63">
        <v>62888</v>
      </c>
      <c r="AU139" s="63">
        <v>48499</v>
      </c>
      <c r="AV139" s="63">
        <v>15984</v>
      </c>
      <c r="AW139" s="29">
        <v>8830</v>
      </c>
      <c r="AX139" s="260"/>
    </row>
    <row r="140" spans="2:50" x14ac:dyDescent="0.25">
      <c r="B140" s="257"/>
      <c r="C140" s="172">
        <v>532</v>
      </c>
      <c r="D140" s="63">
        <v>26072</v>
      </c>
      <c r="E140" s="63">
        <v>13101</v>
      </c>
      <c r="F140" s="63">
        <v>7592</v>
      </c>
      <c r="G140" s="63">
        <v>2260</v>
      </c>
      <c r="H140" s="63">
        <v>3068</v>
      </c>
      <c r="I140" s="29">
        <v>5296</v>
      </c>
      <c r="K140" s="172">
        <v>532</v>
      </c>
      <c r="L140" s="63">
        <v>45253</v>
      </c>
      <c r="M140" s="63">
        <v>38864</v>
      </c>
      <c r="N140" s="63">
        <v>16840</v>
      </c>
      <c r="O140" s="63">
        <v>7365</v>
      </c>
      <c r="P140" s="63">
        <v>8041</v>
      </c>
      <c r="Q140" s="29">
        <v>5296</v>
      </c>
      <c r="R140" s="63"/>
      <c r="S140" s="97">
        <v>532</v>
      </c>
      <c r="T140" s="63">
        <v>47464</v>
      </c>
      <c r="U140" s="63">
        <v>38060</v>
      </c>
      <c r="V140" s="63">
        <v>19438</v>
      </c>
      <c r="W140" s="63">
        <v>14475</v>
      </c>
      <c r="X140" s="63">
        <v>11962</v>
      </c>
      <c r="Y140" s="29">
        <v>8267</v>
      </c>
      <c r="Z140" s="63"/>
      <c r="AA140" s="172">
        <v>532</v>
      </c>
      <c r="AB140" s="63">
        <v>28866</v>
      </c>
      <c r="AC140" s="63">
        <v>19167</v>
      </c>
      <c r="AD140" s="63">
        <v>10473</v>
      </c>
      <c r="AE140" s="63">
        <v>8047</v>
      </c>
      <c r="AF140" s="63">
        <v>7374</v>
      </c>
      <c r="AG140" s="29">
        <v>5536</v>
      </c>
      <c r="AH140" s="63"/>
      <c r="AI140" s="172">
        <v>532</v>
      </c>
      <c r="AJ140" s="63">
        <v>213104</v>
      </c>
      <c r="AK140" s="63">
        <v>136331</v>
      </c>
      <c r="AL140" s="63">
        <v>65451</v>
      </c>
      <c r="AM140" s="63">
        <v>24276</v>
      </c>
      <c r="AN140" s="63">
        <v>13667</v>
      </c>
      <c r="AO140" s="29">
        <v>5536</v>
      </c>
      <c r="AP140" s="63"/>
      <c r="AQ140" s="97">
        <v>532</v>
      </c>
      <c r="AR140" s="63">
        <v>205891</v>
      </c>
      <c r="AS140" s="63">
        <v>134232</v>
      </c>
      <c r="AT140" s="63">
        <v>61961</v>
      </c>
      <c r="AU140" s="63">
        <v>47677</v>
      </c>
      <c r="AV140" s="63">
        <v>15763</v>
      </c>
      <c r="AW140" s="29">
        <v>8903</v>
      </c>
      <c r="AX140" s="260"/>
    </row>
    <row r="141" spans="2:50" x14ac:dyDescent="0.25">
      <c r="B141" s="257"/>
      <c r="C141" s="172">
        <v>533</v>
      </c>
      <c r="D141" s="63">
        <v>25584</v>
      </c>
      <c r="E141" s="63">
        <v>13040</v>
      </c>
      <c r="F141" s="63">
        <v>7560</v>
      </c>
      <c r="G141" s="63">
        <v>2113</v>
      </c>
      <c r="H141" s="63">
        <v>3097</v>
      </c>
      <c r="I141" s="29">
        <v>5327</v>
      </c>
      <c r="K141" s="172">
        <v>533</v>
      </c>
      <c r="L141" s="63">
        <v>44405</v>
      </c>
      <c r="M141" s="63">
        <v>37750</v>
      </c>
      <c r="N141" s="63">
        <v>16556</v>
      </c>
      <c r="O141" s="63">
        <v>7288</v>
      </c>
      <c r="P141" s="63">
        <v>7849</v>
      </c>
      <c r="Q141" s="29">
        <v>5327</v>
      </c>
      <c r="R141" s="63"/>
      <c r="S141" s="97">
        <v>533</v>
      </c>
      <c r="T141" s="63">
        <v>46629</v>
      </c>
      <c r="U141" s="63">
        <v>37287</v>
      </c>
      <c r="V141" s="63">
        <v>19006</v>
      </c>
      <c r="W141" s="63">
        <v>14093</v>
      </c>
      <c r="X141" s="63">
        <v>11983</v>
      </c>
      <c r="Y141" s="29">
        <v>8382</v>
      </c>
      <c r="Z141" s="63"/>
      <c r="AA141" s="172">
        <v>533</v>
      </c>
      <c r="AB141" s="63">
        <v>28380</v>
      </c>
      <c r="AC141" s="63">
        <v>18563</v>
      </c>
      <c r="AD141" s="63">
        <v>10449</v>
      </c>
      <c r="AE141" s="63">
        <v>8059</v>
      </c>
      <c r="AF141" s="63">
        <v>7307</v>
      </c>
      <c r="AG141" s="29">
        <v>5582</v>
      </c>
      <c r="AH141" s="63"/>
      <c r="AI141" s="172">
        <v>533</v>
      </c>
      <c r="AJ141" s="63">
        <v>210403</v>
      </c>
      <c r="AK141" s="63">
        <v>133537</v>
      </c>
      <c r="AL141" s="63">
        <v>64261</v>
      </c>
      <c r="AM141" s="63">
        <v>23652</v>
      </c>
      <c r="AN141" s="63">
        <v>13620</v>
      </c>
      <c r="AO141" s="29">
        <v>5582</v>
      </c>
      <c r="AP141" s="63"/>
      <c r="AQ141" s="97">
        <v>533</v>
      </c>
      <c r="AR141" s="63">
        <v>201324</v>
      </c>
      <c r="AS141" s="63">
        <v>132356</v>
      </c>
      <c r="AT141" s="63">
        <v>60303</v>
      </c>
      <c r="AU141" s="63">
        <v>47123</v>
      </c>
      <c r="AV141" s="63">
        <v>15463</v>
      </c>
      <c r="AW141" s="29">
        <v>8700</v>
      </c>
      <c r="AX141" s="260"/>
    </row>
    <row r="142" spans="2:50" x14ac:dyDescent="0.25">
      <c r="B142" s="257"/>
      <c r="C142" s="172">
        <v>534</v>
      </c>
      <c r="D142" s="63">
        <v>25032</v>
      </c>
      <c r="E142" s="63">
        <v>12658</v>
      </c>
      <c r="F142" s="63">
        <v>7408</v>
      </c>
      <c r="G142" s="63">
        <v>2140</v>
      </c>
      <c r="H142" s="63">
        <v>3072</v>
      </c>
      <c r="I142" s="29">
        <v>5192</v>
      </c>
      <c r="K142" s="172">
        <v>534</v>
      </c>
      <c r="L142" s="63">
        <v>43117</v>
      </c>
      <c r="M142" s="63">
        <v>37196</v>
      </c>
      <c r="N142" s="63">
        <v>16162</v>
      </c>
      <c r="O142" s="63">
        <v>7036</v>
      </c>
      <c r="P142" s="63">
        <v>7835</v>
      </c>
      <c r="Q142" s="29">
        <v>5192</v>
      </c>
      <c r="R142" s="63"/>
      <c r="S142" s="97">
        <v>534</v>
      </c>
      <c r="T142" s="63">
        <v>45424</v>
      </c>
      <c r="U142" s="63">
        <v>36858</v>
      </c>
      <c r="V142" s="63">
        <v>18704</v>
      </c>
      <c r="W142" s="63">
        <v>13759</v>
      </c>
      <c r="X142" s="63">
        <v>11816</v>
      </c>
      <c r="Y142" s="29">
        <v>8334</v>
      </c>
      <c r="Z142" s="63"/>
      <c r="AA142" s="172">
        <v>534</v>
      </c>
      <c r="AB142" s="63">
        <v>27801</v>
      </c>
      <c r="AC142" s="63">
        <v>18304</v>
      </c>
      <c r="AD142" s="63">
        <v>10040</v>
      </c>
      <c r="AE142" s="63">
        <v>8071</v>
      </c>
      <c r="AF142" s="63">
        <v>7173</v>
      </c>
      <c r="AG142" s="29">
        <v>5527</v>
      </c>
      <c r="AH142" s="63"/>
      <c r="AI142" s="172">
        <v>534</v>
      </c>
      <c r="AJ142" s="63">
        <v>207094</v>
      </c>
      <c r="AK142" s="63">
        <v>130525</v>
      </c>
      <c r="AL142" s="63">
        <v>62730</v>
      </c>
      <c r="AM142" s="63">
        <v>23154</v>
      </c>
      <c r="AN142" s="63">
        <v>13329</v>
      </c>
      <c r="AO142" s="29">
        <v>5527</v>
      </c>
      <c r="AP142" s="63"/>
      <c r="AQ142" s="97">
        <v>534</v>
      </c>
      <c r="AR142" s="63">
        <v>198589</v>
      </c>
      <c r="AS142" s="63">
        <v>130371</v>
      </c>
      <c r="AT142" s="63">
        <v>59538</v>
      </c>
      <c r="AU142" s="63">
        <v>46039</v>
      </c>
      <c r="AV142" s="63">
        <v>15333</v>
      </c>
      <c r="AW142" s="29">
        <v>8851</v>
      </c>
      <c r="AX142" s="260"/>
    </row>
    <row r="143" spans="2:50" x14ac:dyDescent="0.25">
      <c r="B143" s="257"/>
      <c r="C143" s="172">
        <v>535</v>
      </c>
      <c r="D143" s="63">
        <v>24425</v>
      </c>
      <c r="E143" s="63">
        <v>12663</v>
      </c>
      <c r="F143" s="63">
        <v>7419</v>
      </c>
      <c r="G143" s="63">
        <v>2157</v>
      </c>
      <c r="H143" s="63">
        <v>2968</v>
      </c>
      <c r="I143" s="29">
        <v>5315</v>
      </c>
      <c r="K143" s="172">
        <v>535</v>
      </c>
      <c r="L143" s="63">
        <v>42187</v>
      </c>
      <c r="M143" s="63">
        <v>36122</v>
      </c>
      <c r="N143" s="63">
        <v>15888</v>
      </c>
      <c r="O143" s="63">
        <v>6884</v>
      </c>
      <c r="P143" s="63">
        <v>7743</v>
      </c>
      <c r="Q143" s="29">
        <v>5315</v>
      </c>
      <c r="R143" s="63"/>
      <c r="S143" s="97">
        <v>535</v>
      </c>
      <c r="T143" s="63">
        <v>44995</v>
      </c>
      <c r="U143" s="63">
        <v>35877</v>
      </c>
      <c r="V143" s="63">
        <v>18613</v>
      </c>
      <c r="W143" s="63">
        <v>13538</v>
      </c>
      <c r="X143" s="63">
        <v>11709</v>
      </c>
      <c r="Y143" s="29">
        <v>8532</v>
      </c>
      <c r="Z143" s="63"/>
      <c r="AA143" s="172">
        <v>535</v>
      </c>
      <c r="AB143" s="63">
        <v>27147</v>
      </c>
      <c r="AC143" s="63">
        <v>18026</v>
      </c>
      <c r="AD143" s="63">
        <v>9813</v>
      </c>
      <c r="AE143" s="63">
        <v>7842</v>
      </c>
      <c r="AF143" s="63">
        <v>7052</v>
      </c>
      <c r="AG143" s="29">
        <v>5596</v>
      </c>
      <c r="AH143" s="63"/>
      <c r="AI143" s="172">
        <v>535</v>
      </c>
      <c r="AJ143" s="63">
        <v>203366</v>
      </c>
      <c r="AK143" s="63">
        <v>129385</v>
      </c>
      <c r="AL143" s="63">
        <v>61602</v>
      </c>
      <c r="AM143" s="63">
        <v>22754</v>
      </c>
      <c r="AN143" s="63">
        <v>13165</v>
      </c>
      <c r="AO143" s="29">
        <v>5596</v>
      </c>
      <c r="AP143" s="63"/>
      <c r="AQ143" s="97">
        <v>535</v>
      </c>
      <c r="AR143" s="63">
        <v>194285</v>
      </c>
      <c r="AS143" s="63">
        <v>126889</v>
      </c>
      <c r="AT143" s="63">
        <v>58274</v>
      </c>
      <c r="AU143" s="63">
        <v>45454</v>
      </c>
      <c r="AV143" s="63">
        <v>15184</v>
      </c>
      <c r="AW143" s="29">
        <v>8702</v>
      </c>
      <c r="AX143" s="260"/>
    </row>
    <row r="144" spans="2:50" x14ac:dyDescent="0.25">
      <c r="B144" s="257"/>
      <c r="C144" s="172">
        <v>536</v>
      </c>
      <c r="D144" s="63">
        <v>24241</v>
      </c>
      <c r="E144" s="63">
        <v>12289</v>
      </c>
      <c r="F144" s="63">
        <v>7188</v>
      </c>
      <c r="G144" s="63">
        <v>2096</v>
      </c>
      <c r="H144" s="63">
        <v>2990</v>
      </c>
      <c r="I144" s="29">
        <v>5164</v>
      </c>
      <c r="K144" s="172">
        <v>536</v>
      </c>
      <c r="L144" s="63">
        <v>41485</v>
      </c>
      <c r="M144" s="63">
        <v>35528</v>
      </c>
      <c r="N144" s="63">
        <v>15388</v>
      </c>
      <c r="O144" s="63">
        <v>6909</v>
      </c>
      <c r="P144" s="63">
        <v>7645</v>
      </c>
      <c r="Q144" s="29">
        <v>5164</v>
      </c>
      <c r="R144" s="63"/>
      <c r="S144" s="97">
        <v>536</v>
      </c>
      <c r="T144" s="63">
        <v>43624</v>
      </c>
      <c r="U144" s="63">
        <v>35233</v>
      </c>
      <c r="V144" s="63">
        <v>18093</v>
      </c>
      <c r="W144" s="63">
        <v>13378</v>
      </c>
      <c r="X144" s="63">
        <v>11392</v>
      </c>
      <c r="Y144" s="29">
        <v>8313</v>
      </c>
      <c r="Z144" s="63"/>
      <c r="AA144" s="172">
        <v>536</v>
      </c>
      <c r="AB144" s="63">
        <v>26744</v>
      </c>
      <c r="AC144" s="63">
        <v>17520</v>
      </c>
      <c r="AD144" s="63">
        <v>9824</v>
      </c>
      <c r="AE144" s="63">
        <v>7770</v>
      </c>
      <c r="AF144" s="63">
        <v>6847</v>
      </c>
      <c r="AG144" s="29">
        <v>5438</v>
      </c>
      <c r="AH144" s="63"/>
      <c r="AI144" s="172">
        <v>536</v>
      </c>
      <c r="AJ144" s="63">
        <v>198938</v>
      </c>
      <c r="AK144" s="63">
        <v>126183</v>
      </c>
      <c r="AL144" s="63">
        <v>60163</v>
      </c>
      <c r="AM144" s="63">
        <v>22452</v>
      </c>
      <c r="AN144" s="63">
        <v>12770</v>
      </c>
      <c r="AO144" s="29">
        <v>5438</v>
      </c>
      <c r="AP144" s="63"/>
      <c r="AQ144" s="97">
        <v>536</v>
      </c>
      <c r="AR144" s="63">
        <v>192993</v>
      </c>
      <c r="AS144" s="63">
        <v>125085</v>
      </c>
      <c r="AT144" s="63">
        <v>56692</v>
      </c>
      <c r="AU144" s="63">
        <v>44172</v>
      </c>
      <c r="AV144" s="63">
        <v>14869</v>
      </c>
      <c r="AW144" s="29">
        <v>8763</v>
      </c>
      <c r="AX144" s="260"/>
    </row>
    <row r="145" spans="2:50" x14ac:dyDescent="0.25">
      <c r="B145" s="257"/>
      <c r="C145" s="172">
        <v>537</v>
      </c>
      <c r="D145" s="63">
        <v>23829</v>
      </c>
      <c r="E145" s="63">
        <v>12244</v>
      </c>
      <c r="F145" s="63">
        <v>7098</v>
      </c>
      <c r="G145" s="63">
        <v>2140</v>
      </c>
      <c r="H145" s="63">
        <v>2946</v>
      </c>
      <c r="I145" s="29">
        <v>5123</v>
      </c>
      <c r="K145" s="172">
        <v>537</v>
      </c>
      <c r="L145" s="63">
        <v>40189</v>
      </c>
      <c r="M145" s="63">
        <v>34704</v>
      </c>
      <c r="N145" s="63">
        <v>15121</v>
      </c>
      <c r="O145" s="63">
        <v>6732</v>
      </c>
      <c r="P145" s="63">
        <v>7301</v>
      </c>
      <c r="Q145" s="29">
        <v>5123</v>
      </c>
      <c r="R145" s="63"/>
      <c r="S145" s="97">
        <v>537</v>
      </c>
      <c r="T145" s="63">
        <v>43166</v>
      </c>
      <c r="U145" s="63">
        <v>34821</v>
      </c>
      <c r="V145" s="63">
        <v>17738</v>
      </c>
      <c r="W145" s="63">
        <v>13252</v>
      </c>
      <c r="X145" s="63">
        <v>11258</v>
      </c>
      <c r="Y145" s="29">
        <v>8284</v>
      </c>
      <c r="Z145" s="63"/>
      <c r="AA145" s="172">
        <v>537</v>
      </c>
      <c r="AB145" s="63">
        <v>26333</v>
      </c>
      <c r="AC145" s="63">
        <v>17384</v>
      </c>
      <c r="AD145" s="63">
        <v>9529</v>
      </c>
      <c r="AE145" s="63">
        <v>7467</v>
      </c>
      <c r="AF145" s="63">
        <v>6961</v>
      </c>
      <c r="AG145" s="29">
        <v>5553</v>
      </c>
      <c r="AH145" s="63"/>
      <c r="AI145" s="172">
        <v>537</v>
      </c>
      <c r="AJ145" s="63">
        <v>196896</v>
      </c>
      <c r="AK145" s="63">
        <v>123066</v>
      </c>
      <c r="AL145" s="63">
        <v>58622</v>
      </c>
      <c r="AM145" s="63">
        <v>21698</v>
      </c>
      <c r="AN145" s="63">
        <v>12533</v>
      </c>
      <c r="AO145" s="29">
        <v>5553</v>
      </c>
      <c r="AP145" s="63"/>
      <c r="AQ145" s="97">
        <v>537</v>
      </c>
      <c r="AR145" s="63">
        <v>188516</v>
      </c>
      <c r="AS145" s="63">
        <v>122448</v>
      </c>
      <c r="AT145" s="63">
        <v>55794</v>
      </c>
      <c r="AU145" s="63">
        <v>43154</v>
      </c>
      <c r="AV145" s="63">
        <v>14496</v>
      </c>
      <c r="AW145" s="29">
        <v>8589</v>
      </c>
      <c r="AX145" s="260"/>
    </row>
    <row r="146" spans="2:50" x14ac:dyDescent="0.25">
      <c r="B146" s="257"/>
      <c r="C146" s="172">
        <v>538</v>
      </c>
      <c r="D146" s="63">
        <v>23444</v>
      </c>
      <c r="E146" s="63">
        <v>11867</v>
      </c>
      <c r="F146" s="63">
        <v>7049</v>
      </c>
      <c r="G146" s="63">
        <v>2023</v>
      </c>
      <c r="H146" s="63">
        <v>2886</v>
      </c>
      <c r="I146" s="29">
        <v>5136</v>
      </c>
      <c r="K146" s="172">
        <v>538</v>
      </c>
      <c r="L146" s="63">
        <v>39554</v>
      </c>
      <c r="M146" s="63">
        <v>34145</v>
      </c>
      <c r="N146" s="63">
        <v>14697</v>
      </c>
      <c r="O146" s="63">
        <v>6681</v>
      </c>
      <c r="P146" s="63">
        <v>7298</v>
      </c>
      <c r="Q146" s="29">
        <v>5136</v>
      </c>
      <c r="R146" s="63"/>
      <c r="S146" s="97">
        <v>538</v>
      </c>
      <c r="T146" s="63">
        <v>42131</v>
      </c>
      <c r="U146" s="63">
        <v>33958</v>
      </c>
      <c r="V146" s="63">
        <v>17419</v>
      </c>
      <c r="W146" s="63">
        <v>12886</v>
      </c>
      <c r="X146" s="63">
        <v>11132</v>
      </c>
      <c r="Y146" s="29">
        <v>8114</v>
      </c>
      <c r="Z146" s="63"/>
      <c r="AA146" s="172">
        <v>538</v>
      </c>
      <c r="AB146" s="63">
        <v>25840</v>
      </c>
      <c r="AC146" s="63">
        <v>17042</v>
      </c>
      <c r="AD146" s="63">
        <v>9464</v>
      </c>
      <c r="AE146" s="63">
        <v>7388</v>
      </c>
      <c r="AF146" s="63">
        <v>6908</v>
      </c>
      <c r="AG146" s="29">
        <v>5341</v>
      </c>
      <c r="AH146" s="63"/>
      <c r="AI146" s="172">
        <v>538</v>
      </c>
      <c r="AJ146" s="63">
        <v>193863</v>
      </c>
      <c r="AK146" s="63">
        <v>120599</v>
      </c>
      <c r="AL146" s="63">
        <v>57423</v>
      </c>
      <c r="AM146" s="63">
        <v>21366</v>
      </c>
      <c r="AN146" s="63">
        <v>12428</v>
      </c>
      <c r="AO146" s="29">
        <v>5341</v>
      </c>
      <c r="AP146" s="63"/>
      <c r="AQ146" s="97">
        <v>538</v>
      </c>
      <c r="AR146" s="63">
        <v>184901</v>
      </c>
      <c r="AS146" s="63">
        <v>120650</v>
      </c>
      <c r="AT146" s="63">
        <v>54893</v>
      </c>
      <c r="AU146" s="63">
        <v>42428</v>
      </c>
      <c r="AV146" s="63">
        <v>14387</v>
      </c>
      <c r="AW146" s="29">
        <v>8625</v>
      </c>
      <c r="AX146" s="260"/>
    </row>
    <row r="147" spans="2:50" x14ac:dyDescent="0.25">
      <c r="B147" s="257"/>
      <c r="C147" s="172">
        <v>539</v>
      </c>
      <c r="D147" s="63">
        <v>22918</v>
      </c>
      <c r="E147" s="63">
        <v>11828</v>
      </c>
      <c r="F147" s="63">
        <v>6799</v>
      </c>
      <c r="G147" s="63">
        <v>2035</v>
      </c>
      <c r="H147" s="63">
        <v>2867</v>
      </c>
      <c r="I147" s="29">
        <v>5066</v>
      </c>
      <c r="K147" s="172">
        <v>539</v>
      </c>
      <c r="L147" s="63">
        <v>38413</v>
      </c>
      <c r="M147" s="63">
        <v>32944</v>
      </c>
      <c r="N147" s="63">
        <v>14317</v>
      </c>
      <c r="O147" s="63">
        <v>6385</v>
      </c>
      <c r="P147" s="63">
        <v>7243</v>
      </c>
      <c r="Q147" s="29">
        <v>5066</v>
      </c>
      <c r="R147" s="63"/>
      <c r="S147" s="97">
        <v>539</v>
      </c>
      <c r="T147" s="63">
        <v>41568</v>
      </c>
      <c r="U147" s="63">
        <v>33656</v>
      </c>
      <c r="V147" s="63">
        <v>16997</v>
      </c>
      <c r="W147" s="63">
        <v>12515</v>
      </c>
      <c r="X147" s="63">
        <v>11056</v>
      </c>
      <c r="Y147" s="29">
        <v>8117</v>
      </c>
      <c r="Z147" s="63"/>
      <c r="AA147" s="172">
        <v>539</v>
      </c>
      <c r="AB147" s="63">
        <v>25216</v>
      </c>
      <c r="AC147" s="63">
        <v>16427</v>
      </c>
      <c r="AD147" s="63">
        <v>9066</v>
      </c>
      <c r="AE147" s="63">
        <v>7353</v>
      </c>
      <c r="AF147" s="63">
        <v>6767</v>
      </c>
      <c r="AG147" s="29">
        <v>5543</v>
      </c>
      <c r="AH147" s="63"/>
      <c r="AI147" s="172">
        <v>539</v>
      </c>
      <c r="AJ147" s="63">
        <v>189131</v>
      </c>
      <c r="AK147" s="63">
        <v>118594</v>
      </c>
      <c r="AL147" s="63">
        <v>56321</v>
      </c>
      <c r="AM147" s="63">
        <v>20887</v>
      </c>
      <c r="AN147" s="63">
        <v>12125</v>
      </c>
      <c r="AO147" s="29">
        <v>5543</v>
      </c>
      <c r="AP147" s="63"/>
      <c r="AQ147" s="97">
        <v>539</v>
      </c>
      <c r="AR147" s="63">
        <v>182754</v>
      </c>
      <c r="AS147" s="63">
        <v>118163</v>
      </c>
      <c r="AT147" s="63">
        <v>53500</v>
      </c>
      <c r="AU147" s="63">
        <v>41873</v>
      </c>
      <c r="AV147" s="63">
        <v>14175</v>
      </c>
      <c r="AW147" s="29">
        <v>8493</v>
      </c>
      <c r="AX147" s="260"/>
    </row>
    <row r="148" spans="2:50" x14ac:dyDescent="0.25">
      <c r="B148" s="257"/>
      <c r="C148" s="172">
        <v>540</v>
      </c>
      <c r="D148" s="63">
        <v>22476</v>
      </c>
      <c r="E148" s="63">
        <v>11615</v>
      </c>
      <c r="F148" s="63">
        <v>6588</v>
      </c>
      <c r="G148" s="63">
        <v>2072</v>
      </c>
      <c r="H148" s="63">
        <v>2704</v>
      </c>
      <c r="I148" s="29">
        <v>5062</v>
      </c>
      <c r="K148" s="172">
        <v>540</v>
      </c>
      <c r="L148" s="63">
        <v>37681</v>
      </c>
      <c r="M148" s="63">
        <v>32213</v>
      </c>
      <c r="N148" s="63">
        <v>14013</v>
      </c>
      <c r="O148" s="63">
        <v>6249</v>
      </c>
      <c r="P148" s="63">
        <v>7214</v>
      </c>
      <c r="Q148" s="29">
        <v>5062</v>
      </c>
      <c r="R148" s="63"/>
      <c r="S148" s="97">
        <v>540</v>
      </c>
      <c r="T148" s="63">
        <v>40500</v>
      </c>
      <c r="U148" s="63">
        <v>33091</v>
      </c>
      <c r="V148" s="63">
        <v>16743</v>
      </c>
      <c r="W148" s="63">
        <v>12525</v>
      </c>
      <c r="X148" s="63">
        <v>10891</v>
      </c>
      <c r="Y148" s="29">
        <v>8078</v>
      </c>
      <c r="Z148" s="63"/>
      <c r="AA148" s="172">
        <v>540</v>
      </c>
      <c r="AB148" s="63">
        <v>24928</v>
      </c>
      <c r="AC148" s="63">
        <v>16421</v>
      </c>
      <c r="AD148" s="63">
        <v>9005</v>
      </c>
      <c r="AE148" s="63">
        <v>7192</v>
      </c>
      <c r="AF148" s="63">
        <v>6654</v>
      </c>
      <c r="AG148" s="29">
        <v>5427</v>
      </c>
      <c r="AH148" s="63"/>
      <c r="AI148" s="172">
        <v>540</v>
      </c>
      <c r="AJ148" s="63">
        <v>185641</v>
      </c>
      <c r="AK148" s="63">
        <v>116650</v>
      </c>
      <c r="AL148" s="63">
        <v>55095</v>
      </c>
      <c r="AM148" s="63">
        <v>20229</v>
      </c>
      <c r="AN148" s="63">
        <v>11904</v>
      </c>
      <c r="AO148" s="29">
        <v>5427</v>
      </c>
      <c r="AP148" s="63"/>
      <c r="AQ148" s="97">
        <v>540</v>
      </c>
      <c r="AR148" s="63">
        <v>178529</v>
      </c>
      <c r="AS148" s="63">
        <v>116161</v>
      </c>
      <c r="AT148" s="63">
        <v>52437</v>
      </c>
      <c r="AU148" s="63">
        <v>41252</v>
      </c>
      <c r="AV148" s="63">
        <v>13907</v>
      </c>
      <c r="AW148" s="29">
        <v>8467</v>
      </c>
      <c r="AX148" s="260"/>
    </row>
    <row r="149" spans="2:50" x14ac:dyDescent="0.25">
      <c r="B149" s="257"/>
      <c r="C149" s="172">
        <v>541</v>
      </c>
      <c r="D149" s="63">
        <v>21867</v>
      </c>
      <c r="E149" s="63">
        <v>11300</v>
      </c>
      <c r="F149" s="63">
        <v>6655</v>
      </c>
      <c r="G149" s="63">
        <v>2057</v>
      </c>
      <c r="H149" s="63">
        <v>2851</v>
      </c>
      <c r="I149" s="29">
        <v>4986</v>
      </c>
      <c r="K149" s="172">
        <v>541</v>
      </c>
      <c r="L149" s="63">
        <v>36579</v>
      </c>
      <c r="M149" s="63">
        <v>31253</v>
      </c>
      <c r="N149" s="63">
        <v>13848</v>
      </c>
      <c r="O149" s="63">
        <v>6209</v>
      </c>
      <c r="P149" s="63">
        <v>6989</v>
      </c>
      <c r="Q149" s="29">
        <v>4986</v>
      </c>
      <c r="R149" s="63"/>
      <c r="S149" s="97">
        <v>541</v>
      </c>
      <c r="T149" s="63">
        <v>39626</v>
      </c>
      <c r="U149" s="63">
        <v>32081</v>
      </c>
      <c r="V149" s="63">
        <v>16417</v>
      </c>
      <c r="W149" s="63">
        <v>12312</v>
      </c>
      <c r="X149" s="63">
        <v>10521</v>
      </c>
      <c r="Y149" s="29">
        <v>7954</v>
      </c>
      <c r="Z149" s="63"/>
      <c r="AA149" s="172">
        <v>541</v>
      </c>
      <c r="AB149" s="63">
        <v>24404</v>
      </c>
      <c r="AC149" s="63">
        <v>16034</v>
      </c>
      <c r="AD149" s="63">
        <v>9074</v>
      </c>
      <c r="AE149" s="63">
        <v>6959</v>
      </c>
      <c r="AF149" s="63">
        <v>6475</v>
      </c>
      <c r="AG149" s="29">
        <v>5227</v>
      </c>
      <c r="AH149" s="63"/>
      <c r="AI149" s="172">
        <v>541</v>
      </c>
      <c r="AJ149" s="63">
        <v>182594</v>
      </c>
      <c r="AK149" s="63">
        <v>114403</v>
      </c>
      <c r="AL149" s="63">
        <v>53504</v>
      </c>
      <c r="AM149" s="63">
        <v>19990</v>
      </c>
      <c r="AN149" s="63">
        <v>11823</v>
      </c>
      <c r="AO149" s="29">
        <v>5227</v>
      </c>
      <c r="AP149" s="63"/>
      <c r="AQ149" s="97">
        <v>541</v>
      </c>
      <c r="AR149" s="63">
        <v>175243</v>
      </c>
      <c r="AS149" s="63">
        <v>113616</v>
      </c>
      <c r="AT149" s="63">
        <v>50998</v>
      </c>
      <c r="AU149" s="63">
        <v>39924</v>
      </c>
      <c r="AV149" s="63">
        <v>13560</v>
      </c>
      <c r="AW149" s="29">
        <v>8475</v>
      </c>
      <c r="AX149" s="260"/>
    </row>
    <row r="150" spans="2:50" x14ac:dyDescent="0.25">
      <c r="B150" s="257"/>
      <c r="C150" s="172">
        <v>542</v>
      </c>
      <c r="D150" s="63">
        <v>21738</v>
      </c>
      <c r="E150" s="63">
        <v>11148</v>
      </c>
      <c r="F150" s="63">
        <v>6445</v>
      </c>
      <c r="G150" s="63">
        <v>1947</v>
      </c>
      <c r="H150" s="63">
        <v>2726</v>
      </c>
      <c r="I150" s="29">
        <v>4871</v>
      </c>
      <c r="K150" s="172">
        <v>542</v>
      </c>
      <c r="L150" s="63">
        <v>35776</v>
      </c>
      <c r="M150" s="63">
        <v>30971</v>
      </c>
      <c r="N150" s="63">
        <v>13460</v>
      </c>
      <c r="O150" s="63">
        <v>6053</v>
      </c>
      <c r="P150" s="63">
        <v>6886</v>
      </c>
      <c r="Q150" s="29">
        <v>4871</v>
      </c>
      <c r="R150" s="63"/>
      <c r="S150" s="97">
        <v>542</v>
      </c>
      <c r="T150" s="63">
        <v>38764</v>
      </c>
      <c r="U150" s="63">
        <v>31611</v>
      </c>
      <c r="V150" s="63">
        <v>16040</v>
      </c>
      <c r="W150" s="63">
        <v>12045</v>
      </c>
      <c r="X150" s="63">
        <v>10507</v>
      </c>
      <c r="Y150" s="29">
        <v>7945</v>
      </c>
      <c r="Z150" s="63"/>
      <c r="AA150" s="172">
        <v>542</v>
      </c>
      <c r="AB150" s="63">
        <v>23958</v>
      </c>
      <c r="AC150" s="63">
        <v>15850</v>
      </c>
      <c r="AD150" s="63">
        <v>8832</v>
      </c>
      <c r="AE150" s="63">
        <v>7069</v>
      </c>
      <c r="AF150" s="63">
        <v>6445</v>
      </c>
      <c r="AG150" s="29">
        <v>5283</v>
      </c>
      <c r="AH150" s="63"/>
      <c r="AI150" s="172">
        <v>542</v>
      </c>
      <c r="AJ150" s="63">
        <v>178771</v>
      </c>
      <c r="AK150" s="63">
        <v>111601</v>
      </c>
      <c r="AL150" s="63">
        <v>52734</v>
      </c>
      <c r="AM150" s="63">
        <v>19544</v>
      </c>
      <c r="AN150" s="63">
        <v>11597</v>
      </c>
      <c r="AO150" s="29">
        <v>5283</v>
      </c>
      <c r="AP150" s="63"/>
      <c r="AQ150" s="97">
        <v>542</v>
      </c>
      <c r="AR150" s="63">
        <v>173336</v>
      </c>
      <c r="AS150" s="63">
        <v>111595</v>
      </c>
      <c r="AT150" s="63">
        <v>50135</v>
      </c>
      <c r="AU150" s="63">
        <v>39549</v>
      </c>
      <c r="AV150" s="63">
        <v>13563</v>
      </c>
      <c r="AW150" s="29">
        <v>8369</v>
      </c>
      <c r="AX150" s="260"/>
    </row>
    <row r="151" spans="2:50" x14ac:dyDescent="0.25">
      <c r="B151" s="257"/>
      <c r="C151" s="172">
        <v>543</v>
      </c>
      <c r="D151" s="63">
        <v>21363</v>
      </c>
      <c r="E151" s="63">
        <v>10825</v>
      </c>
      <c r="F151" s="63">
        <v>6245</v>
      </c>
      <c r="G151" s="63">
        <v>1956</v>
      </c>
      <c r="H151" s="63">
        <v>2730</v>
      </c>
      <c r="I151" s="29">
        <v>4866</v>
      </c>
      <c r="K151" s="172">
        <v>543</v>
      </c>
      <c r="L151" s="63">
        <v>34556</v>
      </c>
      <c r="M151" s="63">
        <v>29990</v>
      </c>
      <c r="N151" s="63">
        <v>13240</v>
      </c>
      <c r="O151" s="63">
        <v>5951</v>
      </c>
      <c r="P151" s="63">
        <v>6764</v>
      </c>
      <c r="Q151" s="29">
        <v>4866</v>
      </c>
      <c r="R151" s="63"/>
      <c r="S151" s="97">
        <v>543</v>
      </c>
      <c r="T151" s="63">
        <v>37919</v>
      </c>
      <c r="U151" s="63">
        <v>30854</v>
      </c>
      <c r="V151" s="63">
        <v>15693</v>
      </c>
      <c r="W151" s="63">
        <v>11816</v>
      </c>
      <c r="X151" s="63">
        <v>10322</v>
      </c>
      <c r="Y151" s="29">
        <v>7957</v>
      </c>
      <c r="Z151" s="63"/>
      <c r="AA151" s="172">
        <v>543</v>
      </c>
      <c r="AB151" s="63">
        <v>23631</v>
      </c>
      <c r="AC151" s="63">
        <v>15424</v>
      </c>
      <c r="AD151" s="63">
        <v>8740</v>
      </c>
      <c r="AE151" s="63">
        <v>6816</v>
      </c>
      <c r="AF151" s="63">
        <v>6342</v>
      </c>
      <c r="AG151" s="29">
        <v>5125</v>
      </c>
      <c r="AH151" s="63"/>
      <c r="AI151" s="172">
        <v>543</v>
      </c>
      <c r="AJ151" s="63">
        <v>177071</v>
      </c>
      <c r="AK151" s="63">
        <v>109512</v>
      </c>
      <c r="AL151" s="63">
        <v>51564</v>
      </c>
      <c r="AM151" s="63">
        <v>19173</v>
      </c>
      <c r="AN151" s="63">
        <v>11281</v>
      </c>
      <c r="AO151" s="29">
        <v>5125</v>
      </c>
      <c r="AP151" s="63"/>
      <c r="AQ151" s="97">
        <v>543</v>
      </c>
      <c r="AR151" s="63">
        <v>168957</v>
      </c>
      <c r="AS151" s="63">
        <v>108745</v>
      </c>
      <c r="AT151" s="63">
        <v>49208</v>
      </c>
      <c r="AU151" s="63">
        <v>38417</v>
      </c>
      <c r="AV151" s="63">
        <v>13242</v>
      </c>
      <c r="AW151" s="29">
        <v>8400</v>
      </c>
      <c r="AX151" s="260"/>
    </row>
    <row r="152" spans="2:50" x14ac:dyDescent="0.25">
      <c r="B152" s="257"/>
      <c r="C152" s="172">
        <v>544</v>
      </c>
      <c r="D152" s="63">
        <v>20794</v>
      </c>
      <c r="E152" s="63">
        <v>10642</v>
      </c>
      <c r="F152" s="63">
        <v>6267</v>
      </c>
      <c r="G152" s="63">
        <v>1973</v>
      </c>
      <c r="H152" s="63">
        <v>2570</v>
      </c>
      <c r="I152" s="29">
        <v>4768</v>
      </c>
      <c r="K152" s="172">
        <v>544</v>
      </c>
      <c r="L152" s="63">
        <v>33758</v>
      </c>
      <c r="M152" s="63">
        <v>29218</v>
      </c>
      <c r="N152" s="63">
        <v>12729</v>
      </c>
      <c r="O152" s="63">
        <v>5731</v>
      </c>
      <c r="P152" s="63">
        <v>6576</v>
      </c>
      <c r="Q152" s="29">
        <v>4768</v>
      </c>
      <c r="R152" s="63"/>
      <c r="S152" s="97">
        <v>544</v>
      </c>
      <c r="T152" s="63">
        <v>37236</v>
      </c>
      <c r="U152" s="63">
        <v>30309</v>
      </c>
      <c r="V152" s="63">
        <v>15545</v>
      </c>
      <c r="W152" s="63">
        <v>11899</v>
      </c>
      <c r="X152" s="63">
        <v>10305</v>
      </c>
      <c r="Y152" s="29">
        <v>7787</v>
      </c>
      <c r="Z152" s="63"/>
      <c r="AA152" s="172">
        <v>544</v>
      </c>
      <c r="AB152" s="63">
        <v>23185</v>
      </c>
      <c r="AC152" s="63">
        <v>15082</v>
      </c>
      <c r="AD152" s="63">
        <v>8488</v>
      </c>
      <c r="AE152" s="63">
        <v>6715</v>
      </c>
      <c r="AF152" s="63">
        <v>6327</v>
      </c>
      <c r="AG152" s="29">
        <v>5119</v>
      </c>
      <c r="AH152" s="63"/>
      <c r="AI152" s="172">
        <v>544</v>
      </c>
      <c r="AJ152" s="63">
        <v>172291</v>
      </c>
      <c r="AK152" s="63">
        <v>106843</v>
      </c>
      <c r="AL152" s="63">
        <v>50052</v>
      </c>
      <c r="AM152" s="63">
        <v>18865</v>
      </c>
      <c r="AN152" s="63">
        <v>11084</v>
      </c>
      <c r="AO152" s="29">
        <v>5119</v>
      </c>
      <c r="AP152" s="63"/>
      <c r="AQ152" s="97">
        <v>544</v>
      </c>
      <c r="AR152" s="63">
        <v>165668</v>
      </c>
      <c r="AS152" s="63">
        <v>106505</v>
      </c>
      <c r="AT152" s="63">
        <v>48270</v>
      </c>
      <c r="AU152" s="63">
        <v>37669</v>
      </c>
      <c r="AV152" s="63">
        <v>13146</v>
      </c>
      <c r="AW152" s="29">
        <v>8178</v>
      </c>
      <c r="AX152" s="260"/>
    </row>
    <row r="153" spans="2:50" x14ac:dyDescent="0.25">
      <c r="B153" s="257"/>
      <c r="C153" s="172">
        <v>545</v>
      </c>
      <c r="D153" s="63">
        <v>20546</v>
      </c>
      <c r="E153" s="63">
        <v>10441</v>
      </c>
      <c r="F153" s="63">
        <v>6267</v>
      </c>
      <c r="G153" s="63">
        <v>1896</v>
      </c>
      <c r="H153" s="63">
        <v>2519</v>
      </c>
      <c r="I153" s="29">
        <v>4898</v>
      </c>
      <c r="K153" s="172">
        <v>545</v>
      </c>
      <c r="L153" s="63">
        <v>32877</v>
      </c>
      <c r="M153" s="63">
        <v>28689</v>
      </c>
      <c r="N153" s="63">
        <v>12607</v>
      </c>
      <c r="O153" s="63">
        <v>5775</v>
      </c>
      <c r="P153" s="63">
        <v>6485</v>
      </c>
      <c r="Q153" s="29">
        <v>4898</v>
      </c>
      <c r="R153" s="63"/>
      <c r="S153" s="97">
        <v>545</v>
      </c>
      <c r="T153" s="63">
        <v>36168</v>
      </c>
      <c r="U153" s="63">
        <v>29760</v>
      </c>
      <c r="V153" s="63">
        <v>15354</v>
      </c>
      <c r="W153" s="63">
        <v>11524</v>
      </c>
      <c r="X153" s="63">
        <v>10055</v>
      </c>
      <c r="Y153" s="29">
        <v>7734</v>
      </c>
      <c r="Z153" s="63"/>
      <c r="AA153" s="172">
        <v>545</v>
      </c>
      <c r="AB153" s="63">
        <v>22468</v>
      </c>
      <c r="AC153" s="63">
        <v>14828</v>
      </c>
      <c r="AD153" s="63">
        <v>8361</v>
      </c>
      <c r="AE153" s="63">
        <v>6740</v>
      </c>
      <c r="AF153" s="63">
        <v>6154</v>
      </c>
      <c r="AG153" s="29">
        <v>5205</v>
      </c>
      <c r="AH153" s="63"/>
      <c r="AI153" s="172">
        <v>545</v>
      </c>
      <c r="AJ153" s="63">
        <v>168449</v>
      </c>
      <c r="AK153" s="63">
        <v>105124</v>
      </c>
      <c r="AL153" s="63">
        <v>48684</v>
      </c>
      <c r="AM153" s="63">
        <v>18288</v>
      </c>
      <c r="AN153" s="63">
        <v>10877</v>
      </c>
      <c r="AO153" s="29">
        <v>5205</v>
      </c>
      <c r="AP153" s="63"/>
      <c r="AQ153" s="97">
        <v>545</v>
      </c>
      <c r="AR153" s="63">
        <v>162157</v>
      </c>
      <c r="AS153" s="63">
        <v>104642</v>
      </c>
      <c r="AT153" s="63">
        <v>46600</v>
      </c>
      <c r="AU153" s="63">
        <v>36888</v>
      </c>
      <c r="AV153" s="63">
        <v>12755</v>
      </c>
      <c r="AW153" s="29">
        <v>8170</v>
      </c>
      <c r="AX153" s="260"/>
    </row>
    <row r="154" spans="2:50" x14ac:dyDescent="0.25">
      <c r="B154" s="257"/>
      <c r="C154" s="172">
        <v>546</v>
      </c>
      <c r="D154" s="63">
        <v>20001</v>
      </c>
      <c r="E154" s="63">
        <v>10388</v>
      </c>
      <c r="F154" s="63">
        <v>5936</v>
      </c>
      <c r="G154" s="63">
        <v>1900</v>
      </c>
      <c r="H154" s="63">
        <v>2576</v>
      </c>
      <c r="I154" s="29">
        <v>4769</v>
      </c>
      <c r="K154" s="172">
        <v>546</v>
      </c>
      <c r="L154" s="63">
        <v>32252</v>
      </c>
      <c r="M154" s="63">
        <v>27917</v>
      </c>
      <c r="N154" s="63">
        <v>12062</v>
      </c>
      <c r="O154" s="63">
        <v>5465</v>
      </c>
      <c r="P154" s="63">
        <v>6442</v>
      </c>
      <c r="Q154" s="29">
        <v>4769</v>
      </c>
      <c r="R154" s="63"/>
      <c r="S154" s="97">
        <v>546</v>
      </c>
      <c r="T154" s="63">
        <v>35568</v>
      </c>
      <c r="U154" s="63">
        <v>29023</v>
      </c>
      <c r="V154" s="63">
        <v>14960</v>
      </c>
      <c r="W154" s="63">
        <v>11283</v>
      </c>
      <c r="X154" s="63">
        <v>9787</v>
      </c>
      <c r="Y154" s="29">
        <v>7930</v>
      </c>
      <c r="Z154" s="63"/>
      <c r="AA154" s="172">
        <v>546</v>
      </c>
      <c r="AB154" s="63">
        <v>21938</v>
      </c>
      <c r="AC154" s="63">
        <v>14498</v>
      </c>
      <c r="AD154" s="63">
        <v>8219</v>
      </c>
      <c r="AE154" s="63">
        <v>6548</v>
      </c>
      <c r="AF154" s="63">
        <v>6281</v>
      </c>
      <c r="AG154" s="29">
        <v>5033</v>
      </c>
      <c r="AH154" s="63"/>
      <c r="AI154" s="172">
        <v>546</v>
      </c>
      <c r="AJ154" s="63">
        <v>165935</v>
      </c>
      <c r="AK154" s="63">
        <v>102783</v>
      </c>
      <c r="AL154" s="63">
        <v>48004</v>
      </c>
      <c r="AM154" s="63">
        <v>17960</v>
      </c>
      <c r="AN154" s="63">
        <v>10701</v>
      </c>
      <c r="AO154" s="29">
        <v>5033</v>
      </c>
      <c r="AP154" s="63"/>
      <c r="AQ154" s="97">
        <v>546</v>
      </c>
      <c r="AR154" s="63">
        <v>160109</v>
      </c>
      <c r="AS154" s="63">
        <v>102641</v>
      </c>
      <c r="AT154" s="63">
        <v>46163</v>
      </c>
      <c r="AU154" s="63">
        <v>36080</v>
      </c>
      <c r="AV154" s="63">
        <v>12850</v>
      </c>
      <c r="AW154" s="29">
        <v>8217</v>
      </c>
      <c r="AX154" s="260"/>
    </row>
    <row r="155" spans="2:50" x14ac:dyDescent="0.25">
      <c r="B155" s="257"/>
      <c r="C155" s="172">
        <v>547</v>
      </c>
      <c r="D155" s="63">
        <v>19543</v>
      </c>
      <c r="E155" s="63">
        <v>10105</v>
      </c>
      <c r="F155" s="63">
        <v>5971</v>
      </c>
      <c r="G155" s="63">
        <v>1839</v>
      </c>
      <c r="H155" s="63">
        <v>2498</v>
      </c>
      <c r="I155" s="29">
        <v>4674</v>
      </c>
      <c r="K155" s="172">
        <v>547</v>
      </c>
      <c r="L155" s="63">
        <v>31491</v>
      </c>
      <c r="M155" s="63">
        <v>27349</v>
      </c>
      <c r="N155" s="63">
        <v>12123</v>
      </c>
      <c r="O155" s="63">
        <v>5490</v>
      </c>
      <c r="P155" s="63">
        <v>6262</v>
      </c>
      <c r="Q155" s="29">
        <v>4674</v>
      </c>
      <c r="R155" s="63"/>
      <c r="S155" s="97">
        <v>547</v>
      </c>
      <c r="T155" s="63">
        <v>34925</v>
      </c>
      <c r="U155" s="63">
        <v>28334</v>
      </c>
      <c r="V155" s="63">
        <v>14703</v>
      </c>
      <c r="W155" s="63">
        <v>11051</v>
      </c>
      <c r="X155" s="63">
        <v>9818</v>
      </c>
      <c r="Y155" s="29">
        <v>7797</v>
      </c>
      <c r="Z155" s="63"/>
      <c r="AA155" s="172">
        <v>547</v>
      </c>
      <c r="AB155" s="63">
        <v>21519</v>
      </c>
      <c r="AC155" s="63">
        <v>14073</v>
      </c>
      <c r="AD155" s="63">
        <v>7947</v>
      </c>
      <c r="AE155" s="63">
        <v>6470</v>
      </c>
      <c r="AF155" s="63">
        <v>5990</v>
      </c>
      <c r="AG155" s="29">
        <v>5125</v>
      </c>
      <c r="AH155" s="63"/>
      <c r="AI155" s="172">
        <v>547</v>
      </c>
      <c r="AJ155" s="63">
        <v>162879</v>
      </c>
      <c r="AK155" s="63">
        <v>100323</v>
      </c>
      <c r="AL155" s="63">
        <v>46658</v>
      </c>
      <c r="AM155" s="63">
        <v>17511</v>
      </c>
      <c r="AN155" s="63">
        <v>10507</v>
      </c>
      <c r="AO155" s="29">
        <v>5125</v>
      </c>
      <c r="AP155" s="63"/>
      <c r="AQ155" s="97">
        <v>547</v>
      </c>
      <c r="AR155" s="63">
        <v>157071</v>
      </c>
      <c r="AS155" s="63">
        <v>100544</v>
      </c>
      <c r="AT155" s="63">
        <v>44865</v>
      </c>
      <c r="AU155" s="63">
        <v>35683</v>
      </c>
      <c r="AV155" s="63">
        <v>12531</v>
      </c>
      <c r="AW155" s="29">
        <v>8125</v>
      </c>
      <c r="AX155" s="260"/>
    </row>
    <row r="156" spans="2:50" x14ac:dyDescent="0.25">
      <c r="B156" s="257"/>
      <c r="C156" s="172">
        <v>548</v>
      </c>
      <c r="D156" s="63">
        <v>19366</v>
      </c>
      <c r="E156" s="63">
        <v>9933</v>
      </c>
      <c r="F156" s="63">
        <v>5859</v>
      </c>
      <c r="G156" s="63">
        <v>1819</v>
      </c>
      <c r="H156" s="63">
        <v>2433</v>
      </c>
      <c r="I156" s="29">
        <v>4870</v>
      </c>
      <c r="K156" s="172">
        <v>548</v>
      </c>
      <c r="L156" s="63">
        <v>30853</v>
      </c>
      <c r="M156" s="63">
        <v>26532</v>
      </c>
      <c r="N156" s="63">
        <v>11664</v>
      </c>
      <c r="O156" s="63">
        <v>5376</v>
      </c>
      <c r="P156" s="63">
        <v>6155</v>
      </c>
      <c r="Q156" s="29">
        <v>4870</v>
      </c>
      <c r="R156" s="63"/>
      <c r="S156" s="97">
        <v>548</v>
      </c>
      <c r="T156" s="63">
        <v>34404</v>
      </c>
      <c r="U156" s="63">
        <v>27797</v>
      </c>
      <c r="V156" s="63">
        <v>14448</v>
      </c>
      <c r="W156" s="63">
        <v>10949</v>
      </c>
      <c r="X156" s="63">
        <v>9579</v>
      </c>
      <c r="Y156" s="29">
        <v>7461</v>
      </c>
      <c r="Z156" s="63"/>
      <c r="AA156" s="172">
        <v>548</v>
      </c>
      <c r="AB156" s="63">
        <v>21136</v>
      </c>
      <c r="AC156" s="63">
        <v>14058</v>
      </c>
      <c r="AD156" s="63">
        <v>7851</v>
      </c>
      <c r="AE156" s="63">
        <v>6340</v>
      </c>
      <c r="AF156" s="63">
        <v>5890</v>
      </c>
      <c r="AG156" s="29">
        <v>5084</v>
      </c>
      <c r="AH156" s="63"/>
      <c r="AI156" s="172">
        <v>548</v>
      </c>
      <c r="AJ156" s="63">
        <v>159636</v>
      </c>
      <c r="AK156" s="63">
        <v>98686</v>
      </c>
      <c r="AL156" s="63">
        <v>45728</v>
      </c>
      <c r="AM156" s="63">
        <v>17086</v>
      </c>
      <c r="AN156" s="63">
        <v>10363</v>
      </c>
      <c r="AO156" s="29">
        <v>5084</v>
      </c>
      <c r="AP156" s="63"/>
      <c r="AQ156" s="97">
        <v>548</v>
      </c>
      <c r="AR156" s="63">
        <v>153701</v>
      </c>
      <c r="AS156" s="63">
        <v>98585</v>
      </c>
      <c r="AT156" s="63">
        <v>43955</v>
      </c>
      <c r="AU156" s="63">
        <v>34790</v>
      </c>
      <c r="AV156" s="63">
        <v>12321</v>
      </c>
      <c r="AW156" s="29">
        <v>8043</v>
      </c>
      <c r="AX156" s="260"/>
    </row>
    <row r="157" spans="2:50" x14ac:dyDescent="0.25">
      <c r="B157" s="257"/>
      <c r="C157" s="172">
        <v>549</v>
      </c>
      <c r="D157" s="63">
        <v>18954</v>
      </c>
      <c r="E157" s="63">
        <v>9690</v>
      </c>
      <c r="F157" s="63">
        <v>5593</v>
      </c>
      <c r="G157" s="63">
        <v>1683</v>
      </c>
      <c r="H157" s="63">
        <v>2372</v>
      </c>
      <c r="I157" s="29">
        <v>4620</v>
      </c>
      <c r="K157" s="172">
        <v>549</v>
      </c>
      <c r="L157" s="63">
        <v>29924</v>
      </c>
      <c r="M157" s="63">
        <v>25971</v>
      </c>
      <c r="N157" s="63">
        <v>11450</v>
      </c>
      <c r="O157" s="63">
        <v>5187</v>
      </c>
      <c r="P157" s="63">
        <v>5842</v>
      </c>
      <c r="Q157" s="29">
        <v>4620</v>
      </c>
      <c r="R157" s="63"/>
      <c r="S157" s="97">
        <v>549</v>
      </c>
      <c r="T157" s="63">
        <v>33289</v>
      </c>
      <c r="U157" s="63">
        <v>27379</v>
      </c>
      <c r="V157" s="63">
        <v>14148</v>
      </c>
      <c r="W157" s="63">
        <v>10644</v>
      </c>
      <c r="X157" s="63">
        <v>9593</v>
      </c>
      <c r="Y157" s="29">
        <v>7500</v>
      </c>
      <c r="Z157" s="63"/>
      <c r="AA157" s="172">
        <v>549</v>
      </c>
      <c r="AB157" s="63">
        <v>20923</v>
      </c>
      <c r="AC157" s="63">
        <v>13782</v>
      </c>
      <c r="AD157" s="63">
        <v>7740</v>
      </c>
      <c r="AE157" s="63">
        <v>6353</v>
      </c>
      <c r="AF157" s="63">
        <v>5755</v>
      </c>
      <c r="AG157" s="29">
        <v>5147</v>
      </c>
      <c r="AH157" s="63"/>
      <c r="AI157" s="172">
        <v>549</v>
      </c>
      <c r="AJ157" s="63">
        <v>156278</v>
      </c>
      <c r="AK157" s="63">
        <v>96300</v>
      </c>
      <c r="AL157" s="63">
        <v>44672</v>
      </c>
      <c r="AM157" s="63">
        <v>17006</v>
      </c>
      <c r="AN157" s="63">
        <v>10071</v>
      </c>
      <c r="AO157" s="29">
        <v>5147</v>
      </c>
      <c r="AP157" s="63"/>
      <c r="AQ157" s="97">
        <v>549</v>
      </c>
      <c r="AR157" s="63">
        <v>151238</v>
      </c>
      <c r="AS157" s="63">
        <v>96465</v>
      </c>
      <c r="AT157" s="63">
        <v>43059</v>
      </c>
      <c r="AU157" s="63">
        <v>33809</v>
      </c>
      <c r="AV157" s="63">
        <v>11839</v>
      </c>
      <c r="AW157" s="29">
        <v>7826</v>
      </c>
      <c r="AX157" s="260"/>
    </row>
    <row r="158" spans="2:50" x14ac:dyDescent="0.25">
      <c r="B158" s="257"/>
      <c r="C158" s="172">
        <v>550</v>
      </c>
      <c r="D158" s="63">
        <v>18528</v>
      </c>
      <c r="E158" s="63">
        <v>9667</v>
      </c>
      <c r="F158" s="63">
        <v>5553</v>
      </c>
      <c r="G158" s="63">
        <v>1735</v>
      </c>
      <c r="H158" s="63">
        <v>2399</v>
      </c>
      <c r="I158" s="29">
        <v>4762</v>
      </c>
      <c r="K158" s="172">
        <v>550</v>
      </c>
      <c r="L158" s="63">
        <v>29098</v>
      </c>
      <c r="M158" s="63">
        <v>25340</v>
      </c>
      <c r="N158" s="63">
        <v>10878</v>
      </c>
      <c r="O158" s="63">
        <v>5101</v>
      </c>
      <c r="P158" s="63">
        <v>6034</v>
      </c>
      <c r="Q158" s="29">
        <v>4762</v>
      </c>
      <c r="R158" s="63"/>
      <c r="S158" s="97">
        <v>550</v>
      </c>
      <c r="T158" s="63">
        <v>32745</v>
      </c>
      <c r="U158" s="63">
        <v>26654</v>
      </c>
      <c r="V158" s="63">
        <v>13785</v>
      </c>
      <c r="W158" s="63">
        <v>10632</v>
      </c>
      <c r="X158" s="63">
        <v>9112</v>
      </c>
      <c r="Y158" s="29">
        <v>7471</v>
      </c>
      <c r="Z158" s="63"/>
      <c r="AA158" s="172">
        <v>550</v>
      </c>
      <c r="AB158" s="63">
        <v>20350</v>
      </c>
      <c r="AC158" s="63">
        <v>13513</v>
      </c>
      <c r="AD158" s="63">
        <v>7596</v>
      </c>
      <c r="AE158" s="63">
        <v>6148</v>
      </c>
      <c r="AF158" s="63">
        <v>5697</v>
      </c>
      <c r="AG158" s="29">
        <v>5147</v>
      </c>
      <c r="AH158" s="63"/>
      <c r="AI158" s="172">
        <v>550</v>
      </c>
      <c r="AJ158" s="63">
        <v>153929</v>
      </c>
      <c r="AK158" s="63">
        <v>94143</v>
      </c>
      <c r="AL158" s="63">
        <v>43343</v>
      </c>
      <c r="AM158" s="63">
        <v>16536</v>
      </c>
      <c r="AN158" s="63">
        <v>10023</v>
      </c>
      <c r="AO158" s="29">
        <v>5147</v>
      </c>
      <c r="AP158" s="63"/>
      <c r="AQ158" s="97">
        <v>550</v>
      </c>
      <c r="AR158" s="63">
        <v>147526</v>
      </c>
      <c r="AS158" s="63">
        <v>94445</v>
      </c>
      <c r="AT158" s="63">
        <v>41847</v>
      </c>
      <c r="AU158" s="63">
        <v>33207</v>
      </c>
      <c r="AV158" s="63">
        <v>11649</v>
      </c>
      <c r="AW158" s="29">
        <v>7815</v>
      </c>
      <c r="AX158" s="260"/>
    </row>
    <row r="159" spans="2:50" x14ac:dyDescent="0.25">
      <c r="B159" s="257"/>
      <c r="C159" s="172">
        <v>551</v>
      </c>
      <c r="D159" s="63">
        <v>18120</v>
      </c>
      <c r="E159" s="63">
        <v>9208</v>
      </c>
      <c r="F159" s="63">
        <v>5442</v>
      </c>
      <c r="G159" s="63">
        <v>1720</v>
      </c>
      <c r="H159" s="63">
        <v>2305</v>
      </c>
      <c r="I159" s="29">
        <v>4625</v>
      </c>
      <c r="K159" s="172">
        <v>551</v>
      </c>
      <c r="L159" s="63">
        <v>28535</v>
      </c>
      <c r="M159" s="63">
        <v>24680</v>
      </c>
      <c r="N159" s="63">
        <v>10741</v>
      </c>
      <c r="O159" s="63">
        <v>5084</v>
      </c>
      <c r="P159" s="63">
        <v>5865</v>
      </c>
      <c r="Q159" s="29">
        <v>4625</v>
      </c>
      <c r="R159" s="63"/>
      <c r="S159" s="97">
        <v>551</v>
      </c>
      <c r="T159" s="63">
        <v>32038</v>
      </c>
      <c r="U159" s="63">
        <v>26255</v>
      </c>
      <c r="V159" s="63">
        <v>13676</v>
      </c>
      <c r="W159" s="63">
        <v>10317</v>
      </c>
      <c r="X159" s="63">
        <v>9187</v>
      </c>
      <c r="Y159" s="29">
        <v>7474</v>
      </c>
      <c r="Z159" s="63"/>
      <c r="AA159" s="172">
        <v>551</v>
      </c>
      <c r="AB159" s="63">
        <v>19924</v>
      </c>
      <c r="AC159" s="63">
        <v>13167</v>
      </c>
      <c r="AD159" s="63">
        <v>7559</v>
      </c>
      <c r="AE159" s="63">
        <v>6065</v>
      </c>
      <c r="AF159" s="63">
        <v>5730</v>
      </c>
      <c r="AG159" s="29">
        <v>4771</v>
      </c>
      <c r="AH159" s="63"/>
      <c r="AI159" s="172">
        <v>551</v>
      </c>
      <c r="AJ159" s="63">
        <v>151184</v>
      </c>
      <c r="AK159" s="63">
        <v>92319</v>
      </c>
      <c r="AL159" s="63">
        <v>42706</v>
      </c>
      <c r="AM159" s="63">
        <v>16116</v>
      </c>
      <c r="AN159" s="63">
        <v>9848</v>
      </c>
      <c r="AO159" s="29">
        <v>4771</v>
      </c>
      <c r="AP159" s="63"/>
      <c r="AQ159" s="97">
        <v>551</v>
      </c>
      <c r="AR159" s="63">
        <v>144384</v>
      </c>
      <c r="AS159" s="63">
        <v>93021</v>
      </c>
      <c r="AT159" s="63">
        <v>41309</v>
      </c>
      <c r="AU159" s="63">
        <v>32567</v>
      </c>
      <c r="AV159" s="63">
        <v>11648</v>
      </c>
      <c r="AW159" s="29">
        <v>7819</v>
      </c>
      <c r="AX159" s="260"/>
    </row>
    <row r="160" spans="2:50" x14ac:dyDescent="0.25">
      <c r="B160" s="257"/>
      <c r="C160" s="172">
        <v>552</v>
      </c>
      <c r="D160" s="63">
        <v>17829</v>
      </c>
      <c r="E160" s="63">
        <v>9084</v>
      </c>
      <c r="F160" s="63">
        <v>5418</v>
      </c>
      <c r="G160" s="63">
        <v>1673</v>
      </c>
      <c r="H160" s="63">
        <v>2301</v>
      </c>
      <c r="I160" s="29">
        <v>4552</v>
      </c>
      <c r="K160" s="172">
        <v>552</v>
      </c>
      <c r="L160" s="63">
        <v>27758</v>
      </c>
      <c r="M160" s="63">
        <v>24311</v>
      </c>
      <c r="N160" s="63">
        <v>10578</v>
      </c>
      <c r="O160" s="63">
        <v>4925</v>
      </c>
      <c r="P160" s="63">
        <v>5612</v>
      </c>
      <c r="Q160" s="29">
        <v>4552</v>
      </c>
      <c r="R160" s="63"/>
      <c r="S160" s="97">
        <v>552</v>
      </c>
      <c r="T160" s="63">
        <v>31217</v>
      </c>
      <c r="U160" s="63">
        <v>25570</v>
      </c>
      <c r="V160" s="63">
        <v>13328</v>
      </c>
      <c r="W160" s="63">
        <v>10303</v>
      </c>
      <c r="X160" s="63">
        <v>8994</v>
      </c>
      <c r="Y160" s="29">
        <v>7207</v>
      </c>
      <c r="Z160" s="63"/>
      <c r="AA160" s="172">
        <v>552</v>
      </c>
      <c r="AB160" s="63">
        <v>19516</v>
      </c>
      <c r="AC160" s="63">
        <v>12750</v>
      </c>
      <c r="AD160" s="63">
        <v>7448</v>
      </c>
      <c r="AE160" s="63">
        <v>5978</v>
      </c>
      <c r="AF160" s="63">
        <v>5593</v>
      </c>
      <c r="AG160" s="29">
        <v>4918</v>
      </c>
      <c r="AH160" s="63"/>
      <c r="AI160" s="172">
        <v>552</v>
      </c>
      <c r="AJ160" s="63">
        <v>147567</v>
      </c>
      <c r="AK160" s="63">
        <v>90140</v>
      </c>
      <c r="AL160" s="63">
        <v>41649</v>
      </c>
      <c r="AM160" s="63">
        <v>15895</v>
      </c>
      <c r="AN160" s="63">
        <v>9542</v>
      </c>
      <c r="AO160" s="29">
        <v>4918</v>
      </c>
      <c r="AP160" s="63"/>
      <c r="AQ160" s="97">
        <v>552</v>
      </c>
      <c r="AR160" s="63">
        <v>142703</v>
      </c>
      <c r="AS160" s="63">
        <v>91051</v>
      </c>
      <c r="AT160" s="63">
        <v>40243</v>
      </c>
      <c r="AU160" s="63">
        <v>32037</v>
      </c>
      <c r="AV160" s="63">
        <v>11425</v>
      </c>
      <c r="AW160" s="29">
        <v>7702</v>
      </c>
      <c r="AX160" s="260"/>
    </row>
    <row r="161" spans="2:50" x14ac:dyDescent="0.25">
      <c r="B161" s="257"/>
      <c r="C161" s="172">
        <v>553</v>
      </c>
      <c r="D161" s="63">
        <v>17400</v>
      </c>
      <c r="E161" s="63">
        <v>8884</v>
      </c>
      <c r="F161" s="63">
        <v>5298</v>
      </c>
      <c r="G161" s="63">
        <v>1687</v>
      </c>
      <c r="H161" s="63">
        <v>2223</v>
      </c>
      <c r="I161" s="29">
        <v>4622</v>
      </c>
      <c r="K161" s="172">
        <v>553</v>
      </c>
      <c r="L161" s="63">
        <v>27121</v>
      </c>
      <c r="M161" s="63">
        <v>23468</v>
      </c>
      <c r="N161" s="63">
        <v>10305</v>
      </c>
      <c r="O161" s="63">
        <v>4783</v>
      </c>
      <c r="P161" s="63">
        <v>5560</v>
      </c>
      <c r="Q161" s="29">
        <v>4622</v>
      </c>
      <c r="R161" s="63"/>
      <c r="S161" s="97">
        <v>553</v>
      </c>
      <c r="T161" s="63">
        <v>30488</v>
      </c>
      <c r="U161" s="63">
        <v>25348</v>
      </c>
      <c r="V161" s="63">
        <v>12973</v>
      </c>
      <c r="W161" s="63">
        <v>9962</v>
      </c>
      <c r="X161" s="63">
        <v>8997</v>
      </c>
      <c r="Y161" s="29">
        <v>7287</v>
      </c>
      <c r="Z161" s="63"/>
      <c r="AA161" s="172">
        <v>553</v>
      </c>
      <c r="AB161" s="63">
        <v>19236</v>
      </c>
      <c r="AC161" s="63">
        <v>12705</v>
      </c>
      <c r="AD161" s="63">
        <v>7152</v>
      </c>
      <c r="AE161" s="63">
        <v>5892</v>
      </c>
      <c r="AF161" s="63">
        <v>5503</v>
      </c>
      <c r="AG161" s="29">
        <v>4771</v>
      </c>
      <c r="AH161" s="63"/>
      <c r="AI161" s="172">
        <v>553</v>
      </c>
      <c r="AJ161" s="63">
        <v>144967</v>
      </c>
      <c r="AK161" s="63">
        <v>88496</v>
      </c>
      <c r="AL161" s="63">
        <v>40721</v>
      </c>
      <c r="AM161" s="63">
        <v>15413</v>
      </c>
      <c r="AN161" s="63">
        <v>9436</v>
      </c>
      <c r="AO161" s="29">
        <v>4771</v>
      </c>
      <c r="AP161" s="63"/>
      <c r="AQ161" s="97">
        <v>553</v>
      </c>
      <c r="AR161" s="63">
        <v>140004</v>
      </c>
      <c r="AS161" s="63">
        <v>88745</v>
      </c>
      <c r="AT161" s="63">
        <v>39425</v>
      </c>
      <c r="AU161" s="63">
        <v>31380</v>
      </c>
      <c r="AV161" s="63">
        <v>11236</v>
      </c>
      <c r="AW161" s="29">
        <v>7638</v>
      </c>
      <c r="AX161" s="260"/>
    </row>
    <row r="162" spans="2:50" x14ac:dyDescent="0.25">
      <c r="B162" s="257"/>
      <c r="C162" s="172">
        <v>554</v>
      </c>
      <c r="D162" s="63">
        <v>17102</v>
      </c>
      <c r="E162" s="63">
        <v>8767</v>
      </c>
      <c r="F162" s="63">
        <v>5169</v>
      </c>
      <c r="G162" s="63">
        <v>1618</v>
      </c>
      <c r="H162" s="63">
        <v>2311</v>
      </c>
      <c r="I162" s="29">
        <v>4492</v>
      </c>
      <c r="K162" s="172">
        <v>554</v>
      </c>
      <c r="L162" s="63">
        <v>26519</v>
      </c>
      <c r="M162" s="63">
        <v>23132</v>
      </c>
      <c r="N162" s="63">
        <v>10177</v>
      </c>
      <c r="O162" s="63">
        <v>4722</v>
      </c>
      <c r="P162" s="63">
        <v>5467</v>
      </c>
      <c r="Q162" s="29">
        <v>4492</v>
      </c>
      <c r="R162" s="63"/>
      <c r="S162" s="97">
        <v>554</v>
      </c>
      <c r="T162" s="63">
        <v>29759</v>
      </c>
      <c r="U162" s="63">
        <v>24793</v>
      </c>
      <c r="V162" s="63">
        <v>12621</v>
      </c>
      <c r="W162" s="63">
        <v>9806</v>
      </c>
      <c r="X162" s="63">
        <v>8618</v>
      </c>
      <c r="Y162" s="29">
        <v>7380</v>
      </c>
      <c r="Z162" s="63"/>
      <c r="AA162" s="172">
        <v>554</v>
      </c>
      <c r="AB162" s="63">
        <v>18765</v>
      </c>
      <c r="AC162" s="63">
        <v>12349</v>
      </c>
      <c r="AD162" s="63">
        <v>6995</v>
      </c>
      <c r="AE162" s="63">
        <v>5659</v>
      </c>
      <c r="AF162" s="63">
        <v>5323</v>
      </c>
      <c r="AG162" s="29">
        <v>4826</v>
      </c>
      <c r="AH162" s="63"/>
      <c r="AI162" s="172">
        <v>554</v>
      </c>
      <c r="AJ162" s="63">
        <v>141821</v>
      </c>
      <c r="AK162" s="63">
        <v>86287</v>
      </c>
      <c r="AL162" s="63">
        <v>39538</v>
      </c>
      <c r="AM162" s="63">
        <v>15275</v>
      </c>
      <c r="AN162" s="63">
        <v>9301</v>
      </c>
      <c r="AO162" s="29">
        <v>4826</v>
      </c>
      <c r="AP162" s="63"/>
      <c r="AQ162" s="97">
        <v>554</v>
      </c>
      <c r="AR162" s="63">
        <v>137018</v>
      </c>
      <c r="AS162" s="63">
        <v>86836</v>
      </c>
      <c r="AT162" s="63">
        <v>38109</v>
      </c>
      <c r="AU162" s="63">
        <v>30527</v>
      </c>
      <c r="AV162" s="63">
        <v>11033</v>
      </c>
      <c r="AW162" s="29">
        <v>7576</v>
      </c>
      <c r="AX162" s="260"/>
    </row>
    <row r="163" spans="2:50" x14ac:dyDescent="0.25">
      <c r="B163" s="257"/>
      <c r="C163" s="172">
        <v>555</v>
      </c>
      <c r="D163" s="63">
        <v>16741</v>
      </c>
      <c r="E163" s="63">
        <v>8637</v>
      </c>
      <c r="F163" s="63">
        <v>5141</v>
      </c>
      <c r="G163" s="63">
        <v>1726</v>
      </c>
      <c r="H163" s="63">
        <v>2188</v>
      </c>
      <c r="I163" s="29">
        <v>4373</v>
      </c>
      <c r="K163" s="172">
        <v>555</v>
      </c>
      <c r="L163" s="63">
        <v>25772</v>
      </c>
      <c r="M163" s="63">
        <v>22272</v>
      </c>
      <c r="N163" s="63">
        <v>9715</v>
      </c>
      <c r="O163" s="63">
        <v>4664</v>
      </c>
      <c r="P163" s="63">
        <v>5438</v>
      </c>
      <c r="Q163" s="29">
        <v>4373</v>
      </c>
      <c r="R163" s="63"/>
      <c r="S163" s="97">
        <v>555</v>
      </c>
      <c r="T163" s="63">
        <v>29283</v>
      </c>
      <c r="U163" s="63">
        <v>23994</v>
      </c>
      <c r="V163" s="63">
        <v>12444</v>
      </c>
      <c r="W163" s="63">
        <v>9653</v>
      </c>
      <c r="X163" s="63">
        <v>8603</v>
      </c>
      <c r="Y163" s="29">
        <v>7107</v>
      </c>
      <c r="Z163" s="63"/>
      <c r="AA163" s="172">
        <v>555</v>
      </c>
      <c r="AB163" s="63">
        <v>18369</v>
      </c>
      <c r="AC163" s="63">
        <v>12211</v>
      </c>
      <c r="AD163" s="63">
        <v>7029</v>
      </c>
      <c r="AE163" s="63">
        <v>5714</v>
      </c>
      <c r="AF163" s="63">
        <v>5306</v>
      </c>
      <c r="AG163" s="29">
        <v>4588</v>
      </c>
      <c r="AH163" s="63"/>
      <c r="AI163" s="172">
        <v>555</v>
      </c>
      <c r="AJ163" s="63">
        <v>139621</v>
      </c>
      <c r="AK163" s="63">
        <v>84458</v>
      </c>
      <c r="AL163" s="63">
        <v>38596</v>
      </c>
      <c r="AM163" s="63">
        <v>14699</v>
      </c>
      <c r="AN163" s="63">
        <v>8973</v>
      </c>
      <c r="AO163" s="29">
        <v>4588</v>
      </c>
      <c r="AP163" s="63"/>
      <c r="AQ163" s="97">
        <v>555</v>
      </c>
      <c r="AR163" s="63">
        <v>134565</v>
      </c>
      <c r="AS163" s="63">
        <v>84622</v>
      </c>
      <c r="AT163" s="63">
        <v>37304</v>
      </c>
      <c r="AU163" s="63">
        <v>29935</v>
      </c>
      <c r="AV163" s="63">
        <v>10849</v>
      </c>
      <c r="AW163" s="29">
        <v>7605</v>
      </c>
      <c r="AX163" s="260"/>
    </row>
    <row r="164" spans="2:50" x14ac:dyDescent="0.25">
      <c r="B164" s="257"/>
      <c r="C164" s="172">
        <v>556</v>
      </c>
      <c r="D164" s="63">
        <v>16266</v>
      </c>
      <c r="E164" s="63">
        <v>8360</v>
      </c>
      <c r="F164" s="63">
        <v>4930</v>
      </c>
      <c r="G164" s="63">
        <v>1692</v>
      </c>
      <c r="H164" s="63">
        <v>2189</v>
      </c>
      <c r="I164" s="29">
        <v>4513</v>
      </c>
      <c r="K164" s="172">
        <v>556</v>
      </c>
      <c r="L164" s="63">
        <v>24961</v>
      </c>
      <c r="M164" s="63">
        <v>21962</v>
      </c>
      <c r="N164" s="63">
        <v>9623</v>
      </c>
      <c r="O164" s="63">
        <v>4428</v>
      </c>
      <c r="P164" s="63">
        <v>5172</v>
      </c>
      <c r="Q164" s="29">
        <v>4513</v>
      </c>
      <c r="R164" s="63"/>
      <c r="S164" s="97">
        <v>556</v>
      </c>
      <c r="T164" s="63">
        <v>28548</v>
      </c>
      <c r="U164" s="63">
        <v>23647</v>
      </c>
      <c r="V164" s="63">
        <v>12325</v>
      </c>
      <c r="W164" s="63">
        <v>9522</v>
      </c>
      <c r="X164" s="63">
        <v>8646</v>
      </c>
      <c r="Y164" s="29">
        <v>7121</v>
      </c>
      <c r="Z164" s="63"/>
      <c r="AA164" s="172">
        <v>556</v>
      </c>
      <c r="AB164" s="63">
        <v>17943</v>
      </c>
      <c r="AC164" s="63">
        <v>11855</v>
      </c>
      <c r="AD164" s="63">
        <v>6672</v>
      </c>
      <c r="AE164" s="63">
        <v>5616</v>
      </c>
      <c r="AF164" s="63">
        <v>5115</v>
      </c>
      <c r="AG164" s="29">
        <v>4673</v>
      </c>
      <c r="AH164" s="63"/>
      <c r="AI164" s="172">
        <v>556</v>
      </c>
      <c r="AJ164" s="63">
        <v>136264</v>
      </c>
      <c r="AK164" s="63">
        <v>81796</v>
      </c>
      <c r="AL164" s="63">
        <v>37679</v>
      </c>
      <c r="AM164" s="63">
        <v>14327</v>
      </c>
      <c r="AN164" s="63">
        <v>8903</v>
      </c>
      <c r="AO164" s="29">
        <v>4673</v>
      </c>
      <c r="AP164" s="63"/>
      <c r="AQ164" s="97">
        <v>556</v>
      </c>
      <c r="AR164" s="63">
        <v>130834</v>
      </c>
      <c r="AS164" s="63">
        <v>82687</v>
      </c>
      <c r="AT164" s="63">
        <v>36663</v>
      </c>
      <c r="AU164" s="63">
        <v>29361</v>
      </c>
      <c r="AV164" s="63">
        <v>10618</v>
      </c>
      <c r="AW164" s="29">
        <v>7462</v>
      </c>
      <c r="AX164" s="260"/>
    </row>
    <row r="165" spans="2:50" x14ac:dyDescent="0.25">
      <c r="B165" s="257"/>
      <c r="C165" s="172">
        <v>557</v>
      </c>
      <c r="D165" s="63">
        <v>15996</v>
      </c>
      <c r="E165" s="63">
        <v>8215</v>
      </c>
      <c r="F165" s="63">
        <v>4835</v>
      </c>
      <c r="G165" s="63">
        <v>1622</v>
      </c>
      <c r="H165" s="63">
        <v>2079</v>
      </c>
      <c r="I165" s="29">
        <v>4280</v>
      </c>
      <c r="K165" s="172">
        <v>557</v>
      </c>
      <c r="L165" s="63">
        <v>24338</v>
      </c>
      <c r="M165" s="63">
        <v>21275</v>
      </c>
      <c r="N165" s="63">
        <v>9439</v>
      </c>
      <c r="O165" s="63">
        <v>4377</v>
      </c>
      <c r="P165" s="63">
        <v>5116</v>
      </c>
      <c r="Q165" s="29">
        <v>4280</v>
      </c>
      <c r="R165" s="63"/>
      <c r="S165" s="97">
        <v>557</v>
      </c>
      <c r="T165" s="63">
        <v>27830</v>
      </c>
      <c r="U165" s="63">
        <v>23324</v>
      </c>
      <c r="V165" s="63">
        <v>12126</v>
      </c>
      <c r="W165" s="63">
        <v>9239</v>
      </c>
      <c r="X165" s="63">
        <v>8280</v>
      </c>
      <c r="Y165" s="29">
        <v>7133</v>
      </c>
      <c r="Z165" s="63"/>
      <c r="AA165" s="172">
        <v>557</v>
      </c>
      <c r="AB165" s="63">
        <v>17421</v>
      </c>
      <c r="AC165" s="63">
        <v>11682</v>
      </c>
      <c r="AD165" s="63">
        <v>6578</v>
      </c>
      <c r="AE165" s="63">
        <v>5444</v>
      </c>
      <c r="AF165" s="63">
        <v>5042</v>
      </c>
      <c r="AG165" s="29">
        <v>4515</v>
      </c>
      <c r="AH165" s="63"/>
      <c r="AI165" s="172">
        <v>557</v>
      </c>
      <c r="AJ165" s="63">
        <v>133535</v>
      </c>
      <c r="AK165" s="63">
        <v>80632</v>
      </c>
      <c r="AL165" s="63">
        <v>36721</v>
      </c>
      <c r="AM165" s="63">
        <v>14115</v>
      </c>
      <c r="AN165" s="63">
        <v>8732</v>
      </c>
      <c r="AO165" s="29">
        <v>4515</v>
      </c>
      <c r="AP165" s="63"/>
      <c r="AQ165" s="97">
        <v>557</v>
      </c>
      <c r="AR165" s="63">
        <v>128651</v>
      </c>
      <c r="AS165" s="63">
        <v>81072</v>
      </c>
      <c r="AT165" s="63">
        <v>35600</v>
      </c>
      <c r="AU165" s="63">
        <v>28542</v>
      </c>
      <c r="AV165" s="63">
        <v>10376</v>
      </c>
      <c r="AW165" s="29">
        <v>7290</v>
      </c>
      <c r="AX165" s="260"/>
    </row>
    <row r="166" spans="2:50" x14ac:dyDescent="0.25">
      <c r="B166" s="257"/>
      <c r="C166" s="172">
        <v>558</v>
      </c>
      <c r="D166" s="63">
        <v>15378</v>
      </c>
      <c r="E166" s="63">
        <v>8145</v>
      </c>
      <c r="F166" s="63">
        <v>4763</v>
      </c>
      <c r="G166" s="63">
        <v>1516</v>
      </c>
      <c r="H166" s="63">
        <v>2102</v>
      </c>
      <c r="I166" s="29">
        <v>4306</v>
      </c>
      <c r="K166" s="172">
        <v>558</v>
      </c>
      <c r="L166" s="63">
        <v>23872</v>
      </c>
      <c r="M166" s="63">
        <v>20790</v>
      </c>
      <c r="N166" s="63">
        <v>9215</v>
      </c>
      <c r="O166" s="63">
        <v>4390</v>
      </c>
      <c r="P166" s="63">
        <v>5011</v>
      </c>
      <c r="Q166" s="29">
        <v>4306</v>
      </c>
      <c r="R166" s="63"/>
      <c r="S166" s="97">
        <v>558</v>
      </c>
      <c r="T166" s="63">
        <v>27242</v>
      </c>
      <c r="U166" s="63">
        <v>22455</v>
      </c>
      <c r="V166" s="63">
        <v>11696</v>
      </c>
      <c r="W166" s="63">
        <v>8991</v>
      </c>
      <c r="X166" s="63">
        <v>8272</v>
      </c>
      <c r="Y166" s="29">
        <v>7026</v>
      </c>
      <c r="Z166" s="63"/>
      <c r="AA166" s="172">
        <v>558</v>
      </c>
      <c r="AB166" s="63">
        <v>17221</v>
      </c>
      <c r="AC166" s="63">
        <v>11366</v>
      </c>
      <c r="AD166" s="63">
        <v>6380</v>
      </c>
      <c r="AE166" s="63">
        <v>5319</v>
      </c>
      <c r="AF166" s="63">
        <v>4941</v>
      </c>
      <c r="AG166" s="29">
        <v>4636</v>
      </c>
      <c r="AH166" s="63"/>
      <c r="AI166" s="172">
        <v>558</v>
      </c>
      <c r="AJ166" s="63">
        <v>130618</v>
      </c>
      <c r="AK166" s="63">
        <v>78518</v>
      </c>
      <c r="AL166" s="63">
        <v>35612</v>
      </c>
      <c r="AM166" s="63">
        <v>13700</v>
      </c>
      <c r="AN166" s="63">
        <v>8414</v>
      </c>
      <c r="AO166" s="29">
        <v>4636</v>
      </c>
      <c r="AP166" s="63"/>
      <c r="AQ166" s="97">
        <v>558</v>
      </c>
      <c r="AR166" s="63">
        <v>125960</v>
      </c>
      <c r="AS166" s="63">
        <v>79435</v>
      </c>
      <c r="AT166" s="63">
        <v>34949</v>
      </c>
      <c r="AU166" s="63">
        <v>27884</v>
      </c>
      <c r="AV166" s="63">
        <v>10226</v>
      </c>
      <c r="AW166" s="29">
        <v>7263</v>
      </c>
      <c r="AX166" s="260"/>
    </row>
    <row r="167" spans="2:50" x14ac:dyDescent="0.25">
      <c r="B167" s="257"/>
      <c r="C167" s="172">
        <v>559</v>
      </c>
      <c r="D167" s="63">
        <v>15601</v>
      </c>
      <c r="E167" s="63">
        <v>7882</v>
      </c>
      <c r="F167" s="63">
        <v>4685</v>
      </c>
      <c r="G167" s="63">
        <v>1534</v>
      </c>
      <c r="H167" s="63">
        <v>2174</v>
      </c>
      <c r="I167" s="29">
        <v>4255</v>
      </c>
      <c r="K167" s="172">
        <v>559</v>
      </c>
      <c r="L167" s="63">
        <v>23074</v>
      </c>
      <c r="M167" s="63">
        <v>20209</v>
      </c>
      <c r="N167" s="63">
        <v>8783</v>
      </c>
      <c r="O167" s="63">
        <v>4251</v>
      </c>
      <c r="P167" s="63">
        <v>4948</v>
      </c>
      <c r="Q167" s="29">
        <v>4255</v>
      </c>
      <c r="R167" s="63"/>
      <c r="S167" s="97">
        <v>559</v>
      </c>
      <c r="T167" s="63">
        <v>26456</v>
      </c>
      <c r="U167" s="63">
        <v>22101</v>
      </c>
      <c r="V167" s="63">
        <v>11616</v>
      </c>
      <c r="W167" s="63">
        <v>8876</v>
      </c>
      <c r="X167" s="63">
        <v>8006</v>
      </c>
      <c r="Y167" s="29">
        <v>6744</v>
      </c>
      <c r="Z167" s="63"/>
      <c r="AA167" s="172">
        <v>559</v>
      </c>
      <c r="AB167" s="63">
        <v>16749</v>
      </c>
      <c r="AC167" s="63">
        <v>11133</v>
      </c>
      <c r="AD167" s="63">
        <v>6269</v>
      </c>
      <c r="AE167" s="63">
        <v>5142</v>
      </c>
      <c r="AF167" s="63">
        <v>4898</v>
      </c>
      <c r="AG167" s="29">
        <v>4493</v>
      </c>
      <c r="AH167" s="63"/>
      <c r="AI167" s="172">
        <v>559</v>
      </c>
      <c r="AJ167" s="63">
        <v>128199</v>
      </c>
      <c r="AK167" s="63">
        <v>76712</v>
      </c>
      <c r="AL167" s="63">
        <v>34866</v>
      </c>
      <c r="AM167" s="63">
        <v>13523</v>
      </c>
      <c r="AN167" s="63">
        <v>8260</v>
      </c>
      <c r="AO167" s="29">
        <v>4493</v>
      </c>
      <c r="AP167" s="63"/>
      <c r="AQ167" s="97">
        <v>559</v>
      </c>
      <c r="AR167" s="63">
        <v>123154</v>
      </c>
      <c r="AS167" s="63">
        <v>77414</v>
      </c>
      <c r="AT167" s="63">
        <v>34274</v>
      </c>
      <c r="AU167" s="63">
        <v>27200</v>
      </c>
      <c r="AV167" s="63">
        <v>9984</v>
      </c>
      <c r="AW167" s="29">
        <v>7108</v>
      </c>
      <c r="AX167" s="260"/>
    </row>
    <row r="168" spans="2:50" x14ac:dyDescent="0.25">
      <c r="B168" s="257"/>
      <c r="C168" s="172">
        <v>560</v>
      </c>
      <c r="D168" s="63">
        <v>14960</v>
      </c>
      <c r="E168" s="63">
        <v>7834</v>
      </c>
      <c r="F168" s="63">
        <v>4540</v>
      </c>
      <c r="G168" s="63">
        <v>1466</v>
      </c>
      <c r="H168" s="63">
        <v>2054</v>
      </c>
      <c r="I168" s="29">
        <v>4255</v>
      </c>
      <c r="K168" s="172">
        <v>560</v>
      </c>
      <c r="L168" s="63">
        <v>22549</v>
      </c>
      <c r="M168" s="63">
        <v>19665</v>
      </c>
      <c r="N168" s="63">
        <v>8601</v>
      </c>
      <c r="O168" s="63">
        <v>4224</v>
      </c>
      <c r="P168" s="63">
        <v>4945</v>
      </c>
      <c r="Q168" s="29">
        <v>4255</v>
      </c>
      <c r="R168" s="63"/>
      <c r="S168" s="97">
        <v>560</v>
      </c>
      <c r="T168" s="63">
        <v>25963</v>
      </c>
      <c r="U168" s="63">
        <v>21751</v>
      </c>
      <c r="V168" s="63">
        <v>11264</v>
      </c>
      <c r="W168" s="63">
        <v>8769</v>
      </c>
      <c r="X168" s="63">
        <v>7924</v>
      </c>
      <c r="Y168" s="29">
        <v>6828</v>
      </c>
      <c r="Z168" s="63"/>
      <c r="AA168" s="172">
        <v>560</v>
      </c>
      <c r="AB168" s="63">
        <v>16541</v>
      </c>
      <c r="AC168" s="63">
        <v>10950</v>
      </c>
      <c r="AD168" s="63">
        <v>6088</v>
      </c>
      <c r="AE168" s="63">
        <v>5067</v>
      </c>
      <c r="AF168" s="63">
        <v>4927</v>
      </c>
      <c r="AG168" s="29">
        <v>4490</v>
      </c>
      <c r="AH168" s="63"/>
      <c r="AI168" s="172">
        <v>560</v>
      </c>
      <c r="AJ168" s="63">
        <v>125587</v>
      </c>
      <c r="AK168" s="63">
        <v>74925</v>
      </c>
      <c r="AL168" s="63">
        <v>33694</v>
      </c>
      <c r="AM168" s="63">
        <v>13160</v>
      </c>
      <c r="AN168" s="63">
        <v>8143</v>
      </c>
      <c r="AO168" s="29">
        <v>4490</v>
      </c>
      <c r="AP168" s="63"/>
      <c r="AQ168" s="97">
        <v>560</v>
      </c>
      <c r="AR168" s="63">
        <v>120656</v>
      </c>
      <c r="AS168" s="63">
        <v>76099</v>
      </c>
      <c r="AT168" s="63">
        <v>33414</v>
      </c>
      <c r="AU168" s="63">
        <v>26669</v>
      </c>
      <c r="AV168" s="63">
        <v>9904</v>
      </c>
      <c r="AW168" s="29">
        <v>7144</v>
      </c>
      <c r="AX168" s="260"/>
    </row>
    <row r="169" spans="2:50" x14ac:dyDescent="0.25">
      <c r="B169" s="257"/>
      <c r="C169" s="172">
        <v>561</v>
      </c>
      <c r="D169" s="63">
        <v>14599</v>
      </c>
      <c r="E169" s="63">
        <v>7725</v>
      </c>
      <c r="F169" s="63">
        <v>4539</v>
      </c>
      <c r="G169" s="63">
        <v>1430</v>
      </c>
      <c r="H169" s="63">
        <v>1972</v>
      </c>
      <c r="I169" s="29">
        <v>4271</v>
      </c>
      <c r="K169" s="172">
        <v>561</v>
      </c>
      <c r="L169" s="63">
        <v>21822</v>
      </c>
      <c r="M169" s="63">
        <v>19072</v>
      </c>
      <c r="N169" s="63">
        <v>8299</v>
      </c>
      <c r="O169" s="63">
        <v>4083</v>
      </c>
      <c r="P169" s="63">
        <v>4811</v>
      </c>
      <c r="Q169" s="29">
        <v>4271</v>
      </c>
      <c r="R169" s="63"/>
      <c r="S169" s="97">
        <v>561</v>
      </c>
      <c r="T169" s="63">
        <v>25391</v>
      </c>
      <c r="U169" s="63">
        <v>21257</v>
      </c>
      <c r="V169" s="63">
        <v>10922</v>
      </c>
      <c r="W169" s="63">
        <v>8717</v>
      </c>
      <c r="X169" s="63">
        <v>7740</v>
      </c>
      <c r="Y169" s="29">
        <v>6630</v>
      </c>
      <c r="Z169" s="63"/>
      <c r="AA169" s="172">
        <v>561</v>
      </c>
      <c r="AB169" s="63">
        <v>15833</v>
      </c>
      <c r="AC169" s="63">
        <v>10767</v>
      </c>
      <c r="AD169" s="63">
        <v>5970</v>
      </c>
      <c r="AE169" s="63">
        <v>5074</v>
      </c>
      <c r="AF169" s="63">
        <v>4818</v>
      </c>
      <c r="AG169" s="29">
        <v>4458</v>
      </c>
      <c r="AH169" s="63"/>
      <c r="AI169" s="172">
        <v>561</v>
      </c>
      <c r="AJ169" s="63">
        <v>122452</v>
      </c>
      <c r="AK169" s="63">
        <v>73125</v>
      </c>
      <c r="AL169" s="63">
        <v>33075</v>
      </c>
      <c r="AM169" s="63">
        <v>12807</v>
      </c>
      <c r="AN169" s="63">
        <v>8035</v>
      </c>
      <c r="AO169" s="29">
        <v>4458</v>
      </c>
      <c r="AP169" s="63"/>
      <c r="AQ169" s="97">
        <v>561</v>
      </c>
      <c r="AR169" s="63">
        <v>118428</v>
      </c>
      <c r="AS169" s="63">
        <v>73874</v>
      </c>
      <c r="AT169" s="63">
        <v>32719</v>
      </c>
      <c r="AU169" s="63">
        <v>25966</v>
      </c>
      <c r="AV169" s="63">
        <v>9696</v>
      </c>
      <c r="AW169" s="29">
        <v>6901</v>
      </c>
      <c r="AX169" s="260"/>
    </row>
    <row r="170" spans="2:50" x14ac:dyDescent="0.25">
      <c r="B170" s="257"/>
      <c r="C170" s="172">
        <v>562</v>
      </c>
      <c r="D170" s="63">
        <v>14350</v>
      </c>
      <c r="E170" s="63">
        <v>7519</v>
      </c>
      <c r="F170" s="63">
        <v>4346</v>
      </c>
      <c r="G170" s="63">
        <v>1401</v>
      </c>
      <c r="H170" s="63">
        <v>1973</v>
      </c>
      <c r="I170" s="29">
        <v>4174</v>
      </c>
      <c r="K170" s="172">
        <v>562</v>
      </c>
      <c r="L170" s="63">
        <v>21161</v>
      </c>
      <c r="M170" s="63">
        <v>18394</v>
      </c>
      <c r="N170" s="63">
        <v>8266</v>
      </c>
      <c r="O170" s="63">
        <v>3963</v>
      </c>
      <c r="P170" s="63">
        <v>4776</v>
      </c>
      <c r="Q170" s="29">
        <v>4174</v>
      </c>
      <c r="R170" s="63"/>
      <c r="S170" s="97">
        <v>562</v>
      </c>
      <c r="T170" s="63">
        <v>24715</v>
      </c>
      <c r="U170" s="63">
        <v>20621</v>
      </c>
      <c r="V170" s="63">
        <v>10907</v>
      </c>
      <c r="W170" s="63">
        <v>8554</v>
      </c>
      <c r="X170" s="63">
        <v>7772</v>
      </c>
      <c r="Y170" s="29">
        <v>6789</v>
      </c>
      <c r="Z170" s="63"/>
      <c r="AA170" s="172">
        <v>562</v>
      </c>
      <c r="AB170" s="63">
        <v>15679</v>
      </c>
      <c r="AC170" s="63">
        <v>10383</v>
      </c>
      <c r="AD170" s="63">
        <v>5958</v>
      </c>
      <c r="AE170" s="63">
        <v>4916</v>
      </c>
      <c r="AF170" s="63">
        <v>4714</v>
      </c>
      <c r="AG170" s="29">
        <v>4377</v>
      </c>
      <c r="AH170" s="63"/>
      <c r="AI170" s="172">
        <v>562</v>
      </c>
      <c r="AJ170" s="63">
        <v>119221</v>
      </c>
      <c r="AK170" s="63">
        <v>71095</v>
      </c>
      <c r="AL170" s="63">
        <v>32106</v>
      </c>
      <c r="AM170" s="63">
        <v>12545</v>
      </c>
      <c r="AN170" s="63">
        <v>7998</v>
      </c>
      <c r="AO170" s="29">
        <v>4377</v>
      </c>
      <c r="AP170" s="63"/>
      <c r="AQ170" s="97">
        <v>562</v>
      </c>
      <c r="AR170" s="63">
        <v>115204</v>
      </c>
      <c r="AS170" s="63">
        <v>71745</v>
      </c>
      <c r="AT170" s="63">
        <v>31826</v>
      </c>
      <c r="AU170" s="63">
        <v>25362</v>
      </c>
      <c r="AV170" s="63">
        <v>9471</v>
      </c>
      <c r="AW170" s="29">
        <v>6990</v>
      </c>
      <c r="AX170" s="260"/>
    </row>
    <row r="171" spans="2:50" x14ac:dyDescent="0.25">
      <c r="B171" s="257"/>
      <c r="C171" s="172">
        <v>563</v>
      </c>
      <c r="D171" s="63">
        <v>13975</v>
      </c>
      <c r="E171" s="63">
        <v>7252</v>
      </c>
      <c r="F171" s="63">
        <v>4336</v>
      </c>
      <c r="G171" s="63">
        <v>1442</v>
      </c>
      <c r="H171" s="63">
        <v>1920</v>
      </c>
      <c r="I171" s="29">
        <v>3955</v>
      </c>
      <c r="K171" s="172">
        <v>563</v>
      </c>
      <c r="L171" s="63">
        <v>20733</v>
      </c>
      <c r="M171" s="63">
        <v>18137</v>
      </c>
      <c r="N171" s="63">
        <v>8079</v>
      </c>
      <c r="O171" s="63">
        <v>3784</v>
      </c>
      <c r="P171" s="63">
        <v>4575</v>
      </c>
      <c r="Q171" s="29">
        <v>3955</v>
      </c>
      <c r="R171" s="63"/>
      <c r="S171" s="97">
        <v>563</v>
      </c>
      <c r="T171" s="63">
        <v>24084</v>
      </c>
      <c r="U171" s="63">
        <v>20180</v>
      </c>
      <c r="V171" s="63">
        <v>10513</v>
      </c>
      <c r="W171" s="63">
        <v>8504</v>
      </c>
      <c r="X171" s="63">
        <v>7534</v>
      </c>
      <c r="Y171" s="29">
        <v>6649</v>
      </c>
      <c r="Z171" s="63"/>
      <c r="AA171" s="172">
        <v>563</v>
      </c>
      <c r="AB171" s="63">
        <v>15377</v>
      </c>
      <c r="AC171" s="63">
        <v>10083</v>
      </c>
      <c r="AD171" s="63">
        <v>5777</v>
      </c>
      <c r="AE171" s="63">
        <v>4929</v>
      </c>
      <c r="AF171" s="63">
        <v>4655</v>
      </c>
      <c r="AG171" s="29">
        <v>4283</v>
      </c>
      <c r="AH171" s="63"/>
      <c r="AI171" s="172">
        <v>563</v>
      </c>
      <c r="AJ171" s="63">
        <v>117444</v>
      </c>
      <c r="AK171" s="63">
        <v>70046</v>
      </c>
      <c r="AL171" s="63">
        <v>31441</v>
      </c>
      <c r="AM171" s="63">
        <v>12080</v>
      </c>
      <c r="AN171" s="63">
        <v>7775</v>
      </c>
      <c r="AO171" s="29">
        <v>4283</v>
      </c>
      <c r="AP171" s="63"/>
      <c r="AQ171" s="97">
        <v>563</v>
      </c>
      <c r="AR171" s="63">
        <v>113629</v>
      </c>
      <c r="AS171" s="63">
        <v>70572</v>
      </c>
      <c r="AT171" s="63">
        <v>31382</v>
      </c>
      <c r="AU171" s="63">
        <v>25034</v>
      </c>
      <c r="AV171" s="63">
        <v>9257</v>
      </c>
      <c r="AW171" s="29">
        <v>6666</v>
      </c>
      <c r="AX171" s="260"/>
    </row>
    <row r="172" spans="2:50" x14ac:dyDescent="0.25">
      <c r="B172" s="257"/>
      <c r="C172" s="172">
        <v>564</v>
      </c>
      <c r="D172" s="63">
        <v>13764</v>
      </c>
      <c r="E172" s="63">
        <v>7115</v>
      </c>
      <c r="F172" s="63">
        <v>4290</v>
      </c>
      <c r="G172" s="63">
        <v>1387</v>
      </c>
      <c r="H172" s="63">
        <v>1860</v>
      </c>
      <c r="I172" s="29">
        <v>4009</v>
      </c>
      <c r="K172" s="172">
        <v>564</v>
      </c>
      <c r="L172" s="63">
        <v>20161</v>
      </c>
      <c r="M172" s="63">
        <v>17772</v>
      </c>
      <c r="N172" s="63">
        <v>7715</v>
      </c>
      <c r="O172" s="63">
        <v>3765</v>
      </c>
      <c r="P172" s="63">
        <v>4481</v>
      </c>
      <c r="Q172" s="29">
        <v>4009</v>
      </c>
      <c r="R172" s="63"/>
      <c r="S172" s="97">
        <v>564</v>
      </c>
      <c r="T172" s="63">
        <v>23477</v>
      </c>
      <c r="U172" s="63">
        <v>19872</v>
      </c>
      <c r="V172" s="63">
        <v>10347</v>
      </c>
      <c r="W172" s="63">
        <v>8180</v>
      </c>
      <c r="X172" s="63">
        <v>7444</v>
      </c>
      <c r="Y172" s="29">
        <v>6560</v>
      </c>
      <c r="Z172" s="63"/>
      <c r="AA172" s="172">
        <v>564</v>
      </c>
      <c r="AB172" s="63">
        <v>14922</v>
      </c>
      <c r="AC172" s="63">
        <v>10070</v>
      </c>
      <c r="AD172" s="63">
        <v>5585</v>
      </c>
      <c r="AE172" s="63">
        <v>4775</v>
      </c>
      <c r="AF172" s="63">
        <v>4527</v>
      </c>
      <c r="AG172" s="29">
        <v>4199</v>
      </c>
      <c r="AH172" s="63"/>
      <c r="AI172" s="172">
        <v>564</v>
      </c>
      <c r="AJ172" s="63">
        <v>114781</v>
      </c>
      <c r="AK172" s="63">
        <v>67896</v>
      </c>
      <c r="AL172" s="63">
        <v>30724</v>
      </c>
      <c r="AM172" s="63">
        <v>11795</v>
      </c>
      <c r="AN172" s="63">
        <v>7563</v>
      </c>
      <c r="AO172" s="29">
        <v>4199</v>
      </c>
      <c r="AP172" s="63"/>
      <c r="AQ172" s="97">
        <v>564</v>
      </c>
      <c r="AR172" s="63">
        <v>110459</v>
      </c>
      <c r="AS172" s="63">
        <v>68880</v>
      </c>
      <c r="AT172" s="63">
        <v>30174</v>
      </c>
      <c r="AU172" s="63">
        <v>24385</v>
      </c>
      <c r="AV172" s="63">
        <v>9164</v>
      </c>
      <c r="AW172" s="29">
        <v>6819</v>
      </c>
      <c r="AX172" s="260"/>
    </row>
    <row r="173" spans="2:50" x14ac:dyDescent="0.25">
      <c r="B173" s="257"/>
      <c r="C173" s="172">
        <v>565</v>
      </c>
      <c r="D173" s="63">
        <v>13464</v>
      </c>
      <c r="E173" s="63">
        <v>7115</v>
      </c>
      <c r="F173" s="63">
        <v>4107</v>
      </c>
      <c r="G173" s="63">
        <v>1399</v>
      </c>
      <c r="H173" s="63">
        <v>1822</v>
      </c>
      <c r="I173" s="29">
        <v>3950</v>
      </c>
      <c r="K173" s="172">
        <v>565</v>
      </c>
      <c r="L173" s="63">
        <v>19541</v>
      </c>
      <c r="M173" s="63">
        <v>17314</v>
      </c>
      <c r="N173" s="63">
        <v>7484</v>
      </c>
      <c r="O173" s="63">
        <v>3718</v>
      </c>
      <c r="P173" s="63">
        <v>4381</v>
      </c>
      <c r="Q173" s="29">
        <v>3950</v>
      </c>
      <c r="R173" s="63"/>
      <c r="S173" s="97">
        <v>565</v>
      </c>
      <c r="T173" s="63">
        <v>23155</v>
      </c>
      <c r="U173" s="63">
        <v>19043</v>
      </c>
      <c r="V173" s="63">
        <v>10007</v>
      </c>
      <c r="W173" s="63">
        <v>8032</v>
      </c>
      <c r="X173" s="63">
        <v>7307</v>
      </c>
      <c r="Y173" s="29">
        <v>6401</v>
      </c>
      <c r="Z173" s="63"/>
      <c r="AA173" s="172">
        <v>565</v>
      </c>
      <c r="AB173" s="63">
        <v>14517</v>
      </c>
      <c r="AC173" s="63">
        <v>9830</v>
      </c>
      <c r="AD173" s="63">
        <v>5527</v>
      </c>
      <c r="AE173" s="63">
        <v>4680</v>
      </c>
      <c r="AF173" s="63">
        <v>4418</v>
      </c>
      <c r="AG173" s="29">
        <v>4147</v>
      </c>
      <c r="AH173" s="63"/>
      <c r="AI173" s="172">
        <v>565</v>
      </c>
      <c r="AJ173" s="63">
        <v>111868</v>
      </c>
      <c r="AK173" s="63">
        <v>66644</v>
      </c>
      <c r="AL173" s="63">
        <v>29937</v>
      </c>
      <c r="AM173" s="63">
        <v>11617</v>
      </c>
      <c r="AN173" s="63">
        <v>7430</v>
      </c>
      <c r="AO173" s="29">
        <v>4147</v>
      </c>
      <c r="AP173" s="63"/>
      <c r="AQ173" s="97">
        <v>565</v>
      </c>
      <c r="AR173" s="63">
        <v>108352</v>
      </c>
      <c r="AS173" s="63">
        <v>67425</v>
      </c>
      <c r="AT173" s="63">
        <v>29276</v>
      </c>
      <c r="AU173" s="63">
        <v>23709</v>
      </c>
      <c r="AV173" s="63">
        <v>9015</v>
      </c>
      <c r="AW173" s="29">
        <v>6728</v>
      </c>
      <c r="AX173" s="260"/>
    </row>
    <row r="174" spans="2:50" x14ac:dyDescent="0.25">
      <c r="B174" s="257"/>
      <c r="C174" s="172">
        <v>566</v>
      </c>
      <c r="D174" s="63">
        <v>12987</v>
      </c>
      <c r="E174" s="63">
        <v>6875</v>
      </c>
      <c r="F174" s="63">
        <v>4035</v>
      </c>
      <c r="G174" s="63">
        <v>1380</v>
      </c>
      <c r="H174" s="63">
        <v>1804</v>
      </c>
      <c r="I174" s="29">
        <v>3745</v>
      </c>
      <c r="K174" s="172">
        <v>566</v>
      </c>
      <c r="L174" s="63">
        <v>19145</v>
      </c>
      <c r="M174" s="63">
        <v>16931</v>
      </c>
      <c r="N174" s="63">
        <v>7469</v>
      </c>
      <c r="O174" s="63">
        <v>3601</v>
      </c>
      <c r="P174" s="63">
        <v>4354</v>
      </c>
      <c r="Q174" s="29">
        <v>3745</v>
      </c>
      <c r="R174" s="63"/>
      <c r="S174" s="97">
        <v>566</v>
      </c>
      <c r="T174" s="63">
        <v>22308</v>
      </c>
      <c r="U174" s="63">
        <v>18794</v>
      </c>
      <c r="V174" s="63">
        <v>9979</v>
      </c>
      <c r="W174" s="63">
        <v>7781</v>
      </c>
      <c r="X174" s="63">
        <v>7187</v>
      </c>
      <c r="Y174" s="29">
        <v>6521</v>
      </c>
      <c r="Z174" s="63"/>
      <c r="AA174" s="172">
        <v>566</v>
      </c>
      <c r="AB174" s="63">
        <v>14351</v>
      </c>
      <c r="AC174" s="63">
        <v>9550</v>
      </c>
      <c r="AD174" s="63">
        <v>5335</v>
      </c>
      <c r="AE174" s="63">
        <v>4598</v>
      </c>
      <c r="AF174" s="63">
        <v>4342</v>
      </c>
      <c r="AG174" s="29">
        <v>4225</v>
      </c>
      <c r="AH174" s="63"/>
      <c r="AI174" s="172">
        <v>566</v>
      </c>
      <c r="AJ174" s="63">
        <v>109252</v>
      </c>
      <c r="AK174" s="63">
        <v>64741</v>
      </c>
      <c r="AL174" s="63">
        <v>28838</v>
      </c>
      <c r="AM174" s="63">
        <v>11333</v>
      </c>
      <c r="AN174" s="63">
        <v>7137</v>
      </c>
      <c r="AO174" s="29">
        <v>4225</v>
      </c>
      <c r="AP174" s="63"/>
      <c r="AQ174" s="97">
        <v>566</v>
      </c>
      <c r="AR174" s="63">
        <v>105659</v>
      </c>
      <c r="AS174" s="63">
        <v>65550</v>
      </c>
      <c r="AT174" s="63">
        <v>28619</v>
      </c>
      <c r="AU174" s="63">
        <v>23135</v>
      </c>
      <c r="AV174" s="63">
        <v>8770</v>
      </c>
      <c r="AW174" s="29">
        <v>6547</v>
      </c>
      <c r="AX174" s="260"/>
    </row>
    <row r="175" spans="2:50" x14ac:dyDescent="0.25">
      <c r="B175" s="257"/>
      <c r="C175" s="172">
        <v>567</v>
      </c>
      <c r="D175" s="63">
        <v>12736</v>
      </c>
      <c r="E175" s="63">
        <v>6643</v>
      </c>
      <c r="F175" s="63">
        <v>4027</v>
      </c>
      <c r="G175" s="63">
        <v>1295</v>
      </c>
      <c r="H175" s="63">
        <v>1792</v>
      </c>
      <c r="I175" s="29">
        <v>3892</v>
      </c>
      <c r="K175" s="172">
        <v>567</v>
      </c>
      <c r="L175" s="63">
        <v>18326</v>
      </c>
      <c r="M175" s="63">
        <v>16089</v>
      </c>
      <c r="N175" s="63">
        <v>7439</v>
      </c>
      <c r="O175" s="63">
        <v>3604</v>
      </c>
      <c r="P175" s="63">
        <v>4151</v>
      </c>
      <c r="Q175" s="29">
        <v>3892</v>
      </c>
      <c r="R175" s="63"/>
      <c r="S175" s="97">
        <v>567</v>
      </c>
      <c r="T175" s="63">
        <v>21858</v>
      </c>
      <c r="U175" s="63">
        <v>18382</v>
      </c>
      <c r="V175" s="63">
        <v>9730</v>
      </c>
      <c r="W175" s="63">
        <v>7609</v>
      </c>
      <c r="X175" s="63">
        <v>6981</v>
      </c>
      <c r="Y175" s="29">
        <v>6193</v>
      </c>
      <c r="Z175" s="63"/>
      <c r="AA175" s="172">
        <v>567</v>
      </c>
      <c r="AB175" s="63">
        <v>13777</v>
      </c>
      <c r="AC175" s="63">
        <v>9307</v>
      </c>
      <c r="AD175" s="63">
        <v>5209</v>
      </c>
      <c r="AE175" s="63">
        <v>4450</v>
      </c>
      <c r="AF175" s="63">
        <v>4300</v>
      </c>
      <c r="AG175" s="29">
        <v>4082</v>
      </c>
      <c r="AH175" s="63"/>
      <c r="AI175" s="172">
        <v>567</v>
      </c>
      <c r="AJ175" s="63">
        <v>106691</v>
      </c>
      <c r="AK175" s="63">
        <v>63017</v>
      </c>
      <c r="AL175" s="63">
        <v>28075</v>
      </c>
      <c r="AM175" s="63">
        <v>11122</v>
      </c>
      <c r="AN175" s="63">
        <v>7074</v>
      </c>
      <c r="AO175" s="29">
        <v>4082</v>
      </c>
      <c r="AP175" s="63"/>
      <c r="AQ175" s="97">
        <v>567</v>
      </c>
      <c r="AR175" s="63">
        <v>103454</v>
      </c>
      <c r="AS175" s="63">
        <v>63753</v>
      </c>
      <c r="AT175" s="63">
        <v>27754</v>
      </c>
      <c r="AU175" s="63">
        <v>22879</v>
      </c>
      <c r="AV175" s="63">
        <v>8655</v>
      </c>
      <c r="AW175" s="29">
        <v>6308</v>
      </c>
      <c r="AX175" s="260"/>
    </row>
    <row r="176" spans="2:50" x14ac:dyDescent="0.25">
      <c r="B176" s="257"/>
      <c r="C176" s="172">
        <v>568</v>
      </c>
      <c r="D176" s="63">
        <v>12389</v>
      </c>
      <c r="E176" s="63">
        <v>6571</v>
      </c>
      <c r="F176" s="63">
        <v>3805</v>
      </c>
      <c r="G176" s="63">
        <v>1273</v>
      </c>
      <c r="H176" s="63">
        <v>1747</v>
      </c>
      <c r="I176" s="29">
        <v>3780</v>
      </c>
      <c r="K176" s="172">
        <v>568</v>
      </c>
      <c r="L176" s="63">
        <v>17992</v>
      </c>
      <c r="M176" s="63">
        <v>15714</v>
      </c>
      <c r="N176" s="63">
        <v>7132</v>
      </c>
      <c r="O176" s="63">
        <v>3530</v>
      </c>
      <c r="P176" s="63">
        <v>4169</v>
      </c>
      <c r="Q176" s="29">
        <v>3780</v>
      </c>
      <c r="R176" s="63"/>
      <c r="S176" s="97">
        <v>568</v>
      </c>
      <c r="T176" s="63">
        <v>21176</v>
      </c>
      <c r="U176" s="63">
        <v>17791</v>
      </c>
      <c r="V176" s="63">
        <v>9500</v>
      </c>
      <c r="W176" s="63">
        <v>7420</v>
      </c>
      <c r="X176" s="63">
        <v>6905</v>
      </c>
      <c r="Y176" s="29">
        <v>6046</v>
      </c>
      <c r="Z176" s="63"/>
      <c r="AA176" s="172">
        <v>568</v>
      </c>
      <c r="AB176" s="63">
        <v>13499</v>
      </c>
      <c r="AC176" s="63">
        <v>9081</v>
      </c>
      <c r="AD176" s="63">
        <v>5103</v>
      </c>
      <c r="AE176" s="63">
        <v>4387</v>
      </c>
      <c r="AF176" s="63">
        <v>4262</v>
      </c>
      <c r="AG176" s="29">
        <v>4057</v>
      </c>
      <c r="AH176" s="63"/>
      <c r="AI176" s="172">
        <v>568</v>
      </c>
      <c r="AJ176" s="63">
        <v>104031</v>
      </c>
      <c r="AK176" s="63">
        <v>60881</v>
      </c>
      <c r="AL176" s="63">
        <v>27330</v>
      </c>
      <c r="AM176" s="63">
        <v>10560</v>
      </c>
      <c r="AN176" s="63">
        <v>6848</v>
      </c>
      <c r="AO176" s="29">
        <v>4057</v>
      </c>
      <c r="AP176" s="63"/>
      <c r="AQ176" s="97">
        <v>568</v>
      </c>
      <c r="AR176" s="63">
        <v>100561</v>
      </c>
      <c r="AS176" s="63">
        <v>61727</v>
      </c>
      <c r="AT176" s="63">
        <v>27105</v>
      </c>
      <c r="AU176" s="63">
        <v>22006</v>
      </c>
      <c r="AV176" s="63">
        <v>8363</v>
      </c>
      <c r="AW176" s="29">
        <v>6359</v>
      </c>
      <c r="AX176" s="260"/>
    </row>
    <row r="177" spans="2:50" x14ac:dyDescent="0.25">
      <c r="B177" s="257"/>
      <c r="C177" s="172">
        <v>569</v>
      </c>
      <c r="D177" s="63">
        <v>12131</v>
      </c>
      <c r="E177" s="63">
        <v>6323</v>
      </c>
      <c r="F177" s="63">
        <v>3853</v>
      </c>
      <c r="G177" s="63">
        <v>1289</v>
      </c>
      <c r="H177" s="63">
        <v>1776</v>
      </c>
      <c r="I177" s="29">
        <v>3771</v>
      </c>
      <c r="K177" s="172">
        <v>569</v>
      </c>
      <c r="L177" s="63">
        <v>17508</v>
      </c>
      <c r="M177" s="63">
        <v>15285</v>
      </c>
      <c r="N177" s="63">
        <v>6725</v>
      </c>
      <c r="O177" s="63">
        <v>3232</v>
      </c>
      <c r="P177" s="63">
        <v>3969</v>
      </c>
      <c r="Q177" s="29">
        <v>3771</v>
      </c>
      <c r="R177" s="63"/>
      <c r="S177" s="97">
        <v>569</v>
      </c>
      <c r="T177" s="63">
        <v>20397</v>
      </c>
      <c r="U177" s="63">
        <v>17501</v>
      </c>
      <c r="V177" s="63">
        <v>9229</v>
      </c>
      <c r="W177" s="63">
        <v>7244</v>
      </c>
      <c r="X177" s="63">
        <v>6644</v>
      </c>
      <c r="Y177" s="29">
        <v>6030</v>
      </c>
      <c r="Z177" s="63"/>
      <c r="AA177" s="172">
        <v>569</v>
      </c>
      <c r="AB177" s="63">
        <v>13201</v>
      </c>
      <c r="AC177" s="63">
        <v>8958</v>
      </c>
      <c r="AD177" s="63">
        <v>4990</v>
      </c>
      <c r="AE177" s="63">
        <v>4314</v>
      </c>
      <c r="AF177" s="63">
        <v>4104</v>
      </c>
      <c r="AG177" s="29">
        <v>3933</v>
      </c>
      <c r="AH177" s="63"/>
      <c r="AI177" s="172">
        <v>569</v>
      </c>
      <c r="AJ177" s="63">
        <v>101624</v>
      </c>
      <c r="AK177" s="63">
        <v>59757</v>
      </c>
      <c r="AL177" s="63">
        <v>26634</v>
      </c>
      <c r="AM177" s="63">
        <v>10515</v>
      </c>
      <c r="AN177" s="63">
        <v>6774</v>
      </c>
      <c r="AO177" s="29">
        <v>3933</v>
      </c>
      <c r="AP177" s="63"/>
      <c r="AQ177" s="97">
        <v>569</v>
      </c>
      <c r="AR177" s="63">
        <v>97646</v>
      </c>
      <c r="AS177" s="63">
        <v>60565</v>
      </c>
      <c r="AT177" s="63">
        <v>26793</v>
      </c>
      <c r="AU177" s="63">
        <v>21470</v>
      </c>
      <c r="AV177" s="63">
        <v>8424</v>
      </c>
      <c r="AW177" s="29">
        <v>6111</v>
      </c>
      <c r="AX177" s="260"/>
    </row>
    <row r="178" spans="2:50" x14ac:dyDescent="0.25">
      <c r="B178" s="257"/>
      <c r="C178" s="172">
        <v>570</v>
      </c>
      <c r="D178" s="63">
        <v>11678</v>
      </c>
      <c r="E178" s="63">
        <v>6150</v>
      </c>
      <c r="F178" s="63">
        <v>3609</v>
      </c>
      <c r="G178" s="63">
        <v>1281</v>
      </c>
      <c r="H178" s="63">
        <v>1708</v>
      </c>
      <c r="I178" s="29">
        <v>3644</v>
      </c>
      <c r="K178" s="172">
        <v>570</v>
      </c>
      <c r="L178" s="63">
        <v>16943</v>
      </c>
      <c r="M178" s="63">
        <v>14777</v>
      </c>
      <c r="N178" s="63">
        <v>6493</v>
      </c>
      <c r="O178" s="63">
        <v>3361</v>
      </c>
      <c r="P178" s="63">
        <v>3919</v>
      </c>
      <c r="Q178" s="29">
        <v>3644</v>
      </c>
      <c r="R178" s="63"/>
      <c r="S178" s="97">
        <v>570</v>
      </c>
      <c r="T178" s="63">
        <v>20128</v>
      </c>
      <c r="U178" s="63">
        <v>16821</v>
      </c>
      <c r="V178" s="63">
        <v>8925</v>
      </c>
      <c r="W178" s="63">
        <v>7062</v>
      </c>
      <c r="X178" s="63">
        <v>6511</v>
      </c>
      <c r="Y178" s="29">
        <v>5834</v>
      </c>
      <c r="Z178" s="63"/>
      <c r="AA178" s="172">
        <v>570</v>
      </c>
      <c r="AB178" s="63">
        <v>12822</v>
      </c>
      <c r="AC178" s="63">
        <v>8746</v>
      </c>
      <c r="AD178" s="63">
        <v>4908</v>
      </c>
      <c r="AE178" s="63">
        <v>4184</v>
      </c>
      <c r="AF178" s="63">
        <v>4074</v>
      </c>
      <c r="AG178" s="29">
        <v>3802</v>
      </c>
      <c r="AH178" s="63"/>
      <c r="AI178" s="172">
        <v>570</v>
      </c>
      <c r="AJ178" s="63">
        <v>98769</v>
      </c>
      <c r="AK178" s="63">
        <v>57920</v>
      </c>
      <c r="AL178" s="63">
        <v>25577</v>
      </c>
      <c r="AM178" s="63">
        <v>10220</v>
      </c>
      <c r="AN178" s="63">
        <v>6538</v>
      </c>
      <c r="AO178" s="29">
        <v>3802</v>
      </c>
      <c r="AP178" s="63"/>
      <c r="AQ178" s="97">
        <v>570</v>
      </c>
      <c r="AR178" s="63">
        <v>95546</v>
      </c>
      <c r="AS178" s="63">
        <v>58550</v>
      </c>
      <c r="AT178" s="63">
        <v>25340</v>
      </c>
      <c r="AU178" s="63">
        <v>21090</v>
      </c>
      <c r="AV178" s="63">
        <v>8156</v>
      </c>
      <c r="AW178" s="29">
        <v>6200</v>
      </c>
      <c r="AX178" s="260"/>
    </row>
    <row r="179" spans="2:50" x14ac:dyDescent="0.25">
      <c r="B179" s="257"/>
      <c r="C179" s="172">
        <v>571</v>
      </c>
      <c r="D179" s="63">
        <v>11464</v>
      </c>
      <c r="E179" s="63">
        <v>6013</v>
      </c>
      <c r="F179" s="63">
        <v>3649</v>
      </c>
      <c r="G179" s="63">
        <v>1219</v>
      </c>
      <c r="H179" s="63">
        <v>1687</v>
      </c>
      <c r="I179" s="29">
        <v>3566</v>
      </c>
      <c r="K179" s="172">
        <v>571</v>
      </c>
      <c r="L179" s="63">
        <v>16434</v>
      </c>
      <c r="M179" s="63">
        <v>14524</v>
      </c>
      <c r="N179" s="63">
        <v>6514</v>
      </c>
      <c r="O179" s="63">
        <v>3257</v>
      </c>
      <c r="P179" s="63">
        <v>3820</v>
      </c>
      <c r="Q179" s="29">
        <v>3566</v>
      </c>
      <c r="R179" s="63"/>
      <c r="S179" s="97">
        <v>571</v>
      </c>
      <c r="T179" s="63">
        <v>19465</v>
      </c>
      <c r="U179" s="63">
        <v>16429</v>
      </c>
      <c r="V179" s="63">
        <v>8771</v>
      </c>
      <c r="W179" s="63">
        <v>6937</v>
      </c>
      <c r="X179" s="63">
        <v>6312</v>
      </c>
      <c r="Y179" s="29">
        <v>5838</v>
      </c>
      <c r="Z179" s="63"/>
      <c r="AA179" s="172">
        <v>571</v>
      </c>
      <c r="AB179" s="63">
        <v>12405</v>
      </c>
      <c r="AC179" s="63">
        <v>8389</v>
      </c>
      <c r="AD179" s="63">
        <v>4733</v>
      </c>
      <c r="AE179" s="63">
        <v>4194</v>
      </c>
      <c r="AF179" s="63">
        <v>3978</v>
      </c>
      <c r="AG179" s="29">
        <v>3832</v>
      </c>
      <c r="AH179" s="63"/>
      <c r="AI179" s="172">
        <v>571</v>
      </c>
      <c r="AJ179" s="63">
        <v>96807</v>
      </c>
      <c r="AK179" s="63">
        <v>56035</v>
      </c>
      <c r="AL179" s="63">
        <v>25120</v>
      </c>
      <c r="AM179" s="63">
        <v>10031</v>
      </c>
      <c r="AN179" s="63">
        <v>6455</v>
      </c>
      <c r="AO179" s="29">
        <v>3832</v>
      </c>
      <c r="AP179" s="63"/>
      <c r="AQ179" s="97">
        <v>571</v>
      </c>
      <c r="AR179" s="63">
        <v>93340</v>
      </c>
      <c r="AS179" s="63">
        <v>57157</v>
      </c>
      <c r="AT179" s="63">
        <v>24974</v>
      </c>
      <c r="AU179" s="63">
        <v>20393</v>
      </c>
      <c r="AV179" s="63">
        <v>7918</v>
      </c>
      <c r="AW179" s="29">
        <v>5900</v>
      </c>
      <c r="AX179" s="260"/>
    </row>
    <row r="180" spans="2:50" x14ac:dyDescent="0.25">
      <c r="B180" s="257"/>
      <c r="C180" s="172">
        <v>572</v>
      </c>
      <c r="D180" s="63">
        <v>11144</v>
      </c>
      <c r="E180" s="63">
        <v>5972</v>
      </c>
      <c r="F180" s="63">
        <v>3574</v>
      </c>
      <c r="G180" s="63">
        <v>1193</v>
      </c>
      <c r="H180" s="63">
        <v>1679</v>
      </c>
      <c r="I180" s="29">
        <v>3495</v>
      </c>
      <c r="K180" s="172">
        <v>572</v>
      </c>
      <c r="L180" s="63">
        <v>15768</v>
      </c>
      <c r="M180" s="63">
        <v>14003</v>
      </c>
      <c r="N180" s="63">
        <v>6321</v>
      </c>
      <c r="O180" s="63">
        <v>3133</v>
      </c>
      <c r="P180" s="63">
        <v>3768</v>
      </c>
      <c r="Q180" s="29">
        <v>3495</v>
      </c>
      <c r="R180" s="63"/>
      <c r="S180" s="97">
        <v>572</v>
      </c>
      <c r="T180" s="63">
        <v>19240</v>
      </c>
      <c r="U180" s="63">
        <v>16109</v>
      </c>
      <c r="V180" s="63">
        <v>8478</v>
      </c>
      <c r="W180" s="63">
        <v>6673</v>
      </c>
      <c r="X180" s="63">
        <v>6318</v>
      </c>
      <c r="Y180" s="29">
        <v>5682</v>
      </c>
      <c r="Z180" s="63"/>
      <c r="AA180" s="172">
        <v>572</v>
      </c>
      <c r="AB180" s="63">
        <v>12097</v>
      </c>
      <c r="AC180" s="63">
        <v>8268</v>
      </c>
      <c r="AD180" s="63">
        <v>4687</v>
      </c>
      <c r="AE180" s="63">
        <v>4091</v>
      </c>
      <c r="AF180" s="63">
        <v>3919</v>
      </c>
      <c r="AG180" s="29">
        <v>3702</v>
      </c>
      <c r="AH180" s="63"/>
      <c r="AI180" s="172">
        <v>572</v>
      </c>
      <c r="AJ180" s="63">
        <v>94490</v>
      </c>
      <c r="AK180" s="63">
        <v>54769</v>
      </c>
      <c r="AL180" s="63">
        <v>24295</v>
      </c>
      <c r="AM180" s="63">
        <v>9578</v>
      </c>
      <c r="AN180" s="63">
        <v>6321</v>
      </c>
      <c r="AO180" s="29">
        <v>3702</v>
      </c>
      <c r="AP180" s="63"/>
      <c r="AQ180" s="97">
        <v>572</v>
      </c>
      <c r="AR180" s="63">
        <v>90575</v>
      </c>
      <c r="AS180" s="63">
        <v>55764</v>
      </c>
      <c r="AT180" s="63">
        <v>24341</v>
      </c>
      <c r="AU180" s="63">
        <v>19974</v>
      </c>
      <c r="AV180" s="63">
        <v>7715</v>
      </c>
      <c r="AW180" s="29">
        <v>6031</v>
      </c>
      <c r="AX180" s="260"/>
    </row>
    <row r="181" spans="2:50" x14ac:dyDescent="0.25">
      <c r="B181" s="257"/>
      <c r="C181" s="172">
        <v>573</v>
      </c>
      <c r="D181" s="63">
        <v>11045</v>
      </c>
      <c r="E181" s="63">
        <v>5704</v>
      </c>
      <c r="F181" s="63">
        <v>3501</v>
      </c>
      <c r="G181" s="63">
        <v>1180</v>
      </c>
      <c r="H181" s="63">
        <v>1618</v>
      </c>
      <c r="I181" s="29">
        <v>3517</v>
      </c>
      <c r="K181" s="172">
        <v>573</v>
      </c>
      <c r="L181" s="63">
        <v>15320</v>
      </c>
      <c r="M181" s="63">
        <v>13624</v>
      </c>
      <c r="N181" s="63">
        <v>6124</v>
      </c>
      <c r="O181" s="63">
        <v>3084</v>
      </c>
      <c r="P181" s="63">
        <v>3570</v>
      </c>
      <c r="Q181" s="29">
        <v>3517</v>
      </c>
      <c r="R181" s="63"/>
      <c r="S181" s="97">
        <v>573</v>
      </c>
      <c r="T181" s="63">
        <v>18543</v>
      </c>
      <c r="U181" s="63">
        <v>16018</v>
      </c>
      <c r="V181" s="63">
        <v>8271</v>
      </c>
      <c r="W181" s="63">
        <v>6685</v>
      </c>
      <c r="X181" s="63">
        <v>6208</v>
      </c>
      <c r="Y181" s="29">
        <v>5664</v>
      </c>
      <c r="Z181" s="63"/>
      <c r="AA181" s="172">
        <v>573</v>
      </c>
      <c r="AB181" s="63">
        <v>11764</v>
      </c>
      <c r="AC181" s="63">
        <v>8061</v>
      </c>
      <c r="AD181" s="63">
        <v>4624</v>
      </c>
      <c r="AE181" s="63">
        <v>3950</v>
      </c>
      <c r="AF181" s="63">
        <v>3811</v>
      </c>
      <c r="AG181" s="29">
        <v>3588</v>
      </c>
      <c r="AH181" s="63"/>
      <c r="AI181" s="172">
        <v>573</v>
      </c>
      <c r="AJ181" s="63">
        <v>91698</v>
      </c>
      <c r="AK181" s="63">
        <v>52789</v>
      </c>
      <c r="AL181" s="63">
        <v>23585</v>
      </c>
      <c r="AM181" s="63">
        <v>9440</v>
      </c>
      <c r="AN181" s="63">
        <v>6025</v>
      </c>
      <c r="AO181" s="29">
        <v>3588</v>
      </c>
      <c r="AP181" s="63"/>
      <c r="AQ181" s="97">
        <v>573</v>
      </c>
      <c r="AR181" s="63">
        <v>88752</v>
      </c>
      <c r="AS181" s="63">
        <v>54393</v>
      </c>
      <c r="AT181" s="63">
        <v>23606</v>
      </c>
      <c r="AU181" s="63">
        <v>19336</v>
      </c>
      <c r="AV181" s="63">
        <v>7657</v>
      </c>
      <c r="AW181" s="29">
        <v>5930</v>
      </c>
      <c r="AX181" s="260"/>
    </row>
    <row r="182" spans="2:50" x14ac:dyDescent="0.25">
      <c r="B182" s="257"/>
      <c r="C182" s="172">
        <v>574</v>
      </c>
      <c r="D182" s="63">
        <v>10699</v>
      </c>
      <c r="E182" s="63">
        <v>5514</v>
      </c>
      <c r="F182" s="63">
        <v>3456</v>
      </c>
      <c r="G182" s="63">
        <v>1137</v>
      </c>
      <c r="H182" s="63">
        <v>1508</v>
      </c>
      <c r="I182" s="29">
        <v>3356</v>
      </c>
      <c r="K182" s="172">
        <v>574</v>
      </c>
      <c r="L182" s="63">
        <v>14721</v>
      </c>
      <c r="M182" s="63">
        <v>13378</v>
      </c>
      <c r="N182" s="63">
        <v>5804</v>
      </c>
      <c r="O182" s="63">
        <v>2989</v>
      </c>
      <c r="P182" s="63">
        <v>3588</v>
      </c>
      <c r="Q182" s="29">
        <v>3356</v>
      </c>
      <c r="R182" s="63"/>
      <c r="S182" s="97">
        <v>574</v>
      </c>
      <c r="T182" s="63">
        <v>17932</v>
      </c>
      <c r="U182" s="63">
        <v>15547</v>
      </c>
      <c r="V182" s="63">
        <v>8122</v>
      </c>
      <c r="W182" s="63">
        <v>6436</v>
      </c>
      <c r="X182" s="63">
        <v>6156</v>
      </c>
      <c r="Y182" s="29">
        <v>5579</v>
      </c>
      <c r="Z182" s="63"/>
      <c r="AA182" s="172">
        <v>574</v>
      </c>
      <c r="AB182" s="63">
        <v>11728</v>
      </c>
      <c r="AC182" s="63">
        <v>7791</v>
      </c>
      <c r="AD182" s="63">
        <v>4363</v>
      </c>
      <c r="AE182" s="63">
        <v>3828</v>
      </c>
      <c r="AF182" s="63">
        <v>3699</v>
      </c>
      <c r="AG182" s="29">
        <v>3661</v>
      </c>
      <c r="AH182" s="63"/>
      <c r="AI182" s="172">
        <v>574</v>
      </c>
      <c r="AJ182" s="63">
        <v>89285</v>
      </c>
      <c r="AK182" s="63">
        <v>51634</v>
      </c>
      <c r="AL182" s="63">
        <v>22922</v>
      </c>
      <c r="AM182" s="63">
        <v>9069</v>
      </c>
      <c r="AN182" s="63">
        <v>5966</v>
      </c>
      <c r="AO182" s="29">
        <v>3661</v>
      </c>
      <c r="AP182" s="63"/>
      <c r="AQ182" s="97">
        <v>574</v>
      </c>
      <c r="AR182" s="63">
        <v>86287</v>
      </c>
      <c r="AS182" s="63">
        <v>52712</v>
      </c>
      <c r="AT182" s="63">
        <v>23148</v>
      </c>
      <c r="AU182" s="63">
        <v>18911</v>
      </c>
      <c r="AV182" s="63">
        <v>7350</v>
      </c>
      <c r="AW182" s="29">
        <v>5725</v>
      </c>
      <c r="AX182" s="260"/>
    </row>
    <row r="183" spans="2:50" x14ac:dyDescent="0.25">
      <c r="B183" s="257"/>
      <c r="C183" s="172">
        <v>575</v>
      </c>
      <c r="D183" s="63">
        <v>10303</v>
      </c>
      <c r="E183" s="63">
        <v>5531</v>
      </c>
      <c r="F183" s="63">
        <v>3238</v>
      </c>
      <c r="G183" s="63">
        <v>1154</v>
      </c>
      <c r="H183" s="63">
        <v>1486</v>
      </c>
      <c r="I183" s="29">
        <v>3352</v>
      </c>
      <c r="K183" s="172">
        <v>575</v>
      </c>
      <c r="L183" s="63">
        <v>14555</v>
      </c>
      <c r="M183" s="63">
        <v>12963</v>
      </c>
      <c r="N183" s="63">
        <v>5757</v>
      </c>
      <c r="O183" s="63">
        <v>2855</v>
      </c>
      <c r="P183" s="63">
        <v>3509</v>
      </c>
      <c r="Q183" s="29">
        <v>3352</v>
      </c>
      <c r="R183" s="63"/>
      <c r="S183" s="97">
        <v>575</v>
      </c>
      <c r="T183" s="63">
        <v>17550</v>
      </c>
      <c r="U183" s="63">
        <v>14973</v>
      </c>
      <c r="V183" s="63">
        <v>8143</v>
      </c>
      <c r="W183" s="63">
        <v>6389</v>
      </c>
      <c r="X183" s="63">
        <v>5926</v>
      </c>
      <c r="Y183" s="29">
        <v>5540</v>
      </c>
      <c r="Z183" s="63"/>
      <c r="AA183" s="172">
        <v>575</v>
      </c>
      <c r="AB183" s="63">
        <v>11230</v>
      </c>
      <c r="AC183" s="63">
        <v>7703</v>
      </c>
      <c r="AD183" s="63">
        <v>4219</v>
      </c>
      <c r="AE183" s="63">
        <v>3667</v>
      </c>
      <c r="AF183" s="63">
        <v>3610</v>
      </c>
      <c r="AG183" s="29">
        <v>3605</v>
      </c>
      <c r="AH183" s="63"/>
      <c r="AI183" s="172">
        <v>575</v>
      </c>
      <c r="AJ183" s="63">
        <v>86652</v>
      </c>
      <c r="AK183" s="63">
        <v>49822</v>
      </c>
      <c r="AL183" s="63">
        <v>22369</v>
      </c>
      <c r="AM183" s="63">
        <v>8829</v>
      </c>
      <c r="AN183" s="63">
        <v>5847</v>
      </c>
      <c r="AO183" s="29">
        <v>3605</v>
      </c>
      <c r="AP183" s="63"/>
      <c r="AQ183" s="97">
        <v>575</v>
      </c>
      <c r="AR183" s="63">
        <v>83903</v>
      </c>
      <c r="AS183" s="63">
        <v>51441</v>
      </c>
      <c r="AT183" s="63">
        <v>22369</v>
      </c>
      <c r="AU183" s="63">
        <v>18217</v>
      </c>
      <c r="AV183" s="63">
        <v>7197</v>
      </c>
      <c r="AW183" s="29">
        <v>5696</v>
      </c>
      <c r="AX183" s="260"/>
    </row>
    <row r="184" spans="2:50" x14ac:dyDescent="0.25">
      <c r="B184" s="257"/>
      <c r="C184" s="172">
        <v>576</v>
      </c>
      <c r="D184" s="63">
        <v>10153</v>
      </c>
      <c r="E184" s="63">
        <v>5366</v>
      </c>
      <c r="F184" s="63">
        <v>3177</v>
      </c>
      <c r="G184" s="63">
        <v>1156</v>
      </c>
      <c r="H184" s="63">
        <v>1490</v>
      </c>
      <c r="I184" s="29">
        <v>3411</v>
      </c>
      <c r="K184" s="172">
        <v>576</v>
      </c>
      <c r="L184" s="63">
        <v>13963</v>
      </c>
      <c r="M184" s="63">
        <v>12535</v>
      </c>
      <c r="N184" s="63">
        <v>5529</v>
      </c>
      <c r="O184" s="63">
        <v>2817</v>
      </c>
      <c r="P184" s="63">
        <v>3463</v>
      </c>
      <c r="Q184" s="29">
        <v>3411</v>
      </c>
      <c r="R184" s="63"/>
      <c r="S184" s="97">
        <v>576</v>
      </c>
      <c r="T184" s="63">
        <v>17104</v>
      </c>
      <c r="U184" s="63">
        <v>14703</v>
      </c>
      <c r="V184" s="63">
        <v>7608</v>
      </c>
      <c r="W184" s="63">
        <v>6197</v>
      </c>
      <c r="X184" s="63">
        <v>5864</v>
      </c>
      <c r="Y184" s="29">
        <v>5379</v>
      </c>
      <c r="Z184" s="63"/>
      <c r="AA184" s="172">
        <v>576</v>
      </c>
      <c r="AB184" s="63">
        <v>10925</v>
      </c>
      <c r="AC184" s="63">
        <v>7393</v>
      </c>
      <c r="AD184" s="63">
        <v>4251</v>
      </c>
      <c r="AE184" s="63">
        <v>3666</v>
      </c>
      <c r="AF184" s="63">
        <v>3529</v>
      </c>
      <c r="AG184" s="29">
        <v>3580</v>
      </c>
      <c r="AH184" s="63"/>
      <c r="AI184" s="172">
        <v>576</v>
      </c>
      <c r="AJ184" s="63">
        <v>84686</v>
      </c>
      <c r="AK184" s="63">
        <v>48799</v>
      </c>
      <c r="AL184" s="63">
        <v>21783</v>
      </c>
      <c r="AM184" s="63">
        <v>8881</v>
      </c>
      <c r="AN184" s="63">
        <v>5687</v>
      </c>
      <c r="AO184" s="29">
        <v>3580</v>
      </c>
      <c r="AP184" s="63"/>
      <c r="AQ184" s="97">
        <v>576</v>
      </c>
      <c r="AR184" s="63">
        <v>81440</v>
      </c>
      <c r="AS184" s="63">
        <v>49910</v>
      </c>
      <c r="AT184" s="63">
        <v>21827</v>
      </c>
      <c r="AU184" s="63">
        <v>17907</v>
      </c>
      <c r="AV184" s="63">
        <v>7078</v>
      </c>
      <c r="AW184" s="29">
        <v>5544</v>
      </c>
      <c r="AX184" s="260"/>
    </row>
    <row r="185" spans="2:50" x14ac:dyDescent="0.25">
      <c r="B185" s="257"/>
      <c r="C185" s="172">
        <v>577</v>
      </c>
      <c r="D185" s="63">
        <v>9824</v>
      </c>
      <c r="E185" s="63">
        <v>5165</v>
      </c>
      <c r="F185" s="63">
        <v>3131</v>
      </c>
      <c r="G185" s="63">
        <v>1033</v>
      </c>
      <c r="H185" s="63">
        <v>1435</v>
      </c>
      <c r="I185" s="29">
        <v>3291</v>
      </c>
      <c r="K185" s="172">
        <v>577</v>
      </c>
      <c r="L185" s="63">
        <v>13693</v>
      </c>
      <c r="M185" s="63">
        <v>12173</v>
      </c>
      <c r="N185" s="63">
        <v>5317</v>
      </c>
      <c r="O185" s="63">
        <v>2688</v>
      </c>
      <c r="P185" s="63">
        <v>3405</v>
      </c>
      <c r="Q185" s="29">
        <v>3291</v>
      </c>
      <c r="R185" s="63"/>
      <c r="S185" s="97">
        <v>577</v>
      </c>
      <c r="T185" s="63">
        <v>16499</v>
      </c>
      <c r="U185" s="63">
        <v>14190</v>
      </c>
      <c r="V185" s="63">
        <v>7612</v>
      </c>
      <c r="W185" s="63">
        <v>5978</v>
      </c>
      <c r="X185" s="63">
        <v>5694</v>
      </c>
      <c r="Y185" s="29">
        <v>5404</v>
      </c>
      <c r="Z185" s="63"/>
      <c r="AA185" s="172">
        <v>577</v>
      </c>
      <c r="AB185" s="63">
        <v>10758</v>
      </c>
      <c r="AC185" s="63">
        <v>7260</v>
      </c>
      <c r="AD185" s="63">
        <v>4064</v>
      </c>
      <c r="AE185" s="63">
        <v>3607</v>
      </c>
      <c r="AF185" s="63">
        <v>3430</v>
      </c>
      <c r="AG185" s="29">
        <v>3477</v>
      </c>
      <c r="AH185" s="63"/>
      <c r="AI185" s="172">
        <v>577</v>
      </c>
      <c r="AJ185" s="63">
        <v>82733</v>
      </c>
      <c r="AK185" s="63">
        <v>47450</v>
      </c>
      <c r="AL185" s="63">
        <v>21044</v>
      </c>
      <c r="AM185" s="63">
        <v>8645</v>
      </c>
      <c r="AN185" s="63">
        <v>5616</v>
      </c>
      <c r="AO185" s="29">
        <v>3477</v>
      </c>
      <c r="AP185" s="63"/>
      <c r="AQ185" s="97">
        <v>577</v>
      </c>
      <c r="AR185" s="63">
        <v>79290</v>
      </c>
      <c r="AS185" s="63">
        <v>48772</v>
      </c>
      <c r="AT185" s="63">
        <v>21289</v>
      </c>
      <c r="AU185" s="63">
        <v>17418</v>
      </c>
      <c r="AV185" s="63">
        <v>7017</v>
      </c>
      <c r="AW185" s="29">
        <v>5426</v>
      </c>
      <c r="AX185" s="260"/>
    </row>
    <row r="186" spans="2:50" x14ac:dyDescent="0.25">
      <c r="B186" s="257"/>
      <c r="C186" s="172">
        <v>578</v>
      </c>
      <c r="D186" s="63">
        <v>9525</v>
      </c>
      <c r="E186" s="63">
        <v>5096</v>
      </c>
      <c r="F186" s="63">
        <v>2964</v>
      </c>
      <c r="G186" s="63">
        <v>1114</v>
      </c>
      <c r="H186" s="63">
        <v>1432</v>
      </c>
      <c r="I186" s="29">
        <v>3145</v>
      </c>
      <c r="K186" s="172">
        <v>578</v>
      </c>
      <c r="L186" s="63">
        <v>13327</v>
      </c>
      <c r="M186" s="63">
        <v>11760</v>
      </c>
      <c r="N186" s="63">
        <v>5300</v>
      </c>
      <c r="O186" s="63">
        <v>2704</v>
      </c>
      <c r="P186" s="63">
        <v>3347</v>
      </c>
      <c r="Q186" s="29">
        <v>3145</v>
      </c>
      <c r="R186" s="63"/>
      <c r="S186" s="97">
        <v>578</v>
      </c>
      <c r="T186" s="63">
        <v>16213</v>
      </c>
      <c r="U186" s="63">
        <v>13825</v>
      </c>
      <c r="V186" s="63">
        <v>7379</v>
      </c>
      <c r="W186" s="63">
        <v>5898</v>
      </c>
      <c r="X186" s="63">
        <v>5511</v>
      </c>
      <c r="Y186" s="29">
        <v>5209</v>
      </c>
      <c r="Z186" s="63"/>
      <c r="AA186" s="172">
        <v>578</v>
      </c>
      <c r="AB186" s="63">
        <v>10516</v>
      </c>
      <c r="AC186" s="63">
        <v>7144</v>
      </c>
      <c r="AD186" s="63">
        <v>3841</v>
      </c>
      <c r="AE186" s="63">
        <v>3372</v>
      </c>
      <c r="AF186" s="63">
        <v>3369</v>
      </c>
      <c r="AG186" s="29">
        <v>3349</v>
      </c>
      <c r="AH186" s="63"/>
      <c r="AI186" s="172">
        <v>578</v>
      </c>
      <c r="AJ186" s="63">
        <v>79723</v>
      </c>
      <c r="AK186" s="63">
        <v>45626</v>
      </c>
      <c r="AL186" s="63">
        <v>20472</v>
      </c>
      <c r="AM186" s="63">
        <v>8280</v>
      </c>
      <c r="AN186" s="63">
        <v>5531</v>
      </c>
      <c r="AO186" s="29">
        <v>3349</v>
      </c>
      <c r="AP186" s="63"/>
      <c r="AQ186" s="97">
        <v>578</v>
      </c>
      <c r="AR186" s="63">
        <v>77807</v>
      </c>
      <c r="AS186" s="63">
        <v>47204</v>
      </c>
      <c r="AT186" s="63">
        <v>20623</v>
      </c>
      <c r="AU186" s="63">
        <v>16949</v>
      </c>
      <c r="AV186" s="63">
        <v>6837</v>
      </c>
      <c r="AW186" s="29">
        <v>5345</v>
      </c>
      <c r="AX186" s="260"/>
    </row>
    <row r="187" spans="2:50" x14ac:dyDescent="0.25">
      <c r="B187" s="257"/>
      <c r="C187" s="172">
        <v>579</v>
      </c>
      <c r="D187" s="63">
        <v>9370</v>
      </c>
      <c r="E187" s="63">
        <v>4828</v>
      </c>
      <c r="F187" s="63">
        <v>2872</v>
      </c>
      <c r="G187" s="63">
        <v>1005</v>
      </c>
      <c r="H187" s="63">
        <v>1358</v>
      </c>
      <c r="I187" s="29">
        <v>3106</v>
      </c>
      <c r="K187" s="172">
        <v>579</v>
      </c>
      <c r="L187" s="63">
        <v>12749</v>
      </c>
      <c r="M187" s="63">
        <v>11382</v>
      </c>
      <c r="N187" s="63">
        <v>4960</v>
      </c>
      <c r="O187" s="63">
        <v>2649</v>
      </c>
      <c r="P187" s="63">
        <v>3181</v>
      </c>
      <c r="Q187" s="29">
        <v>3106</v>
      </c>
      <c r="R187" s="63"/>
      <c r="S187" s="97">
        <v>579</v>
      </c>
      <c r="T187" s="63">
        <v>15661</v>
      </c>
      <c r="U187" s="63">
        <v>13480</v>
      </c>
      <c r="V187" s="63">
        <v>7220</v>
      </c>
      <c r="W187" s="63">
        <v>5893</v>
      </c>
      <c r="X187" s="63">
        <v>5603</v>
      </c>
      <c r="Y187" s="29">
        <v>5069</v>
      </c>
      <c r="Z187" s="63"/>
      <c r="AA187" s="172">
        <v>579</v>
      </c>
      <c r="AB187" s="63">
        <v>10038</v>
      </c>
      <c r="AC187" s="63">
        <v>6891</v>
      </c>
      <c r="AD187" s="63">
        <v>3614</v>
      </c>
      <c r="AE187" s="63">
        <v>3455</v>
      </c>
      <c r="AF187" s="63">
        <v>3313</v>
      </c>
      <c r="AG187" s="29">
        <v>3183</v>
      </c>
      <c r="AH187" s="63"/>
      <c r="AI187" s="172">
        <v>579</v>
      </c>
      <c r="AJ187" s="63">
        <v>78335</v>
      </c>
      <c r="AK187" s="63">
        <v>44888</v>
      </c>
      <c r="AL187" s="63">
        <v>19735</v>
      </c>
      <c r="AM187" s="63">
        <v>7974</v>
      </c>
      <c r="AN187" s="63">
        <v>5226</v>
      </c>
      <c r="AO187" s="29">
        <v>3183</v>
      </c>
      <c r="AP187" s="63"/>
      <c r="AQ187" s="97">
        <v>579</v>
      </c>
      <c r="AR187" s="63">
        <v>75585</v>
      </c>
      <c r="AS187" s="63">
        <v>46250</v>
      </c>
      <c r="AT187" s="63">
        <v>19760</v>
      </c>
      <c r="AU187" s="63">
        <v>16520</v>
      </c>
      <c r="AV187" s="63">
        <v>6643</v>
      </c>
      <c r="AW187" s="29">
        <v>5272</v>
      </c>
      <c r="AX187" s="260"/>
    </row>
    <row r="188" spans="2:50" x14ac:dyDescent="0.25">
      <c r="B188" s="257"/>
      <c r="C188" s="172">
        <v>580</v>
      </c>
      <c r="D188" s="63">
        <v>9036</v>
      </c>
      <c r="E188" s="63">
        <v>4846</v>
      </c>
      <c r="F188" s="63">
        <v>2840</v>
      </c>
      <c r="G188" s="63">
        <v>981</v>
      </c>
      <c r="H188" s="63">
        <v>1374</v>
      </c>
      <c r="I188" s="29">
        <v>3154</v>
      </c>
      <c r="K188" s="172">
        <v>580</v>
      </c>
      <c r="L188" s="63">
        <v>12359</v>
      </c>
      <c r="M188" s="63">
        <v>11062</v>
      </c>
      <c r="N188" s="63">
        <v>5056</v>
      </c>
      <c r="O188" s="63">
        <v>2599</v>
      </c>
      <c r="P188" s="63">
        <v>3149</v>
      </c>
      <c r="Q188" s="29">
        <v>3154</v>
      </c>
      <c r="R188" s="63"/>
      <c r="S188" s="97">
        <v>580</v>
      </c>
      <c r="T188" s="63">
        <v>15129</v>
      </c>
      <c r="U188" s="63">
        <v>13188</v>
      </c>
      <c r="V188" s="63">
        <v>7003</v>
      </c>
      <c r="W188" s="63">
        <v>5665</v>
      </c>
      <c r="X188" s="63">
        <v>5263</v>
      </c>
      <c r="Y188" s="29">
        <v>5155</v>
      </c>
      <c r="Z188" s="63"/>
      <c r="AA188" s="172">
        <v>580</v>
      </c>
      <c r="AB188" s="63">
        <v>9781</v>
      </c>
      <c r="AC188" s="63">
        <v>6815</v>
      </c>
      <c r="AD188" s="63">
        <v>3533</v>
      </c>
      <c r="AE188" s="63">
        <v>3378</v>
      </c>
      <c r="AF188" s="63">
        <v>3225</v>
      </c>
      <c r="AG188" s="29">
        <v>3218</v>
      </c>
      <c r="AH188" s="63"/>
      <c r="AI188" s="172">
        <v>580</v>
      </c>
      <c r="AJ188" s="63">
        <v>76092</v>
      </c>
      <c r="AK188" s="63">
        <v>43364</v>
      </c>
      <c r="AL188" s="63">
        <v>19216</v>
      </c>
      <c r="AM188" s="63">
        <v>7816</v>
      </c>
      <c r="AN188" s="63">
        <v>5205</v>
      </c>
      <c r="AO188" s="29">
        <v>3218</v>
      </c>
      <c r="AP188" s="63"/>
      <c r="AQ188" s="97">
        <v>580</v>
      </c>
      <c r="AR188" s="63">
        <v>73319</v>
      </c>
      <c r="AS188" s="63">
        <v>44777</v>
      </c>
      <c r="AT188" s="63">
        <v>19494</v>
      </c>
      <c r="AU188" s="63">
        <v>16175</v>
      </c>
      <c r="AV188" s="63">
        <v>6517</v>
      </c>
      <c r="AW188" s="29">
        <v>5152</v>
      </c>
      <c r="AX188" s="260"/>
    </row>
    <row r="189" spans="2:50" x14ac:dyDescent="0.25">
      <c r="B189" s="257"/>
      <c r="C189" s="172">
        <v>581</v>
      </c>
      <c r="D189" s="63">
        <v>8755</v>
      </c>
      <c r="E189" s="63">
        <v>4662</v>
      </c>
      <c r="F189" s="63">
        <v>2828</v>
      </c>
      <c r="G189" s="63">
        <v>1011</v>
      </c>
      <c r="H189" s="63">
        <v>1321</v>
      </c>
      <c r="I189" s="29">
        <v>3049</v>
      </c>
      <c r="K189" s="172">
        <v>581</v>
      </c>
      <c r="L189" s="63">
        <v>12224</v>
      </c>
      <c r="M189" s="63">
        <v>10646</v>
      </c>
      <c r="N189" s="63">
        <v>4782</v>
      </c>
      <c r="O189" s="63">
        <v>2461</v>
      </c>
      <c r="P189" s="63">
        <v>3049</v>
      </c>
      <c r="Q189" s="29">
        <v>3049</v>
      </c>
      <c r="R189" s="63"/>
      <c r="S189" s="97">
        <v>581</v>
      </c>
      <c r="T189" s="63">
        <v>14831</v>
      </c>
      <c r="U189" s="63">
        <v>12803</v>
      </c>
      <c r="V189" s="63">
        <v>6726</v>
      </c>
      <c r="W189" s="63">
        <v>5392</v>
      </c>
      <c r="X189" s="63">
        <v>5221</v>
      </c>
      <c r="Y189" s="29">
        <v>4818</v>
      </c>
      <c r="Z189" s="63"/>
      <c r="AA189" s="172">
        <v>581</v>
      </c>
      <c r="AB189" s="63">
        <v>9704</v>
      </c>
      <c r="AC189" s="63">
        <v>6600</v>
      </c>
      <c r="AD189" s="63">
        <v>3455</v>
      </c>
      <c r="AE189" s="63">
        <v>3264</v>
      </c>
      <c r="AF189" s="63">
        <v>3172</v>
      </c>
      <c r="AG189" s="29">
        <v>3235</v>
      </c>
      <c r="AH189" s="63"/>
      <c r="AI189" s="172">
        <v>581</v>
      </c>
      <c r="AJ189" s="63">
        <v>73949</v>
      </c>
      <c r="AK189" s="63">
        <v>42107</v>
      </c>
      <c r="AL189" s="63">
        <v>18503</v>
      </c>
      <c r="AM189" s="63">
        <v>7548</v>
      </c>
      <c r="AN189" s="63">
        <v>5121</v>
      </c>
      <c r="AO189" s="29">
        <v>3235</v>
      </c>
      <c r="AP189" s="63"/>
      <c r="AQ189" s="97">
        <v>581</v>
      </c>
      <c r="AR189" s="63">
        <v>71198</v>
      </c>
      <c r="AS189" s="63">
        <v>43234</v>
      </c>
      <c r="AT189" s="63">
        <v>18825</v>
      </c>
      <c r="AU189" s="63">
        <v>15587</v>
      </c>
      <c r="AV189" s="63">
        <v>6322</v>
      </c>
      <c r="AW189" s="29">
        <v>4958</v>
      </c>
      <c r="AX189" s="260"/>
    </row>
    <row r="190" spans="2:50" x14ac:dyDescent="0.25">
      <c r="B190" s="257"/>
      <c r="C190" s="172">
        <v>582</v>
      </c>
      <c r="D190" s="63">
        <v>8607</v>
      </c>
      <c r="E190" s="63">
        <v>4564</v>
      </c>
      <c r="F190" s="63">
        <v>2773</v>
      </c>
      <c r="G190" s="63">
        <v>997</v>
      </c>
      <c r="H190" s="63">
        <v>1358</v>
      </c>
      <c r="I190" s="29">
        <v>2945</v>
      </c>
      <c r="K190" s="172">
        <v>582</v>
      </c>
      <c r="L190" s="63">
        <v>11652</v>
      </c>
      <c r="M190" s="63">
        <v>10568</v>
      </c>
      <c r="N190" s="63">
        <v>4700</v>
      </c>
      <c r="O190" s="63">
        <v>2405</v>
      </c>
      <c r="P190" s="63">
        <v>3003</v>
      </c>
      <c r="Q190" s="29">
        <v>2945</v>
      </c>
      <c r="R190" s="63"/>
      <c r="S190" s="97">
        <v>582</v>
      </c>
      <c r="T190" s="63">
        <v>14291</v>
      </c>
      <c r="U190" s="63">
        <v>12449</v>
      </c>
      <c r="V190" s="63">
        <v>6659</v>
      </c>
      <c r="W190" s="63">
        <v>5343</v>
      </c>
      <c r="X190" s="63">
        <v>5006</v>
      </c>
      <c r="Y190" s="29">
        <v>4888</v>
      </c>
      <c r="Z190" s="63"/>
      <c r="AA190" s="172">
        <v>582</v>
      </c>
      <c r="AB190" s="63">
        <v>9367</v>
      </c>
      <c r="AC190" s="63">
        <v>6340</v>
      </c>
      <c r="AD190" s="63">
        <v>3424</v>
      </c>
      <c r="AE190" s="63">
        <v>3193</v>
      </c>
      <c r="AF190" s="63">
        <v>3108</v>
      </c>
      <c r="AG190" s="29">
        <v>3057</v>
      </c>
      <c r="AH190" s="63"/>
      <c r="AI190" s="172">
        <v>582</v>
      </c>
      <c r="AJ190" s="63">
        <v>72097</v>
      </c>
      <c r="AK190" s="63">
        <v>40986</v>
      </c>
      <c r="AL190" s="63">
        <v>18166</v>
      </c>
      <c r="AM190" s="63">
        <v>7482</v>
      </c>
      <c r="AN190" s="63">
        <v>5012</v>
      </c>
      <c r="AO190" s="29">
        <v>3057</v>
      </c>
      <c r="AP190" s="63"/>
      <c r="AQ190" s="97">
        <v>582</v>
      </c>
      <c r="AR190" s="63">
        <v>69620</v>
      </c>
      <c r="AS190" s="63">
        <v>42104</v>
      </c>
      <c r="AT190" s="63">
        <v>18323</v>
      </c>
      <c r="AU190" s="63">
        <v>15219</v>
      </c>
      <c r="AV190" s="63">
        <v>6092</v>
      </c>
      <c r="AW190" s="29">
        <v>4904</v>
      </c>
      <c r="AX190" s="260"/>
    </row>
    <row r="191" spans="2:50" x14ac:dyDescent="0.25">
      <c r="B191" s="257"/>
      <c r="C191" s="172">
        <v>583</v>
      </c>
      <c r="D191" s="63">
        <v>8488</v>
      </c>
      <c r="E191" s="63">
        <v>4369</v>
      </c>
      <c r="F191" s="63">
        <v>2659</v>
      </c>
      <c r="G191" s="63">
        <v>974</v>
      </c>
      <c r="H191" s="63">
        <v>1218</v>
      </c>
      <c r="I191" s="29">
        <v>2991</v>
      </c>
      <c r="K191" s="172">
        <v>583</v>
      </c>
      <c r="L191" s="63">
        <v>11131</v>
      </c>
      <c r="M191" s="63">
        <v>10062</v>
      </c>
      <c r="N191" s="63">
        <v>4656</v>
      </c>
      <c r="O191" s="63">
        <v>2393</v>
      </c>
      <c r="P191" s="63">
        <v>2845</v>
      </c>
      <c r="Q191" s="29">
        <v>2991</v>
      </c>
      <c r="R191" s="63"/>
      <c r="S191" s="97">
        <v>583</v>
      </c>
      <c r="T191" s="63">
        <v>14045</v>
      </c>
      <c r="U191" s="63">
        <v>11983</v>
      </c>
      <c r="V191" s="63">
        <v>6490</v>
      </c>
      <c r="W191" s="63">
        <v>5339</v>
      </c>
      <c r="X191" s="63">
        <v>5026</v>
      </c>
      <c r="Y191" s="29">
        <v>4723</v>
      </c>
      <c r="Z191" s="63"/>
      <c r="AA191" s="172">
        <v>583</v>
      </c>
      <c r="AB191" s="63">
        <v>9081</v>
      </c>
      <c r="AC191" s="63">
        <v>6249</v>
      </c>
      <c r="AD191" s="63">
        <v>3414</v>
      </c>
      <c r="AE191" s="63">
        <v>3166</v>
      </c>
      <c r="AF191" s="63">
        <v>3059</v>
      </c>
      <c r="AG191" s="29">
        <v>3179</v>
      </c>
      <c r="AH191" s="63"/>
      <c r="AI191" s="172">
        <v>583</v>
      </c>
      <c r="AJ191" s="63">
        <v>69594</v>
      </c>
      <c r="AK191" s="63">
        <v>39608</v>
      </c>
      <c r="AL191" s="63">
        <v>17547</v>
      </c>
      <c r="AM191" s="63">
        <v>7216</v>
      </c>
      <c r="AN191" s="63">
        <v>4766</v>
      </c>
      <c r="AO191" s="29">
        <v>3179</v>
      </c>
      <c r="AP191" s="63"/>
      <c r="AQ191" s="97">
        <v>583</v>
      </c>
      <c r="AR191" s="63">
        <v>67544</v>
      </c>
      <c r="AS191" s="63">
        <v>40665</v>
      </c>
      <c r="AT191" s="63">
        <v>17583</v>
      </c>
      <c r="AU191" s="63">
        <v>14797</v>
      </c>
      <c r="AV191" s="63">
        <v>6053</v>
      </c>
      <c r="AW191" s="29">
        <v>4876</v>
      </c>
      <c r="AX191" s="260"/>
    </row>
    <row r="192" spans="2:50" x14ac:dyDescent="0.25">
      <c r="B192" s="257"/>
      <c r="C192" s="172">
        <v>584</v>
      </c>
      <c r="D192" s="63">
        <v>8142</v>
      </c>
      <c r="E192" s="63">
        <v>4297</v>
      </c>
      <c r="F192" s="63">
        <v>2668</v>
      </c>
      <c r="G192" s="63">
        <v>929</v>
      </c>
      <c r="H192" s="63">
        <v>1267</v>
      </c>
      <c r="I192" s="29">
        <v>2825</v>
      </c>
      <c r="K192" s="172">
        <v>584</v>
      </c>
      <c r="L192" s="63">
        <v>10934</v>
      </c>
      <c r="M192" s="63">
        <v>9773</v>
      </c>
      <c r="N192" s="63">
        <v>4450</v>
      </c>
      <c r="O192" s="63">
        <v>2340</v>
      </c>
      <c r="P192" s="63">
        <v>2831</v>
      </c>
      <c r="Q192" s="29">
        <v>2825</v>
      </c>
      <c r="R192" s="63"/>
      <c r="S192" s="97">
        <v>584</v>
      </c>
      <c r="T192" s="63">
        <v>13473</v>
      </c>
      <c r="U192" s="63">
        <v>11681</v>
      </c>
      <c r="V192" s="63">
        <v>6372</v>
      </c>
      <c r="W192" s="63">
        <v>5127</v>
      </c>
      <c r="X192" s="63">
        <v>4821</v>
      </c>
      <c r="Y192" s="29">
        <v>4695</v>
      </c>
      <c r="Z192" s="63"/>
      <c r="AA192" s="172">
        <v>584</v>
      </c>
      <c r="AB192" s="63">
        <v>8847</v>
      </c>
      <c r="AC192" s="63">
        <v>6017</v>
      </c>
      <c r="AD192" s="63">
        <v>3359</v>
      </c>
      <c r="AE192" s="63">
        <v>3059</v>
      </c>
      <c r="AF192" s="63">
        <v>2959</v>
      </c>
      <c r="AG192" s="29">
        <v>3024</v>
      </c>
      <c r="AH192" s="63"/>
      <c r="AI192" s="172">
        <v>584</v>
      </c>
      <c r="AJ192" s="63">
        <v>67968</v>
      </c>
      <c r="AK192" s="63">
        <v>38169</v>
      </c>
      <c r="AL192" s="63">
        <v>17094</v>
      </c>
      <c r="AM192" s="63">
        <v>6840</v>
      </c>
      <c r="AN192" s="63">
        <v>4752</v>
      </c>
      <c r="AO192" s="29">
        <v>3024</v>
      </c>
      <c r="AP192" s="63"/>
      <c r="AQ192" s="97">
        <v>584</v>
      </c>
      <c r="AR192" s="63">
        <v>65538</v>
      </c>
      <c r="AS192" s="63">
        <v>39717</v>
      </c>
      <c r="AT192" s="63">
        <v>17223</v>
      </c>
      <c r="AU192" s="63">
        <v>14520</v>
      </c>
      <c r="AV192" s="63">
        <v>5866</v>
      </c>
      <c r="AW192" s="29">
        <v>4792</v>
      </c>
      <c r="AX192" s="260"/>
    </row>
    <row r="193" spans="2:50" x14ac:dyDescent="0.25">
      <c r="B193" s="257"/>
      <c r="C193" s="172">
        <v>585</v>
      </c>
      <c r="D193" s="63">
        <v>7987</v>
      </c>
      <c r="E193" s="63">
        <v>4238</v>
      </c>
      <c r="F193" s="63">
        <v>2575</v>
      </c>
      <c r="G193" s="63">
        <v>758</v>
      </c>
      <c r="H193" s="63">
        <v>1240</v>
      </c>
      <c r="I193" s="29">
        <v>2711</v>
      </c>
      <c r="K193" s="172">
        <v>585</v>
      </c>
      <c r="L193" s="63">
        <v>10666</v>
      </c>
      <c r="M193" s="63">
        <v>9510</v>
      </c>
      <c r="N193" s="63">
        <v>4158</v>
      </c>
      <c r="O193" s="63">
        <v>2197</v>
      </c>
      <c r="P193" s="63">
        <v>2821</v>
      </c>
      <c r="Q193" s="29">
        <v>2711</v>
      </c>
      <c r="R193" s="63"/>
      <c r="S193" s="97">
        <v>585</v>
      </c>
      <c r="T193" s="63">
        <v>13117</v>
      </c>
      <c r="U193" s="63">
        <v>11353</v>
      </c>
      <c r="V193" s="63">
        <v>6240</v>
      </c>
      <c r="W193" s="63">
        <v>4896</v>
      </c>
      <c r="X193" s="63">
        <v>4672</v>
      </c>
      <c r="Y193" s="29">
        <v>4457</v>
      </c>
      <c r="Z193" s="63"/>
      <c r="AA193" s="172">
        <v>585</v>
      </c>
      <c r="AB193" s="63">
        <v>8638</v>
      </c>
      <c r="AC193" s="63">
        <v>5812</v>
      </c>
      <c r="AD193" s="63">
        <v>3301</v>
      </c>
      <c r="AE193" s="63">
        <v>3021</v>
      </c>
      <c r="AF193" s="63">
        <v>2964</v>
      </c>
      <c r="AG193" s="29">
        <v>2817</v>
      </c>
      <c r="AH193" s="63"/>
      <c r="AI193" s="172">
        <v>585</v>
      </c>
      <c r="AJ193" s="63">
        <v>65578</v>
      </c>
      <c r="AK193" s="63">
        <v>37083</v>
      </c>
      <c r="AL193" s="63">
        <v>16486</v>
      </c>
      <c r="AM193" s="63">
        <v>6720</v>
      </c>
      <c r="AN193" s="63">
        <v>4508</v>
      </c>
      <c r="AO193" s="29">
        <v>2817</v>
      </c>
      <c r="AP193" s="63"/>
      <c r="AQ193" s="97">
        <v>585</v>
      </c>
      <c r="AR193" s="63">
        <v>63014</v>
      </c>
      <c r="AS193" s="63">
        <v>38426</v>
      </c>
      <c r="AT193" s="63">
        <v>16618</v>
      </c>
      <c r="AU193" s="63">
        <v>13977</v>
      </c>
      <c r="AV193" s="63">
        <v>5687</v>
      </c>
      <c r="AW193" s="29">
        <v>4593</v>
      </c>
      <c r="AX193" s="260"/>
    </row>
    <row r="194" spans="2:50" x14ac:dyDescent="0.25">
      <c r="B194" s="257"/>
      <c r="C194" s="172">
        <v>586</v>
      </c>
      <c r="D194" s="63">
        <v>7686</v>
      </c>
      <c r="E194" s="63">
        <v>4085</v>
      </c>
      <c r="F194" s="63">
        <v>2478</v>
      </c>
      <c r="G194" s="63">
        <v>734</v>
      </c>
      <c r="H194" s="63">
        <v>1127</v>
      </c>
      <c r="I194" s="29">
        <v>2751</v>
      </c>
      <c r="K194" s="172">
        <v>586</v>
      </c>
      <c r="L194" s="63">
        <v>10372</v>
      </c>
      <c r="M194" s="63">
        <v>9241</v>
      </c>
      <c r="N194" s="63">
        <v>4270</v>
      </c>
      <c r="O194" s="63">
        <v>2201</v>
      </c>
      <c r="P194" s="63">
        <v>2665</v>
      </c>
      <c r="Q194" s="29">
        <v>2751</v>
      </c>
      <c r="R194" s="63"/>
      <c r="S194" s="97">
        <v>586</v>
      </c>
      <c r="T194" s="63">
        <v>12974</v>
      </c>
      <c r="U194" s="63">
        <v>10993</v>
      </c>
      <c r="V194" s="63">
        <v>6231</v>
      </c>
      <c r="W194" s="63">
        <v>4864</v>
      </c>
      <c r="X194" s="63">
        <v>4677</v>
      </c>
      <c r="Y194" s="29">
        <v>4341</v>
      </c>
      <c r="Z194" s="63"/>
      <c r="AA194" s="172">
        <v>586</v>
      </c>
      <c r="AB194" s="63">
        <v>8490</v>
      </c>
      <c r="AC194" s="63">
        <v>5620</v>
      </c>
      <c r="AD194" s="63">
        <v>3267</v>
      </c>
      <c r="AE194" s="63">
        <v>2967</v>
      </c>
      <c r="AF194" s="63">
        <v>2798</v>
      </c>
      <c r="AG194" s="29">
        <v>2912</v>
      </c>
      <c r="AH194" s="63"/>
      <c r="AI194" s="172">
        <v>586</v>
      </c>
      <c r="AJ194" s="63">
        <v>64692</v>
      </c>
      <c r="AK194" s="63">
        <v>35955</v>
      </c>
      <c r="AL194" s="63">
        <v>15852</v>
      </c>
      <c r="AM194" s="63">
        <v>6615</v>
      </c>
      <c r="AN194" s="63">
        <v>4459</v>
      </c>
      <c r="AO194" s="29">
        <v>2912</v>
      </c>
      <c r="AP194" s="63"/>
      <c r="AQ194" s="97">
        <v>586</v>
      </c>
      <c r="AR194" s="63">
        <v>62117</v>
      </c>
      <c r="AS194" s="63">
        <v>37158</v>
      </c>
      <c r="AT194" s="63">
        <v>16550</v>
      </c>
      <c r="AU194" s="63">
        <v>13692</v>
      </c>
      <c r="AV194" s="63">
        <v>5641</v>
      </c>
      <c r="AW194" s="29">
        <v>4625</v>
      </c>
      <c r="AX194" s="260"/>
    </row>
    <row r="195" spans="2:50" x14ac:dyDescent="0.25">
      <c r="B195" s="257"/>
      <c r="C195" s="172">
        <v>587</v>
      </c>
      <c r="D195" s="63">
        <v>7555</v>
      </c>
      <c r="E195" s="63">
        <v>4141</v>
      </c>
      <c r="F195" s="63">
        <v>2380</v>
      </c>
      <c r="G195" s="63">
        <v>743</v>
      </c>
      <c r="H195" s="63">
        <v>1102</v>
      </c>
      <c r="I195" s="29">
        <v>2603</v>
      </c>
      <c r="K195" s="172">
        <v>587</v>
      </c>
      <c r="L195" s="63">
        <v>10073</v>
      </c>
      <c r="M195" s="63">
        <v>9003</v>
      </c>
      <c r="N195" s="63">
        <v>4164</v>
      </c>
      <c r="O195" s="63">
        <v>2174</v>
      </c>
      <c r="P195" s="63">
        <v>2765</v>
      </c>
      <c r="Q195" s="29">
        <v>2603</v>
      </c>
      <c r="R195" s="63"/>
      <c r="S195" s="97">
        <v>587</v>
      </c>
      <c r="T195" s="63">
        <v>12535</v>
      </c>
      <c r="U195" s="63">
        <v>10941</v>
      </c>
      <c r="V195" s="63">
        <v>5962</v>
      </c>
      <c r="W195" s="63">
        <v>4610</v>
      </c>
      <c r="X195" s="63">
        <v>4550</v>
      </c>
      <c r="Y195" s="29">
        <v>4275</v>
      </c>
      <c r="Z195" s="63"/>
      <c r="AA195" s="172">
        <v>587</v>
      </c>
      <c r="AB195" s="63">
        <v>8155</v>
      </c>
      <c r="AC195" s="63">
        <v>5564</v>
      </c>
      <c r="AD195" s="63">
        <v>3200</v>
      </c>
      <c r="AE195" s="63">
        <v>2958</v>
      </c>
      <c r="AF195" s="63">
        <v>2809</v>
      </c>
      <c r="AG195" s="29">
        <v>2913</v>
      </c>
      <c r="AH195" s="63"/>
      <c r="AI195" s="172">
        <v>587</v>
      </c>
      <c r="AJ195" s="63">
        <v>62755</v>
      </c>
      <c r="AK195" s="63">
        <v>34922</v>
      </c>
      <c r="AL195" s="63">
        <v>15597</v>
      </c>
      <c r="AM195" s="63">
        <v>6438</v>
      </c>
      <c r="AN195" s="63">
        <v>4469</v>
      </c>
      <c r="AO195" s="29">
        <v>2913</v>
      </c>
      <c r="AP195" s="63"/>
      <c r="AQ195" s="97">
        <v>587</v>
      </c>
      <c r="AR195" s="63">
        <v>60836</v>
      </c>
      <c r="AS195" s="63">
        <v>36572</v>
      </c>
      <c r="AT195" s="63">
        <v>15822</v>
      </c>
      <c r="AU195" s="63">
        <v>13553</v>
      </c>
      <c r="AV195" s="63">
        <v>5504</v>
      </c>
      <c r="AW195" s="29">
        <v>4530</v>
      </c>
      <c r="AX195" s="260"/>
    </row>
    <row r="196" spans="2:50" x14ac:dyDescent="0.25">
      <c r="B196" s="257"/>
      <c r="C196" s="172">
        <v>588</v>
      </c>
      <c r="D196" s="63">
        <v>7465</v>
      </c>
      <c r="E196" s="63">
        <v>4051</v>
      </c>
      <c r="F196" s="63">
        <v>2357</v>
      </c>
      <c r="G196" s="63">
        <v>705</v>
      </c>
      <c r="H196" s="63">
        <v>1134</v>
      </c>
      <c r="I196" s="29">
        <v>2572</v>
      </c>
      <c r="K196" s="172">
        <v>588</v>
      </c>
      <c r="L196" s="63">
        <v>9928</v>
      </c>
      <c r="M196" s="63">
        <v>8739</v>
      </c>
      <c r="N196" s="63">
        <v>3959</v>
      </c>
      <c r="O196" s="63">
        <v>2036</v>
      </c>
      <c r="P196" s="63">
        <v>2527</v>
      </c>
      <c r="Q196" s="29">
        <v>2572</v>
      </c>
      <c r="R196" s="63"/>
      <c r="S196" s="97">
        <v>588</v>
      </c>
      <c r="T196" s="63">
        <v>12238</v>
      </c>
      <c r="U196" s="63">
        <v>10571</v>
      </c>
      <c r="V196" s="63">
        <v>5668</v>
      </c>
      <c r="W196" s="63">
        <v>4609</v>
      </c>
      <c r="X196" s="63">
        <v>4472</v>
      </c>
      <c r="Y196" s="29">
        <v>4219</v>
      </c>
      <c r="Z196" s="63"/>
      <c r="AA196" s="172">
        <v>588</v>
      </c>
      <c r="AB196" s="63">
        <v>8013</v>
      </c>
      <c r="AC196" s="63">
        <v>5479</v>
      </c>
      <c r="AD196" s="63">
        <v>3156</v>
      </c>
      <c r="AE196" s="63">
        <v>2874</v>
      </c>
      <c r="AF196" s="63">
        <v>2790</v>
      </c>
      <c r="AG196" s="29">
        <v>2744</v>
      </c>
      <c r="AH196" s="63"/>
      <c r="AI196" s="172">
        <v>588</v>
      </c>
      <c r="AJ196" s="63">
        <v>61822</v>
      </c>
      <c r="AK196" s="63">
        <v>34352</v>
      </c>
      <c r="AL196" s="63">
        <v>15335</v>
      </c>
      <c r="AM196" s="63">
        <v>6264</v>
      </c>
      <c r="AN196" s="63">
        <v>4267</v>
      </c>
      <c r="AO196" s="29">
        <v>2744</v>
      </c>
      <c r="AP196" s="63"/>
      <c r="AQ196" s="97">
        <v>588</v>
      </c>
      <c r="AR196" s="63">
        <v>59529</v>
      </c>
      <c r="AS196" s="63">
        <v>35779</v>
      </c>
      <c r="AT196" s="63">
        <v>15847</v>
      </c>
      <c r="AU196" s="63">
        <v>13079</v>
      </c>
      <c r="AV196" s="63">
        <v>5443</v>
      </c>
      <c r="AW196" s="29">
        <v>4458</v>
      </c>
      <c r="AX196" s="260"/>
    </row>
    <row r="197" spans="2:50" x14ac:dyDescent="0.25">
      <c r="B197" s="257"/>
      <c r="C197" s="172">
        <v>589</v>
      </c>
      <c r="D197" s="63">
        <v>7172</v>
      </c>
      <c r="E197" s="63">
        <v>3867</v>
      </c>
      <c r="F197" s="63">
        <v>2246</v>
      </c>
      <c r="G197" s="63">
        <v>786</v>
      </c>
      <c r="H197" s="63">
        <v>1055</v>
      </c>
      <c r="I197" s="29">
        <v>2591</v>
      </c>
      <c r="K197" s="172">
        <v>589</v>
      </c>
      <c r="L197" s="63">
        <v>9370</v>
      </c>
      <c r="M197" s="63">
        <v>8512</v>
      </c>
      <c r="N197" s="63">
        <v>3973</v>
      </c>
      <c r="O197" s="63">
        <v>2034</v>
      </c>
      <c r="P197" s="63">
        <v>2614</v>
      </c>
      <c r="Q197" s="29">
        <v>2591</v>
      </c>
      <c r="R197" s="63"/>
      <c r="S197" s="97">
        <v>589</v>
      </c>
      <c r="T197" s="63">
        <v>12040</v>
      </c>
      <c r="U197" s="63">
        <v>10379</v>
      </c>
      <c r="V197" s="63">
        <v>5663</v>
      </c>
      <c r="W197" s="63">
        <v>4485</v>
      </c>
      <c r="X197" s="63">
        <v>4432</v>
      </c>
      <c r="Y197" s="29">
        <v>4177</v>
      </c>
      <c r="Z197" s="63"/>
      <c r="AA197" s="172">
        <v>589</v>
      </c>
      <c r="AB197" s="63">
        <v>7814</v>
      </c>
      <c r="AC197" s="63">
        <v>5433</v>
      </c>
      <c r="AD197" s="63">
        <v>3205</v>
      </c>
      <c r="AE197" s="63">
        <v>2740</v>
      </c>
      <c r="AF197" s="63">
        <v>2777</v>
      </c>
      <c r="AG197" s="29">
        <v>2753</v>
      </c>
      <c r="AH197" s="63"/>
      <c r="AI197" s="172">
        <v>589</v>
      </c>
      <c r="AJ197" s="63">
        <v>59813</v>
      </c>
      <c r="AK197" s="63">
        <v>33149</v>
      </c>
      <c r="AL197" s="63">
        <v>14628</v>
      </c>
      <c r="AM197" s="63">
        <v>6258</v>
      </c>
      <c r="AN197" s="63">
        <v>4216</v>
      </c>
      <c r="AO197" s="29">
        <v>2753</v>
      </c>
      <c r="AP197" s="63"/>
      <c r="AQ197" s="97">
        <v>589</v>
      </c>
      <c r="AR197" s="63">
        <v>57563</v>
      </c>
      <c r="AS197" s="63">
        <v>34887</v>
      </c>
      <c r="AT197" s="63">
        <v>15093</v>
      </c>
      <c r="AU197" s="63">
        <v>12771</v>
      </c>
      <c r="AV197" s="63">
        <v>5191</v>
      </c>
      <c r="AW197" s="29">
        <v>4391</v>
      </c>
      <c r="AX197" s="260"/>
    </row>
    <row r="198" spans="2:50" x14ac:dyDescent="0.25">
      <c r="B198" s="257"/>
      <c r="C198" s="172">
        <v>590</v>
      </c>
      <c r="D198" s="63">
        <v>7142</v>
      </c>
      <c r="E198" s="63">
        <v>3808</v>
      </c>
      <c r="F198" s="63">
        <v>2313</v>
      </c>
      <c r="G198" s="63">
        <v>683</v>
      </c>
      <c r="H198" s="63">
        <v>1065</v>
      </c>
      <c r="I198" s="29">
        <v>2539</v>
      </c>
      <c r="K198" s="172">
        <v>590</v>
      </c>
      <c r="L198" s="63">
        <v>9326</v>
      </c>
      <c r="M198" s="63">
        <v>8379</v>
      </c>
      <c r="N198" s="63">
        <v>3767</v>
      </c>
      <c r="O198" s="63">
        <v>1988</v>
      </c>
      <c r="P198" s="63">
        <v>2510</v>
      </c>
      <c r="Q198" s="29">
        <v>2539</v>
      </c>
      <c r="R198" s="63"/>
      <c r="S198" s="97">
        <v>590</v>
      </c>
      <c r="T198" s="63">
        <v>11588</v>
      </c>
      <c r="U198" s="63">
        <v>10109</v>
      </c>
      <c r="V198" s="63">
        <v>5525</v>
      </c>
      <c r="W198" s="63">
        <v>4535</v>
      </c>
      <c r="X198" s="63">
        <v>4205</v>
      </c>
      <c r="Y198" s="29">
        <v>4067</v>
      </c>
      <c r="Z198" s="63"/>
      <c r="AA198" s="172">
        <v>590</v>
      </c>
      <c r="AB198" s="63">
        <v>7635</v>
      </c>
      <c r="AC198" s="63">
        <v>5222</v>
      </c>
      <c r="AD198" s="63">
        <v>3094</v>
      </c>
      <c r="AE198" s="63">
        <v>2678</v>
      </c>
      <c r="AF198" s="63">
        <v>2605</v>
      </c>
      <c r="AG198" s="29">
        <v>2793</v>
      </c>
      <c r="AH198" s="63"/>
      <c r="AI198" s="172">
        <v>590</v>
      </c>
      <c r="AJ198" s="63">
        <v>58605</v>
      </c>
      <c r="AK198" s="63">
        <v>32825</v>
      </c>
      <c r="AL198" s="63">
        <v>14557</v>
      </c>
      <c r="AM198" s="63">
        <v>6161</v>
      </c>
      <c r="AN198" s="63">
        <v>4118</v>
      </c>
      <c r="AO198" s="29">
        <v>2793</v>
      </c>
      <c r="AP198" s="63"/>
      <c r="AQ198" s="97">
        <v>590</v>
      </c>
      <c r="AR198" s="63">
        <v>56710</v>
      </c>
      <c r="AS198" s="63">
        <v>33966</v>
      </c>
      <c r="AT198" s="63">
        <v>14738</v>
      </c>
      <c r="AU198" s="63">
        <v>12578</v>
      </c>
      <c r="AV198" s="63">
        <v>5116</v>
      </c>
      <c r="AW198" s="29">
        <v>4244</v>
      </c>
      <c r="AX198" s="260"/>
    </row>
    <row r="199" spans="2:50" x14ac:dyDescent="0.25">
      <c r="B199" s="257"/>
      <c r="C199" s="172">
        <v>591</v>
      </c>
      <c r="D199" s="63">
        <v>6931</v>
      </c>
      <c r="E199" s="63">
        <v>3564</v>
      </c>
      <c r="F199" s="63">
        <v>2259</v>
      </c>
      <c r="G199" s="63">
        <v>646</v>
      </c>
      <c r="H199" s="63">
        <v>1076</v>
      </c>
      <c r="I199" s="29">
        <v>2481</v>
      </c>
      <c r="K199" s="172">
        <v>591</v>
      </c>
      <c r="L199" s="63">
        <v>9037</v>
      </c>
      <c r="M199" s="63">
        <v>7975</v>
      </c>
      <c r="N199" s="63">
        <v>3677</v>
      </c>
      <c r="O199" s="63">
        <v>1883</v>
      </c>
      <c r="P199" s="63">
        <v>2400</v>
      </c>
      <c r="Q199" s="29">
        <v>2481</v>
      </c>
      <c r="R199" s="63"/>
      <c r="S199" s="97">
        <v>591</v>
      </c>
      <c r="T199" s="63">
        <v>11325</v>
      </c>
      <c r="U199" s="63">
        <v>9799</v>
      </c>
      <c r="V199" s="63">
        <v>5304</v>
      </c>
      <c r="W199" s="63">
        <v>4348</v>
      </c>
      <c r="X199" s="63">
        <v>4143</v>
      </c>
      <c r="Y199" s="29">
        <v>4088</v>
      </c>
      <c r="Z199" s="63"/>
      <c r="AA199" s="172">
        <v>591</v>
      </c>
      <c r="AB199" s="63">
        <v>7436</v>
      </c>
      <c r="AC199" s="63">
        <v>5200</v>
      </c>
      <c r="AD199" s="63">
        <v>2979</v>
      </c>
      <c r="AE199" s="63">
        <v>2669</v>
      </c>
      <c r="AF199" s="63">
        <v>2644</v>
      </c>
      <c r="AG199" s="29">
        <v>2601</v>
      </c>
      <c r="AH199" s="63"/>
      <c r="AI199" s="172">
        <v>591</v>
      </c>
      <c r="AJ199" s="63">
        <v>57043</v>
      </c>
      <c r="AK199" s="63">
        <v>31489</v>
      </c>
      <c r="AL199" s="63">
        <v>13992</v>
      </c>
      <c r="AM199" s="63">
        <v>5741</v>
      </c>
      <c r="AN199" s="63">
        <v>4073</v>
      </c>
      <c r="AO199" s="29">
        <v>2601</v>
      </c>
      <c r="AP199" s="63"/>
      <c r="AQ199" s="97">
        <v>591</v>
      </c>
      <c r="AR199" s="63">
        <v>54745</v>
      </c>
      <c r="AS199" s="63">
        <v>32812</v>
      </c>
      <c r="AT199" s="63">
        <v>14492</v>
      </c>
      <c r="AU199" s="63">
        <v>12232</v>
      </c>
      <c r="AV199" s="63">
        <v>5145</v>
      </c>
      <c r="AW199" s="29">
        <v>4314</v>
      </c>
      <c r="AX199" s="260"/>
    </row>
    <row r="200" spans="2:50" x14ac:dyDescent="0.25">
      <c r="B200" s="257"/>
      <c r="C200" s="172">
        <v>592</v>
      </c>
      <c r="D200" s="63">
        <v>6678</v>
      </c>
      <c r="E200" s="63">
        <v>3622</v>
      </c>
      <c r="F200" s="63">
        <v>2221</v>
      </c>
      <c r="G200" s="63">
        <v>625</v>
      </c>
      <c r="H200" s="63">
        <v>907</v>
      </c>
      <c r="I200" s="29">
        <v>2497</v>
      </c>
      <c r="K200" s="172">
        <v>592</v>
      </c>
      <c r="L200" s="63">
        <v>8632</v>
      </c>
      <c r="M200" s="63">
        <v>7952</v>
      </c>
      <c r="N200" s="63">
        <v>3591</v>
      </c>
      <c r="O200" s="63">
        <v>1879</v>
      </c>
      <c r="P200" s="63">
        <v>2442</v>
      </c>
      <c r="Q200" s="29">
        <v>2497</v>
      </c>
      <c r="R200" s="63"/>
      <c r="S200" s="97">
        <v>592</v>
      </c>
      <c r="T200" s="63">
        <v>10993</v>
      </c>
      <c r="U200" s="63">
        <v>9737</v>
      </c>
      <c r="V200" s="63">
        <v>5197</v>
      </c>
      <c r="W200" s="63">
        <v>4319</v>
      </c>
      <c r="X200" s="63">
        <v>4083</v>
      </c>
      <c r="Y200" s="29">
        <v>3951</v>
      </c>
      <c r="Z200" s="63"/>
      <c r="AA200" s="172">
        <v>592</v>
      </c>
      <c r="AB200" s="63">
        <v>7270</v>
      </c>
      <c r="AC200" s="63">
        <v>5015</v>
      </c>
      <c r="AD200" s="63">
        <v>3009</v>
      </c>
      <c r="AE200" s="63">
        <v>2610</v>
      </c>
      <c r="AF200" s="63">
        <v>2533</v>
      </c>
      <c r="AG200" s="29">
        <v>2568</v>
      </c>
      <c r="AH200" s="63"/>
      <c r="AI200" s="172">
        <v>592</v>
      </c>
      <c r="AJ200" s="63">
        <v>55112</v>
      </c>
      <c r="AK200" s="63">
        <v>30657</v>
      </c>
      <c r="AL200" s="63">
        <v>13581</v>
      </c>
      <c r="AM200" s="63">
        <v>5760</v>
      </c>
      <c r="AN200" s="63">
        <v>3922</v>
      </c>
      <c r="AO200" s="29">
        <v>2568</v>
      </c>
      <c r="AP200" s="63"/>
      <c r="AQ200" s="97">
        <v>592</v>
      </c>
      <c r="AR200" s="63">
        <v>53551</v>
      </c>
      <c r="AS200" s="63">
        <v>32077</v>
      </c>
      <c r="AT200" s="63">
        <v>14012</v>
      </c>
      <c r="AU200" s="63">
        <v>11763</v>
      </c>
      <c r="AV200" s="63">
        <v>4924</v>
      </c>
      <c r="AW200" s="29">
        <v>4179</v>
      </c>
      <c r="AX200" s="260"/>
    </row>
    <row r="201" spans="2:50" x14ac:dyDescent="0.25">
      <c r="B201" s="257"/>
      <c r="C201" s="172">
        <v>593</v>
      </c>
      <c r="D201" s="63">
        <v>6521</v>
      </c>
      <c r="E201" s="63">
        <v>3470</v>
      </c>
      <c r="F201" s="63">
        <v>2175</v>
      </c>
      <c r="G201" s="63">
        <v>624</v>
      </c>
      <c r="H201" s="63">
        <v>960</v>
      </c>
      <c r="I201" s="29">
        <v>2427</v>
      </c>
      <c r="K201" s="172">
        <v>593</v>
      </c>
      <c r="L201" s="63">
        <v>8360</v>
      </c>
      <c r="M201" s="63">
        <v>7659</v>
      </c>
      <c r="N201" s="63">
        <v>3538</v>
      </c>
      <c r="O201" s="63">
        <v>1848</v>
      </c>
      <c r="P201" s="63">
        <v>2309</v>
      </c>
      <c r="Q201" s="29">
        <v>2427</v>
      </c>
      <c r="R201" s="63"/>
      <c r="S201" s="97">
        <v>593</v>
      </c>
      <c r="T201" s="63">
        <v>10675</v>
      </c>
      <c r="U201" s="63">
        <v>9396</v>
      </c>
      <c r="V201" s="63">
        <v>5056</v>
      </c>
      <c r="W201" s="63">
        <v>4152</v>
      </c>
      <c r="X201" s="63">
        <v>4008</v>
      </c>
      <c r="Y201" s="29">
        <v>3778</v>
      </c>
      <c r="Z201" s="63"/>
      <c r="AA201" s="172">
        <v>593</v>
      </c>
      <c r="AB201" s="63">
        <v>7050</v>
      </c>
      <c r="AC201" s="63">
        <v>4815</v>
      </c>
      <c r="AD201" s="63">
        <v>2827</v>
      </c>
      <c r="AE201" s="63">
        <v>2525</v>
      </c>
      <c r="AF201" s="63">
        <v>2567</v>
      </c>
      <c r="AG201" s="29">
        <v>2661</v>
      </c>
      <c r="AH201" s="63"/>
      <c r="AI201" s="172">
        <v>593</v>
      </c>
      <c r="AJ201" s="63">
        <v>53580</v>
      </c>
      <c r="AK201" s="63">
        <v>29642</v>
      </c>
      <c r="AL201" s="63">
        <v>13061</v>
      </c>
      <c r="AM201" s="63">
        <v>5400</v>
      </c>
      <c r="AN201" s="63">
        <v>3854</v>
      </c>
      <c r="AO201" s="29">
        <v>2661</v>
      </c>
      <c r="AP201" s="63"/>
      <c r="AQ201" s="97">
        <v>593</v>
      </c>
      <c r="AR201" s="63">
        <v>52001</v>
      </c>
      <c r="AS201" s="63">
        <v>30708</v>
      </c>
      <c r="AT201" s="63">
        <v>13589</v>
      </c>
      <c r="AU201" s="63">
        <v>11556</v>
      </c>
      <c r="AV201" s="63">
        <v>4975</v>
      </c>
      <c r="AW201" s="29">
        <v>4150</v>
      </c>
      <c r="AX201" s="260"/>
    </row>
    <row r="202" spans="2:50" x14ac:dyDescent="0.25">
      <c r="B202" s="257"/>
      <c r="C202" s="172">
        <v>594</v>
      </c>
      <c r="D202" s="63">
        <v>6349</v>
      </c>
      <c r="E202" s="63">
        <v>3384</v>
      </c>
      <c r="F202" s="63">
        <v>2016</v>
      </c>
      <c r="G202" s="63">
        <v>613</v>
      </c>
      <c r="H202" s="63">
        <v>1042</v>
      </c>
      <c r="I202" s="29">
        <v>2408</v>
      </c>
      <c r="K202" s="172">
        <v>594</v>
      </c>
      <c r="L202" s="63">
        <v>8152</v>
      </c>
      <c r="M202" s="63">
        <v>7207</v>
      </c>
      <c r="N202" s="63">
        <v>3369</v>
      </c>
      <c r="O202" s="63">
        <v>1831</v>
      </c>
      <c r="P202" s="63">
        <v>2298</v>
      </c>
      <c r="Q202" s="29">
        <v>2408</v>
      </c>
      <c r="R202" s="63"/>
      <c r="S202" s="97">
        <v>594</v>
      </c>
      <c r="T202" s="63">
        <v>10397</v>
      </c>
      <c r="U202" s="63">
        <v>9228</v>
      </c>
      <c r="V202" s="63">
        <v>4961</v>
      </c>
      <c r="W202" s="63">
        <v>4066</v>
      </c>
      <c r="X202" s="63">
        <v>3921</v>
      </c>
      <c r="Y202" s="29">
        <v>3801</v>
      </c>
      <c r="Z202" s="63"/>
      <c r="AA202" s="172">
        <v>594</v>
      </c>
      <c r="AB202" s="63">
        <v>7005</v>
      </c>
      <c r="AC202" s="63">
        <v>4641</v>
      </c>
      <c r="AD202" s="63">
        <v>2815</v>
      </c>
      <c r="AE202" s="63">
        <v>2528</v>
      </c>
      <c r="AF202" s="63">
        <v>2354</v>
      </c>
      <c r="AG202" s="29">
        <v>2491</v>
      </c>
      <c r="AH202" s="63"/>
      <c r="AI202" s="172">
        <v>594</v>
      </c>
      <c r="AJ202" s="63">
        <v>52275</v>
      </c>
      <c r="AK202" s="63">
        <v>28683</v>
      </c>
      <c r="AL202" s="63">
        <v>12850</v>
      </c>
      <c r="AM202" s="63">
        <v>5431</v>
      </c>
      <c r="AN202" s="63">
        <v>3725</v>
      </c>
      <c r="AO202" s="29">
        <v>2491</v>
      </c>
      <c r="AP202" s="63"/>
      <c r="AQ202" s="97">
        <v>594</v>
      </c>
      <c r="AR202" s="63">
        <v>50403</v>
      </c>
      <c r="AS202" s="63">
        <v>30079</v>
      </c>
      <c r="AT202" s="63">
        <v>13194</v>
      </c>
      <c r="AU202" s="63">
        <v>11095</v>
      </c>
      <c r="AV202" s="63">
        <v>4618</v>
      </c>
      <c r="AW202" s="29">
        <v>3964</v>
      </c>
      <c r="AX202" s="260"/>
    </row>
    <row r="203" spans="2:50" x14ac:dyDescent="0.25">
      <c r="B203" s="257"/>
      <c r="C203" s="172">
        <v>595</v>
      </c>
      <c r="D203" s="63">
        <v>6215</v>
      </c>
      <c r="E203" s="63">
        <v>3458</v>
      </c>
      <c r="F203" s="63">
        <v>2038</v>
      </c>
      <c r="G203" s="63">
        <v>602</v>
      </c>
      <c r="H203" s="63">
        <v>960</v>
      </c>
      <c r="I203" s="29">
        <v>2365</v>
      </c>
      <c r="K203" s="172">
        <v>595</v>
      </c>
      <c r="L203" s="63">
        <v>7849</v>
      </c>
      <c r="M203" s="63">
        <v>7266</v>
      </c>
      <c r="N203" s="63">
        <v>3264</v>
      </c>
      <c r="O203" s="63">
        <v>1735</v>
      </c>
      <c r="P203" s="63">
        <v>2222</v>
      </c>
      <c r="Q203" s="29">
        <v>2365</v>
      </c>
      <c r="R203" s="63"/>
      <c r="S203" s="97">
        <v>595</v>
      </c>
      <c r="T203" s="63">
        <v>9969</v>
      </c>
      <c r="U203" s="63">
        <v>8839</v>
      </c>
      <c r="V203" s="63">
        <v>4789</v>
      </c>
      <c r="W203" s="63">
        <v>4012</v>
      </c>
      <c r="X203" s="63">
        <v>3941</v>
      </c>
      <c r="Y203" s="29">
        <v>3724</v>
      </c>
      <c r="Z203" s="63"/>
      <c r="AA203" s="172">
        <v>595</v>
      </c>
      <c r="AB203" s="63">
        <v>6683</v>
      </c>
      <c r="AC203" s="63">
        <v>4605</v>
      </c>
      <c r="AD203" s="63">
        <v>2759</v>
      </c>
      <c r="AE203" s="63">
        <v>2429</v>
      </c>
      <c r="AF203" s="63">
        <v>2417</v>
      </c>
      <c r="AG203" s="29">
        <v>2508</v>
      </c>
      <c r="AH203" s="63"/>
      <c r="AI203" s="172">
        <v>595</v>
      </c>
      <c r="AJ203" s="63">
        <v>50462</v>
      </c>
      <c r="AK203" s="63">
        <v>27620</v>
      </c>
      <c r="AL203" s="63">
        <v>12482</v>
      </c>
      <c r="AM203" s="63">
        <v>5356</v>
      </c>
      <c r="AN203" s="63">
        <v>3632</v>
      </c>
      <c r="AO203" s="29">
        <v>2508</v>
      </c>
      <c r="AP203" s="63"/>
      <c r="AQ203" s="97">
        <v>595</v>
      </c>
      <c r="AR203" s="63">
        <v>48662</v>
      </c>
      <c r="AS203" s="63">
        <v>29087</v>
      </c>
      <c r="AT203" s="63">
        <v>12923</v>
      </c>
      <c r="AU203" s="63">
        <v>10962</v>
      </c>
      <c r="AV203" s="63">
        <v>4644</v>
      </c>
      <c r="AW203" s="29">
        <v>3890</v>
      </c>
      <c r="AX203" s="260"/>
    </row>
    <row r="204" spans="2:50" x14ac:dyDescent="0.25">
      <c r="B204" s="257"/>
      <c r="C204" s="172">
        <v>596</v>
      </c>
      <c r="D204" s="63">
        <v>6075</v>
      </c>
      <c r="E204" s="63">
        <v>3360</v>
      </c>
      <c r="F204" s="63">
        <v>1946</v>
      </c>
      <c r="G204" s="63">
        <v>556</v>
      </c>
      <c r="H204" s="63">
        <v>917</v>
      </c>
      <c r="I204" s="29">
        <v>2299</v>
      </c>
      <c r="K204" s="172">
        <v>596</v>
      </c>
      <c r="L204" s="63">
        <v>7677</v>
      </c>
      <c r="M204" s="63">
        <v>7061</v>
      </c>
      <c r="N204" s="63">
        <v>3193</v>
      </c>
      <c r="O204" s="63">
        <v>1655</v>
      </c>
      <c r="P204" s="63">
        <v>2170</v>
      </c>
      <c r="Q204" s="29">
        <v>2299</v>
      </c>
      <c r="R204" s="63"/>
      <c r="S204" s="97">
        <v>596</v>
      </c>
      <c r="T204" s="63">
        <v>9784</v>
      </c>
      <c r="U204" s="63">
        <v>8565</v>
      </c>
      <c r="V204" s="63">
        <v>4728</v>
      </c>
      <c r="W204" s="63">
        <v>3937</v>
      </c>
      <c r="X204" s="63">
        <v>3670</v>
      </c>
      <c r="Y204" s="29">
        <v>3657</v>
      </c>
      <c r="Z204" s="63"/>
      <c r="AA204" s="172">
        <v>596</v>
      </c>
      <c r="AB204" s="63">
        <v>6486</v>
      </c>
      <c r="AC204" s="63">
        <v>4515</v>
      </c>
      <c r="AD204" s="63">
        <v>2701</v>
      </c>
      <c r="AE204" s="63">
        <v>2314</v>
      </c>
      <c r="AF204" s="63">
        <v>2383</v>
      </c>
      <c r="AG204" s="29">
        <v>2514</v>
      </c>
      <c r="AH204" s="63"/>
      <c r="AI204" s="172">
        <v>596</v>
      </c>
      <c r="AJ204" s="63">
        <v>49031</v>
      </c>
      <c r="AK204" s="63">
        <v>27163</v>
      </c>
      <c r="AL204" s="63">
        <v>11931</v>
      </c>
      <c r="AM204" s="63">
        <v>5074</v>
      </c>
      <c r="AN204" s="63">
        <v>3547</v>
      </c>
      <c r="AO204" s="29">
        <v>2514</v>
      </c>
      <c r="AP204" s="63"/>
      <c r="AQ204" s="97">
        <v>596</v>
      </c>
      <c r="AR204" s="63">
        <v>47301</v>
      </c>
      <c r="AS204" s="63">
        <v>28484</v>
      </c>
      <c r="AT204" s="63">
        <v>12603</v>
      </c>
      <c r="AU204" s="63">
        <v>10547</v>
      </c>
      <c r="AV204" s="63">
        <v>4595</v>
      </c>
      <c r="AW204" s="29">
        <v>3808</v>
      </c>
      <c r="AX204" s="260"/>
    </row>
    <row r="205" spans="2:50" x14ac:dyDescent="0.25">
      <c r="B205" s="257"/>
      <c r="C205" s="172">
        <v>597</v>
      </c>
      <c r="D205" s="63">
        <v>5826</v>
      </c>
      <c r="E205" s="63">
        <v>3242</v>
      </c>
      <c r="F205" s="63">
        <v>1908</v>
      </c>
      <c r="G205" s="63">
        <v>597</v>
      </c>
      <c r="H205" s="63">
        <v>919</v>
      </c>
      <c r="I205" s="29">
        <v>2262</v>
      </c>
      <c r="K205" s="172">
        <v>597</v>
      </c>
      <c r="L205" s="63">
        <v>7433</v>
      </c>
      <c r="M205" s="63">
        <v>6848</v>
      </c>
      <c r="N205" s="63">
        <v>3101</v>
      </c>
      <c r="O205" s="63">
        <v>1659</v>
      </c>
      <c r="P205" s="63">
        <v>2128</v>
      </c>
      <c r="Q205" s="29">
        <v>2262</v>
      </c>
      <c r="R205" s="63"/>
      <c r="S205" s="97">
        <v>597</v>
      </c>
      <c r="T205" s="63">
        <v>9603</v>
      </c>
      <c r="U205" s="63">
        <v>8452</v>
      </c>
      <c r="V205" s="63">
        <v>4628</v>
      </c>
      <c r="W205" s="63">
        <v>3735</v>
      </c>
      <c r="X205" s="63">
        <v>3643</v>
      </c>
      <c r="Y205" s="29">
        <v>3621</v>
      </c>
      <c r="Z205" s="63"/>
      <c r="AA205" s="172">
        <v>597</v>
      </c>
      <c r="AB205" s="63">
        <v>6174</v>
      </c>
      <c r="AC205" s="63">
        <v>4345</v>
      </c>
      <c r="AD205" s="63">
        <v>2593</v>
      </c>
      <c r="AE205" s="63">
        <v>2254</v>
      </c>
      <c r="AF205" s="63">
        <v>2289</v>
      </c>
      <c r="AG205" s="29">
        <v>2354</v>
      </c>
      <c r="AH205" s="63"/>
      <c r="AI205" s="172">
        <v>597</v>
      </c>
      <c r="AJ205" s="63">
        <v>47215</v>
      </c>
      <c r="AK205" s="63">
        <v>26178</v>
      </c>
      <c r="AL205" s="63">
        <v>11849</v>
      </c>
      <c r="AM205" s="63">
        <v>5002</v>
      </c>
      <c r="AN205" s="63">
        <v>3408</v>
      </c>
      <c r="AO205" s="29">
        <v>2354</v>
      </c>
      <c r="AP205" s="63"/>
      <c r="AQ205" s="97">
        <v>597</v>
      </c>
      <c r="AR205" s="63">
        <v>46295</v>
      </c>
      <c r="AS205" s="63">
        <v>27564</v>
      </c>
      <c r="AT205" s="63">
        <v>12080</v>
      </c>
      <c r="AU205" s="63">
        <v>10370</v>
      </c>
      <c r="AV205" s="63">
        <v>4444</v>
      </c>
      <c r="AW205" s="29">
        <v>3714</v>
      </c>
      <c r="AX205" s="260"/>
    </row>
    <row r="206" spans="2:50" x14ac:dyDescent="0.25">
      <c r="B206" s="257"/>
      <c r="C206" s="172">
        <v>598</v>
      </c>
      <c r="D206" s="63">
        <v>5748</v>
      </c>
      <c r="E206" s="63">
        <v>3084</v>
      </c>
      <c r="F206" s="63">
        <v>1893</v>
      </c>
      <c r="G206" s="63">
        <v>542</v>
      </c>
      <c r="H206" s="63">
        <v>876</v>
      </c>
      <c r="I206" s="29">
        <v>2241</v>
      </c>
      <c r="K206" s="172">
        <v>598</v>
      </c>
      <c r="L206" s="63">
        <v>7174</v>
      </c>
      <c r="M206" s="63">
        <v>6549</v>
      </c>
      <c r="N206" s="63">
        <v>3057</v>
      </c>
      <c r="O206" s="63">
        <v>1633</v>
      </c>
      <c r="P206" s="63">
        <v>2124</v>
      </c>
      <c r="Q206" s="29">
        <v>2241</v>
      </c>
      <c r="R206" s="63"/>
      <c r="S206" s="97">
        <v>598</v>
      </c>
      <c r="T206" s="63">
        <v>9290</v>
      </c>
      <c r="U206" s="63">
        <v>8212</v>
      </c>
      <c r="V206" s="63">
        <v>4607</v>
      </c>
      <c r="W206" s="63">
        <v>3714</v>
      </c>
      <c r="X206" s="63">
        <v>3642</v>
      </c>
      <c r="Y206" s="29">
        <v>3471</v>
      </c>
      <c r="Z206" s="63"/>
      <c r="AA206" s="172">
        <v>598</v>
      </c>
      <c r="AB206" s="63">
        <v>6252</v>
      </c>
      <c r="AC206" s="63">
        <v>4184</v>
      </c>
      <c r="AD206" s="63">
        <v>2470</v>
      </c>
      <c r="AE206" s="63">
        <v>2212</v>
      </c>
      <c r="AF206" s="63">
        <v>2166</v>
      </c>
      <c r="AG206" s="29">
        <v>2333</v>
      </c>
      <c r="AH206" s="63"/>
      <c r="AI206" s="172">
        <v>598</v>
      </c>
      <c r="AJ206" s="63">
        <v>46306</v>
      </c>
      <c r="AK206" s="63">
        <v>25747</v>
      </c>
      <c r="AL206" s="63">
        <v>11376</v>
      </c>
      <c r="AM206" s="63">
        <v>4998</v>
      </c>
      <c r="AN206" s="63">
        <v>3409</v>
      </c>
      <c r="AO206" s="29">
        <v>2333</v>
      </c>
      <c r="AP206" s="63"/>
      <c r="AQ206" s="97">
        <v>598</v>
      </c>
      <c r="AR206" s="63">
        <v>44890</v>
      </c>
      <c r="AS206" s="63">
        <v>26772</v>
      </c>
      <c r="AT206" s="63">
        <v>11621</v>
      </c>
      <c r="AU206" s="63">
        <v>10107</v>
      </c>
      <c r="AV206" s="63">
        <v>4411</v>
      </c>
      <c r="AW206" s="29">
        <v>3668</v>
      </c>
      <c r="AX206" s="260"/>
    </row>
    <row r="207" spans="2:50" x14ac:dyDescent="0.25">
      <c r="B207" s="257"/>
      <c r="C207" s="172">
        <v>599</v>
      </c>
      <c r="D207" s="63">
        <v>5639</v>
      </c>
      <c r="E207" s="63">
        <v>3112</v>
      </c>
      <c r="F207" s="63">
        <v>1829</v>
      </c>
      <c r="G207" s="63">
        <v>541</v>
      </c>
      <c r="H207" s="63">
        <v>799</v>
      </c>
      <c r="I207" s="29">
        <v>2155</v>
      </c>
      <c r="K207" s="172">
        <v>599</v>
      </c>
      <c r="L207" s="63">
        <v>7076</v>
      </c>
      <c r="M207" s="63">
        <v>6455</v>
      </c>
      <c r="N207" s="63">
        <v>2932</v>
      </c>
      <c r="O207" s="63">
        <v>1644</v>
      </c>
      <c r="P207" s="63">
        <v>2045</v>
      </c>
      <c r="Q207" s="29">
        <v>2155</v>
      </c>
      <c r="R207" s="63"/>
      <c r="S207" s="97">
        <v>599</v>
      </c>
      <c r="T207" s="63">
        <v>9191</v>
      </c>
      <c r="U207" s="63">
        <v>7982</v>
      </c>
      <c r="V207" s="63">
        <v>4357</v>
      </c>
      <c r="W207" s="63">
        <v>3608</v>
      </c>
      <c r="X207" s="63">
        <v>3571</v>
      </c>
      <c r="Y207" s="29">
        <v>3464</v>
      </c>
      <c r="Z207" s="63"/>
      <c r="AA207" s="172">
        <v>599</v>
      </c>
      <c r="AB207" s="63">
        <v>6039</v>
      </c>
      <c r="AC207" s="63">
        <v>4165</v>
      </c>
      <c r="AD207" s="63">
        <v>2488</v>
      </c>
      <c r="AE207" s="63">
        <v>2280</v>
      </c>
      <c r="AF207" s="63">
        <v>2108</v>
      </c>
      <c r="AG207" s="29">
        <v>2255</v>
      </c>
      <c r="AH207" s="63"/>
      <c r="AI207" s="172">
        <v>599</v>
      </c>
      <c r="AJ207" s="63">
        <v>45125</v>
      </c>
      <c r="AK207" s="63">
        <v>25039</v>
      </c>
      <c r="AL207" s="63">
        <v>11090</v>
      </c>
      <c r="AM207" s="63">
        <v>4753</v>
      </c>
      <c r="AN207" s="63">
        <v>3234</v>
      </c>
      <c r="AO207" s="29">
        <v>2255</v>
      </c>
      <c r="AP207" s="63"/>
      <c r="AQ207" s="97">
        <v>599</v>
      </c>
      <c r="AR207" s="63">
        <v>43994</v>
      </c>
      <c r="AS207" s="63">
        <v>26490</v>
      </c>
      <c r="AT207" s="63">
        <v>11571</v>
      </c>
      <c r="AU207" s="63">
        <v>9823</v>
      </c>
      <c r="AV207" s="63">
        <v>4266</v>
      </c>
      <c r="AW207" s="29">
        <v>3738</v>
      </c>
      <c r="AX207" s="260"/>
    </row>
    <row r="208" spans="2:50" x14ac:dyDescent="0.25">
      <c r="B208" s="257"/>
      <c r="C208" s="172">
        <v>600</v>
      </c>
      <c r="D208" s="63">
        <v>5494</v>
      </c>
      <c r="E208" s="63">
        <v>2977</v>
      </c>
      <c r="F208" s="63">
        <v>1861</v>
      </c>
      <c r="G208" s="63">
        <v>510</v>
      </c>
      <c r="H208" s="63">
        <v>821</v>
      </c>
      <c r="I208" s="29">
        <v>2109</v>
      </c>
      <c r="K208" s="172">
        <v>600</v>
      </c>
      <c r="L208" s="63">
        <v>6782</v>
      </c>
      <c r="M208" s="63">
        <v>6226</v>
      </c>
      <c r="N208" s="63">
        <v>2822</v>
      </c>
      <c r="O208" s="63">
        <v>1568</v>
      </c>
      <c r="P208" s="63">
        <v>1980</v>
      </c>
      <c r="Q208" s="29">
        <v>2109</v>
      </c>
      <c r="R208" s="63"/>
      <c r="S208" s="97">
        <v>600</v>
      </c>
      <c r="T208" s="63">
        <v>8864</v>
      </c>
      <c r="U208" s="63">
        <v>7930</v>
      </c>
      <c r="V208" s="63">
        <v>4356</v>
      </c>
      <c r="W208" s="63">
        <v>3610</v>
      </c>
      <c r="X208" s="63">
        <v>3498</v>
      </c>
      <c r="Y208" s="29">
        <v>3445</v>
      </c>
      <c r="Z208" s="63"/>
      <c r="AA208" s="172">
        <v>600</v>
      </c>
      <c r="AB208" s="63">
        <v>5839</v>
      </c>
      <c r="AC208" s="63">
        <v>4048</v>
      </c>
      <c r="AD208" s="63">
        <v>2424</v>
      </c>
      <c r="AE208" s="63">
        <v>2167</v>
      </c>
      <c r="AF208" s="63">
        <v>2102</v>
      </c>
      <c r="AG208" s="29">
        <v>2355</v>
      </c>
      <c r="AH208" s="63"/>
      <c r="AI208" s="172">
        <v>600</v>
      </c>
      <c r="AJ208" s="63">
        <v>43992</v>
      </c>
      <c r="AK208" s="63">
        <v>24124</v>
      </c>
      <c r="AL208" s="63">
        <v>10802</v>
      </c>
      <c r="AM208" s="63">
        <v>4772</v>
      </c>
      <c r="AN208" s="63">
        <v>3172</v>
      </c>
      <c r="AO208" s="29">
        <v>2355</v>
      </c>
      <c r="AP208" s="63"/>
      <c r="AQ208" s="97">
        <v>600</v>
      </c>
      <c r="AR208" s="63">
        <v>42629</v>
      </c>
      <c r="AS208" s="63">
        <v>25321</v>
      </c>
      <c r="AT208" s="63">
        <v>11143</v>
      </c>
      <c r="AU208" s="63">
        <v>9669</v>
      </c>
      <c r="AV208" s="63">
        <v>4195</v>
      </c>
      <c r="AW208" s="29">
        <v>3565</v>
      </c>
      <c r="AX208" s="260"/>
    </row>
    <row r="209" spans="2:50" x14ac:dyDescent="0.25">
      <c r="B209" s="257"/>
      <c r="C209" s="172">
        <v>601</v>
      </c>
      <c r="D209" s="63">
        <v>5343</v>
      </c>
      <c r="E209" s="63">
        <v>2910</v>
      </c>
      <c r="F209" s="63">
        <v>1773</v>
      </c>
      <c r="G209" s="63">
        <v>519</v>
      </c>
      <c r="H209" s="63">
        <v>854</v>
      </c>
      <c r="I209" s="29">
        <v>2076</v>
      </c>
      <c r="K209" s="172">
        <v>601</v>
      </c>
      <c r="L209" s="63">
        <v>6688</v>
      </c>
      <c r="M209" s="63">
        <v>5957</v>
      </c>
      <c r="N209" s="63">
        <v>2723</v>
      </c>
      <c r="O209" s="63">
        <v>1590</v>
      </c>
      <c r="P209" s="63">
        <v>1945</v>
      </c>
      <c r="Q209" s="29">
        <v>2076</v>
      </c>
      <c r="R209" s="63"/>
      <c r="S209" s="97">
        <v>601</v>
      </c>
      <c r="T209" s="63">
        <v>8565</v>
      </c>
      <c r="U209" s="63">
        <v>7584</v>
      </c>
      <c r="V209" s="63">
        <v>4258</v>
      </c>
      <c r="W209" s="63">
        <v>3436</v>
      </c>
      <c r="X209" s="63">
        <v>3356</v>
      </c>
      <c r="Y209" s="29">
        <v>3441</v>
      </c>
      <c r="Z209" s="63"/>
      <c r="AA209" s="172">
        <v>601</v>
      </c>
      <c r="AB209" s="63">
        <v>5594</v>
      </c>
      <c r="AC209" s="63">
        <v>3988</v>
      </c>
      <c r="AD209" s="63">
        <v>2374</v>
      </c>
      <c r="AE209" s="63">
        <v>2046</v>
      </c>
      <c r="AF209" s="63">
        <v>2119</v>
      </c>
      <c r="AG209" s="29">
        <v>2204</v>
      </c>
      <c r="AH209" s="63"/>
      <c r="AI209" s="172">
        <v>601</v>
      </c>
      <c r="AJ209" s="63">
        <v>42754</v>
      </c>
      <c r="AK209" s="63">
        <v>23478</v>
      </c>
      <c r="AL209" s="63">
        <v>10505</v>
      </c>
      <c r="AM209" s="63">
        <v>4697</v>
      </c>
      <c r="AN209" s="63">
        <v>3284</v>
      </c>
      <c r="AO209" s="29">
        <v>2204</v>
      </c>
      <c r="AP209" s="63"/>
      <c r="AQ209" s="97">
        <v>601</v>
      </c>
      <c r="AR209" s="63">
        <v>41603</v>
      </c>
      <c r="AS209" s="63">
        <v>24829</v>
      </c>
      <c r="AT209" s="63">
        <v>10929</v>
      </c>
      <c r="AU209" s="63">
        <v>9446</v>
      </c>
      <c r="AV209" s="63">
        <v>4045</v>
      </c>
      <c r="AW209" s="29">
        <v>3520</v>
      </c>
      <c r="AX209" s="260"/>
    </row>
    <row r="210" spans="2:50" x14ac:dyDescent="0.25">
      <c r="B210" s="257"/>
      <c r="C210" s="172">
        <v>602</v>
      </c>
      <c r="D210" s="63">
        <v>5220</v>
      </c>
      <c r="E210" s="63">
        <v>2855</v>
      </c>
      <c r="F210" s="63">
        <v>1661</v>
      </c>
      <c r="G210" s="63">
        <v>534</v>
      </c>
      <c r="H210" s="63">
        <v>774</v>
      </c>
      <c r="I210" s="29">
        <v>2025</v>
      </c>
      <c r="K210" s="172">
        <v>602</v>
      </c>
      <c r="L210" s="63">
        <v>6507</v>
      </c>
      <c r="M210" s="63">
        <v>6016</v>
      </c>
      <c r="N210" s="63">
        <v>2692</v>
      </c>
      <c r="O210" s="63">
        <v>1572</v>
      </c>
      <c r="P210" s="63">
        <v>1967</v>
      </c>
      <c r="Q210" s="29">
        <v>2025</v>
      </c>
      <c r="R210" s="63"/>
      <c r="S210" s="97">
        <v>602</v>
      </c>
      <c r="T210" s="63">
        <v>8415</v>
      </c>
      <c r="U210" s="63">
        <v>7503</v>
      </c>
      <c r="V210" s="63">
        <v>4228</v>
      </c>
      <c r="W210" s="63">
        <v>3350</v>
      </c>
      <c r="X210" s="63">
        <v>3382</v>
      </c>
      <c r="Y210" s="29">
        <v>3372</v>
      </c>
      <c r="Z210" s="63"/>
      <c r="AA210" s="172">
        <v>602</v>
      </c>
      <c r="AB210" s="63">
        <v>5572</v>
      </c>
      <c r="AC210" s="63">
        <v>3772</v>
      </c>
      <c r="AD210" s="63">
        <v>2354</v>
      </c>
      <c r="AE210" s="63">
        <v>2027</v>
      </c>
      <c r="AF210" s="63">
        <v>2017</v>
      </c>
      <c r="AG210" s="29">
        <v>2068</v>
      </c>
      <c r="AH210" s="63"/>
      <c r="AI210" s="172">
        <v>602</v>
      </c>
      <c r="AJ210" s="63">
        <v>41587</v>
      </c>
      <c r="AK210" s="63">
        <v>22801</v>
      </c>
      <c r="AL210" s="63">
        <v>10169</v>
      </c>
      <c r="AM210" s="63">
        <v>4498</v>
      </c>
      <c r="AN210" s="63">
        <v>3138</v>
      </c>
      <c r="AO210" s="29">
        <v>2068</v>
      </c>
      <c r="AP210" s="63"/>
      <c r="AQ210" s="97">
        <v>602</v>
      </c>
      <c r="AR210" s="63">
        <v>40484</v>
      </c>
      <c r="AS210" s="63">
        <v>24016</v>
      </c>
      <c r="AT210" s="63">
        <v>10479</v>
      </c>
      <c r="AU210" s="63">
        <v>9144</v>
      </c>
      <c r="AV210" s="63">
        <v>4039</v>
      </c>
      <c r="AW210" s="29">
        <v>3406</v>
      </c>
      <c r="AX210" s="260"/>
    </row>
    <row r="211" spans="2:50" x14ac:dyDescent="0.25">
      <c r="B211" s="257"/>
      <c r="C211" s="172">
        <v>603</v>
      </c>
      <c r="D211" s="63">
        <v>5084</v>
      </c>
      <c r="E211" s="63">
        <v>2745</v>
      </c>
      <c r="F211" s="63">
        <v>1652</v>
      </c>
      <c r="G211" s="63">
        <v>537</v>
      </c>
      <c r="H211" s="63">
        <v>833</v>
      </c>
      <c r="I211" s="29">
        <v>1976</v>
      </c>
      <c r="K211" s="172">
        <v>603</v>
      </c>
      <c r="L211" s="63">
        <v>6161</v>
      </c>
      <c r="M211" s="63">
        <v>5540</v>
      </c>
      <c r="N211" s="63">
        <v>2678</v>
      </c>
      <c r="O211" s="63">
        <v>1455</v>
      </c>
      <c r="P211" s="63">
        <v>2003</v>
      </c>
      <c r="Q211" s="29">
        <v>1976</v>
      </c>
      <c r="R211" s="63"/>
      <c r="S211" s="97">
        <v>603</v>
      </c>
      <c r="T211" s="63">
        <v>8102</v>
      </c>
      <c r="U211" s="63">
        <v>7242</v>
      </c>
      <c r="V211" s="63">
        <v>4023</v>
      </c>
      <c r="W211" s="63">
        <v>3295</v>
      </c>
      <c r="X211" s="63">
        <v>3315</v>
      </c>
      <c r="Y211" s="29">
        <v>3380</v>
      </c>
      <c r="Z211" s="63"/>
      <c r="AA211" s="172">
        <v>603</v>
      </c>
      <c r="AB211" s="63">
        <v>5356</v>
      </c>
      <c r="AC211" s="63">
        <v>3790</v>
      </c>
      <c r="AD211" s="63">
        <v>2273</v>
      </c>
      <c r="AE211" s="63">
        <v>2043</v>
      </c>
      <c r="AF211" s="63">
        <v>2026</v>
      </c>
      <c r="AG211" s="29">
        <v>2163</v>
      </c>
      <c r="AH211" s="63"/>
      <c r="AI211" s="172">
        <v>603</v>
      </c>
      <c r="AJ211" s="63">
        <v>40384</v>
      </c>
      <c r="AK211" s="63">
        <v>21976</v>
      </c>
      <c r="AL211" s="63">
        <v>9957</v>
      </c>
      <c r="AM211" s="63">
        <v>4325</v>
      </c>
      <c r="AN211" s="63">
        <v>3084</v>
      </c>
      <c r="AO211" s="29">
        <v>2163</v>
      </c>
      <c r="AP211" s="63"/>
      <c r="AQ211" s="97">
        <v>603</v>
      </c>
      <c r="AR211" s="63">
        <v>39297</v>
      </c>
      <c r="AS211" s="63">
        <v>23314</v>
      </c>
      <c r="AT211" s="63">
        <v>10422</v>
      </c>
      <c r="AU211" s="63">
        <v>8876</v>
      </c>
      <c r="AV211" s="63">
        <v>3803</v>
      </c>
      <c r="AW211" s="29">
        <v>3374</v>
      </c>
      <c r="AX211" s="260"/>
    </row>
    <row r="212" spans="2:50" x14ac:dyDescent="0.25">
      <c r="B212" s="257"/>
      <c r="C212" s="172">
        <v>604</v>
      </c>
      <c r="D212" s="63">
        <v>5038</v>
      </c>
      <c r="E212" s="63">
        <v>2636</v>
      </c>
      <c r="F212" s="63">
        <v>1685</v>
      </c>
      <c r="G212" s="63">
        <v>526</v>
      </c>
      <c r="H212" s="63">
        <v>805</v>
      </c>
      <c r="I212" s="29">
        <v>2033</v>
      </c>
      <c r="K212" s="172">
        <v>604</v>
      </c>
      <c r="L212" s="63">
        <v>6111</v>
      </c>
      <c r="M212" s="63">
        <v>5564</v>
      </c>
      <c r="N212" s="63">
        <v>2621</v>
      </c>
      <c r="O212" s="63">
        <v>1402</v>
      </c>
      <c r="P212" s="63">
        <v>1846</v>
      </c>
      <c r="Q212" s="29">
        <v>2033</v>
      </c>
      <c r="R212" s="63"/>
      <c r="S212" s="97">
        <v>604</v>
      </c>
      <c r="T212" s="63">
        <v>7972</v>
      </c>
      <c r="U212" s="63">
        <v>7056</v>
      </c>
      <c r="V212" s="63">
        <v>3850</v>
      </c>
      <c r="W212" s="63">
        <v>3100</v>
      </c>
      <c r="X212" s="63">
        <v>3210</v>
      </c>
      <c r="Y212" s="29">
        <v>3215</v>
      </c>
      <c r="Z212" s="63"/>
      <c r="AA212" s="172">
        <v>604</v>
      </c>
      <c r="AB212" s="63">
        <v>5283</v>
      </c>
      <c r="AC212" s="63">
        <v>3581</v>
      </c>
      <c r="AD212" s="63">
        <v>2070</v>
      </c>
      <c r="AE212" s="63">
        <v>1919</v>
      </c>
      <c r="AF212" s="63">
        <v>1952</v>
      </c>
      <c r="AG212" s="29">
        <v>2108</v>
      </c>
      <c r="AH212" s="63"/>
      <c r="AI212" s="172">
        <v>604</v>
      </c>
      <c r="AJ212" s="63">
        <v>39241</v>
      </c>
      <c r="AK212" s="63">
        <v>21703</v>
      </c>
      <c r="AL212" s="63">
        <v>9687</v>
      </c>
      <c r="AM212" s="63">
        <v>4196</v>
      </c>
      <c r="AN212" s="63">
        <v>3160</v>
      </c>
      <c r="AO212" s="29">
        <v>2108</v>
      </c>
      <c r="AP212" s="63"/>
      <c r="AQ212" s="97">
        <v>604</v>
      </c>
      <c r="AR212" s="63">
        <v>38090</v>
      </c>
      <c r="AS212" s="63">
        <v>22534</v>
      </c>
      <c r="AT212" s="63">
        <v>9971</v>
      </c>
      <c r="AU212" s="63">
        <v>8772</v>
      </c>
      <c r="AV212" s="63">
        <v>3859</v>
      </c>
      <c r="AW212" s="29">
        <v>3376</v>
      </c>
      <c r="AX212" s="260"/>
    </row>
    <row r="213" spans="2:50" x14ac:dyDescent="0.25">
      <c r="B213" s="257"/>
      <c r="C213" s="172">
        <v>605</v>
      </c>
      <c r="D213" s="63">
        <v>4727</v>
      </c>
      <c r="E213" s="63">
        <v>2627</v>
      </c>
      <c r="F213" s="63">
        <v>1536</v>
      </c>
      <c r="G213" s="63">
        <v>557</v>
      </c>
      <c r="H213" s="63">
        <v>780</v>
      </c>
      <c r="I213" s="29">
        <v>1903</v>
      </c>
      <c r="K213" s="172">
        <v>605</v>
      </c>
      <c r="L213" s="63">
        <v>5923</v>
      </c>
      <c r="M213" s="63">
        <v>5601</v>
      </c>
      <c r="N213" s="63">
        <v>2594</v>
      </c>
      <c r="O213" s="63">
        <v>1300</v>
      </c>
      <c r="P213" s="63">
        <v>1875</v>
      </c>
      <c r="Q213" s="29">
        <v>1903</v>
      </c>
      <c r="R213" s="63"/>
      <c r="S213" s="97">
        <v>605</v>
      </c>
      <c r="T213" s="63">
        <v>7862</v>
      </c>
      <c r="U213" s="63">
        <v>6864</v>
      </c>
      <c r="V213" s="63">
        <v>3870</v>
      </c>
      <c r="W213" s="63">
        <v>3200</v>
      </c>
      <c r="X213" s="63">
        <v>3067</v>
      </c>
      <c r="Y213" s="29">
        <v>3098</v>
      </c>
      <c r="Z213" s="63"/>
      <c r="AA213" s="172">
        <v>605</v>
      </c>
      <c r="AB213" s="63">
        <v>5142</v>
      </c>
      <c r="AC213" s="63">
        <v>3384</v>
      </c>
      <c r="AD213" s="63">
        <v>2161</v>
      </c>
      <c r="AE213" s="63">
        <v>2006</v>
      </c>
      <c r="AF213" s="63">
        <v>1946</v>
      </c>
      <c r="AG213" s="29">
        <v>2083</v>
      </c>
      <c r="AH213" s="63"/>
      <c r="AI213" s="172">
        <v>605</v>
      </c>
      <c r="AJ213" s="63">
        <v>38027</v>
      </c>
      <c r="AK213" s="63">
        <v>20848</v>
      </c>
      <c r="AL213" s="63">
        <v>9263</v>
      </c>
      <c r="AM213" s="63">
        <v>4100</v>
      </c>
      <c r="AN213" s="63">
        <v>2954</v>
      </c>
      <c r="AO213" s="29">
        <v>2083</v>
      </c>
      <c r="AP213" s="63"/>
      <c r="AQ213" s="97">
        <v>605</v>
      </c>
      <c r="AR213" s="63">
        <v>36968</v>
      </c>
      <c r="AS213" s="63">
        <v>22103</v>
      </c>
      <c r="AT213" s="63">
        <v>9776</v>
      </c>
      <c r="AU213" s="63">
        <v>8404</v>
      </c>
      <c r="AV213" s="63">
        <v>3666</v>
      </c>
      <c r="AW213" s="29">
        <v>3193</v>
      </c>
      <c r="AX213" s="260"/>
    </row>
    <row r="214" spans="2:50" x14ac:dyDescent="0.25">
      <c r="B214" s="257"/>
      <c r="C214" s="172">
        <v>606</v>
      </c>
      <c r="D214" s="63">
        <v>4533</v>
      </c>
      <c r="E214" s="63">
        <v>2478</v>
      </c>
      <c r="F214" s="63">
        <v>1609</v>
      </c>
      <c r="G214" s="63">
        <v>490</v>
      </c>
      <c r="H214" s="63">
        <v>756</v>
      </c>
      <c r="I214" s="29">
        <v>1938</v>
      </c>
      <c r="K214" s="172">
        <v>606</v>
      </c>
      <c r="L214" s="63">
        <v>5702</v>
      </c>
      <c r="M214" s="63">
        <v>5117</v>
      </c>
      <c r="N214" s="63">
        <v>2401</v>
      </c>
      <c r="O214" s="63">
        <v>1363</v>
      </c>
      <c r="P214" s="63">
        <v>1720</v>
      </c>
      <c r="Q214" s="29">
        <v>1938</v>
      </c>
      <c r="R214" s="63"/>
      <c r="S214" s="97">
        <v>606</v>
      </c>
      <c r="T214" s="63">
        <v>7534</v>
      </c>
      <c r="U214" s="63">
        <v>6612</v>
      </c>
      <c r="V214" s="63">
        <v>3751</v>
      </c>
      <c r="W214" s="63">
        <v>3018</v>
      </c>
      <c r="X214" s="63">
        <v>2999</v>
      </c>
      <c r="Y214" s="29">
        <v>3059</v>
      </c>
      <c r="Z214" s="63"/>
      <c r="AA214" s="172">
        <v>606</v>
      </c>
      <c r="AB214" s="63">
        <v>4999</v>
      </c>
      <c r="AC214" s="63">
        <v>3463</v>
      </c>
      <c r="AD214" s="63">
        <v>1977</v>
      </c>
      <c r="AE214" s="63">
        <v>1867</v>
      </c>
      <c r="AF214" s="63">
        <v>1831</v>
      </c>
      <c r="AG214" s="29">
        <v>1973</v>
      </c>
      <c r="AH214" s="63"/>
      <c r="AI214" s="172">
        <v>606</v>
      </c>
      <c r="AJ214" s="63">
        <v>36932</v>
      </c>
      <c r="AK214" s="63">
        <v>19999</v>
      </c>
      <c r="AL214" s="63">
        <v>8996</v>
      </c>
      <c r="AM214" s="63">
        <v>4005</v>
      </c>
      <c r="AN214" s="63">
        <v>2824</v>
      </c>
      <c r="AO214" s="29">
        <v>1973</v>
      </c>
      <c r="AP214" s="63"/>
      <c r="AQ214" s="97">
        <v>606</v>
      </c>
      <c r="AR214" s="63">
        <v>35808</v>
      </c>
      <c r="AS214" s="63">
        <v>21348</v>
      </c>
      <c r="AT214" s="63">
        <v>9463</v>
      </c>
      <c r="AU214" s="63">
        <v>8185</v>
      </c>
      <c r="AV214" s="63">
        <v>3688</v>
      </c>
      <c r="AW214" s="29">
        <v>3144</v>
      </c>
      <c r="AX214" s="260"/>
    </row>
    <row r="215" spans="2:50" x14ac:dyDescent="0.25">
      <c r="B215" s="257"/>
      <c r="C215" s="172">
        <v>607</v>
      </c>
      <c r="D215" s="63">
        <v>4545</v>
      </c>
      <c r="E215" s="63">
        <v>2484</v>
      </c>
      <c r="F215" s="63">
        <v>1463</v>
      </c>
      <c r="G215" s="63">
        <v>512</v>
      </c>
      <c r="H215" s="63">
        <v>692</v>
      </c>
      <c r="I215" s="29">
        <v>1882</v>
      </c>
      <c r="K215" s="172">
        <v>607</v>
      </c>
      <c r="L215" s="63">
        <v>5556</v>
      </c>
      <c r="M215" s="63">
        <v>4943</v>
      </c>
      <c r="N215" s="63">
        <v>2278</v>
      </c>
      <c r="O215" s="63">
        <v>1334</v>
      </c>
      <c r="P215" s="63">
        <v>1586</v>
      </c>
      <c r="Q215" s="29">
        <v>1882</v>
      </c>
      <c r="R215" s="63"/>
      <c r="S215" s="97">
        <v>607</v>
      </c>
      <c r="T215" s="63">
        <v>7193</v>
      </c>
      <c r="U215" s="63">
        <v>6474</v>
      </c>
      <c r="V215" s="63">
        <v>3554</v>
      </c>
      <c r="W215" s="63">
        <v>3104</v>
      </c>
      <c r="X215" s="63">
        <v>2913</v>
      </c>
      <c r="Y215" s="29">
        <v>3037</v>
      </c>
      <c r="Z215" s="63"/>
      <c r="AA215" s="172">
        <v>607</v>
      </c>
      <c r="AB215" s="63">
        <v>4875</v>
      </c>
      <c r="AC215" s="63">
        <v>3468</v>
      </c>
      <c r="AD215" s="63">
        <v>1970</v>
      </c>
      <c r="AE215" s="63">
        <v>1837</v>
      </c>
      <c r="AF215" s="63">
        <v>1861</v>
      </c>
      <c r="AG215" s="29">
        <v>1974</v>
      </c>
      <c r="AH215" s="63"/>
      <c r="AI215" s="172">
        <v>607</v>
      </c>
      <c r="AJ215" s="63">
        <v>35903</v>
      </c>
      <c r="AK215" s="63">
        <v>19396</v>
      </c>
      <c r="AL215" s="63">
        <v>8648</v>
      </c>
      <c r="AM215" s="63">
        <v>3897</v>
      </c>
      <c r="AN215" s="63">
        <v>2763</v>
      </c>
      <c r="AO215" s="29">
        <v>1974</v>
      </c>
      <c r="AP215" s="63"/>
      <c r="AQ215" s="97">
        <v>607</v>
      </c>
      <c r="AR215" s="63">
        <v>34601</v>
      </c>
      <c r="AS215" s="63">
        <v>20657</v>
      </c>
      <c r="AT215" s="63">
        <v>9268</v>
      </c>
      <c r="AU215" s="63">
        <v>7935</v>
      </c>
      <c r="AV215" s="63">
        <v>3486</v>
      </c>
      <c r="AW215" s="29">
        <v>3164</v>
      </c>
      <c r="AX215" s="260"/>
    </row>
    <row r="216" spans="2:50" x14ac:dyDescent="0.25">
      <c r="B216" s="257"/>
      <c r="C216" s="172">
        <v>608</v>
      </c>
      <c r="D216" s="63">
        <v>4415</v>
      </c>
      <c r="E216" s="63">
        <v>2499</v>
      </c>
      <c r="F216" s="63">
        <v>1499</v>
      </c>
      <c r="G216" s="63">
        <v>448</v>
      </c>
      <c r="H216" s="63">
        <v>711</v>
      </c>
      <c r="I216" s="29">
        <v>1933</v>
      </c>
      <c r="K216" s="172">
        <v>608</v>
      </c>
      <c r="L216" s="63">
        <v>5312</v>
      </c>
      <c r="M216" s="63">
        <v>4815</v>
      </c>
      <c r="N216" s="63">
        <v>2233</v>
      </c>
      <c r="O216" s="63">
        <v>1286</v>
      </c>
      <c r="P216" s="63">
        <v>1710</v>
      </c>
      <c r="Q216" s="29">
        <v>1933</v>
      </c>
      <c r="R216" s="63"/>
      <c r="S216" s="97">
        <v>608</v>
      </c>
      <c r="T216" s="63">
        <v>7012</v>
      </c>
      <c r="U216" s="63">
        <v>6369</v>
      </c>
      <c r="V216" s="63">
        <v>3454</v>
      </c>
      <c r="W216" s="63">
        <v>2975</v>
      </c>
      <c r="X216" s="63">
        <v>2912</v>
      </c>
      <c r="Y216" s="29">
        <v>2999</v>
      </c>
      <c r="Z216" s="63"/>
      <c r="AA216" s="172">
        <v>608</v>
      </c>
      <c r="AB216" s="63">
        <v>4647</v>
      </c>
      <c r="AC216" s="63">
        <v>3334</v>
      </c>
      <c r="AD216" s="63">
        <v>1906</v>
      </c>
      <c r="AE216" s="63">
        <v>1797</v>
      </c>
      <c r="AF216" s="63">
        <v>1772</v>
      </c>
      <c r="AG216" s="29">
        <v>1839</v>
      </c>
      <c r="AH216" s="63"/>
      <c r="AI216" s="172">
        <v>608</v>
      </c>
      <c r="AJ216" s="63">
        <v>34364</v>
      </c>
      <c r="AK216" s="63">
        <v>18720</v>
      </c>
      <c r="AL216" s="63">
        <v>8503</v>
      </c>
      <c r="AM216" s="63">
        <v>3782</v>
      </c>
      <c r="AN216" s="63">
        <v>2753</v>
      </c>
      <c r="AO216" s="29">
        <v>1839</v>
      </c>
      <c r="AP216" s="63"/>
      <c r="AQ216" s="97">
        <v>608</v>
      </c>
      <c r="AR216" s="63">
        <v>33558</v>
      </c>
      <c r="AS216" s="63">
        <v>20015</v>
      </c>
      <c r="AT216" s="63">
        <v>8739</v>
      </c>
      <c r="AU216" s="63">
        <v>7489</v>
      </c>
      <c r="AV216" s="63">
        <v>3415</v>
      </c>
      <c r="AW216" s="29">
        <v>3096</v>
      </c>
      <c r="AX216" s="260"/>
    </row>
    <row r="217" spans="2:50" x14ac:dyDescent="0.25">
      <c r="B217" s="257"/>
      <c r="C217" s="172">
        <v>609</v>
      </c>
      <c r="D217" s="63">
        <v>4346</v>
      </c>
      <c r="E217" s="63">
        <v>2409</v>
      </c>
      <c r="F217" s="63">
        <v>1401</v>
      </c>
      <c r="G217" s="63">
        <v>449</v>
      </c>
      <c r="H217" s="63">
        <v>721</v>
      </c>
      <c r="I217" s="29">
        <v>1755</v>
      </c>
      <c r="K217" s="172">
        <v>609</v>
      </c>
      <c r="L217" s="63">
        <v>5414</v>
      </c>
      <c r="M217" s="63">
        <v>4705</v>
      </c>
      <c r="N217" s="63">
        <v>2223</v>
      </c>
      <c r="O217" s="63">
        <v>1144</v>
      </c>
      <c r="P217" s="63">
        <v>1676</v>
      </c>
      <c r="Q217" s="29">
        <v>1755</v>
      </c>
      <c r="R217" s="63"/>
      <c r="S217" s="97">
        <v>609</v>
      </c>
      <c r="T217" s="63">
        <v>6887</v>
      </c>
      <c r="U217" s="63">
        <v>6083</v>
      </c>
      <c r="V217" s="63">
        <v>3380</v>
      </c>
      <c r="W217" s="63">
        <v>2866</v>
      </c>
      <c r="X217" s="63">
        <v>2830</v>
      </c>
      <c r="Y217" s="29">
        <v>2878</v>
      </c>
      <c r="Z217" s="63"/>
      <c r="AA217" s="172">
        <v>609</v>
      </c>
      <c r="AB217" s="63">
        <v>4531</v>
      </c>
      <c r="AC217" s="63">
        <v>3274</v>
      </c>
      <c r="AD217" s="63">
        <v>1835</v>
      </c>
      <c r="AE217" s="63">
        <v>1741</v>
      </c>
      <c r="AF217" s="63">
        <v>1689</v>
      </c>
      <c r="AG217" s="29">
        <v>1868</v>
      </c>
      <c r="AH217" s="63"/>
      <c r="AI217" s="172">
        <v>609</v>
      </c>
      <c r="AJ217" s="63">
        <v>33657</v>
      </c>
      <c r="AK217" s="63">
        <v>18252</v>
      </c>
      <c r="AL217" s="63">
        <v>8207</v>
      </c>
      <c r="AM217" s="63">
        <v>3568</v>
      </c>
      <c r="AN217" s="63">
        <v>2621</v>
      </c>
      <c r="AO217" s="29">
        <v>1868</v>
      </c>
      <c r="AP217" s="63"/>
      <c r="AQ217" s="97">
        <v>609</v>
      </c>
      <c r="AR217" s="63">
        <v>32616</v>
      </c>
      <c r="AS217" s="63">
        <v>19347</v>
      </c>
      <c r="AT217" s="63">
        <v>8726</v>
      </c>
      <c r="AU217" s="63">
        <v>7510</v>
      </c>
      <c r="AV217" s="63">
        <v>3288</v>
      </c>
      <c r="AW217" s="29">
        <v>3028</v>
      </c>
      <c r="AX217" s="260"/>
    </row>
    <row r="218" spans="2:50" x14ac:dyDescent="0.25">
      <c r="B218" s="257"/>
      <c r="C218" s="172">
        <v>610</v>
      </c>
      <c r="D218" s="63">
        <v>4262</v>
      </c>
      <c r="E218" s="63">
        <v>2231</v>
      </c>
      <c r="F218" s="63">
        <v>1349</v>
      </c>
      <c r="G218" s="63">
        <v>442</v>
      </c>
      <c r="H218" s="63">
        <v>646</v>
      </c>
      <c r="I218" s="29">
        <v>1749</v>
      </c>
      <c r="K218" s="172">
        <v>610</v>
      </c>
      <c r="L218" s="63">
        <v>5065</v>
      </c>
      <c r="M218" s="63">
        <v>4639</v>
      </c>
      <c r="N218" s="63">
        <v>2092</v>
      </c>
      <c r="O218" s="63">
        <v>1207</v>
      </c>
      <c r="P218" s="63">
        <v>1542</v>
      </c>
      <c r="Q218" s="29">
        <v>1749</v>
      </c>
      <c r="R218" s="63"/>
      <c r="S218" s="97">
        <v>610</v>
      </c>
      <c r="T218" s="63">
        <v>6691</v>
      </c>
      <c r="U218" s="63">
        <v>5967</v>
      </c>
      <c r="V218" s="63">
        <v>3328</v>
      </c>
      <c r="W218" s="63">
        <v>2691</v>
      </c>
      <c r="X218" s="63">
        <v>2719</v>
      </c>
      <c r="Y218" s="29">
        <v>2844</v>
      </c>
      <c r="Z218" s="63"/>
      <c r="AA218" s="172">
        <v>610</v>
      </c>
      <c r="AB218" s="63">
        <v>4489</v>
      </c>
      <c r="AC218" s="63">
        <v>3100</v>
      </c>
      <c r="AD218" s="63">
        <v>1737</v>
      </c>
      <c r="AE218" s="63">
        <v>1664</v>
      </c>
      <c r="AF218" s="63">
        <v>1682</v>
      </c>
      <c r="AG218" s="29">
        <v>1783</v>
      </c>
      <c r="AH218" s="63"/>
      <c r="AI218" s="172">
        <v>610</v>
      </c>
      <c r="AJ218" s="63">
        <v>32080</v>
      </c>
      <c r="AK218" s="63">
        <v>17380</v>
      </c>
      <c r="AL218" s="63">
        <v>7840</v>
      </c>
      <c r="AM218" s="63">
        <v>3486</v>
      </c>
      <c r="AN218" s="63">
        <v>2529</v>
      </c>
      <c r="AO218" s="29">
        <v>1783</v>
      </c>
      <c r="AP218" s="63"/>
      <c r="AQ218" s="97">
        <v>610</v>
      </c>
      <c r="AR218" s="63">
        <v>31158</v>
      </c>
      <c r="AS218" s="63">
        <v>18845</v>
      </c>
      <c r="AT218" s="63">
        <v>8500</v>
      </c>
      <c r="AU218" s="63">
        <v>7244</v>
      </c>
      <c r="AV218" s="63">
        <v>3229</v>
      </c>
      <c r="AW218" s="29">
        <v>2905</v>
      </c>
      <c r="AX218" s="260"/>
    </row>
    <row r="219" spans="2:50" x14ac:dyDescent="0.25">
      <c r="B219" s="257"/>
      <c r="C219" s="172">
        <v>611</v>
      </c>
      <c r="D219" s="63">
        <v>3950</v>
      </c>
      <c r="E219" s="63">
        <v>2196</v>
      </c>
      <c r="F219" s="63">
        <v>1396</v>
      </c>
      <c r="G219" s="63">
        <v>448</v>
      </c>
      <c r="H219" s="63">
        <v>577</v>
      </c>
      <c r="I219" s="29">
        <v>1716</v>
      </c>
      <c r="K219" s="172">
        <v>611</v>
      </c>
      <c r="L219" s="63">
        <v>4802</v>
      </c>
      <c r="M219" s="63">
        <v>4455</v>
      </c>
      <c r="N219" s="63">
        <v>2092</v>
      </c>
      <c r="O219" s="63">
        <v>1118</v>
      </c>
      <c r="P219" s="63">
        <v>1556</v>
      </c>
      <c r="Q219" s="29">
        <v>1716</v>
      </c>
      <c r="R219" s="63"/>
      <c r="S219" s="97">
        <v>611</v>
      </c>
      <c r="T219" s="63">
        <v>6339</v>
      </c>
      <c r="U219" s="63">
        <v>5696</v>
      </c>
      <c r="V219" s="63">
        <v>3221</v>
      </c>
      <c r="W219" s="63">
        <v>2590</v>
      </c>
      <c r="X219" s="63">
        <v>2603</v>
      </c>
      <c r="Y219" s="29">
        <v>2747</v>
      </c>
      <c r="Z219" s="63"/>
      <c r="AA219" s="172">
        <v>611</v>
      </c>
      <c r="AB219" s="63">
        <v>4296</v>
      </c>
      <c r="AC219" s="63">
        <v>3035</v>
      </c>
      <c r="AD219" s="63">
        <v>1766</v>
      </c>
      <c r="AE219" s="63">
        <v>1681</v>
      </c>
      <c r="AF219" s="63">
        <v>1649</v>
      </c>
      <c r="AG219" s="29">
        <v>1767</v>
      </c>
      <c r="AH219" s="63"/>
      <c r="AI219" s="172">
        <v>611</v>
      </c>
      <c r="AJ219" s="63">
        <v>31211</v>
      </c>
      <c r="AK219" s="63">
        <v>16888</v>
      </c>
      <c r="AL219" s="63">
        <v>7687</v>
      </c>
      <c r="AM219" s="63">
        <v>3388</v>
      </c>
      <c r="AN219" s="63">
        <v>2469</v>
      </c>
      <c r="AO219" s="29">
        <v>1767</v>
      </c>
      <c r="AP219" s="63"/>
      <c r="AQ219" s="97">
        <v>611</v>
      </c>
      <c r="AR219" s="63">
        <v>30106</v>
      </c>
      <c r="AS219" s="63">
        <v>17833</v>
      </c>
      <c r="AT219" s="63">
        <v>8166</v>
      </c>
      <c r="AU219" s="63">
        <v>7101</v>
      </c>
      <c r="AV219" s="63">
        <v>3230</v>
      </c>
      <c r="AW219" s="29">
        <v>2839</v>
      </c>
      <c r="AX219" s="260"/>
    </row>
    <row r="220" spans="2:50" x14ac:dyDescent="0.25">
      <c r="B220" s="257"/>
      <c r="C220" s="172">
        <v>612</v>
      </c>
      <c r="D220" s="63">
        <v>3834</v>
      </c>
      <c r="E220" s="63">
        <v>2178</v>
      </c>
      <c r="F220" s="63">
        <v>1348</v>
      </c>
      <c r="G220" s="63">
        <v>407</v>
      </c>
      <c r="H220" s="63">
        <v>576</v>
      </c>
      <c r="I220" s="29">
        <v>1644</v>
      </c>
      <c r="K220" s="172">
        <v>612</v>
      </c>
      <c r="L220" s="63">
        <v>4737</v>
      </c>
      <c r="M220" s="63">
        <v>4345</v>
      </c>
      <c r="N220" s="63">
        <v>1918</v>
      </c>
      <c r="O220" s="63">
        <v>1131</v>
      </c>
      <c r="P220" s="63">
        <v>1488</v>
      </c>
      <c r="Q220" s="29">
        <v>1644</v>
      </c>
      <c r="R220" s="63"/>
      <c r="S220" s="97">
        <v>612</v>
      </c>
      <c r="T220" s="63">
        <v>6150</v>
      </c>
      <c r="U220" s="63">
        <v>5567</v>
      </c>
      <c r="V220" s="63">
        <v>3231</v>
      </c>
      <c r="W220" s="63">
        <v>2621</v>
      </c>
      <c r="X220" s="63">
        <v>2581</v>
      </c>
      <c r="Y220" s="29">
        <v>2726</v>
      </c>
      <c r="Z220" s="63"/>
      <c r="AA220" s="172">
        <v>612</v>
      </c>
      <c r="AB220" s="63">
        <v>4058</v>
      </c>
      <c r="AC220" s="63">
        <v>3006</v>
      </c>
      <c r="AD220" s="63">
        <v>1666</v>
      </c>
      <c r="AE220" s="63">
        <v>1667</v>
      </c>
      <c r="AF220" s="63">
        <v>1655</v>
      </c>
      <c r="AG220" s="29">
        <v>1708</v>
      </c>
      <c r="AH220" s="63"/>
      <c r="AI220" s="172">
        <v>612</v>
      </c>
      <c r="AJ220" s="63">
        <v>30106</v>
      </c>
      <c r="AK220" s="63">
        <v>16436</v>
      </c>
      <c r="AL220" s="63">
        <v>7343</v>
      </c>
      <c r="AM220" s="63">
        <v>3378</v>
      </c>
      <c r="AN220" s="63">
        <v>2311</v>
      </c>
      <c r="AO220" s="29">
        <v>1708</v>
      </c>
      <c r="AP220" s="63"/>
      <c r="AQ220" s="97">
        <v>612</v>
      </c>
      <c r="AR220" s="63">
        <v>29452</v>
      </c>
      <c r="AS220" s="63">
        <v>17609</v>
      </c>
      <c r="AT220" s="63">
        <v>7885</v>
      </c>
      <c r="AU220" s="63">
        <v>6722</v>
      </c>
      <c r="AV220" s="63">
        <v>3162</v>
      </c>
      <c r="AW220" s="29">
        <v>2743</v>
      </c>
      <c r="AX220" s="260"/>
    </row>
    <row r="221" spans="2:50" x14ac:dyDescent="0.25">
      <c r="B221" s="257"/>
      <c r="C221" s="172">
        <v>613</v>
      </c>
      <c r="D221" s="63">
        <v>3771</v>
      </c>
      <c r="E221" s="63">
        <v>2098</v>
      </c>
      <c r="F221" s="63">
        <v>1324</v>
      </c>
      <c r="G221" s="63">
        <v>449</v>
      </c>
      <c r="H221" s="63">
        <v>615</v>
      </c>
      <c r="I221" s="29">
        <v>1613</v>
      </c>
      <c r="K221" s="172">
        <v>613</v>
      </c>
      <c r="L221" s="63">
        <v>4500</v>
      </c>
      <c r="M221" s="63">
        <v>4080</v>
      </c>
      <c r="N221" s="63">
        <v>1963</v>
      </c>
      <c r="O221" s="63">
        <v>1115</v>
      </c>
      <c r="P221" s="63">
        <v>1460</v>
      </c>
      <c r="Q221" s="29">
        <v>1613</v>
      </c>
      <c r="R221" s="63"/>
      <c r="S221" s="97">
        <v>613</v>
      </c>
      <c r="T221" s="63">
        <v>5906</v>
      </c>
      <c r="U221" s="63">
        <v>5562</v>
      </c>
      <c r="V221" s="63">
        <v>3065</v>
      </c>
      <c r="W221" s="63">
        <v>2524</v>
      </c>
      <c r="X221" s="63">
        <v>2552</v>
      </c>
      <c r="Y221" s="29">
        <v>2567</v>
      </c>
      <c r="Z221" s="63"/>
      <c r="AA221" s="172">
        <v>613</v>
      </c>
      <c r="AB221" s="63">
        <v>4050</v>
      </c>
      <c r="AC221" s="63">
        <v>2837</v>
      </c>
      <c r="AD221" s="63">
        <v>1592</v>
      </c>
      <c r="AE221" s="63">
        <v>1544</v>
      </c>
      <c r="AF221" s="63">
        <v>1509</v>
      </c>
      <c r="AG221" s="29">
        <v>1670</v>
      </c>
      <c r="AH221" s="63"/>
      <c r="AI221" s="172">
        <v>613</v>
      </c>
      <c r="AJ221" s="63">
        <v>28889</v>
      </c>
      <c r="AK221" s="63">
        <v>15781</v>
      </c>
      <c r="AL221" s="63">
        <v>7407</v>
      </c>
      <c r="AM221" s="63">
        <v>3223</v>
      </c>
      <c r="AN221" s="63">
        <v>2283</v>
      </c>
      <c r="AO221" s="29">
        <v>1670</v>
      </c>
      <c r="AP221" s="63"/>
      <c r="AQ221" s="97">
        <v>613</v>
      </c>
      <c r="AR221" s="63">
        <v>28253</v>
      </c>
      <c r="AS221" s="63">
        <v>16983</v>
      </c>
      <c r="AT221" s="63">
        <v>7632</v>
      </c>
      <c r="AU221" s="63">
        <v>6702</v>
      </c>
      <c r="AV221" s="63">
        <v>3045</v>
      </c>
      <c r="AW221" s="29">
        <v>2698</v>
      </c>
      <c r="AX221" s="260"/>
    </row>
    <row r="222" spans="2:50" x14ac:dyDescent="0.25">
      <c r="B222" s="257"/>
      <c r="C222" s="172">
        <v>614</v>
      </c>
      <c r="D222" s="63">
        <v>3466</v>
      </c>
      <c r="E222" s="63">
        <v>2024</v>
      </c>
      <c r="F222" s="63">
        <v>1274</v>
      </c>
      <c r="G222" s="63">
        <v>374</v>
      </c>
      <c r="H222" s="63">
        <v>594</v>
      </c>
      <c r="I222" s="29">
        <v>1683</v>
      </c>
      <c r="K222" s="172">
        <v>614</v>
      </c>
      <c r="L222" s="63">
        <v>4327</v>
      </c>
      <c r="M222" s="63">
        <v>3998</v>
      </c>
      <c r="N222" s="63">
        <v>1864</v>
      </c>
      <c r="O222" s="63">
        <v>994</v>
      </c>
      <c r="P222" s="63">
        <v>1486</v>
      </c>
      <c r="Q222" s="29">
        <v>1683</v>
      </c>
      <c r="R222" s="63"/>
      <c r="S222" s="97">
        <v>614</v>
      </c>
      <c r="T222" s="63">
        <v>5752</v>
      </c>
      <c r="U222" s="63">
        <v>5316</v>
      </c>
      <c r="V222" s="63">
        <v>2905</v>
      </c>
      <c r="W222" s="63">
        <v>2423</v>
      </c>
      <c r="X222" s="63">
        <v>2345</v>
      </c>
      <c r="Y222" s="29">
        <v>2485</v>
      </c>
      <c r="Z222" s="63"/>
      <c r="AA222" s="172">
        <v>614</v>
      </c>
      <c r="AB222" s="63">
        <v>3947</v>
      </c>
      <c r="AC222" s="63">
        <v>2755</v>
      </c>
      <c r="AD222" s="63">
        <v>1506</v>
      </c>
      <c r="AE222" s="63">
        <v>1515</v>
      </c>
      <c r="AF222" s="63">
        <v>1477</v>
      </c>
      <c r="AG222" s="29">
        <v>1663</v>
      </c>
      <c r="AH222" s="63"/>
      <c r="AI222" s="172">
        <v>614</v>
      </c>
      <c r="AJ222" s="63">
        <v>27801</v>
      </c>
      <c r="AK222" s="63">
        <v>15261</v>
      </c>
      <c r="AL222" s="63">
        <v>6793</v>
      </c>
      <c r="AM222" s="63">
        <v>3104</v>
      </c>
      <c r="AN222" s="63">
        <v>2231</v>
      </c>
      <c r="AO222" s="29">
        <v>1663</v>
      </c>
      <c r="AP222" s="63"/>
      <c r="AQ222" s="97">
        <v>614</v>
      </c>
      <c r="AR222" s="63">
        <v>27357</v>
      </c>
      <c r="AS222" s="63">
        <v>16363</v>
      </c>
      <c r="AT222" s="63">
        <v>7217</v>
      </c>
      <c r="AU222" s="63">
        <v>6330</v>
      </c>
      <c r="AV222" s="63">
        <v>2851</v>
      </c>
      <c r="AW222" s="29">
        <v>2508</v>
      </c>
      <c r="AX222" s="260"/>
    </row>
    <row r="223" spans="2:50" x14ac:dyDescent="0.25">
      <c r="B223" s="257"/>
      <c r="C223" s="172">
        <v>615</v>
      </c>
      <c r="D223" s="63">
        <v>3487</v>
      </c>
      <c r="E223" s="63">
        <v>1984</v>
      </c>
      <c r="F223" s="63">
        <v>1251</v>
      </c>
      <c r="G223" s="63">
        <v>355</v>
      </c>
      <c r="H223" s="63">
        <v>593</v>
      </c>
      <c r="I223" s="29">
        <v>1488</v>
      </c>
      <c r="K223" s="172">
        <v>615</v>
      </c>
      <c r="L223" s="63">
        <v>4175</v>
      </c>
      <c r="M223" s="63">
        <v>3907</v>
      </c>
      <c r="N223" s="63">
        <v>1729</v>
      </c>
      <c r="O223" s="63">
        <v>1013</v>
      </c>
      <c r="P223" s="63">
        <v>1368</v>
      </c>
      <c r="Q223" s="29">
        <v>1488</v>
      </c>
      <c r="R223" s="63"/>
      <c r="S223" s="97">
        <v>615</v>
      </c>
      <c r="T223" s="63">
        <v>5593</v>
      </c>
      <c r="U223" s="63">
        <v>5092</v>
      </c>
      <c r="V223" s="63">
        <v>2740</v>
      </c>
      <c r="W223" s="63">
        <v>2348</v>
      </c>
      <c r="X223" s="63">
        <v>2369</v>
      </c>
      <c r="Y223" s="29">
        <v>2418</v>
      </c>
      <c r="Z223" s="63"/>
      <c r="AA223" s="172">
        <v>615</v>
      </c>
      <c r="AB223" s="63">
        <v>3714</v>
      </c>
      <c r="AC223" s="63">
        <v>2679</v>
      </c>
      <c r="AD223" s="63">
        <v>1462</v>
      </c>
      <c r="AE223" s="63">
        <v>1496</v>
      </c>
      <c r="AF223" s="63">
        <v>1419</v>
      </c>
      <c r="AG223" s="29">
        <v>1563</v>
      </c>
      <c r="AH223" s="63"/>
      <c r="AI223" s="172">
        <v>615</v>
      </c>
      <c r="AJ223" s="63">
        <v>27105</v>
      </c>
      <c r="AK223" s="63">
        <v>14379</v>
      </c>
      <c r="AL223" s="63">
        <v>6610</v>
      </c>
      <c r="AM223" s="63">
        <v>3054</v>
      </c>
      <c r="AN223" s="63">
        <v>2123</v>
      </c>
      <c r="AO223" s="29">
        <v>1563</v>
      </c>
      <c r="AP223" s="63"/>
      <c r="AQ223" s="97">
        <v>615</v>
      </c>
      <c r="AR223" s="63">
        <v>26428</v>
      </c>
      <c r="AS223" s="63">
        <v>15627</v>
      </c>
      <c r="AT223" s="63">
        <v>7218</v>
      </c>
      <c r="AU223" s="63">
        <v>6136</v>
      </c>
      <c r="AV223" s="63">
        <v>2889</v>
      </c>
      <c r="AW223" s="29">
        <v>2559</v>
      </c>
      <c r="AX223" s="260"/>
    </row>
    <row r="224" spans="2:50" x14ac:dyDescent="0.25">
      <c r="B224" s="257"/>
      <c r="C224" s="172">
        <v>616</v>
      </c>
      <c r="D224" s="63">
        <v>3215</v>
      </c>
      <c r="E224" s="63">
        <v>1802</v>
      </c>
      <c r="F224" s="63">
        <v>1117</v>
      </c>
      <c r="G224" s="63">
        <v>364</v>
      </c>
      <c r="H224" s="63">
        <v>596</v>
      </c>
      <c r="I224" s="29">
        <v>1443</v>
      </c>
      <c r="K224" s="172">
        <v>616</v>
      </c>
      <c r="L224" s="63">
        <v>4097</v>
      </c>
      <c r="M224" s="63">
        <v>3781</v>
      </c>
      <c r="N224" s="63">
        <v>1735</v>
      </c>
      <c r="O224" s="63">
        <v>1039</v>
      </c>
      <c r="P224" s="63">
        <v>1281</v>
      </c>
      <c r="Q224" s="29">
        <v>1443</v>
      </c>
      <c r="R224" s="63"/>
      <c r="S224" s="97">
        <v>616</v>
      </c>
      <c r="T224" s="63">
        <v>5370</v>
      </c>
      <c r="U224" s="63">
        <v>4903</v>
      </c>
      <c r="V224" s="63">
        <v>2793</v>
      </c>
      <c r="W224" s="63">
        <v>2257</v>
      </c>
      <c r="X224" s="63">
        <v>2273</v>
      </c>
      <c r="Y224" s="29">
        <v>2332</v>
      </c>
      <c r="Z224" s="63"/>
      <c r="AA224" s="172">
        <v>616</v>
      </c>
      <c r="AB224" s="63">
        <v>3576</v>
      </c>
      <c r="AC224" s="63">
        <v>2614</v>
      </c>
      <c r="AD224" s="63">
        <v>1502</v>
      </c>
      <c r="AE224" s="63">
        <v>1415</v>
      </c>
      <c r="AF224" s="63">
        <v>1400</v>
      </c>
      <c r="AG224" s="29">
        <v>1577</v>
      </c>
      <c r="AH224" s="63"/>
      <c r="AI224" s="172">
        <v>616</v>
      </c>
      <c r="AJ224" s="63">
        <v>25707</v>
      </c>
      <c r="AK224" s="63">
        <v>14129</v>
      </c>
      <c r="AL224" s="63">
        <v>6302</v>
      </c>
      <c r="AM224" s="63">
        <v>2928</v>
      </c>
      <c r="AN224" s="63">
        <v>2136</v>
      </c>
      <c r="AO224" s="29">
        <v>1577</v>
      </c>
      <c r="AP224" s="63"/>
      <c r="AQ224" s="97">
        <v>616</v>
      </c>
      <c r="AR224" s="63">
        <v>25283</v>
      </c>
      <c r="AS224" s="63">
        <v>15119</v>
      </c>
      <c r="AT224" s="63">
        <v>6720</v>
      </c>
      <c r="AU224" s="63">
        <v>6002</v>
      </c>
      <c r="AV224" s="63">
        <v>2805</v>
      </c>
      <c r="AW224" s="29">
        <v>2439</v>
      </c>
      <c r="AX224" s="260"/>
    </row>
    <row r="225" spans="2:50" x14ac:dyDescent="0.25">
      <c r="B225" s="257"/>
      <c r="C225" s="172">
        <v>617</v>
      </c>
      <c r="D225" s="63">
        <v>3250</v>
      </c>
      <c r="E225" s="63">
        <v>1840</v>
      </c>
      <c r="F225" s="63">
        <v>1127</v>
      </c>
      <c r="G225" s="63">
        <v>349</v>
      </c>
      <c r="H225" s="63">
        <v>539</v>
      </c>
      <c r="I225" s="29">
        <v>1377</v>
      </c>
      <c r="K225" s="172">
        <v>617</v>
      </c>
      <c r="L225" s="63">
        <v>3856</v>
      </c>
      <c r="M225" s="63">
        <v>3649</v>
      </c>
      <c r="N225" s="63">
        <v>1673</v>
      </c>
      <c r="O225" s="63">
        <v>957</v>
      </c>
      <c r="P225" s="63">
        <v>1303</v>
      </c>
      <c r="Q225" s="29">
        <v>1377</v>
      </c>
      <c r="R225" s="63"/>
      <c r="S225" s="97">
        <v>617</v>
      </c>
      <c r="T225" s="63">
        <v>5250</v>
      </c>
      <c r="U225" s="63">
        <v>4752</v>
      </c>
      <c r="V225" s="63">
        <v>2641</v>
      </c>
      <c r="W225" s="63">
        <v>2211</v>
      </c>
      <c r="X225" s="63">
        <v>2298</v>
      </c>
      <c r="Y225" s="29">
        <v>2316</v>
      </c>
      <c r="Z225" s="63"/>
      <c r="AA225" s="172">
        <v>617</v>
      </c>
      <c r="AB225" s="63">
        <v>3544</v>
      </c>
      <c r="AC225" s="63">
        <v>2484</v>
      </c>
      <c r="AD225" s="63">
        <v>1449</v>
      </c>
      <c r="AE225" s="63">
        <v>1329</v>
      </c>
      <c r="AF225" s="63">
        <v>1407</v>
      </c>
      <c r="AG225" s="29">
        <v>1490</v>
      </c>
      <c r="AH225" s="63"/>
      <c r="AI225" s="172">
        <v>617</v>
      </c>
      <c r="AJ225" s="63">
        <v>25318</v>
      </c>
      <c r="AK225" s="63">
        <v>13378</v>
      </c>
      <c r="AL225" s="63">
        <v>6168</v>
      </c>
      <c r="AM225" s="63">
        <v>2837</v>
      </c>
      <c r="AN225" s="63">
        <v>2033</v>
      </c>
      <c r="AO225" s="29">
        <v>1490</v>
      </c>
      <c r="AP225" s="63"/>
      <c r="AQ225" s="97">
        <v>617</v>
      </c>
      <c r="AR225" s="63">
        <v>24298</v>
      </c>
      <c r="AS225" s="63">
        <v>14479</v>
      </c>
      <c r="AT225" s="63">
        <v>6646</v>
      </c>
      <c r="AU225" s="63">
        <v>5780</v>
      </c>
      <c r="AV225" s="63">
        <v>2760</v>
      </c>
      <c r="AW225" s="29">
        <v>2390</v>
      </c>
      <c r="AX225" s="260"/>
    </row>
    <row r="226" spans="2:50" x14ac:dyDescent="0.25">
      <c r="B226" s="257"/>
      <c r="C226" s="172">
        <v>618</v>
      </c>
      <c r="D226" s="63">
        <v>3055</v>
      </c>
      <c r="E226" s="63">
        <v>1728</v>
      </c>
      <c r="F226" s="63">
        <v>1087</v>
      </c>
      <c r="G226" s="63">
        <v>346</v>
      </c>
      <c r="H226" s="63">
        <v>551</v>
      </c>
      <c r="I226" s="29">
        <v>1348</v>
      </c>
      <c r="K226" s="172">
        <v>618</v>
      </c>
      <c r="L226" s="63">
        <v>3620</v>
      </c>
      <c r="M226" s="63">
        <v>3459</v>
      </c>
      <c r="N226" s="63">
        <v>1585</v>
      </c>
      <c r="O226" s="63">
        <v>946</v>
      </c>
      <c r="P226" s="63">
        <v>1248</v>
      </c>
      <c r="Q226" s="29">
        <v>1348</v>
      </c>
      <c r="R226" s="63"/>
      <c r="S226" s="97">
        <v>618</v>
      </c>
      <c r="T226" s="63">
        <v>4937</v>
      </c>
      <c r="U226" s="63">
        <v>4493</v>
      </c>
      <c r="V226" s="63">
        <v>2599</v>
      </c>
      <c r="W226" s="63">
        <v>2219</v>
      </c>
      <c r="X226" s="63">
        <v>2098</v>
      </c>
      <c r="Y226" s="29">
        <v>2278</v>
      </c>
      <c r="Z226" s="63"/>
      <c r="AA226" s="172">
        <v>618</v>
      </c>
      <c r="AB226" s="63">
        <v>3347</v>
      </c>
      <c r="AC226" s="63">
        <v>2410</v>
      </c>
      <c r="AD226" s="63">
        <v>1369</v>
      </c>
      <c r="AE226" s="63">
        <v>1270</v>
      </c>
      <c r="AF226" s="63">
        <v>1299</v>
      </c>
      <c r="AG226" s="29">
        <v>1498</v>
      </c>
      <c r="AH226" s="63"/>
      <c r="AI226" s="172">
        <v>618</v>
      </c>
      <c r="AJ226" s="63">
        <v>23917</v>
      </c>
      <c r="AK226" s="63">
        <v>12703</v>
      </c>
      <c r="AL226" s="63">
        <v>5864</v>
      </c>
      <c r="AM226" s="63">
        <v>2732</v>
      </c>
      <c r="AN226" s="63">
        <v>1955</v>
      </c>
      <c r="AO226" s="29">
        <v>1498</v>
      </c>
      <c r="AP226" s="63"/>
      <c r="AQ226" s="97">
        <v>618</v>
      </c>
      <c r="AR226" s="63">
        <v>23195</v>
      </c>
      <c r="AS226" s="63">
        <v>14161</v>
      </c>
      <c r="AT226" s="63">
        <v>6244</v>
      </c>
      <c r="AU226" s="63">
        <v>5707</v>
      </c>
      <c r="AV226" s="63">
        <v>2583</v>
      </c>
      <c r="AW226" s="29">
        <v>2308</v>
      </c>
      <c r="AX226" s="260"/>
    </row>
    <row r="227" spans="2:50" x14ac:dyDescent="0.25">
      <c r="B227" s="257"/>
      <c r="C227" s="172">
        <v>619</v>
      </c>
      <c r="D227" s="63">
        <v>3144</v>
      </c>
      <c r="E227" s="63">
        <v>1697</v>
      </c>
      <c r="F227" s="63">
        <v>1086</v>
      </c>
      <c r="G227" s="63">
        <v>311</v>
      </c>
      <c r="H227" s="63">
        <v>502</v>
      </c>
      <c r="I227" s="29">
        <v>1355</v>
      </c>
      <c r="K227" s="172">
        <v>619</v>
      </c>
      <c r="L227" s="63">
        <v>3620</v>
      </c>
      <c r="M227" s="63">
        <v>3385</v>
      </c>
      <c r="N227" s="63">
        <v>1562</v>
      </c>
      <c r="O227" s="63">
        <v>843</v>
      </c>
      <c r="P227" s="63">
        <v>1262</v>
      </c>
      <c r="Q227" s="29">
        <v>1355</v>
      </c>
      <c r="R227" s="63"/>
      <c r="S227" s="97">
        <v>619</v>
      </c>
      <c r="T227" s="63">
        <v>4755</v>
      </c>
      <c r="U227" s="63">
        <v>4392</v>
      </c>
      <c r="V227" s="63">
        <v>2389</v>
      </c>
      <c r="W227" s="63">
        <v>2042</v>
      </c>
      <c r="X227" s="63">
        <v>2100</v>
      </c>
      <c r="Y227" s="29">
        <v>2159</v>
      </c>
      <c r="Z227" s="63"/>
      <c r="AA227" s="172">
        <v>619</v>
      </c>
      <c r="AB227" s="63">
        <v>3232</v>
      </c>
      <c r="AC227" s="63">
        <v>2321</v>
      </c>
      <c r="AD227" s="63">
        <v>1259</v>
      </c>
      <c r="AE227" s="63">
        <v>1312</v>
      </c>
      <c r="AF227" s="63">
        <v>1271</v>
      </c>
      <c r="AG227" s="29">
        <v>1361</v>
      </c>
      <c r="AH227" s="63"/>
      <c r="AI227" s="172">
        <v>619</v>
      </c>
      <c r="AJ227" s="63">
        <v>23213</v>
      </c>
      <c r="AK227" s="63">
        <v>12498</v>
      </c>
      <c r="AL227" s="63">
        <v>5724</v>
      </c>
      <c r="AM227" s="63">
        <v>2717</v>
      </c>
      <c r="AN227" s="63">
        <v>1874</v>
      </c>
      <c r="AO227" s="29">
        <v>1361</v>
      </c>
      <c r="AP227" s="63"/>
      <c r="AQ227" s="97">
        <v>619</v>
      </c>
      <c r="AR227" s="63">
        <v>22630</v>
      </c>
      <c r="AS227" s="63">
        <v>13632</v>
      </c>
      <c r="AT227" s="63">
        <v>6037</v>
      </c>
      <c r="AU227" s="63">
        <v>5429</v>
      </c>
      <c r="AV227" s="63">
        <v>2508</v>
      </c>
      <c r="AW227" s="29">
        <v>2193</v>
      </c>
      <c r="AX227" s="260"/>
    </row>
    <row r="228" spans="2:50" x14ac:dyDescent="0.25">
      <c r="B228" s="257"/>
      <c r="C228" s="172">
        <v>620</v>
      </c>
      <c r="D228" s="63">
        <v>2986</v>
      </c>
      <c r="E228" s="63">
        <v>1582</v>
      </c>
      <c r="F228" s="63">
        <v>1006</v>
      </c>
      <c r="G228" s="63">
        <v>329</v>
      </c>
      <c r="H228" s="63">
        <v>479</v>
      </c>
      <c r="I228" s="29">
        <v>1360</v>
      </c>
      <c r="K228" s="172">
        <v>620</v>
      </c>
      <c r="L228" s="63">
        <v>3426</v>
      </c>
      <c r="M228" s="63">
        <v>3344</v>
      </c>
      <c r="N228" s="63">
        <v>1481</v>
      </c>
      <c r="O228" s="63">
        <v>897</v>
      </c>
      <c r="P228" s="63">
        <v>1176</v>
      </c>
      <c r="Q228" s="29">
        <v>1360</v>
      </c>
      <c r="R228" s="63"/>
      <c r="S228" s="97">
        <v>620</v>
      </c>
      <c r="T228" s="63">
        <v>4628</v>
      </c>
      <c r="U228" s="63">
        <v>4383</v>
      </c>
      <c r="V228" s="63">
        <v>2469</v>
      </c>
      <c r="W228" s="63">
        <v>2013</v>
      </c>
      <c r="X228" s="63">
        <v>1938</v>
      </c>
      <c r="Y228" s="29">
        <v>2099</v>
      </c>
      <c r="Z228" s="63"/>
      <c r="AA228" s="172">
        <v>620</v>
      </c>
      <c r="AB228" s="63">
        <v>3147</v>
      </c>
      <c r="AC228" s="63">
        <v>2236</v>
      </c>
      <c r="AD228" s="63">
        <v>1222</v>
      </c>
      <c r="AE228" s="63">
        <v>1284</v>
      </c>
      <c r="AF228" s="63">
        <v>1281</v>
      </c>
      <c r="AG228" s="29">
        <v>1394</v>
      </c>
      <c r="AH228" s="63"/>
      <c r="AI228" s="172">
        <v>620</v>
      </c>
      <c r="AJ228" s="63">
        <v>22106</v>
      </c>
      <c r="AK228" s="63">
        <v>12034</v>
      </c>
      <c r="AL228" s="63">
        <v>5478</v>
      </c>
      <c r="AM228" s="63">
        <v>2553</v>
      </c>
      <c r="AN228" s="63">
        <v>1848</v>
      </c>
      <c r="AO228" s="29">
        <v>1394</v>
      </c>
      <c r="AP228" s="63"/>
      <c r="AQ228" s="97">
        <v>620</v>
      </c>
      <c r="AR228" s="63">
        <v>21578</v>
      </c>
      <c r="AS228" s="63">
        <v>12955</v>
      </c>
      <c r="AT228" s="63">
        <v>5922</v>
      </c>
      <c r="AU228" s="63">
        <v>5162</v>
      </c>
      <c r="AV228" s="63">
        <v>2457</v>
      </c>
      <c r="AW228" s="29">
        <v>2141</v>
      </c>
      <c r="AX228" s="260"/>
    </row>
    <row r="229" spans="2:50" x14ac:dyDescent="0.25">
      <c r="B229" s="257"/>
      <c r="C229" s="172">
        <v>621</v>
      </c>
      <c r="D229" s="63">
        <v>2808</v>
      </c>
      <c r="E229" s="63">
        <v>1587</v>
      </c>
      <c r="F229" s="63">
        <v>998</v>
      </c>
      <c r="G229" s="63">
        <v>329</v>
      </c>
      <c r="H229" s="63">
        <v>425</v>
      </c>
      <c r="I229" s="29">
        <v>1283</v>
      </c>
      <c r="K229" s="172">
        <v>621</v>
      </c>
      <c r="L229" s="63">
        <v>3404</v>
      </c>
      <c r="M229" s="63">
        <v>3082</v>
      </c>
      <c r="N229" s="63">
        <v>1422</v>
      </c>
      <c r="O229" s="63">
        <v>780</v>
      </c>
      <c r="P229" s="63">
        <v>1132</v>
      </c>
      <c r="Q229" s="29">
        <v>1283</v>
      </c>
      <c r="R229" s="63"/>
      <c r="S229" s="97">
        <v>621</v>
      </c>
      <c r="T229" s="63">
        <v>4529</v>
      </c>
      <c r="U229" s="63">
        <v>4103</v>
      </c>
      <c r="V229" s="63">
        <v>2327</v>
      </c>
      <c r="W229" s="63">
        <v>1936</v>
      </c>
      <c r="X229" s="63">
        <v>1960</v>
      </c>
      <c r="Y229" s="29">
        <v>2032</v>
      </c>
      <c r="Z229" s="63"/>
      <c r="AA229" s="172">
        <v>621</v>
      </c>
      <c r="AB229" s="63">
        <v>2977</v>
      </c>
      <c r="AC229" s="63">
        <v>2200</v>
      </c>
      <c r="AD229" s="63">
        <v>1218</v>
      </c>
      <c r="AE229" s="63">
        <v>1236</v>
      </c>
      <c r="AF229" s="63">
        <v>1147</v>
      </c>
      <c r="AG229" s="29">
        <v>1368</v>
      </c>
      <c r="AH229" s="63"/>
      <c r="AI229" s="172">
        <v>621</v>
      </c>
      <c r="AJ229" s="63">
        <v>21359</v>
      </c>
      <c r="AK229" s="63">
        <v>11661</v>
      </c>
      <c r="AL229" s="63">
        <v>5224</v>
      </c>
      <c r="AM229" s="63">
        <v>2499</v>
      </c>
      <c r="AN229" s="63">
        <v>1783</v>
      </c>
      <c r="AO229" s="29">
        <v>1368</v>
      </c>
      <c r="AP229" s="63"/>
      <c r="AQ229" s="97">
        <v>621</v>
      </c>
      <c r="AR229" s="63">
        <v>20717</v>
      </c>
      <c r="AS229" s="63">
        <v>12497</v>
      </c>
      <c r="AT229" s="63">
        <v>5630</v>
      </c>
      <c r="AU229" s="63">
        <v>5088</v>
      </c>
      <c r="AV229" s="63">
        <v>2286</v>
      </c>
      <c r="AW229" s="29">
        <v>2109</v>
      </c>
      <c r="AX229" s="260"/>
    </row>
    <row r="230" spans="2:50" x14ac:dyDescent="0.25">
      <c r="B230" s="257"/>
      <c r="C230" s="172">
        <v>622</v>
      </c>
      <c r="D230" s="63">
        <v>2801</v>
      </c>
      <c r="E230" s="63">
        <v>1526</v>
      </c>
      <c r="F230" s="63">
        <v>944</v>
      </c>
      <c r="G230" s="63">
        <v>294</v>
      </c>
      <c r="H230" s="63">
        <v>488</v>
      </c>
      <c r="I230" s="29">
        <v>1299</v>
      </c>
      <c r="K230" s="172">
        <v>622</v>
      </c>
      <c r="L230" s="63">
        <v>3207</v>
      </c>
      <c r="M230" s="63">
        <v>2875</v>
      </c>
      <c r="N230" s="63">
        <v>1441</v>
      </c>
      <c r="O230" s="63">
        <v>745</v>
      </c>
      <c r="P230" s="63">
        <v>1079</v>
      </c>
      <c r="Q230" s="29">
        <v>1299</v>
      </c>
      <c r="R230" s="63"/>
      <c r="S230" s="97">
        <v>622</v>
      </c>
      <c r="T230" s="63">
        <v>4431</v>
      </c>
      <c r="U230" s="63">
        <v>3901</v>
      </c>
      <c r="V230" s="63">
        <v>2190</v>
      </c>
      <c r="W230" s="63">
        <v>1884</v>
      </c>
      <c r="X230" s="63">
        <v>1908</v>
      </c>
      <c r="Y230" s="29">
        <v>1974</v>
      </c>
      <c r="Z230" s="63"/>
      <c r="AA230" s="172">
        <v>622</v>
      </c>
      <c r="AB230" s="63">
        <v>2908</v>
      </c>
      <c r="AC230" s="63">
        <v>2078</v>
      </c>
      <c r="AD230" s="63">
        <v>1167</v>
      </c>
      <c r="AE230" s="63">
        <v>1184</v>
      </c>
      <c r="AF230" s="63">
        <v>1184</v>
      </c>
      <c r="AG230" s="29">
        <v>1333</v>
      </c>
      <c r="AH230" s="63"/>
      <c r="AI230" s="172">
        <v>622</v>
      </c>
      <c r="AJ230" s="63">
        <v>20561</v>
      </c>
      <c r="AK230" s="63">
        <v>11048</v>
      </c>
      <c r="AL230" s="63">
        <v>5071</v>
      </c>
      <c r="AM230" s="63">
        <v>2355</v>
      </c>
      <c r="AN230" s="63">
        <v>1773</v>
      </c>
      <c r="AO230" s="29">
        <v>1333</v>
      </c>
      <c r="AP230" s="63"/>
      <c r="AQ230" s="97">
        <v>622</v>
      </c>
      <c r="AR230" s="63">
        <v>19988</v>
      </c>
      <c r="AS230" s="63">
        <v>12001</v>
      </c>
      <c r="AT230" s="63">
        <v>5487</v>
      </c>
      <c r="AU230" s="63">
        <v>4899</v>
      </c>
      <c r="AV230" s="63">
        <v>2294</v>
      </c>
      <c r="AW230" s="29">
        <v>1998</v>
      </c>
      <c r="AX230" s="260"/>
    </row>
    <row r="231" spans="2:50" x14ac:dyDescent="0.25">
      <c r="B231" s="257"/>
      <c r="C231" s="172">
        <v>623</v>
      </c>
      <c r="D231" s="63">
        <v>2700</v>
      </c>
      <c r="E231" s="63">
        <v>1509</v>
      </c>
      <c r="F231" s="63">
        <v>931</v>
      </c>
      <c r="G231" s="63">
        <v>286</v>
      </c>
      <c r="H231" s="63">
        <v>438</v>
      </c>
      <c r="I231" s="29">
        <v>1260</v>
      </c>
      <c r="K231" s="172">
        <v>623</v>
      </c>
      <c r="L231" s="63">
        <v>3110</v>
      </c>
      <c r="M231" s="63">
        <v>2839</v>
      </c>
      <c r="N231" s="63">
        <v>1370</v>
      </c>
      <c r="O231" s="63">
        <v>831</v>
      </c>
      <c r="P231" s="63">
        <v>1095</v>
      </c>
      <c r="Q231" s="29">
        <v>1260</v>
      </c>
      <c r="R231" s="63"/>
      <c r="S231" s="97">
        <v>623</v>
      </c>
      <c r="T231" s="63">
        <v>4085</v>
      </c>
      <c r="U231" s="63">
        <v>3762</v>
      </c>
      <c r="V231" s="63">
        <v>2107</v>
      </c>
      <c r="W231" s="63">
        <v>1845</v>
      </c>
      <c r="X231" s="63">
        <v>1845</v>
      </c>
      <c r="Y231" s="29">
        <v>1974</v>
      </c>
      <c r="Z231" s="63"/>
      <c r="AA231" s="172">
        <v>623</v>
      </c>
      <c r="AB231" s="63">
        <v>2805</v>
      </c>
      <c r="AC231" s="63">
        <v>2025</v>
      </c>
      <c r="AD231" s="63">
        <v>1176</v>
      </c>
      <c r="AE231" s="63">
        <v>1134</v>
      </c>
      <c r="AF231" s="63">
        <v>1146</v>
      </c>
      <c r="AG231" s="29">
        <v>1214</v>
      </c>
      <c r="AH231" s="63"/>
      <c r="AI231" s="172">
        <v>623</v>
      </c>
      <c r="AJ231" s="63">
        <v>19567</v>
      </c>
      <c r="AK231" s="63">
        <v>10752</v>
      </c>
      <c r="AL231" s="63">
        <v>4942</v>
      </c>
      <c r="AM231" s="63">
        <v>2298</v>
      </c>
      <c r="AN231" s="63">
        <v>1634</v>
      </c>
      <c r="AO231" s="29">
        <v>1214</v>
      </c>
      <c r="AP231" s="63"/>
      <c r="AQ231" s="97">
        <v>623</v>
      </c>
      <c r="AR231" s="63">
        <v>19287</v>
      </c>
      <c r="AS231" s="63">
        <v>11684</v>
      </c>
      <c r="AT231" s="63">
        <v>5207</v>
      </c>
      <c r="AU231" s="63">
        <v>4655</v>
      </c>
      <c r="AV231" s="63">
        <v>2183</v>
      </c>
      <c r="AW231" s="29">
        <v>1991</v>
      </c>
      <c r="AX231" s="260"/>
    </row>
    <row r="232" spans="2:50" x14ac:dyDescent="0.25">
      <c r="B232" s="257"/>
      <c r="C232" s="172">
        <v>624</v>
      </c>
      <c r="D232" s="63">
        <v>2618</v>
      </c>
      <c r="E232" s="63">
        <v>1511</v>
      </c>
      <c r="F232" s="63">
        <v>923</v>
      </c>
      <c r="G232" s="63">
        <v>292</v>
      </c>
      <c r="H232" s="63">
        <v>480</v>
      </c>
      <c r="I232" s="29">
        <v>1155</v>
      </c>
      <c r="K232" s="172">
        <v>624</v>
      </c>
      <c r="L232" s="63">
        <v>3023</v>
      </c>
      <c r="M232" s="63">
        <v>2733</v>
      </c>
      <c r="N232" s="63">
        <v>1264</v>
      </c>
      <c r="O232" s="63">
        <v>787</v>
      </c>
      <c r="P232" s="63">
        <v>1016</v>
      </c>
      <c r="Q232" s="29">
        <v>1155</v>
      </c>
      <c r="R232" s="63"/>
      <c r="S232" s="97">
        <v>624</v>
      </c>
      <c r="T232" s="63">
        <v>4023</v>
      </c>
      <c r="U232" s="63">
        <v>3716</v>
      </c>
      <c r="V232" s="63">
        <v>2145</v>
      </c>
      <c r="W232" s="63">
        <v>1747</v>
      </c>
      <c r="X232" s="63">
        <v>1816</v>
      </c>
      <c r="Y232" s="29">
        <v>1974</v>
      </c>
      <c r="Z232" s="63"/>
      <c r="AA232" s="172">
        <v>624</v>
      </c>
      <c r="AB232" s="63">
        <v>2743</v>
      </c>
      <c r="AC232" s="63">
        <v>1959</v>
      </c>
      <c r="AD232" s="63">
        <v>1111</v>
      </c>
      <c r="AE232" s="63">
        <v>1058</v>
      </c>
      <c r="AF232" s="63">
        <v>1108</v>
      </c>
      <c r="AG232" s="29">
        <v>1254</v>
      </c>
      <c r="AH232" s="63"/>
      <c r="AI232" s="172">
        <v>624</v>
      </c>
      <c r="AJ232" s="63">
        <v>18920</v>
      </c>
      <c r="AK232" s="63">
        <v>10453</v>
      </c>
      <c r="AL232" s="63">
        <v>4738</v>
      </c>
      <c r="AM232" s="63">
        <v>2353</v>
      </c>
      <c r="AN232" s="63">
        <v>1630</v>
      </c>
      <c r="AO232" s="29">
        <v>1254</v>
      </c>
      <c r="AP232" s="63"/>
      <c r="AQ232" s="97">
        <v>624</v>
      </c>
      <c r="AR232" s="63">
        <v>18667</v>
      </c>
      <c r="AS232" s="63">
        <v>11125</v>
      </c>
      <c r="AT232" s="63">
        <v>5142</v>
      </c>
      <c r="AU232" s="63">
        <v>4627</v>
      </c>
      <c r="AV232" s="63">
        <v>2096</v>
      </c>
      <c r="AW232" s="29">
        <v>1963</v>
      </c>
      <c r="AX232" s="260"/>
    </row>
    <row r="233" spans="2:50" x14ac:dyDescent="0.25">
      <c r="B233" s="257"/>
      <c r="C233" s="172">
        <v>625</v>
      </c>
      <c r="D233" s="63">
        <v>2539</v>
      </c>
      <c r="E233" s="63">
        <v>1327</v>
      </c>
      <c r="F233" s="63">
        <v>914</v>
      </c>
      <c r="G233" s="63">
        <v>318</v>
      </c>
      <c r="H233" s="63">
        <v>417</v>
      </c>
      <c r="I233" s="29">
        <v>1184</v>
      </c>
      <c r="K233" s="172">
        <v>625</v>
      </c>
      <c r="L233" s="63">
        <v>2842</v>
      </c>
      <c r="M233" s="63">
        <v>2707</v>
      </c>
      <c r="N233" s="63">
        <v>1300</v>
      </c>
      <c r="O233" s="63">
        <v>711</v>
      </c>
      <c r="P233" s="63">
        <v>1050</v>
      </c>
      <c r="Q233" s="29">
        <v>1184</v>
      </c>
      <c r="R233" s="63"/>
      <c r="S233" s="97">
        <v>625</v>
      </c>
      <c r="T233" s="63">
        <v>3889</v>
      </c>
      <c r="U233" s="63">
        <v>3580</v>
      </c>
      <c r="V233" s="63">
        <v>2084</v>
      </c>
      <c r="W233" s="63">
        <v>1755</v>
      </c>
      <c r="X233" s="63">
        <v>1750</v>
      </c>
      <c r="Y233" s="29">
        <v>1850</v>
      </c>
      <c r="Z233" s="63"/>
      <c r="AA233" s="172">
        <v>625</v>
      </c>
      <c r="AB233" s="63">
        <v>2679</v>
      </c>
      <c r="AC233" s="63">
        <v>1890</v>
      </c>
      <c r="AD233" s="63">
        <v>1039</v>
      </c>
      <c r="AE233" s="63">
        <v>1031</v>
      </c>
      <c r="AF233" s="63">
        <v>1072</v>
      </c>
      <c r="AG233" s="29">
        <v>1240</v>
      </c>
      <c r="AH233" s="63"/>
      <c r="AI233" s="172">
        <v>625</v>
      </c>
      <c r="AJ233" s="63">
        <v>18540</v>
      </c>
      <c r="AK233" s="63">
        <v>9944</v>
      </c>
      <c r="AL233" s="63">
        <v>4653</v>
      </c>
      <c r="AM233" s="63">
        <v>2098</v>
      </c>
      <c r="AN233" s="63">
        <v>1670</v>
      </c>
      <c r="AO233" s="29">
        <v>1240</v>
      </c>
      <c r="AP233" s="63"/>
      <c r="AQ233" s="97">
        <v>625</v>
      </c>
      <c r="AR233" s="63">
        <v>18039</v>
      </c>
      <c r="AS233" s="63">
        <v>10938</v>
      </c>
      <c r="AT233" s="63">
        <v>5037</v>
      </c>
      <c r="AU233" s="63">
        <v>4543</v>
      </c>
      <c r="AV233" s="63">
        <v>2085</v>
      </c>
      <c r="AW233" s="29">
        <v>1974</v>
      </c>
      <c r="AX233" s="260"/>
    </row>
    <row r="234" spans="2:50" x14ac:dyDescent="0.25">
      <c r="B234" s="257"/>
      <c r="C234" s="172">
        <v>626</v>
      </c>
      <c r="D234" s="63">
        <v>2553</v>
      </c>
      <c r="E234" s="63">
        <v>1291</v>
      </c>
      <c r="F234" s="63">
        <v>922</v>
      </c>
      <c r="G234" s="63">
        <v>259</v>
      </c>
      <c r="H234" s="63">
        <v>382</v>
      </c>
      <c r="I234" s="29">
        <v>1167</v>
      </c>
      <c r="K234" s="172">
        <v>626</v>
      </c>
      <c r="L234" s="63">
        <v>2783</v>
      </c>
      <c r="M234" s="63">
        <v>2659</v>
      </c>
      <c r="N234" s="63">
        <v>1237</v>
      </c>
      <c r="O234" s="63">
        <v>737</v>
      </c>
      <c r="P234" s="63">
        <v>949</v>
      </c>
      <c r="Q234" s="29">
        <v>1167</v>
      </c>
      <c r="R234" s="63"/>
      <c r="S234" s="97">
        <v>626</v>
      </c>
      <c r="T234" s="63">
        <v>3715</v>
      </c>
      <c r="U234" s="63">
        <v>3581</v>
      </c>
      <c r="V234" s="63">
        <v>1985</v>
      </c>
      <c r="W234" s="63">
        <v>1677</v>
      </c>
      <c r="X234" s="63">
        <v>1733</v>
      </c>
      <c r="Y234" s="29">
        <v>1842</v>
      </c>
      <c r="Z234" s="63"/>
      <c r="AA234" s="172">
        <v>626</v>
      </c>
      <c r="AB234" s="63">
        <v>2591</v>
      </c>
      <c r="AC234" s="63">
        <v>1871</v>
      </c>
      <c r="AD234" s="63">
        <v>1032</v>
      </c>
      <c r="AE234" s="63">
        <v>1012</v>
      </c>
      <c r="AF234" s="63">
        <v>1090</v>
      </c>
      <c r="AG234" s="29">
        <v>1174</v>
      </c>
      <c r="AH234" s="63"/>
      <c r="AI234" s="172">
        <v>626</v>
      </c>
      <c r="AJ234" s="63">
        <v>17724</v>
      </c>
      <c r="AK234" s="63">
        <v>9500</v>
      </c>
      <c r="AL234" s="63">
        <v>4459</v>
      </c>
      <c r="AM234" s="63">
        <v>2122</v>
      </c>
      <c r="AN234" s="63">
        <v>1519</v>
      </c>
      <c r="AO234" s="29">
        <v>1174</v>
      </c>
      <c r="AP234" s="63"/>
      <c r="AQ234" s="97">
        <v>626</v>
      </c>
      <c r="AR234" s="63">
        <v>17594</v>
      </c>
      <c r="AS234" s="63">
        <v>10297</v>
      </c>
      <c r="AT234" s="63">
        <v>4750</v>
      </c>
      <c r="AU234" s="63">
        <v>4279</v>
      </c>
      <c r="AV234" s="63">
        <v>2067</v>
      </c>
      <c r="AW234" s="29">
        <v>1846</v>
      </c>
      <c r="AX234" s="260"/>
    </row>
    <row r="235" spans="2:50" x14ac:dyDescent="0.25">
      <c r="B235" s="257"/>
      <c r="C235" s="172">
        <v>627</v>
      </c>
      <c r="D235" s="63">
        <v>2443</v>
      </c>
      <c r="E235" s="63">
        <v>1350</v>
      </c>
      <c r="F235" s="63">
        <v>760</v>
      </c>
      <c r="G235" s="63">
        <v>313</v>
      </c>
      <c r="H235" s="63">
        <v>427</v>
      </c>
      <c r="I235" s="29">
        <v>1088</v>
      </c>
      <c r="K235" s="172">
        <v>627</v>
      </c>
      <c r="L235" s="63">
        <v>2688</v>
      </c>
      <c r="M235" s="63">
        <v>2544</v>
      </c>
      <c r="N235" s="63">
        <v>1141</v>
      </c>
      <c r="O235" s="63">
        <v>668</v>
      </c>
      <c r="P235" s="63">
        <v>908</v>
      </c>
      <c r="Q235" s="29">
        <v>1088</v>
      </c>
      <c r="R235" s="63"/>
      <c r="S235" s="97">
        <v>627</v>
      </c>
      <c r="T235" s="63">
        <v>3535</v>
      </c>
      <c r="U235" s="63">
        <v>3426</v>
      </c>
      <c r="V235" s="63">
        <v>1937</v>
      </c>
      <c r="W235" s="63">
        <v>1602</v>
      </c>
      <c r="X235" s="63">
        <v>1675</v>
      </c>
      <c r="Y235" s="29">
        <v>1775</v>
      </c>
      <c r="Z235" s="63"/>
      <c r="AA235" s="172">
        <v>627</v>
      </c>
      <c r="AB235" s="63">
        <v>2540</v>
      </c>
      <c r="AC235" s="63">
        <v>1769</v>
      </c>
      <c r="AD235" s="63">
        <v>1019</v>
      </c>
      <c r="AE235" s="63">
        <v>957</v>
      </c>
      <c r="AF235" s="63">
        <v>1038</v>
      </c>
      <c r="AG235" s="29">
        <v>1081</v>
      </c>
      <c r="AH235" s="63"/>
      <c r="AI235" s="172">
        <v>627</v>
      </c>
      <c r="AJ235" s="63">
        <v>17277</v>
      </c>
      <c r="AK235" s="63">
        <v>9180</v>
      </c>
      <c r="AL235" s="63">
        <v>4186</v>
      </c>
      <c r="AM235" s="63">
        <v>2055</v>
      </c>
      <c r="AN235" s="63">
        <v>1463</v>
      </c>
      <c r="AO235" s="29">
        <v>1081</v>
      </c>
      <c r="AP235" s="63"/>
      <c r="AQ235" s="97">
        <v>627</v>
      </c>
      <c r="AR235" s="63">
        <v>16787</v>
      </c>
      <c r="AS235" s="63">
        <v>10073</v>
      </c>
      <c r="AT235" s="63">
        <v>4500</v>
      </c>
      <c r="AU235" s="63">
        <v>4169</v>
      </c>
      <c r="AV235" s="63">
        <v>1967</v>
      </c>
      <c r="AW235" s="29">
        <v>1834</v>
      </c>
      <c r="AX235" s="260"/>
    </row>
    <row r="236" spans="2:50" x14ac:dyDescent="0.25">
      <c r="B236" s="257"/>
      <c r="C236" s="172">
        <v>628</v>
      </c>
      <c r="D236" s="63">
        <v>2271</v>
      </c>
      <c r="E236" s="63">
        <v>1338</v>
      </c>
      <c r="F236" s="63">
        <v>804</v>
      </c>
      <c r="G236" s="63">
        <v>251</v>
      </c>
      <c r="H236" s="63">
        <v>413</v>
      </c>
      <c r="I236" s="29">
        <v>1017</v>
      </c>
      <c r="K236" s="172">
        <v>628</v>
      </c>
      <c r="L236" s="63">
        <v>2548</v>
      </c>
      <c r="M236" s="63">
        <v>2535</v>
      </c>
      <c r="N236" s="63">
        <v>1124</v>
      </c>
      <c r="O236" s="63">
        <v>691</v>
      </c>
      <c r="P236" s="63">
        <v>931</v>
      </c>
      <c r="Q236" s="29">
        <v>1017</v>
      </c>
      <c r="R236" s="63"/>
      <c r="S236" s="97">
        <v>628</v>
      </c>
      <c r="T236" s="63">
        <v>3479</v>
      </c>
      <c r="U236" s="63">
        <v>3299</v>
      </c>
      <c r="V236" s="63">
        <v>1895</v>
      </c>
      <c r="W236" s="63">
        <v>1580</v>
      </c>
      <c r="X236" s="63">
        <v>1629</v>
      </c>
      <c r="Y236" s="29">
        <v>1717</v>
      </c>
      <c r="Z236" s="63"/>
      <c r="AA236" s="172">
        <v>628</v>
      </c>
      <c r="AB236" s="63">
        <v>2394</v>
      </c>
      <c r="AC236" s="63">
        <v>1768</v>
      </c>
      <c r="AD236" s="63">
        <v>989</v>
      </c>
      <c r="AE236" s="63">
        <v>933</v>
      </c>
      <c r="AF236" s="63">
        <v>967</v>
      </c>
      <c r="AG236" s="29">
        <v>1104</v>
      </c>
      <c r="AH236" s="63"/>
      <c r="AI236" s="172">
        <v>628</v>
      </c>
      <c r="AJ236" s="63">
        <v>16711</v>
      </c>
      <c r="AK236" s="63">
        <v>8895</v>
      </c>
      <c r="AL236" s="63">
        <v>4193</v>
      </c>
      <c r="AM236" s="63">
        <v>1991</v>
      </c>
      <c r="AN236" s="63">
        <v>1422</v>
      </c>
      <c r="AO236" s="29">
        <v>1104</v>
      </c>
      <c r="AP236" s="63"/>
      <c r="AQ236" s="97">
        <v>628</v>
      </c>
      <c r="AR236" s="63">
        <v>16272</v>
      </c>
      <c r="AS236" s="63">
        <v>9716</v>
      </c>
      <c r="AT236" s="63">
        <v>4419</v>
      </c>
      <c r="AU236" s="63">
        <v>3911</v>
      </c>
      <c r="AV236" s="63">
        <v>1901</v>
      </c>
      <c r="AW236" s="29">
        <v>1703</v>
      </c>
      <c r="AX236" s="260"/>
    </row>
    <row r="237" spans="2:50" x14ac:dyDescent="0.25">
      <c r="B237" s="257"/>
      <c r="C237" s="172">
        <v>629</v>
      </c>
      <c r="D237" s="63">
        <v>2255</v>
      </c>
      <c r="E237" s="63">
        <v>1225</v>
      </c>
      <c r="F237" s="63">
        <v>783</v>
      </c>
      <c r="G237" s="63">
        <v>223</v>
      </c>
      <c r="H237" s="63">
        <v>387</v>
      </c>
      <c r="I237" s="29">
        <v>1090</v>
      </c>
      <c r="K237" s="172">
        <v>629</v>
      </c>
      <c r="L237" s="63">
        <v>2515</v>
      </c>
      <c r="M237" s="63">
        <v>2400</v>
      </c>
      <c r="N237" s="63">
        <v>1174</v>
      </c>
      <c r="O237" s="63">
        <v>710</v>
      </c>
      <c r="P237" s="63">
        <v>909</v>
      </c>
      <c r="Q237" s="29">
        <v>1090</v>
      </c>
      <c r="R237" s="63"/>
      <c r="S237" s="97">
        <v>629</v>
      </c>
      <c r="T237" s="63">
        <v>3474</v>
      </c>
      <c r="U237" s="63">
        <v>3186</v>
      </c>
      <c r="V237" s="63">
        <v>1848</v>
      </c>
      <c r="W237" s="63">
        <v>1574</v>
      </c>
      <c r="X237" s="63">
        <v>1529</v>
      </c>
      <c r="Y237" s="29">
        <v>1706</v>
      </c>
      <c r="Z237" s="63"/>
      <c r="AA237" s="172">
        <v>629</v>
      </c>
      <c r="AB237" s="63">
        <v>2412</v>
      </c>
      <c r="AC237" s="63">
        <v>1686</v>
      </c>
      <c r="AD237" s="63">
        <v>978</v>
      </c>
      <c r="AE237" s="63">
        <v>989</v>
      </c>
      <c r="AF237" s="63">
        <v>889</v>
      </c>
      <c r="AG237" s="29">
        <v>1134</v>
      </c>
      <c r="AH237" s="63"/>
      <c r="AI237" s="172">
        <v>629</v>
      </c>
      <c r="AJ237" s="63">
        <v>16035</v>
      </c>
      <c r="AK237" s="63">
        <v>8604</v>
      </c>
      <c r="AL237" s="63">
        <v>4032</v>
      </c>
      <c r="AM237" s="63">
        <v>1838</v>
      </c>
      <c r="AN237" s="63">
        <v>1413</v>
      </c>
      <c r="AO237" s="29">
        <v>1134</v>
      </c>
      <c r="AP237" s="63"/>
      <c r="AQ237" s="97">
        <v>629</v>
      </c>
      <c r="AR237" s="63">
        <v>15801</v>
      </c>
      <c r="AS237" s="63">
        <v>9317</v>
      </c>
      <c r="AT237" s="63">
        <v>4279</v>
      </c>
      <c r="AU237" s="63">
        <v>3981</v>
      </c>
      <c r="AV237" s="63">
        <v>1938</v>
      </c>
      <c r="AW237" s="29">
        <v>1723</v>
      </c>
      <c r="AX237" s="260"/>
    </row>
    <row r="238" spans="2:50" x14ac:dyDescent="0.25">
      <c r="B238" s="257"/>
      <c r="C238" s="172">
        <v>630</v>
      </c>
      <c r="D238" s="63">
        <v>2211</v>
      </c>
      <c r="E238" s="63">
        <v>1243</v>
      </c>
      <c r="F238" s="63">
        <v>713</v>
      </c>
      <c r="G238" s="63">
        <v>250</v>
      </c>
      <c r="H238" s="63">
        <v>373</v>
      </c>
      <c r="I238" s="29">
        <v>1057</v>
      </c>
      <c r="K238" s="172">
        <v>630</v>
      </c>
      <c r="L238" s="63">
        <v>2375</v>
      </c>
      <c r="M238" s="63">
        <v>2278</v>
      </c>
      <c r="N238" s="63">
        <v>1046</v>
      </c>
      <c r="O238" s="63">
        <v>601</v>
      </c>
      <c r="P238" s="63">
        <v>844</v>
      </c>
      <c r="Q238" s="29">
        <v>1057</v>
      </c>
      <c r="R238" s="63"/>
      <c r="S238" s="97">
        <v>630</v>
      </c>
      <c r="T238" s="63">
        <v>3350</v>
      </c>
      <c r="U238" s="63">
        <v>3125</v>
      </c>
      <c r="V238" s="63">
        <v>1768</v>
      </c>
      <c r="W238" s="63">
        <v>1543</v>
      </c>
      <c r="X238" s="63">
        <v>1630</v>
      </c>
      <c r="Y238" s="29">
        <v>1656</v>
      </c>
      <c r="Z238" s="63"/>
      <c r="AA238" s="172">
        <v>630</v>
      </c>
      <c r="AB238" s="63">
        <v>2294</v>
      </c>
      <c r="AC238" s="63">
        <v>1574</v>
      </c>
      <c r="AD238" s="63">
        <v>955</v>
      </c>
      <c r="AE238" s="63">
        <v>982</v>
      </c>
      <c r="AF238" s="63">
        <v>910</v>
      </c>
      <c r="AG238" s="29">
        <v>1107</v>
      </c>
      <c r="AH238" s="63"/>
      <c r="AI238" s="172">
        <v>630</v>
      </c>
      <c r="AJ238" s="63">
        <v>15320</v>
      </c>
      <c r="AK238" s="63">
        <v>8257</v>
      </c>
      <c r="AL238" s="63">
        <v>3927</v>
      </c>
      <c r="AM238" s="63">
        <v>1855</v>
      </c>
      <c r="AN238" s="63">
        <v>1381</v>
      </c>
      <c r="AO238" s="29">
        <v>1107</v>
      </c>
      <c r="AP238" s="63"/>
      <c r="AQ238" s="97">
        <v>630</v>
      </c>
      <c r="AR238" s="63">
        <v>15203</v>
      </c>
      <c r="AS238" s="63">
        <v>9041</v>
      </c>
      <c r="AT238" s="63">
        <v>4251</v>
      </c>
      <c r="AU238" s="63">
        <v>3758</v>
      </c>
      <c r="AV238" s="63">
        <v>1868</v>
      </c>
      <c r="AW238" s="29">
        <v>1616</v>
      </c>
      <c r="AX238" s="260"/>
    </row>
    <row r="239" spans="2:50" x14ac:dyDescent="0.25">
      <c r="B239" s="257"/>
      <c r="C239" s="172">
        <v>631</v>
      </c>
      <c r="D239" s="63">
        <v>2205</v>
      </c>
      <c r="E239" s="63">
        <v>1245</v>
      </c>
      <c r="F239" s="63">
        <v>701</v>
      </c>
      <c r="G239" s="63">
        <v>252</v>
      </c>
      <c r="H239" s="63">
        <v>375</v>
      </c>
      <c r="I239" s="29">
        <v>994</v>
      </c>
      <c r="K239" s="172">
        <v>631</v>
      </c>
      <c r="L239" s="63">
        <v>2346</v>
      </c>
      <c r="M239" s="63">
        <v>2217</v>
      </c>
      <c r="N239" s="63">
        <v>1022</v>
      </c>
      <c r="O239" s="63">
        <v>619</v>
      </c>
      <c r="P239" s="63">
        <v>843</v>
      </c>
      <c r="Q239" s="29">
        <v>994</v>
      </c>
      <c r="R239" s="63"/>
      <c r="S239" s="97">
        <v>631</v>
      </c>
      <c r="T239" s="63">
        <v>3232</v>
      </c>
      <c r="U239" s="63">
        <v>2961</v>
      </c>
      <c r="V239" s="63">
        <v>1751</v>
      </c>
      <c r="W239" s="63">
        <v>1559</v>
      </c>
      <c r="X239" s="63">
        <v>1461</v>
      </c>
      <c r="Y239" s="29">
        <v>1575</v>
      </c>
      <c r="Z239" s="63"/>
      <c r="AA239" s="172">
        <v>631</v>
      </c>
      <c r="AB239" s="63">
        <v>2181</v>
      </c>
      <c r="AC239" s="63">
        <v>1592</v>
      </c>
      <c r="AD239" s="63">
        <v>917</v>
      </c>
      <c r="AE239" s="63">
        <v>834</v>
      </c>
      <c r="AF239" s="63">
        <v>922</v>
      </c>
      <c r="AG239" s="29">
        <v>1054</v>
      </c>
      <c r="AH239" s="63"/>
      <c r="AI239" s="172">
        <v>631</v>
      </c>
      <c r="AJ239" s="63">
        <v>14855</v>
      </c>
      <c r="AK239" s="63">
        <v>8037</v>
      </c>
      <c r="AL239" s="63">
        <v>3662</v>
      </c>
      <c r="AM239" s="63">
        <v>1797</v>
      </c>
      <c r="AN239" s="63">
        <v>1372</v>
      </c>
      <c r="AO239" s="29">
        <v>1054</v>
      </c>
      <c r="AP239" s="63"/>
      <c r="AQ239" s="97">
        <v>631</v>
      </c>
      <c r="AR239" s="63">
        <v>14686</v>
      </c>
      <c r="AS239" s="63">
        <v>8818</v>
      </c>
      <c r="AT239" s="63">
        <v>4044</v>
      </c>
      <c r="AU239" s="63">
        <v>3588</v>
      </c>
      <c r="AV239" s="63">
        <v>1715</v>
      </c>
      <c r="AW239" s="29">
        <v>1656</v>
      </c>
      <c r="AX239" s="260"/>
    </row>
    <row r="240" spans="2:50" x14ac:dyDescent="0.25">
      <c r="B240" s="257"/>
      <c r="C240" s="172">
        <v>632</v>
      </c>
      <c r="D240" s="63">
        <v>2091</v>
      </c>
      <c r="E240" s="63">
        <v>1145</v>
      </c>
      <c r="F240" s="63">
        <v>717</v>
      </c>
      <c r="G240" s="63">
        <v>246</v>
      </c>
      <c r="H240" s="63">
        <v>367</v>
      </c>
      <c r="I240" s="29">
        <v>955</v>
      </c>
      <c r="K240" s="172">
        <v>632</v>
      </c>
      <c r="L240" s="63">
        <v>2203</v>
      </c>
      <c r="M240" s="63">
        <v>2185</v>
      </c>
      <c r="N240" s="63">
        <v>1039</v>
      </c>
      <c r="O240" s="63">
        <v>638</v>
      </c>
      <c r="P240" s="63">
        <v>791</v>
      </c>
      <c r="Q240" s="29">
        <v>955</v>
      </c>
      <c r="R240" s="63"/>
      <c r="S240" s="97">
        <v>632</v>
      </c>
      <c r="T240" s="63">
        <v>3143</v>
      </c>
      <c r="U240" s="63">
        <v>2825</v>
      </c>
      <c r="V240" s="63">
        <v>1702</v>
      </c>
      <c r="W240" s="63">
        <v>1419</v>
      </c>
      <c r="X240" s="63">
        <v>1484</v>
      </c>
      <c r="Y240" s="29">
        <v>1594</v>
      </c>
      <c r="Z240" s="63"/>
      <c r="AA240" s="172">
        <v>632</v>
      </c>
      <c r="AB240" s="63">
        <v>2118</v>
      </c>
      <c r="AC240" s="63">
        <v>1493</v>
      </c>
      <c r="AD240" s="63">
        <v>871</v>
      </c>
      <c r="AE240" s="63">
        <v>903</v>
      </c>
      <c r="AF240" s="63">
        <v>942</v>
      </c>
      <c r="AG240" s="29">
        <v>1023</v>
      </c>
      <c r="AH240" s="63"/>
      <c r="AI240" s="172">
        <v>632</v>
      </c>
      <c r="AJ240" s="63">
        <v>14501</v>
      </c>
      <c r="AK240" s="63">
        <v>7668</v>
      </c>
      <c r="AL240" s="63">
        <v>3580</v>
      </c>
      <c r="AM240" s="63">
        <v>1721</v>
      </c>
      <c r="AN240" s="63">
        <v>1238</v>
      </c>
      <c r="AO240" s="29">
        <v>1023</v>
      </c>
      <c r="AP240" s="63"/>
      <c r="AQ240" s="97">
        <v>632</v>
      </c>
      <c r="AR240" s="63">
        <v>14104</v>
      </c>
      <c r="AS240" s="63">
        <v>8591</v>
      </c>
      <c r="AT240" s="63">
        <v>3915</v>
      </c>
      <c r="AU240" s="63">
        <v>3655</v>
      </c>
      <c r="AV240" s="63">
        <v>1685</v>
      </c>
      <c r="AW240" s="29">
        <v>1611</v>
      </c>
      <c r="AX240" s="260"/>
    </row>
    <row r="241" spans="2:50" x14ac:dyDescent="0.25">
      <c r="B241" s="257"/>
      <c r="C241" s="172">
        <v>633</v>
      </c>
      <c r="D241" s="63">
        <v>2052</v>
      </c>
      <c r="E241" s="63">
        <v>1113</v>
      </c>
      <c r="F241" s="63">
        <v>650</v>
      </c>
      <c r="G241" s="63">
        <v>228</v>
      </c>
      <c r="H241" s="63">
        <v>329</v>
      </c>
      <c r="I241" s="29">
        <v>889</v>
      </c>
      <c r="K241" s="172">
        <v>633</v>
      </c>
      <c r="L241" s="63">
        <v>2236</v>
      </c>
      <c r="M241" s="63">
        <v>2011</v>
      </c>
      <c r="N241" s="63">
        <v>1010</v>
      </c>
      <c r="O241" s="63">
        <v>570</v>
      </c>
      <c r="P241" s="63">
        <v>804</v>
      </c>
      <c r="Q241" s="29">
        <v>889</v>
      </c>
      <c r="R241" s="63"/>
      <c r="S241" s="97">
        <v>633</v>
      </c>
      <c r="T241" s="63">
        <v>3018</v>
      </c>
      <c r="U241" s="63">
        <v>2877</v>
      </c>
      <c r="V241" s="63">
        <v>1602</v>
      </c>
      <c r="W241" s="63">
        <v>1332</v>
      </c>
      <c r="X241" s="63">
        <v>1442</v>
      </c>
      <c r="Y241" s="29">
        <v>1498</v>
      </c>
      <c r="Z241" s="63"/>
      <c r="AA241" s="172">
        <v>633</v>
      </c>
      <c r="AB241" s="63">
        <v>2003</v>
      </c>
      <c r="AC241" s="63">
        <v>1499</v>
      </c>
      <c r="AD241" s="63">
        <v>835</v>
      </c>
      <c r="AE241" s="63">
        <v>797</v>
      </c>
      <c r="AF241" s="63">
        <v>854</v>
      </c>
      <c r="AG241" s="29">
        <v>1009</v>
      </c>
      <c r="AH241" s="63"/>
      <c r="AI241" s="172">
        <v>633</v>
      </c>
      <c r="AJ241" s="63">
        <v>13879</v>
      </c>
      <c r="AK241" s="63">
        <v>7419</v>
      </c>
      <c r="AL241" s="63">
        <v>3478</v>
      </c>
      <c r="AM241" s="63">
        <v>1581</v>
      </c>
      <c r="AN241" s="63">
        <v>1240</v>
      </c>
      <c r="AO241" s="29">
        <v>1009</v>
      </c>
      <c r="AP241" s="63"/>
      <c r="AQ241" s="97">
        <v>633</v>
      </c>
      <c r="AR241" s="63">
        <v>13774</v>
      </c>
      <c r="AS241" s="63">
        <v>8162</v>
      </c>
      <c r="AT241" s="63">
        <v>3841</v>
      </c>
      <c r="AU241" s="63">
        <v>3357</v>
      </c>
      <c r="AV241" s="63">
        <v>1699</v>
      </c>
      <c r="AW241" s="29">
        <v>1545</v>
      </c>
      <c r="AX241" s="260"/>
    </row>
    <row r="242" spans="2:50" x14ac:dyDescent="0.25">
      <c r="B242" s="257"/>
      <c r="C242" s="172">
        <v>634</v>
      </c>
      <c r="D242" s="63">
        <v>1884</v>
      </c>
      <c r="E242" s="63">
        <v>1042</v>
      </c>
      <c r="F242" s="63">
        <v>632</v>
      </c>
      <c r="G242" s="63">
        <v>249</v>
      </c>
      <c r="H242" s="63">
        <v>408</v>
      </c>
      <c r="I242" s="29">
        <v>897</v>
      </c>
      <c r="K242" s="172">
        <v>634</v>
      </c>
      <c r="L242" s="63">
        <v>2080</v>
      </c>
      <c r="M242" s="63">
        <v>2026</v>
      </c>
      <c r="N242" s="63">
        <v>916</v>
      </c>
      <c r="O242" s="63">
        <v>612</v>
      </c>
      <c r="P242" s="63">
        <v>819</v>
      </c>
      <c r="Q242" s="29">
        <v>897</v>
      </c>
      <c r="R242" s="63"/>
      <c r="S242" s="97">
        <v>634</v>
      </c>
      <c r="T242" s="63">
        <v>2975</v>
      </c>
      <c r="U242" s="63">
        <v>2725</v>
      </c>
      <c r="V242" s="63">
        <v>1568</v>
      </c>
      <c r="W242" s="63">
        <v>1307</v>
      </c>
      <c r="X242" s="63">
        <v>1379</v>
      </c>
      <c r="Y242" s="29">
        <v>1479</v>
      </c>
      <c r="Z242" s="63"/>
      <c r="AA242" s="172">
        <v>634</v>
      </c>
      <c r="AB242" s="63">
        <v>1990</v>
      </c>
      <c r="AC242" s="63">
        <v>1434</v>
      </c>
      <c r="AD242" s="63">
        <v>748</v>
      </c>
      <c r="AE242" s="63">
        <v>873</v>
      </c>
      <c r="AF242" s="63">
        <v>841</v>
      </c>
      <c r="AG242" s="29">
        <v>942</v>
      </c>
      <c r="AH242" s="63"/>
      <c r="AI242" s="172">
        <v>634</v>
      </c>
      <c r="AJ242" s="63">
        <v>13297</v>
      </c>
      <c r="AK242" s="63">
        <v>7141</v>
      </c>
      <c r="AL242" s="63">
        <v>3282</v>
      </c>
      <c r="AM242" s="63">
        <v>1604</v>
      </c>
      <c r="AN242" s="63">
        <v>1256</v>
      </c>
      <c r="AO242" s="29">
        <v>942</v>
      </c>
      <c r="AP242" s="63"/>
      <c r="AQ242" s="97">
        <v>634</v>
      </c>
      <c r="AR242" s="63">
        <v>13113</v>
      </c>
      <c r="AS242" s="63">
        <v>7935</v>
      </c>
      <c r="AT242" s="63">
        <v>3724</v>
      </c>
      <c r="AU242" s="63">
        <v>3357</v>
      </c>
      <c r="AV242" s="63">
        <v>1635</v>
      </c>
      <c r="AW242" s="29">
        <v>1618</v>
      </c>
      <c r="AX242" s="260"/>
    </row>
    <row r="243" spans="2:50" x14ac:dyDescent="0.25">
      <c r="B243" s="257"/>
      <c r="C243" s="172">
        <v>635</v>
      </c>
      <c r="D243" s="63">
        <v>1731</v>
      </c>
      <c r="E243" s="63">
        <v>1027</v>
      </c>
      <c r="F243" s="63">
        <v>725</v>
      </c>
      <c r="G243" s="63">
        <v>239</v>
      </c>
      <c r="H243" s="63">
        <v>305</v>
      </c>
      <c r="I243" s="29">
        <v>912</v>
      </c>
      <c r="K243" s="172">
        <v>635</v>
      </c>
      <c r="L243" s="63">
        <v>1953</v>
      </c>
      <c r="M243" s="63">
        <v>1932</v>
      </c>
      <c r="N243" s="63">
        <v>891</v>
      </c>
      <c r="O243" s="63">
        <v>588</v>
      </c>
      <c r="P243" s="63">
        <v>777</v>
      </c>
      <c r="Q243" s="29">
        <v>912</v>
      </c>
      <c r="R243" s="63"/>
      <c r="S243" s="97">
        <v>635</v>
      </c>
      <c r="T243" s="63">
        <v>2766</v>
      </c>
      <c r="U243" s="63">
        <v>2600</v>
      </c>
      <c r="V243" s="63">
        <v>1534</v>
      </c>
      <c r="W243" s="63">
        <v>1188</v>
      </c>
      <c r="X243" s="63">
        <v>1352</v>
      </c>
      <c r="Y243" s="29">
        <v>1392</v>
      </c>
      <c r="Z243" s="63"/>
      <c r="AA243" s="172">
        <v>635</v>
      </c>
      <c r="AB243" s="63">
        <v>1849</v>
      </c>
      <c r="AC243" s="63">
        <v>1406</v>
      </c>
      <c r="AD243" s="63">
        <v>718</v>
      </c>
      <c r="AE243" s="63">
        <v>828</v>
      </c>
      <c r="AF243" s="63">
        <v>825</v>
      </c>
      <c r="AG243" s="29">
        <v>879</v>
      </c>
      <c r="AH243" s="63"/>
      <c r="AI243" s="172">
        <v>635</v>
      </c>
      <c r="AJ243" s="63">
        <v>12532</v>
      </c>
      <c r="AK243" s="63">
        <v>6871</v>
      </c>
      <c r="AL243" s="63">
        <v>3199</v>
      </c>
      <c r="AM243" s="63">
        <v>1569</v>
      </c>
      <c r="AN243" s="63">
        <v>1206</v>
      </c>
      <c r="AO243" s="29">
        <v>879</v>
      </c>
      <c r="AP243" s="63"/>
      <c r="AQ243" s="97">
        <v>635</v>
      </c>
      <c r="AR243" s="63">
        <v>12424</v>
      </c>
      <c r="AS243" s="63">
        <v>7597</v>
      </c>
      <c r="AT243" s="63">
        <v>3499</v>
      </c>
      <c r="AU243" s="63">
        <v>3262</v>
      </c>
      <c r="AV243" s="63">
        <v>1576</v>
      </c>
      <c r="AW243" s="29">
        <v>1534</v>
      </c>
      <c r="AX243" s="260"/>
    </row>
    <row r="244" spans="2:50" x14ac:dyDescent="0.25">
      <c r="B244" s="257"/>
      <c r="C244" s="172">
        <v>636</v>
      </c>
      <c r="D244" s="63">
        <v>1678</v>
      </c>
      <c r="E244" s="63">
        <v>981</v>
      </c>
      <c r="F244" s="63">
        <v>605</v>
      </c>
      <c r="G244" s="63">
        <v>211</v>
      </c>
      <c r="H244" s="63">
        <v>274</v>
      </c>
      <c r="I244" s="29">
        <v>865</v>
      </c>
      <c r="K244" s="172">
        <v>636</v>
      </c>
      <c r="L244" s="63">
        <v>1984</v>
      </c>
      <c r="M244" s="63">
        <v>1905</v>
      </c>
      <c r="N244" s="63">
        <v>868</v>
      </c>
      <c r="O244" s="63">
        <v>525</v>
      </c>
      <c r="P244" s="63">
        <v>730</v>
      </c>
      <c r="Q244" s="29">
        <v>865</v>
      </c>
      <c r="R244" s="63"/>
      <c r="S244" s="97">
        <v>636</v>
      </c>
      <c r="T244" s="63">
        <v>2585</v>
      </c>
      <c r="U244" s="63">
        <v>2553</v>
      </c>
      <c r="V244" s="63">
        <v>1447</v>
      </c>
      <c r="W244" s="63">
        <v>1275</v>
      </c>
      <c r="X244" s="63">
        <v>1241</v>
      </c>
      <c r="Y244" s="29">
        <v>1463</v>
      </c>
      <c r="Z244" s="63"/>
      <c r="AA244" s="172">
        <v>636</v>
      </c>
      <c r="AB244" s="63">
        <v>1754</v>
      </c>
      <c r="AC244" s="63">
        <v>1369</v>
      </c>
      <c r="AD244" s="63">
        <v>713</v>
      </c>
      <c r="AE244" s="63">
        <v>776</v>
      </c>
      <c r="AF244" s="63">
        <v>760</v>
      </c>
      <c r="AG244" s="29">
        <v>943</v>
      </c>
      <c r="AH244" s="63"/>
      <c r="AI244" s="172">
        <v>636</v>
      </c>
      <c r="AJ244" s="63">
        <v>12151</v>
      </c>
      <c r="AK244" s="63">
        <v>6553</v>
      </c>
      <c r="AL244" s="63">
        <v>3064</v>
      </c>
      <c r="AM244" s="63">
        <v>1537</v>
      </c>
      <c r="AN244" s="63">
        <v>1157</v>
      </c>
      <c r="AO244" s="29">
        <v>943</v>
      </c>
      <c r="AP244" s="63"/>
      <c r="AQ244" s="97">
        <v>636</v>
      </c>
      <c r="AR244" s="63">
        <v>12174</v>
      </c>
      <c r="AS244" s="63">
        <v>7300</v>
      </c>
      <c r="AT244" s="63">
        <v>3323</v>
      </c>
      <c r="AU244" s="63">
        <v>3224</v>
      </c>
      <c r="AV244" s="63">
        <v>1499</v>
      </c>
      <c r="AW244" s="29">
        <v>1367</v>
      </c>
      <c r="AX244" s="260"/>
    </row>
    <row r="245" spans="2:50" x14ac:dyDescent="0.25">
      <c r="B245" s="257"/>
      <c r="C245" s="172">
        <v>637</v>
      </c>
      <c r="D245" s="63">
        <v>1750</v>
      </c>
      <c r="E245" s="63">
        <v>1010</v>
      </c>
      <c r="F245" s="63">
        <v>659</v>
      </c>
      <c r="G245" s="63">
        <v>130</v>
      </c>
      <c r="H245" s="63">
        <v>303</v>
      </c>
      <c r="I245" s="29">
        <v>801</v>
      </c>
      <c r="K245" s="172">
        <v>637</v>
      </c>
      <c r="L245" s="63">
        <v>1889</v>
      </c>
      <c r="M245" s="63">
        <v>1805</v>
      </c>
      <c r="N245" s="63">
        <v>881</v>
      </c>
      <c r="O245" s="63">
        <v>536</v>
      </c>
      <c r="P245" s="63">
        <v>671</v>
      </c>
      <c r="Q245" s="29">
        <v>801</v>
      </c>
      <c r="R245" s="63"/>
      <c r="S245" s="97">
        <v>637</v>
      </c>
      <c r="T245" s="63">
        <v>2543</v>
      </c>
      <c r="U245" s="63">
        <v>2462</v>
      </c>
      <c r="V245" s="63">
        <v>1421</v>
      </c>
      <c r="W245" s="63">
        <v>1197</v>
      </c>
      <c r="X245" s="63">
        <v>1229</v>
      </c>
      <c r="Y245" s="29">
        <v>1345</v>
      </c>
      <c r="Z245" s="63"/>
      <c r="AA245" s="172">
        <v>637</v>
      </c>
      <c r="AB245" s="63">
        <v>1738</v>
      </c>
      <c r="AC245" s="63">
        <v>1237</v>
      </c>
      <c r="AD245" s="63">
        <v>685</v>
      </c>
      <c r="AE245" s="63">
        <v>772</v>
      </c>
      <c r="AF245" s="63">
        <v>676</v>
      </c>
      <c r="AG245" s="29">
        <v>775</v>
      </c>
      <c r="AH245" s="63"/>
      <c r="AI245" s="172">
        <v>637</v>
      </c>
      <c r="AJ245" s="63">
        <v>11799</v>
      </c>
      <c r="AK245" s="63">
        <v>6154</v>
      </c>
      <c r="AL245" s="63">
        <v>3010</v>
      </c>
      <c r="AM245" s="63">
        <v>1414</v>
      </c>
      <c r="AN245" s="63">
        <v>1172</v>
      </c>
      <c r="AO245" s="29">
        <v>775</v>
      </c>
      <c r="AP245" s="63"/>
      <c r="AQ245" s="97">
        <v>637</v>
      </c>
      <c r="AR245" s="63">
        <v>11509</v>
      </c>
      <c r="AS245" s="63">
        <v>6998</v>
      </c>
      <c r="AT245" s="63">
        <v>3214</v>
      </c>
      <c r="AU245" s="63">
        <v>2962</v>
      </c>
      <c r="AV245" s="63">
        <v>1503</v>
      </c>
      <c r="AW245" s="29">
        <v>1400</v>
      </c>
      <c r="AX245" s="260"/>
    </row>
    <row r="246" spans="2:50" x14ac:dyDescent="0.25">
      <c r="B246" s="257"/>
      <c r="C246" s="172">
        <v>638</v>
      </c>
      <c r="D246" s="63">
        <v>1631</v>
      </c>
      <c r="E246" s="63">
        <v>930</v>
      </c>
      <c r="F246" s="63">
        <v>615</v>
      </c>
      <c r="G246" s="63">
        <v>266</v>
      </c>
      <c r="H246" s="63">
        <v>270</v>
      </c>
      <c r="I246" s="29">
        <v>770</v>
      </c>
      <c r="K246" s="172">
        <v>638</v>
      </c>
      <c r="L246" s="63">
        <v>1844</v>
      </c>
      <c r="M246" s="63">
        <v>1778</v>
      </c>
      <c r="N246" s="63">
        <v>893</v>
      </c>
      <c r="O246" s="63">
        <v>531</v>
      </c>
      <c r="P246" s="63">
        <v>723</v>
      </c>
      <c r="Q246" s="29">
        <v>770</v>
      </c>
      <c r="R246" s="63"/>
      <c r="S246" s="97">
        <v>638</v>
      </c>
      <c r="T246" s="63">
        <v>2479</v>
      </c>
      <c r="U246" s="63">
        <v>2356</v>
      </c>
      <c r="V246" s="63">
        <v>1399</v>
      </c>
      <c r="W246" s="63">
        <v>1160</v>
      </c>
      <c r="X246" s="63">
        <v>1181</v>
      </c>
      <c r="Y246" s="29">
        <v>1315</v>
      </c>
      <c r="Z246" s="63"/>
      <c r="AA246" s="172">
        <v>638</v>
      </c>
      <c r="AB246" s="63">
        <v>1719</v>
      </c>
      <c r="AC246" s="63">
        <v>1227</v>
      </c>
      <c r="AD246" s="63">
        <v>713</v>
      </c>
      <c r="AE246" s="63">
        <v>725</v>
      </c>
      <c r="AF246" s="63">
        <v>781</v>
      </c>
      <c r="AG246" s="29">
        <v>841</v>
      </c>
      <c r="AH246" s="63"/>
      <c r="AI246" s="172">
        <v>638</v>
      </c>
      <c r="AJ246" s="63">
        <v>11296</v>
      </c>
      <c r="AK246" s="63">
        <v>6081</v>
      </c>
      <c r="AL246" s="63">
        <v>2847</v>
      </c>
      <c r="AM246" s="63">
        <v>1454</v>
      </c>
      <c r="AN246" s="63">
        <v>1053</v>
      </c>
      <c r="AO246" s="29">
        <v>841</v>
      </c>
      <c r="AP246" s="63"/>
      <c r="AQ246" s="97">
        <v>638</v>
      </c>
      <c r="AR246" s="63">
        <v>11188</v>
      </c>
      <c r="AS246" s="63">
        <v>6620</v>
      </c>
      <c r="AT246" s="63">
        <v>3135</v>
      </c>
      <c r="AU246" s="63">
        <v>2939</v>
      </c>
      <c r="AV246" s="63">
        <v>1386</v>
      </c>
      <c r="AW246" s="29">
        <v>1332</v>
      </c>
      <c r="AX246" s="260"/>
    </row>
    <row r="247" spans="2:50" x14ac:dyDescent="0.25">
      <c r="B247" s="257"/>
      <c r="C247" s="172">
        <v>639</v>
      </c>
      <c r="D247" s="63">
        <v>1630</v>
      </c>
      <c r="E247" s="63">
        <v>936</v>
      </c>
      <c r="F247" s="63">
        <v>574</v>
      </c>
      <c r="G247" s="63">
        <v>246</v>
      </c>
      <c r="H247" s="63">
        <v>259</v>
      </c>
      <c r="I247" s="29">
        <v>781</v>
      </c>
      <c r="K247" s="172">
        <v>639</v>
      </c>
      <c r="L247" s="63">
        <v>1693</v>
      </c>
      <c r="M247" s="63">
        <v>1700</v>
      </c>
      <c r="N247" s="63">
        <v>807</v>
      </c>
      <c r="O247" s="63">
        <v>469</v>
      </c>
      <c r="P247" s="63">
        <v>690</v>
      </c>
      <c r="Q247" s="29">
        <v>781</v>
      </c>
      <c r="R247" s="63"/>
      <c r="S247" s="97">
        <v>639</v>
      </c>
      <c r="T247" s="63">
        <v>2374</v>
      </c>
      <c r="U247" s="63">
        <v>2324</v>
      </c>
      <c r="V247" s="63">
        <v>1296</v>
      </c>
      <c r="W247" s="63">
        <v>1155</v>
      </c>
      <c r="X247" s="63">
        <v>1152</v>
      </c>
      <c r="Y247" s="29">
        <v>1255</v>
      </c>
      <c r="Z247" s="63"/>
      <c r="AA247" s="172">
        <v>639</v>
      </c>
      <c r="AB247" s="63">
        <v>1714</v>
      </c>
      <c r="AC247" s="63">
        <v>1175</v>
      </c>
      <c r="AD247" s="63">
        <v>726</v>
      </c>
      <c r="AE247" s="63">
        <v>702</v>
      </c>
      <c r="AF247" s="63">
        <v>680</v>
      </c>
      <c r="AG247" s="29">
        <v>820</v>
      </c>
      <c r="AH247" s="63"/>
      <c r="AI247" s="172">
        <v>639</v>
      </c>
      <c r="AJ247" s="63">
        <v>10976</v>
      </c>
      <c r="AK247" s="63">
        <v>5905</v>
      </c>
      <c r="AL247" s="63">
        <v>2767</v>
      </c>
      <c r="AM247" s="63">
        <v>1391</v>
      </c>
      <c r="AN247" s="63">
        <v>1035</v>
      </c>
      <c r="AO247" s="29">
        <v>820</v>
      </c>
      <c r="AP247" s="63"/>
      <c r="AQ247" s="97">
        <v>639</v>
      </c>
      <c r="AR247" s="63">
        <v>10719</v>
      </c>
      <c r="AS247" s="63">
        <v>6527</v>
      </c>
      <c r="AT247" s="63">
        <v>3025</v>
      </c>
      <c r="AU247" s="63">
        <v>2749</v>
      </c>
      <c r="AV247" s="63">
        <v>1415</v>
      </c>
      <c r="AW247" s="29">
        <v>1306</v>
      </c>
      <c r="AX247" s="260"/>
    </row>
    <row r="248" spans="2:50" x14ac:dyDescent="0.25">
      <c r="B248" s="257"/>
      <c r="C248" s="172">
        <v>640</v>
      </c>
      <c r="D248" s="63">
        <v>1587</v>
      </c>
      <c r="E248" s="63">
        <v>841</v>
      </c>
      <c r="F248" s="63">
        <v>521</v>
      </c>
      <c r="G248" s="63">
        <v>190</v>
      </c>
      <c r="H248" s="63">
        <v>299</v>
      </c>
      <c r="I248" s="29">
        <v>746</v>
      </c>
      <c r="K248" s="172">
        <v>640</v>
      </c>
      <c r="L248" s="63">
        <v>1626</v>
      </c>
      <c r="M248" s="63">
        <v>1558</v>
      </c>
      <c r="N248" s="63">
        <v>769</v>
      </c>
      <c r="O248" s="63">
        <v>469</v>
      </c>
      <c r="P248" s="63">
        <v>632</v>
      </c>
      <c r="Q248" s="29">
        <v>746</v>
      </c>
      <c r="R248" s="63"/>
      <c r="S248" s="97">
        <v>640</v>
      </c>
      <c r="T248" s="63">
        <v>2397</v>
      </c>
      <c r="U248" s="63">
        <v>2250</v>
      </c>
      <c r="V248" s="63">
        <v>1279</v>
      </c>
      <c r="W248" s="63">
        <v>1017</v>
      </c>
      <c r="X248" s="63">
        <v>1126</v>
      </c>
      <c r="Y248" s="29">
        <v>1213</v>
      </c>
      <c r="Z248" s="63"/>
      <c r="AA248" s="172">
        <v>640</v>
      </c>
      <c r="AB248" s="63">
        <v>1641</v>
      </c>
      <c r="AC248" s="63">
        <v>1184</v>
      </c>
      <c r="AD248" s="63">
        <v>649</v>
      </c>
      <c r="AE248" s="63">
        <v>714</v>
      </c>
      <c r="AF248" s="63">
        <v>673</v>
      </c>
      <c r="AG248" s="29">
        <v>815</v>
      </c>
      <c r="AH248" s="63"/>
      <c r="AI248" s="172">
        <v>640</v>
      </c>
      <c r="AJ248" s="63">
        <v>10545</v>
      </c>
      <c r="AK248" s="63">
        <v>5629</v>
      </c>
      <c r="AL248" s="63">
        <v>2643</v>
      </c>
      <c r="AM248" s="63">
        <v>1337</v>
      </c>
      <c r="AN248" s="63">
        <v>991</v>
      </c>
      <c r="AO248" s="29">
        <v>815</v>
      </c>
      <c r="AP248" s="63"/>
      <c r="AQ248" s="97">
        <v>640</v>
      </c>
      <c r="AR248" s="63">
        <v>10401</v>
      </c>
      <c r="AS248" s="63">
        <v>6219</v>
      </c>
      <c r="AT248" s="63">
        <v>2898</v>
      </c>
      <c r="AU248" s="63">
        <v>2690</v>
      </c>
      <c r="AV248" s="63">
        <v>1240</v>
      </c>
      <c r="AW248" s="29">
        <v>1303</v>
      </c>
      <c r="AX248" s="260"/>
    </row>
    <row r="249" spans="2:50" x14ac:dyDescent="0.25">
      <c r="B249" s="257"/>
      <c r="C249" s="172">
        <v>641</v>
      </c>
      <c r="D249" s="63">
        <v>1476</v>
      </c>
      <c r="E249" s="63">
        <v>858</v>
      </c>
      <c r="F249" s="63">
        <v>596</v>
      </c>
      <c r="G249" s="63">
        <v>203</v>
      </c>
      <c r="H249" s="63">
        <v>249</v>
      </c>
      <c r="I249" s="29">
        <v>728</v>
      </c>
      <c r="K249" s="172">
        <v>641</v>
      </c>
      <c r="L249" s="63">
        <v>1635</v>
      </c>
      <c r="M249" s="63">
        <v>1539</v>
      </c>
      <c r="N249" s="63">
        <v>724</v>
      </c>
      <c r="O249" s="63">
        <v>444</v>
      </c>
      <c r="P249" s="63">
        <v>569</v>
      </c>
      <c r="Q249" s="29">
        <v>728</v>
      </c>
      <c r="R249" s="63"/>
      <c r="S249" s="97">
        <v>641</v>
      </c>
      <c r="T249" s="63">
        <v>2233</v>
      </c>
      <c r="U249" s="63">
        <v>2068</v>
      </c>
      <c r="V249" s="63">
        <v>1220</v>
      </c>
      <c r="W249" s="63">
        <v>1044</v>
      </c>
      <c r="X249" s="63">
        <v>1047</v>
      </c>
      <c r="Y249" s="29">
        <v>1188</v>
      </c>
      <c r="Z249" s="63"/>
      <c r="AA249" s="172">
        <v>641</v>
      </c>
      <c r="AB249" s="63">
        <v>1524</v>
      </c>
      <c r="AC249" s="63">
        <v>1120</v>
      </c>
      <c r="AD249" s="63">
        <v>628</v>
      </c>
      <c r="AE249" s="63">
        <v>625</v>
      </c>
      <c r="AF249" s="63">
        <v>702</v>
      </c>
      <c r="AG249" s="29">
        <v>729</v>
      </c>
      <c r="AH249" s="63"/>
      <c r="AI249" s="172">
        <v>641</v>
      </c>
      <c r="AJ249" s="63">
        <v>10109</v>
      </c>
      <c r="AK249" s="63">
        <v>5492</v>
      </c>
      <c r="AL249" s="63">
        <v>2491</v>
      </c>
      <c r="AM249" s="63">
        <v>1264</v>
      </c>
      <c r="AN249" s="63">
        <v>931</v>
      </c>
      <c r="AO249" s="29">
        <v>729</v>
      </c>
      <c r="AP249" s="63"/>
      <c r="AQ249" s="97">
        <v>641</v>
      </c>
      <c r="AR249" s="63">
        <v>9884</v>
      </c>
      <c r="AS249" s="63">
        <v>6108</v>
      </c>
      <c r="AT249" s="63">
        <v>2863</v>
      </c>
      <c r="AU249" s="63">
        <v>2644</v>
      </c>
      <c r="AV249" s="63">
        <v>1188</v>
      </c>
      <c r="AW249" s="29">
        <v>1230</v>
      </c>
      <c r="AX249" s="260"/>
    </row>
    <row r="250" spans="2:50" x14ac:dyDescent="0.25">
      <c r="B250" s="257"/>
      <c r="C250" s="172">
        <v>642</v>
      </c>
      <c r="D250" s="63">
        <v>1431</v>
      </c>
      <c r="E250" s="63">
        <v>785</v>
      </c>
      <c r="F250" s="63">
        <v>481</v>
      </c>
      <c r="G250" s="63">
        <v>176</v>
      </c>
      <c r="H250" s="63">
        <v>317</v>
      </c>
      <c r="I250" s="29">
        <v>763</v>
      </c>
      <c r="K250" s="172">
        <v>642</v>
      </c>
      <c r="L250" s="63">
        <v>1565</v>
      </c>
      <c r="M250" s="63">
        <v>1538</v>
      </c>
      <c r="N250" s="63">
        <v>699</v>
      </c>
      <c r="O250" s="63">
        <v>388</v>
      </c>
      <c r="P250" s="63">
        <v>627</v>
      </c>
      <c r="Q250" s="29">
        <v>763</v>
      </c>
      <c r="R250" s="63"/>
      <c r="S250" s="97">
        <v>642</v>
      </c>
      <c r="T250" s="63">
        <v>2114</v>
      </c>
      <c r="U250" s="63">
        <v>2040</v>
      </c>
      <c r="V250" s="63">
        <v>1158</v>
      </c>
      <c r="W250" s="63">
        <v>978</v>
      </c>
      <c r="X250" s="63">
        <v>1028</v>
      </c>
      <c r="Y250" s="29">
        <v>1218</v>
      </c>
      <c r="Z250" s="63"/>
      <c r="AA250" s="172">
        <v>642</v>
      </c>
      <c r="AB250" s="63">
        <v>1484</v>
      </c>
      <c r="AC250" s="63">
        <v>1150</v>
      </c>
      <c r="AD250" s="63">
        <v>623</v>
      </c>
      <c r="AE250" s="63">
        <v>649</v>
      </c>
      <c r="AF250" s="63">
        <v>613</v>
      </c>
      <c r="AG250" s="29">
        <v>806</v>
      </c>
      <c r="AH250" s="63"/>
      <c r="AI250" s="172">
        <v>642</v>
      </c>
      <c r="AJ250" s="63">
        <v>9817</v>
      </c>
      <c r="AK250" s="63">
        <v>5236</v>
      </c>
      <c r="AL250" s="63">
        <v>2466</v>
      </c>
      <c r="AM250" s="63">
        <v>1332</v>
      </c>
      <c r="AN250" s="63">
        <v>932</v>
      </c>
      <c r="AO250" s="29">
        <v>806</v>
      </c>
      <c r="AP250" s="63"/>
      <c r="AQ250" s="97">
        <v>642</v>
      </c>
      <c r="AR250" s="63">
        <v>9486</v>
      </c>
      <c r="AS250" s="63">
        <v>5941</v>
      </c>
      <c r="AT250" s="63">
        <v>2789</v>
      </c>
      <c r="AU250" s="63">
        <v>2518</v>
      </c>
      <c r="AV250" s="63">
        <v>1223</v>
      </c>
      <c r="AW250" s="29">
        <v>1251</v>
      </c>
      <c r="AX250" s="260"/>
    </row>
    <row r="251" spans="2:50" x14ac:dyDescent="0.25">
      <c r="B251" s="257"/>
      <c r="C251" s="172">
        <v>643</v>
      </c>
      <c r="D251" s="63">
        <v>1337</v>
      </c>
      <c r="E251" s="63">
        <v>836</v>
      </c>
      <c r="F251" s="63">
        <v>477</v>
      </c>
      <c r="G251" s="63">
        <v>213</v>
      </c>
      <c r="H251" s="63">
        <v>259</v>
      </c>
      <c r="I251" s="29">
        <v>652</v>
      </c>
      <c r="K251" s="172">
        <v>643</v>
      </c>
      <c r="L251" s="63">
        <v>1528</v>
      </c>
      <c r="M251" s="63">
        <v>1409</v>
      </c>
      <c r="N251" s="63">
        <v>730</v>
      </c>
      <c r="O251" s="63">
        <v>457</v>
      </c>
      <c r="P251" s="63">
        <v>576</v>
      </c>
      <c r="Q251" s="29">
        <v>652</v>
      </c>
      <c r="R251" s="63"/>
      <c r="S251" s="97">
        <v>643</v>
      </c>
      <c r="T251" s="63">
        <v>2147</v>
      </c>
      <c r="U251" s="63">
        <v>1940</v>
      </c>
      <c r="V251" s="63">
        <v>1134</v>
      </c>
      <c r="W251" s="63">
        <v>912</v>
      </c>
      <c r="X251" s="63">
        <v>938</v>
      </c>
      <c r="Y251" s="29">
        <v>1153</v>
      </c>
      <c r="Z251" s="63"/>
      <c r="AA251" s="172">
        <v>643</v>
      </c>
      <c r="AB251" s="63">
        <v>1417</v>
      </c>
      <c r="AC251" s="63">
        <v>1039</v>
      </c>
      <c r="AD251" s="63">
        <v>572</v>
      </c>
      <c r="AE251" s="63">
        <v>580</v>
      </c>
      <c r="AF251" s="63">
        <v>605</v>
      </c>
      <c r="AG251" s="29">
        <v>705</v>
      </c>
      <c r="AH251" s="63"/>
      <c r="AI251" s="172">
        <v>643</v>
      </c>
      <c r="AJ251" s="63">
        <v>9248</v>
      </c>
      <c r="AK251" s="63">
        <v>4988</v>
      </c>
      <c r="AL251" s="63">
        <v>2491</v>
      </c>
      <c r="AM251" s="63">
        <v>1180</v>
      </c>
      <c r="AN251" s="63">
        <v>900</v>
      </c>
      <c r="AO251" s="29">
        <v>705</v>
      </c>
      <c r="AP251" s="63"/>
      <c r="AQ251" s="97">
        <v>643</v>
      </c>
      <c r="AR251" s="63">
        <v>9377</v>
      </c>
      <c r="AS251" s="63">
        <v>5688</v>
      </c>
      <c r="AT251" s="63">
        <v>2578</v>
      </c>
      <c r="AU251" s="63">
        <v>2491</v>
      </c>
      <c r="AV251" s="63">
        <v>1243</v>
      </c>
      <c r="AW251" s="29">
        <v>1113</v>
      </c>
      <c r="AX251" s="260"/>
    </row>
    <row r="252" spans="2:50" x14ac:dyDescent="0.25">
      <c r="B252" s="257"/>
      <c r="C252" s="172">
        <v>644</v>
      </c>
      <c r="D252" s="63">
        <v>1348</v>
      </c>
      <c r="E252" s="63">
        <v>778</v>
      </c>
      <c r="F252" s="63">
        <v>489</v>
      </c>
      <c r="G252" s="63">
        <v>177</v>
      </c>
      <c r="H252" s="63">
        <v>242</v>
      </c>
      <c r="I252" s="29">
        <v>663</v>
      </c>
      <c r="K252" s="172">
        <v>644</v>
      </c>
      <c r="L252" s="63">
        <v>1509</v>
      </c>
      <c r="M252" s="63">
        <v>1345</v>
      </c>
      <c r="N252" s="63">
        <v>681</v>
      </c>
      <c r="O252" s="63">
        <v>423</v>
      </c>
      <c r="P252" s="63">
        <v>533</v>
      </c>
      <c r="Q252" s="29">
        <v>663</v>
      </c>
      <c r="R252" s="63"/>
      <c r="S252" s="97">
        <v>644</v>
      </c>
      <c r="T252" s="63">
        <v>1995</v>
      </c>
      <c r="U252" s="63">
        <v>1899</v>
      </c>
      <c r="V252" s="63">
        <v>1078</v>
      </c>
      <c r="W252" s="63">
        <v>1020</v>
      </c>
      <c r="X252" s="63">
        <v>961</v>
      </c>
      <c r="Y252" s="29">
        <v>1150</v>
      </c>
      <c r="Z252" s="63"/>
      <c r="AA252" s="172">
        <v>644</v>
      </c>
      <c r="AB252" s="63">
        <v>1413</v>
      </c>
      <c r="AC252" s="63">
        <v>1043</v>
      </c>
      <c r="AD252" s="63">
        <v>568</v>
      </c>
      <c r="AE252" s="63">
        <v>542</v>
      </c>
      <c r="AF252" s="63">
        <v>603</v>
      </c>
      <c r="AG252" s="29">
        <v>645</v>
      </c>
      <c r="AH252" s="63"/>
      <c r="AI252" s="172">
        <v>644</v>
      </c>
      <c r="AJ252" s="63">
        <v>8983</v>
      </c>
      <c r="AK252" s="63">
        <v>4821</v>
      </c>
      <c r="AL252" s="63">
        <v>2235</v>
      </c>
      <c r="AM252" s="63">
        <v>1225</v>
      </c>
      <c r="AN252" s="63">
        <v>838</v>
      </c>
      <c r="AO252" s="29">
        <v>645</v>
      </c>
      <c r="AP252" s="63"/>
      <c r="AQ252" s="97">
        <v>644</v>
      </c>
      <c r="AR252" s="63">
        <v>8873</v>
      </c>
      <c r="AS252" s="63">
        <v>5420</v>
      </c>
      <c r="AT252" s="63">
        <v>2602</v>
      </c>
      <c r="AU252" s="63">
        <v>2350</v>
      </c>
      <c r="AV252" s="63">
        <v>1214</v>
      </c>
      <c r="AW252" s="29">
        <v>1088</v>
      </c>
      <c r="AX252" s="260"/>
    </row>
    <row r="253" spans="2:50" x14ac:dyDescent="0.25">
      <c r="B253" s="257"/>
      <c r="C253" s="172">
        <v>645</v>
      </c>
      <c r="D253" s="63">
        <v>1308</v>
      </c>
      <c r="E253" s="63">
        <v>741</v>
      </c>
      <c r="F253" s="63">
        <v>418</v>
      </c>
      <c r="G253" s="63">
        <v>166</v>
      </c>
      <c r="H253" s="63">
        <v>228</v>
      </c>
      <c r="I253" s="29">
        <v>672</v>
      </c>
      <c r="K253" s="172">
        <v>645</v>
      </c>
      <c r="L253" s="63">
        <v>1383</v>
      </c>
      <c r="M253" s="63">
        <v>1253</v>
      </c>
      <c r="N253" s="63">
        <v>669</v>
      </c>
      <c r="O253" s="63">
        <v>432</v>
      </c>
      <c r="P253" s="63">
        <v>545</v>
      </c>
      <c r="Q253" s="29">
        <v>672</v>
      </c>
      <c r="R253" s="63"/>
      <c r="S253" s="97">
        <v>645</v>
      </c>
      <c r="T253" s="63">
        <v>1964</v>
      </c>
      <c r="U253" s="63">
        <v>1848</v>
      </c>
      <c r="V253" s="63">
        <v>1082</v>
      </c>
      <c r="W253" s="63">
        <v>969</v>
      </c>
      <c r="X253" s="63">
        <v>974</v>
      </c>
      <c r="Y253" s="29">
        <v>1091</v>
      </c>
      <c r="Z253" s="63"/>
      <c r="AA253" s="172">
        <v>645</v>
      </c>
      <c r="AB253" s="63">
        <v>1357</v>
      </c>
      <c r="AC253" s="63">
        <v>962</v>
      </c>
      <c r="AD253" s="63">
        <v>585</v>
      </c>
      <c r="AE253" s="63">
        <v>581</v>
      </c>
      <c r="AF253" s="63">
        <v>561</v>
      </c>
      <c r="AG253" s="29">
        <v>724</v>
      </c>
      <c r="AH253" s="63"/>
      <c r="AI253" s="172">
        <v>645</v>
      </c>
      <c r="AJ253" s="63">
        <v>8671</v>
      </c>
      <c r="AK253" s="63">
        <v>4729</v>
      </c>
      <c r="AL253" s="63">
        <v>2286</v>
      </c>
      <c r="AM253" s="63">
        <v>1225</v>
      </c>
      <c r="AN253" s="63">
        <v>884</v>
      </c>
      <c r="AO253" s="29">
        <v>724</v>
      </c>
      <c r="AP253" s="63"/>
      <c r="AQ253" s="97">
        <v>645</v>
      </c>
      <c r="AR253" s="63">
        <v>8656</v>
      </c>
      <c r="AS253" s="63">
        <v>5199</v>
      </c>
      <c r="AT253" s="63">
        <v>2519</v>
      </c>
      <c r="AU253" s="63">
        <v>2279</v>
      </c>
      <c r="AV253" s="63">
        <v>1125</v>
      </c>
      <c r="AW253" s="29">
        <v>1051</v>
      </c>
      <c r="AX253" s="260"/>
    </row>
    <row r="254" spans="2:50" x14ac:dyDescent="0.25">
      <c r="B254" s="257"/>
      <c r="C254" s="172">
        <v>646</v>
      </c>
      <c r="D254" s="63">
        <v>1241</v>
      </c>
      <c r="E254" s="63">
        <v>726</v>
      </c>
      <c r="F254" s="63">
        <v>472</v>
      </c>
      <c r="G254" s="63">
        <v>181</v>
      </c>
      <c r="H254" s="63">
        <v>220</v>
      </c>
      <c r="I254" s="29">
        <v>639</v>
      </c>
      <c r="K254" s="172">
        <v>646</v>
      </c>
      <c r="L254" s="63">
        <v>1251</v>
      </c>
      <c r="M254" s="63">
        <v>1293</v>
      </c>
      <c r="N254" s="63">
        <v>624</v>
      </c>
      <c r="O254" s="63">
        <v>315</v>
      </c>
      <c r="P254" s="63">
        <v>567</v>
      </c>
      <c r="Q254" s="29">
        <v>639</v>
      </c>
      <c r="R254" s="63"/>
      <c r="S254" s="97">
        <v>646</v>
      </c>
      <c r="T254" s="63">
        <v>1841</v>
      </c>
      <c r="U254" s="63">
        <v>1800</v>
      </c>
      <c r="V254" s="63">
        <v>987</v>
      </c>
      <c r="W254" s="63">
        <v>937</v>
      </c>
      <c r="X254" s="63">
        <v>876</v>
      </c>
      <c r="Y254" s="29">
        <v>987</v>
      </c>
      <c r="Z254" s="63"/>
      <c r="AA254" s="172">
        <v>646</v>
      </c>
      <c r="AB254" s="63">
        <v>1358</v>
      </c>
      <c r="AC254" s="63">
        <v>890</v>
      </c>
      <c r="AD254" s="63">
        <v>516</v>
      </c>
      <c r="AE254" s="63">
        <v>551</v>
      </c>
      <c r="AF254" s="63">
        <v>560</v>
      </c>
      <c r="AG254" s="29">
        <v>689</v>
      </c>
      <c r="AH254" s="63"/>
      <c r="AI254" s="172">
        <v>646</v>
      </c>
      <c r="AJ254" s="63">
        <v>8385</v>
      </c>
      <c r="AK254" s="63">
        <v>4419</v>
      </c>
      <c r="AL254" s="63">
        <v>2221</v>
      </c>
      <c r="AM254" s="63">
        <v>1054</v>
      </c>
      <c r="AN254" s="63">
        <v>765</v>
      </c>
      <c r="AO254" s="29">
        <v>689</v>
      </c>
      <c r="AP254" s="63"/>
      <c r="AQ254" s="97">
        <v>646</v>
      </c>
      <c r="AR254" s="63">
        <v>8157</v>
      </c>
      <c r="AS254" s="63">
        <v>5047</v>
      </c>
      <c r="AT254" s="63">
        <v>2290</v>
      </c>
      <c r="AU254" s="63">
        <v>2142</v>
      </c>
      <c r="AV254" s="63">
        <v>1122</v>
      </c>
      <c r="AW254" s="29">
        <v>1039</v>
      </c>
      <c r="AX254" s="260"/>
    </row>
    <row r="255" spans="2:50" x14ac:dyDescent="0.25">
      <c r="B255" s="257"/>
      <c r="C255" s="172">
        <v>647</v>
      </c>
      <c r="D255" s="63">
        <v>1171</v>
      </c>
      <c r="E255" s="63">
        <v>658</v>
      </c>
      <c r="F255" s="63">
        <v>469</v>
      </c>
      <c r="G255" s="63">
        <v>183</v>
      </c>
      <c r="H255" s="63">
        <v>225</v>
      </c>
      <c r="I255" s="29">
        <v>690</v>
      </c>
      <c r="K255" s="172">
        <v>647</v>
      </c>
      <c r="L255" s="63">
        <v>1301</v>
      </c>
      <c r="M255" s="63">
        <v>1180</v>
      </c>
      <c r="N255" s="63">
        <v>665</v>
      </c>
      <c r="O255" s="63">
        <v>327</v>
      </c>
      <c r="P255" s="63">
        <v>483</v>
      </c>
      <c r="Q255" s="29">
        <v>690</v>
      </c>
      <c r="R255" s="63"/>
      <c r="S255" s="97">
        <v>647</v>
      </c>
      <c r="T255" s="63">
        <v>1830</v>
      </c>
      <c r="U255" s="63">
        <v>1731</v>
      </c>
      <c r="V255" s="63">
        <v>984</v>
      </c>
      <c r="W255" s="63">
        <v>902</v>
      </c>
      <c r="X255" s="63">
        <v>902</v>
      </c>
      <c r="Y255" s="29">
        <v>1033</v>
      </c>
      <c r="Z255" s="63"/>
      <c r="AA255" s="172">
        <v>647</v>
      </c>
      <c r="AB255" s="63">
        <v>1226</v>
      </c>
      <c r="AC255" s="63">
        <v>914</v>
      </c>
      <c r="AD255" s="63">
        <v>472</v>
      </c>
      <c r="AE255" s="63">
        <v>537</v>
      </c>
      <c r="AF255" s="63">
        <v>541</v>
      </c>
      <c r="AG255" s="29">
        <v>662</v>
      </c>
      <c r="AH255" s="63"/>
      <c r="AI255" s="172">
        <v>647</v>
      </c>
      <c r="AJ255" s="63">
        <v>7869</v>
      </c>
      <c r="AK255" s="63">
        <v>4246</v>
      </c>
      <c r="AL255" s="63">
        <v>2006</v>
      </c>
      <c r="AM255" s="63">
        <v>981</v>
      </c>
      <c r="AN255" s="63">
        <v>799</v>
      </c>
      <c r="AO255" s="29">
        <v>662</v>
      </c>
      <c r="AP255" s="63"/>
      <c r="AQ255" s="97">
        <v>647</v>
      </c>
      <c r="AR255" s="63">
        <v>7845</v>
      </c>
      <c r="AS255" s="63">
        <v>4750</v>
      </c>
      <c r="AT255" s="63">
        <v>2319</v>
      </c>
      <c r="AU255" s="63">
        <v>2166</v>
      </c>
      <c r="AV255" s="63">
        <v>1035</v>
      </c>
      <c r="AW255" s="29">
        <v>930</v>
      </c>
      <c r="AX255" s="260"/>
    </row>
    <row r="256" spans="2:50" x14ac:dyDescent="0.25">
      <c r="B256" s="257"/>
      <c r="C256" s="172">
        <v>648</v>
      </c>
      <c r="D256" s="63">
        <v>1159</v>
      </c>
      <c r="E256" s="63">
        <v>692</v>
      </c>
      <c r="F256" s="63">
        <v>418</v>
      </c>
      <c r="G256" s="63">
        <v>124</v>
      </c>
      <c r="H256" s="63">
        <v>214</v>
      </c>
      <c r="I256" s="29">
        <v>597</v>
      </c>
      <c r="K256" s="172">
        <v>648</v>
      </c>
      <c r="L256" s="63">
        <v>1275</v>
      </c>
      <c r="M256" s="63">
        <v>1248</v>
      </c>
      <c r="N256" s="63">
        <v>612</v>
      </c>
      <c r="O256" s="63">
        <v>334</v>
      </c>
      <c r="P256" s="63">
        <v>508</v>
      </c>
      <c r="Q256" s="29">
        <v>597</v>
      </c>
      <c r="R256" s="63"/>
      <c r="S256" s="97">
        <v>648</v>
      </c>
      <c r="T256" s="63">
        <v>1719</v>
      </c>
      <c r="U256" s="63">
        <v>1725</v>
      </c>
      <c r="V256" s="63">
        <v>1005</v>
      </c>
      <c r="W256" s="63">
        <v>912</v>
      </c>
      <c r="X256" s="63">
        <v>890</v>
      </c>
      <c r="Y256" s="29">
        <v>1012</v>
      </c>
      <c r="Z256" s="63"/>
      <c r="AA256" s="172">
        <v>648</v>
      </c>
      <c r="AB256" s="63">
        <v>1231</v>
      </c>
      <c r="AC256" s="63">
        <v>872</v>
      </c>
      <c r="AD256" s="63">
        <v>476</v>
      </c>
      <c r="AE256" s="63">
        <v>554</v>
      </c>
      <c r="AF256" s="63">
        <v>535</v>
      </c>
      <c r="AG256" s="29">
        <v>633</v>
      </c>
      <c r="AH256" s="63"/>
      <c r="AI256" s="172">
        <v>648</v>
      </c>
      <c r="AJ256" s="63">
        <v>7636</v>
      </c>
      <c r="AK256" s="63">
        <v>4126</v>
      </c>
      <c r="AL256" s="63">
        <v>2005</v>
      </c>
      <c r="AM256" s="63">
        <v>1037</v>
      </c>
      <c r="AN256" s="63">
        <v>761</v>
      </c>
      <c r="AO256" s="29">
        <v>633</v>
      </c>
      <c r="AP256" s="63"/>
      <c r="AQ256" s="97">
        <v>648</v>
      </c>
      <c r="AR256" s="63">
        <v>7521</v>
      </c>
      <c r="AS256" s="63">
        <v>4623</v>
      </c>
      <c r="AT256" s="63">
        <v>2170</v>
      </c>
      <c r="AU256" s="63">
        <v>2030</v>
      </c>
      <c r="AV256" s="63">
        <v>1046</v>
      </c>
      <c r="AW256" s="29">
        <v>940</v>
      </c>
      <c r="AX256" s="260"/>
    </row>
    <row r="257" spans="2:50" x14ac:dyDescent="0.25">
      <c r="B257" s="257"/>
      <c r="C257" s="172">
        <v>649</v>
      </c>
      <c r="D257" s="63">
        <v>1020</v>
      </c>
      <c r="E257" s="63">
        <v>623</v>
      </c>
      <c r="F257" s="63">
        <v>476</v>
      </c>
      <c r="G257" s="63">
        <v>112</v>
      </c>
      <c r="H257" s="63">
        <v>221</v>
      </c>
      <c r="I257" s="29">
        <v>566</v>
      </c>
      <c r="K257" s="172">
        <v>649</v>
      </c>
      <c r="L257" s="63">
        <v>1181</v>
      </c>
      <c r="M257" s="63">
        <v>1213</v>
      </c>
      <c r="N257" s="63">
        <v>587</v>
      </c>
      <c r="O257" s="63">
        <v>345</v>
      </c>
      <c r="P257" s="63">
        <v>414</v>
      </c>
      <c r="Q257" s="29">
        <v>566</v>
      </c>
      <c r="R257" s="63"/>
      <c r="S257" s="97">
        <v>649</v>
      </c>
      <c r="T257" s="63">
        <v>1651</v>
      </c>
      <c r="U257" s="63">
        <v>1636</v>
      </c>
      <c r="V257" s="63">
        <v>936</v>
      </c>
      <c r="W257" s="63">
        <v>805</v>
      </c>
      <c r="X257" s="63">
        <v>859</v>
      </c>
      <c r="Y257" s="29">
        <v>961</v>
      </c>
      <c r="Z257" s="63"/>
      <c r="AA257" s="172">
        <v>649</v>
      </c>
      <c r="AB257" s="63">
        <v>1116</v>
      </c>
      <c r="AC257" s="63">
        <v>856</v>
      </c>
      <c r="AD257" s="63">
        <v>463</v>
      </c>
      <c r="AE257" s="63">
        <v>506</v>
      </c>
      <c r="AF257" s="63">
        <v>458</v>
      </c>
      <c r="AG257" s="29">
        <v>567</v>
      </c>
      <c r="AH257" s="63"/>
      <c r="AI257" s="172">
        <v>649</v>
      </c>
      <c r="AJ257" s="63">
        <v>7334</v>
      </c>
      <c r="AK257" s="63">
        <v>3991</v>
      </c>
      <c r="AL257" s="63">
        <v>1904</v>
      </c>
      <c r="AM257" s="63">
        <v>927</v>
      </c>
      <c r="AN257" s="63">
        <v>682</v>
      </c>
      <c r="AO257" s="29">
        <v>567</v>
      </c>
      <c r="AP257" s="63"/>
      <c r="AQ257" s="97">
        <v>649</v>
      </c>
      <c r="AR257" s="63">
        <v>7205</v>
      </c>
      <c r="AS257" s="63">
        <v>4382</v>
      </c>
      <c r="AT257" s="63">
        <v>2125</v>
      </c>
      <c r="AU257" s="63">
        <v>1977</v>
      </c>
      <c r="AV257" s="63">
        <v>1026</v>
      </c>
      <c r="AW257" s="29">
        <v>967</v>
      </c>
      <c r="AX257" s="260"/>
    </row>
    <row r="258" spans="2:50" x14ac:dyDescent="0.25">
      <c r="B258" s="257"/>
      <c r="C258" s="173">
        <v>650</v>
      </c>
      <c r="D258" s="74">
        <v>1094</v>
      </c>
      <c r="E258" s="74">
        <v>669</v>
      </c>
      <c r="F258" s="74">
        <v>409</v>
      </c>
      <c r="G258" s="74">
        <v>137</v>
      </c>
      <c r="H258" s="74">
        <v>187</v>
      </c>
      <c r="I258" s="30">
        <v>560</v>
      </c>
      <c r="K258" s="173">
        <v>650</v>
      </c>
      <c r="L258" s="74">
        <v>1091</v>
      </c>
      <c r="M258" s="74">
        <v>1080</v>
      </c>
      <c r="N258" s="74">
        <v>544</v>
      </c>
      <c r="O258" s="74">
        <v>270</v>
      </c>
      <c r="P258" s="74">
        <v>386</v>
      </c>
      <c r="Q258" s="30">
        <v>560</v>
      </c>
      <c r="R258" s="63"/>
      <c r="S258" s="98">
        <v>650</v>
      </c>
      <c r="T258" s="74">
        <v>1573</v>
      </c>
      <c r="U258" s="74">
        <v>1492</v>
      </c>
      <c r="V258" s="74">
        <v>911</v>
      </c>
      <c r="W258" s="74">
        <v>794</v>
      </c>
      <c r="X258" s="74">
        <v>756</v>
      </c>
      <c r="Y258" s="30">
        <v>883</v>
      </c>
      <c r="Z258" s="63"/>
      <c r="AA258" s="173">
        <v>650</v>
      </c>
      <c r="AB258" s="74">
        <v>1093</v>
      </c>
      <c r="AC258" s="74">
        <v>770</v>
      </c>
      <c r="AD258" s="74">
        <v>431</v>
      </c>
      <c r="AE258" s="74">
        <v>490</v>
      </c>
      <c r="AF258" s="74">
        <v>509</v>
      </c>
      <c r="AG258" s="30">
        <v>577</v>
      </c>
      <c r="AH258" s="63"/>
      <c r="AI258" s="173">
        <v>650</v>
      </c>
      <c r="AJ258" s="74">
        <v>6963</v>
      </c>
      <c r="AK258" s="74">
        <v>3755</v>
      </c>
      <c r="AL258" s="74">
        <v>1745</v>
      </c>
      <c r="AM258" s="74">
        <v>958</v>
      </c>
      <c r="AN258" s="74">
        <v>711</v>
      </c>
      <c r="AO258" s="30">
        <v>577</v>
      </c>
      <c r="AP258" s="63"/>
      <c r="AQ258" s="98">
        <v>650</v>
      </c>
      <c r="AR258" s="74">
        <v>6948</v>
      </c>
      <c r="AS258" s="74">
        <v>4240</v>
      </c>
      <c r="AT258" s="74">
        <v>2011</v>
      </c>
      <c r="AU258" s="74">
        <v>1847</v>
      </c>
      <c r="AV258" s="74">
        <v>979</v>
      </c>
      <c r="AW258" s="30">
        <v>950</v>
      </c>
      <c r="AX258" s="260"/>
    </row>
    <row r="259" spans="2:50" ht="15.75" thickBot="1" x14ac:dyDescent="0.3">
      <c r="B259" s="265"/>
      <c r="C259" s="266"/>
      <c r="D259" s="246"/>
      <c r="E259" s="246"/>
      <c r="F259" s="246"/>
      <c r="G259" s="246"/>
      <c r="H259" s="246"/>
      <c r="I259" s="246"/>
      <c r="J259" s="246"/>
      <c r="K259" s="266"/>
      <c r="L259" s="246"/>
      <c r="M259" s="246"/>
      <c r="N259" s="246"/>
      <c r="O259" s="246"/>
      <c r="P259" s="246"/>
      <c r="Q259" s="246"/>
      <c r="R259" s="246"/>
      <c r="S259" s="246"/>
      <c r="T259" s="246"/>
      <c r="U259" s="246"/>
      <c r="V259" s="246"/>
      <c r="W259" s="246"/>
      <c r="X259" s="246"/>
      <c r="Y259" s="246"/>
      <c r="Z259" s="246"/>
      <c r="AA259" s="266"/>
      <c r="AB259" s="246"/>
      <c r="AC259" s="246"/>
      <c r="AD259" s="246"/>
      <c r="AE259" s="246"/>
      <c r="AF259" s="246"/>
      <c r="AG259" s="246"/>
      <c r="AH259" s="246"/>
      <c r="AI259" s="266"/>
      <c r="AJ259" s="246"/>
      <c r="AK259" s="246"/>
      <c r="AL259" s="246"/>
      <c r="AM259" s="246"/>
      <c r="AN259" s="246"/>
      <c r="AO259" s="246"/>
      <c r="AP259" s="246"/>
      <c r="AQ259" s="246"/>
      <c r="AR259" s="246"/>
      <c r="AS259" s="246"/>
      <c r="AT259" s="246"/>
      <c r="AU259" s="246"/>
      <c r="AV259" s="246"/>
      <c r="AW259" s="246"/>
      <c r="AX259" s="267"/>
    </row>
    <row r="267" spans="2:50" s="63" customFormat="1" x14ac:dyDescent="0.25">
      <c r="C267" s="84"/>
      <c r="K267" s="84"/>
      <c r="AA267" s="84"/>
      <c r="AI267" s="84"/>
    </row>
    <row r="268" spans="2:50" s="63" customFormat="1" x14ac:dyDescent="0.25">
      <c r="C268" s="84"/>
      <c r="K268" s="84"/>
      <c r="AA268" s="84"/>
      <c r="AI268" s="84"/>
    </row>
    <row r="269" spans="2:50" s="63" customFormat="1" x14ac:dyDescent="0.25">
      <c r="C269" s="84"/>
      <c r="K269" s="84"/>
      <c r="AA269" s="84"/>
      <c r="AI269" s="84"/>
    </row>
    <row r="270" spans="2:50" s="63" customFormat="1" x14ac:dyDescent="0.25">
      <c r="C270" s="84"/>
      <c r="K270" s="84"/>
      <c r="AA270" s="84"/>
      <c r="AI270" s="84"/>
    </row>
    <row r="271" spans="2:50" s="63" customFormat="1" x14ac:dyDescent="0.25">
      <c r="C271" s="84"/>
      <c r="K271" s="84"/>
      <c r="AA271" s="84"/>
      <c r="AI271" s="84"/>
    </row>
    <row r="272" spans="2:50" s="63" customFormat="1" x14ac:dyDescent="0.25">
      <c r="C272" s="84"/>
      <c r="K272" s="84"/>
      <c r="AA272" s="84"/>
      <c r="AI272" s="84"/>
    </row>
    <row r="273" spans="3:35" s="63" customFormat="1" x14ac:dyDescent="0.25">
      <c r="C273" s="84"/>
      <c r="K273" s="84"/>
      <c r="AA273" s="84"/>
      <c r="AI273" s="84"/>
    </row>
    <row r="274" spans="3:35" s="63" customFormat="1" x14ac:dyDescent="0.25">
      <c r="C274" s="84"/>
      <c r="K274" s="84"/>
      <c r="AA274" s="84"/>
      <c r="AI274" s="84"/>
    </row>
    <row r="275" spans="3:35" s="63" customFormat="1" x14ac:dyDescent="0.25">
      <c r="C275" s="84"/>
      <c r="K275" s="84"/>
      <c r="U275" s="85"/>
      <c r="AA275" s="84"/>
      <c r="AI275" s="84"/>
    </row>
    <row r="276" spans="3:35" s="63" customFormat="1" x14ac:dyDescent="0.25">
      <c r="C276" s="84"/>
      <c r="K276" s="84"/>
      <c r="U276" s="85"/>
      <c r="AA276" s="84"/>
      <c r="AI276" s="84"/>
    </row>
    <row r="277" spans="3:35" s="63" customFormat="1" x14ac:dyDescent="0.25">
      <c r="C277" s="84"/>
      <c r="K277" s="84"/>
      <c r="U277" s="85"/>
      <c r="AA277" s="84"/>
      <c r="AI277" s="84"/>
    </row>
    <row r="278" spans="3:35" s="63" customFormat="1" x14ac:dyDescent="0.25">
      <c r="C278" s="84"/>
      <c r="K278" s="84"/>
      <c r="AA278" s="84"/>
      <c r="AI278" s="84"/>
    </row>
    <row r="279" spans="3:35" s="63" customFormat="1" x14ac:dyDescent="0.25">
      <c r="C279" s="84"/>
      <c r="K279" s="84"/>
      <c r="AA279" s="84"/>
      <c r="AI279" s="84"/>
    </row>
    <row r="280" spans="3:35" s="63" customFormat="1" x14ac:dyDescent="0.25">
      <c r="C280" s="84"/>
      <c r="K280" s="84"/>
      <c r="AA280" s="84"/>
      <c r="AI280" s="84"/>
    </row>
    <row r="281" spans="3:35" s="63" customFormat="1" x14ac:dyDescent="0.25">
      <c r="C281" s="84"/>
      <c r="K281" s="84"/>
      <c r="AA281" s="84"/>
      <c r="AI281" s="84"/>
    </row>
    <row r="282" spans="3:35" s="63" customFormat="1" x14ac:dyDescent="0.25">
      <c r="C282" s="84"/>
      <c r="K282" s="84"/>
      <c r="AA282" s="84"/>
      <c r="AI282" s="84"/>
    </row>
    <row r="283" spans="3:35" s="63" customFormat="1" x14ac:dyDescent="0.25">
      <c r="C283" s="84"/>
      <c r="K283" s="84"/>
      <c r="AA283" s="84"/>
      <c r="AI283" s="84"/>
    </row>
    <row r="284" spans="3:35" s="63" customFormat="1" x14ac:dyDescent="0.25">
      <c r="C284" s="84"/>
      <c r="K284" s="84"/>
      <c r="AA284" s="84"/>
      <c r="AI284" s="84"/>
    </row>
    <row r="285" spans="3:35" s="63" customFormat="1" x14ac:dyDescent="0.25">
      <c r="C285" s="84"/>
      <c r="K285" s="84"/>
      <c r="AA285" s="84"/>
      <c r="AI285" s="84"/>
    </row>
    <row r="286" spans="3:35" s="63" customFormat="1" x14ac:dyDescent="0.25">
      <c r="C286" s="84"/>
      <c r="K286" s="84"/>
      <c r="AA286" s="84"/>
      <c r="AI286" s="84"/>
    </row>
    <row r="287" spans="3:35" s="63" customFormat="1" x14ac:dyDescent="0.25">
      <c r="C287" s="84"/>
      <c r="K287" s="84"/>
      <c r="AA287" s="84"/>
      <c r="AI287" s="84"/>
    </row>
    <row r="288" spans="3:35" s="63" customFormat="1" x14ac:dyDescent="0.25">
      <c r="C288" s="84"/>
      <c r="K288" s="84"/>
      <c r="AA288" s="84"/>
      <c r="AI288" s="84"/>
    </row>
    <row r="289" spans="3:35" s="63" customFormat="1" x14ac:dyDescent="0.25">
      <c r="C289" s="84"/>
      <c r="K289" s="84"/>
      <c r="AA289" s="84"/>
      <c r="AI289" s="84"/>
    </row>
    <row r="290" spans="3:35" s="63" customFormat="1" x14ac:dyDescent="0.25">
      <c r="C290" s="84"/>
      <c r="K290" s="84"/>
      <c r="AA290" s="84"/>
      <c r="AI290" s="84"/>
    </row>
    <row r="291" spans="3:35" s="63" customFormat="1" x14ac:dyDescent="0.25">
      <c r="C291" s="84"/>
      <c r="K291" s="84"/>
      <c r="AA291" s="84"/>
      <c r="AI291" s="84"/>
    </row>
    <row r="292" spans="3:35" s="63" customFormat="1" x14ac:dyDescent="0.25">
      <c r="C292" s="84"/>
      <c r="K292" s="84"/>
      <c r="AA292" s="84"/>
      <c r="AI292" s="84"/>
    </row>
    <row r="293" spans="3:35" s="63" customFormat="1" x14ac:dyDescent="0.25">
      <c r="C293" s="84"/>
      <c r="K293" s="84"/>
      <c r="AA293" s="84"/>
      <c r="AI293" s="84"/>
    </row>
    <row r="294" spans="3:35" s="63" customFormat="1" x14ac:dyDescent="0.25">
      <c r="C294" s="84"/>
      <c r="K294" s="84"/>
      <c r="AA294" s="84"/>
      <c r="AI294" s="84"/>
    </row>
    <row r="295" spans="3:35" s="63" customFormat="1" x14ac:dyDescent="0.25">
      <c r="C295" s="84"/>
      <c r="K295" s="84"/>
      <c r="AA295" s="84"/>
      <c r="AI295" s="84"/>
    </row>
    <row r="296" spans="3:35" s="63" customFormat="1" x14ac:dyDescent="0.25">
      <c r="C296" s="84"/>
      <c r="K296" s="84"/>
      <c r="AA296" s="84"/>
      <c r="AI296" s="84"/>
    </row>
    <row r="297" spans="3:35" s="63" customFormat="1" x14ac:dyDescent="0.25">
      <c r="C297" s="84"/>
      <c r="K297" s="84"/>
      <c r="AA297" s="84"/>
      <c r="AI297" s="84"/>
    </row>
    <row r="298" spans="3:35" s="63" customFormat="1" x14ac:dyDescent="0.25">
      <c r="C298" s="84"/>
      <c r="K298" s="84"/>
      <c r="AA298" s="84"/>
      <c r="AI298" s="84"/>
    </row>
    <row r="299" spans="3:35" s="63" customFormat="1" x14ac:dyDescent="0.25">
      <c r="C299" s="84"/>
      <c r="K299" s="84"/>
      <c r="AA299" s="84"/>
      <c r="AI299" s="84"/>
    </row>
    <row r="300" spans="3:35" s="63" customFormat="1" x14ac:dyDescent="0.25">
      <c r="C300" s="84"/>
      <c r="K300" s="84"/>
      <c r="AA300" s="84"/>
      <c r="AI300" s="84"/>
    </row>
    <row r="385" spans="21:21" x14ac:dyDescent="0.25">
      <c r="U385" s="86"/>
    </row>
    <row r="386" spans="21:21" x14ac:dyDescent="0.25">
      <c r="U386" s="86"/>
    </row>
    <row r="387" spans="21:21" x14ac:dyDescent="0.25">
      <c r="U387" s="86"/>
    </row>
    <row r="388" spans="21:21" x14ac:dyDescent="0.25">
      <c r="U388" s="86"/>
    </row>
    <row r="391" spans="21:21" x14ac:dyDescent="0.25">
      <c r="U391" s="87"/>
    </row>
    <row r="400" spans="21:21" x14ac:dyDescent="0.25">
      <c r="U400" s="88"/>
    </row>
    <row r="408" spans="21:21" x14ac:dyDescent="0.25">
      <c r="U408" s="88"/>
    </row>
    <row r="416" spans="21:21" x14ac:dyDescent="0.25">
      <c r="U416" s="88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7AF02-269B-4798-8485-3EB86F662686}">
  <dimension ref="B2:AH408"/>
  <sheetViews>
    <sheetView topLeftCell="B1" zoomScale="75" zoomScaleNormal="75" workbookViewId="0">
      <selection activeCell="T2" sqref="T2"/>
    </sheetView>
  </sheetViews>
  <sheetFormatPr defaultRowHeight="15" x14ac:dyDescent="0.25"/>
  <cols>
    <col min="1" max="16384" width="9.140625" style="78"/>
  </cols>
  <sheetData>
    <row r="2" spans="2:34" ht="15.75" thickBot="1" x14ac:dyDescent="0.3"/>
    <row r="3" spans="2:34" ht="21.75" thickBot="1" x14ac:dyDescent="0.4">
      <c r="B3" s="248" t="s">
        <v>193</v>
      </c>
      <c r="V3" s="248" t="s">
        <v>194</v>
      </c>
    </row>
    <row r="4" spans="2:34" x14ac:dyDescent="0.25">
      <c r="B4" s="271"/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  <c r="P4" s="272"/>
      <c r="Q4" s="272"/>
      <c r="R4" s="272"/>
      <c r="S4" s="272"/>
      <c r="T4" s="273"/>
      <c r="V4" s="271"/>
      <c r="W4" s="272"/>
      <c r="X4" s="272"/>
      <c r="Y4" s="272"/>
      <c r="Z4" s="272"/>
      <c r="AA4" s="272"/>
      <c r="AB4" s="272"/>
      <c r="AC4" s="272"/>
      <c r="AD4" s="272"/>
      <c r="AE4" s="272"/>
      <c r="AF4" s="272"/>
      <c r="AG4" s="272"/>
      <c r="AH4" s="273"/>
    </row>
    <row r="5" spans="2:34" x14ac:dyDescent="0.25">
      <c r="B5" s="274"/>
      <c r="C5" s="214" t="s">
        <v>19</v>
      </c>
      <c r="D5" s="81" t="s">
        <v>77</v>
      </c>
      <c r="E5" s="81"/>
      <c r="F5" s="81"/>
      <c r="G5" s="81"/>
      <c r="H5" s="81"/>
      <c r="I5" s="81"/>
      <c r="J5" s="82"/>
      <c r="K5" s="79"/>
      <c r="L5" s="214" t="s">
        <v>20</v>
      </c>
      <c r="M5" s="81" t="s">
        <v>77</v>
      </c>
      <c r="N5" s="81"/>
      <c r="O5" s="81"/>
      <c r="P5" s="81"/>
      <c r="Q5" s="81"/>
      <c r="R5" s="81"/>
      <c r="S5" s="82"/>
      <c r="T5" s="275"/>
      <c r="V5" s="274"/>
      <c r="W5" s="214" t="s">
        <v>19</v>
      </c>
      <c r="X5" s="81"/>
      <c r="Y5" s="137" t="s">
        <v>82</v>
      </c>
      <c r="Z5" s="137" t="s">
        <v>82</v>
      </c>
      <c r="AA5" s="138" t="s">
        <v>82</v>
      </c>
      <c r="AB5" s="79"/>
      <c r="AC5" s="214" t="s">
        <v>20</v>
      </c>
      <c r="AD5" s="81"/>
      <c r="AE5" s="137" t="s">
        <v>82</v>
      </c>
      <c r="AF5" s="137" t="s">
        <v>82</v>
      </c>
      <c r="AG5" s="138" t="s">
        <v>82</v>
      </c>
      <c r="AH5" s="275"/>
    </row>
    <row r="6" spans="2:34" x14ac:dyDescent="0.25">
      <c r="B6" s="274"/>
      <c r="C6" s="215" t="s">
        <v>90</v>
      </c>
      <c r="D6" s="140" t="s">
        <v>81</v>
      </c>
      <c r="E6" s="140" t="s">
        <v>82</v>
      </c>
      <c r="F6" s="140" t="s">
        <v>83</v>
      </c>
      <c r="G6" s="140" t="s">
        <v>84</v>
      </c>
      <c r="H6" s="140" t="s">
        <v>85</v>
      </c>
      <c r="I6" s="140" t="s">
        <v>86</v>
      </c>
      <c r="J6" s="141" t="s">
        <v>87</v>
      </c>
      <c r="K6" s="140"/>
      <c r="L6" s="215" t="s">
        <v>90</v>
      </c>
      <c r="M6" s="140" t="s">
        <v>81</v>
      </c>
      <c r="N6" s="140" t="s">
        <v>82</v>
      </c>
      <c r="O6" s="140" t="s">
        <v>83</v>
      </c>
      <c r="P6" s="140" t="s">
        <v>84</v>
      </c>
      <c r="Q6" s="140" t="s">
        <v>85</v>
      </c>
      <c r="R6" s="140" t="s">
        <v>86</v>
      </c>
      <c r="S6" s="141" t="s">
        <v>87</v>
      </c>
      <c r="T6" s="275"/>
      <c r="V6" s="274"/>
      <c r="W6" s="215" t="s">
        <v>90</v>
      </c>
      <c r="X6" s="140" t="s">
        <v>88</v>
      </c>
      <c r="Y6" s="140" t="s">
        <v>70</v>
      </c>
      <c r="Z6" s="140" t="s">
        <v>77</v>
      </c>
      <c r="AA6" s="216" t="s">
        <v>89</v>
      </c>
      <c r="AB6" s="140"/>
      <c r="AC6" s="215" t="s">
        <v>90</v>
      </c>
      <c r="AD6" s="140" t="s">
        <v>88</v>
      </c>
      <c r="AE6" s="140" t="s">
        <v>70</v>
      </c>
      <c r="AF6" s="140" t="s">
        <v>77</v>
      </c>
      <c r="AG6" s="217" t="s">
        <v>89</v>
      </c>
      <c r="AH6" s="275"/>
    </row>
    <row r="7" spans="2:34" x14ac:dyDescent="0.25">
      <c r="B7" s="274"/>
      <c r="C7" s="124">
        <v>0</v>
      </c>
      <c r="D7" s="43">
        <v>4.0000000000000002E-4</v>
      </c>
      <c r="E7" s="43">
        <v>8.9999999999999998E-4</v>
      </c>
      <c r="F7" s="43">
        <v>6.9999999999999999E-4</v>
      </c>
      <c r="G7" s="43">
        <v>5.0000000000000001E-4</v>
      </c>
      <c r="H7" s="43">
        <v>5.0000000000000001E-4</v>
      </c>
      <c r="I7" s="43">
        <v>5.0000000000000001E-4</v>
      </c>
      <c r="J7" s="47">
        <v>5.0000000000000001E-4</v>
      </c>
      <c r="K7" s="43"/>
      <c r="L7" s="124">
        <v>0</v>
      </c>
      <c r="M7" s="43">
        <v>1.2999999999999999E-3</v>
      </c>
      <c r="N7" s="43">
        <v>5.0000000000000001E-4</v>
      </c>
      <c r="O7" s="43">
        <v>5.9999999999999995E-4</v>
      </c>
      <c r="P7" s="43">
        <v>8.0000000000000004E-4</v>
      </c>
      <c r="Q7" s="43">
        <v>5.0000000000000001E-4</v>
      </c>
      <c r="R7" s="43">
        <v>4.0000000000000002E-4</v>
      </c>
      <c r="S7" s="47">
        <v>5.9999999999999995E-4</v>
      </c>
      <c r="T7" s="275"/>
      <c r="V7" s="274"/>
      <c r="W7" s="124">
        <v>0</v>
      </c>
      <c r="X7" s="43">
        <v>1E-4</v>
      </c>
      <c r="Y7" s="43">
        <v>5.0000000000000001E-4</v>
      </c>
      <c r="Z7" s="43">
        <v>8.9999999999999998E-4</v>
      </c>
      <c r="AA7" s="47">
        <v>2.0000000000000001E-4</v>
      </c>
      <c r="AB7" s="43"/>
      <c r="AC7" s="124">
        <v>0</v>
      </c>
      <c r="AD7" s="43">
        <v>1E-4</v>
      </c>
      <c r="AE7" s="43">
        <v>5.9999999999999995E-4</v>
      </c>
      <c r="AF7" s="43">
        <v>5.0000000000000001E-4</v>
      </c>
      <c r="AG7" s="47">
        <v>4.0000000000000002E-4</v>
      </c>
      <c r="AH7" s="275"/>
    </row>
    <row r="8" spans="2:34" x14ac:dyDescent="0.25">
      <c r="B8" s="274"/>
      <c r="C8" s="124">
        <v>3</v>
      </c>
      <c r="D8" s="43">
        <v>1.6000000000000001E-3</v>
      </c>
      <c r="E8" s="43">
        <v>1.2999999999999999E-3</v>
      </c>
      <c r="F8" s="43">
        <v>5.0000000000000001E-4</v>
      </c>
      <c r="G8" s="43">
        <v>1.5E-3</v>
      </c>
      <c r="H8" s="43">
        <v>8.0000000000000004E-4</v>
      </c>
      <c r="I8" s="43">
        <v>4.0000000000000002E-4</v>
      </c>
      <c r="J8" s="47">
        <v>2.9999999999999997E-4</v>
      </c>
      <c r="K8" s="43"/>
      <c r="L8" s="124">
        <v>3</v>
      </c>
      <c r="M8" s="43">
        <v>2.5000000000000001E-3</v>
      </c>
      <c r="N8" s="43">
        <v>1.4E-3</v>
      </c>
      <c r="O8" s="43">
        <v>1E-3</v>
      </c>
      <c r="P8" s="43">
        <v>1E-3</v>
      </c>
      <c r="Q8" s="43">
        <v>6.9999999999999999E-4</v>
      </c>
      <c r="R8" s="43">
        <v>6.9999999999999999E-4</v>
      </c>
      <c r="S8" s="47">
        <v>4.0000000000000002E-4</v>
      </c>
      <c r="T8" s="275"/>
      <c r="V8" s="274"/>
      <c r="W8" s="124">
        <v>3</v>
      </c>
      <c r="X8" s="43">
        <v>1E-4</v>
      </c>
      <c r="Y8" s="43">
        <v>5.9999999999999995E-4</v>
      </c>
      <c r="Z8" s="43">
        <v>1.2999999999999999E-3</v>
      </c>
      <c r="AA8" s="47">
        <v>2.0000000000000001E-4</v>
      </c>
      <c r="AB8" s="43"/>
      <c r="AC8" s="124">
        <v>3</v>
      </c>
      <c r="AD8" s="43">
        <v>1E-4</v>
      </c>
      <c r="AE8" s="43">
        <v>6.9999999999999999E-4</v>
      </c>
      <c r="AF8" s="43">
        <v>1.4E-3</v>
      </c>
      <c r="AG8" s="47">
        <v>6.9999999999999999E-4</v>
      </c>
      <c r="AH8" s="275"/>
    </row>
    <row r="9" spans="2:34" x14ac:dyDescent="0.25">
      <c r="B9" s="274"/>
      <c r="C9" s="124">
        <v>6</v>
      </c>
      <c r="D9" s="43">
        <v>4.7999999999999996E-3</v>
      </c>
      <c r="E9" s="43">
        <v>3.7000000000000002E-3</v>
      </c>
      <c r="F9" s="43">
        <v>1.9E-3</v>
      </c>
      <c r="G9" s="43">
        <v>3.8999999999999998E-3</v>
      </c>
      <c r="H9" s="43">
        <v>1.1000000000000001E-3</v>
      </c>
      <c r="I9" s="43">
        <v>5.9999999999999995E-4</v>
      </c>
      <c r="J9" s="47">
        <v>5.9999999999999995E-4</v>
      </c>
      <c r="K9" s="43"/>
      <c r="L9" s="124">
        <v>6</v>
      </c>
      <c r="M9" s="43">
        <v>3.2000000000000002E-3</v>
      </c>
      <c r="N9" s="43">
        <v>3.0999999999999999E-3</v>
      </c>
      <c r="O9" s="43">
        <v>1.4E-3</v>
      </c>
      <c r="P9" s="43">
        <v>1.6000000000000001E-3</v>
      </c>
      <c r="Q9" s="43">
        <v>8.9999999999999998E-4</v>
      </c>
      <c r="R9" s="43">
        <v>1E-3</v>
      </c>
      <c r="S9" s="47">
        <v>5.9999999999999995E-4</v>
      </c>
      <c r="T9" s="275"/>
      <c r="V9" s="274"/>
      <c r="W9" s="124">
        <v>6</v>
      </c>
      <c r="X9" s="43">
        <v>2.0000000000000001E-4</v>
      </c>
      <c r="Y9" s="43">
        <v>5.9999999999999995E-4</v>
      </c>
      <c r="Z9" s="43">
        <v>3.7000000000000002E-3</v>
      </c>
      <c r="AA9" s="47">
        <v>2.0000000000000001E-4</v>
      </c>
      <c r="AB9" s="43"/>
      <c r="AC9" s="124">
        <v>6</v>
      </c>
      <c r="AD9" s="43">
        <v>2.0000000000000001E-4</v>
      </c>
      <c r="AE9" s="43">
        <v>1.1000000000000001E-3</v>
      </c>
      <c r="AF9" s="43">
        <v>3.0999999999999999E-3</v>
      </c>
      <c r="AG9" s="47">
        <v>8.0000000000000004E-4</v>
      </c>
      <c r="AH9" s="275"/>
    </row>
    <row r="10" spans="2:34" x14ac:dyDescent="0.25">
      <c r="B10" s="274"/>
      <c r="C10" s="124">
        <v>9</v>
      </c>
      <c r="D10" s="43">
        <v>7.3000000000000001E-3</v>
      </c>
      <c r="E10" s="43">
        <v>5.0000000000000001E-3</v>
      </c>
      <c r="F10" s="43">
        <v>4.0000000000000001E-3</v>
      </c>
      <c r="G10" s="43">
        <v>5.1999999999999998E-3</v>
      </c>
      <c r="H10" s="43">
        <v>1.4E-3</v>
      </c>
      <c r="I10" s="43">
        <v>1E-3</v>
      </c>
      <c r="J10" s="47">
        <v>6.9999999999999999E-4</v>
      </c>
      <c r="K10" s="43"/>
      <c r="L10" s="124">
        <v>9</v>
      </c>
      <c r="M10" s="43">
        <v>6.1000000000000004E-3</v>
      </c>
      <c r="N10" s="43">
        <v>5.1999999999999998E-3</v>
      </c>
      <c r="O10" s="43">
        <v>1.9E-3</v>
      </c>
      <c r="P10" s="43">
        <v>2.0999999999999999E-3</v>
      </c>
      <c r="Q10" s="43">
        <v>1.5E-3</v>
      </c>
      <c r="R10" s="43">
        <v>1.2999999999999999E-3</v>
      </c>
      <c r="S10" s="47">
        <v>5.9999999999999995E-4</v>
      </c>
      <c r="T10" s="275"/>
      <c r="V10" s="274"/>
      <c r="W10" s="124">
        <v>9</v>
      </c>
      <c r="X10" s="43">
        <v>2.0000000000000001E-4</v>
      </c>
      <c r="Y10" s="43">
        <v>6.9999999999999999E-4</v>
      </c>
      <c r="Z10" s="43">
        <v>5.0000000000000001E-3</v>
      </c>
      <c r="AA10" s="47">
        <v>2.0000000000000001E-4</v>
      </c>
      <c r="AB10" s="43"/>
      <c r="AC10" s="124">
        <v>9</v>
      </c>
      <c r="AD10" s="43">
        <v>2.0000000000000001E-4</v>
      </c>
      <c r="AE10" s="43">
        <v>1.1000000000000001E-3</v>
      </c>
      <c r="AF10" s="43">
        <v>5.1999999999999998E-3</v>
      </c>
      <c r="AG10" s="47">
        <v>1E-3</v>
      </c>
      <c r="AH10" s="275"/>
    </row>
    <row r="11" spans="2:34" x14ac:dyDescent="0.25">
      <c r="B11" s="274"/>
      <c r="C11" s="124">
        <v>12</v>
      </c>
      <c r="D11" s="43">
        <v>9.1000000000000004E-3</v>
      </c>
      <c r="E11" s="43">
        <v>4.3E-3</v>
      </c>
      <c r="F11" s="43">
        <v>3.7000000000000002E-3</v>
      </c>
      <c r="G11" s="43">
        <v>6.1000000000000004E-3</v>
      </c>
      <c r="H11" s="43">
        <v>2E-3</v>
      </c>
      <c r="I11" s="43">
        <v>1.2999999999999999E-3</v>
      </c>
      <c r="J11" s="47">
        <v>5.0000000000000001E-4</v>
      </c>
      <c r="K11" s="43"/>
      <c r="L11" s="124">
        <v>12</v>
      </c>
      <c r="M11" s="43">
        <v>8.3999999999999995E-3</v>
      </c>
      <c r="N11" s="43">
        <v>7.4000000000000003E-3</v>
      </c>
      <c r="O11" s="43">
        <v>2.8E-3</v>
      </c>
      <c r="P11" s="43">
        <v>4.3E-3</v>
      </c>
      <c r="Q11" s="43">
        <v>1.6999999999999999E-3</v>
      </c>
      <c r="R11" s="43">
        <v>1.4E-3</v>
      </c>
      <c r="S11" s="47">
        <v>5.9999999999999995E-4</v>
      </c>
      <c r="T11" s="275"/>
      <c r="V11" s="274"/>
      <c r="W11" s="124">
        <v>12</v>
      </c>
      <c r="X11" s="43">
        <v>2.9999999999999997E-4</v>
      </c>
      <c r="Y11" s="43">
        <v>4.0000000000000002E-4</v>
      </c>
      <c r="Z11" s="43">
        <v>4.3E-3</v>
      </c>
      <c r="AA11" s="47">
        <v>2.9999999999999997E-4</v>
      </c>
      <c r="AB11" s="43"/>
      <c r="AC11" s="124">
        <v>12</v>
      </c>
      <c r="AD11" s="43">
        <v>2.9999999999999997E-4</v>
      </c>
      <c r="AE11" s="43">
        <v>1.1000000000000001E-3</v>
      </c>
      <c r="AF11" s="43">
        <v>7.4000000000000003E-3</v>
      </c>
      <c r="AG11" s="47">
        <v>1.1999999999999999E-3</v>
      </c>
      <c r="AH11" s="275"/>
    </row>
    <row r="12" spans="2:34" x14ac:dyDescent="0.25">
      <c r="B12" s="274"/>
      <c r="C12" s="124">
        <v>15</v>
      </c>
      <c r="D12" s="43">
        <v>1.1599999999999999E-2</v>
      </c>
      <c r="E12" s="43">
        <v>5.7999999999999996E-3</v>
      </c>
      <c r="F12" s="43">
        <v>7.7999999999999996E-3</v>
      </c>
      <c r="G12" s="43">
        <v>7.1999999999999998E-3</v>
      </c>
      <c r="H12" s="43">
        <v>2.3E-3</v>
      </c>
      <c r="I12" s="43">
        <v>2E-3</v>
      </c>
      <c r="J12" s="47">
        <v>5.0000000000000001E-4</v>
      </c>
      <c r="K12" s="43"/>
      <c r="L12" s="124">
        <v>15</v>
      </c>
      <c r="M12" s="43">
        <v>1.0800000000000001E-2</v>
      </c>
      <c r="N12" s="43">
        <v>9.7000000000000003E-3</v>
      </c>
      <c r="O12" s="43">
        <v>4.7999999999999996E-3</v>
      </c>
      <c r="P12" s="43">
        <v>5.5999999999999999E-3</v>
      </c>
      <c r="Q12" s="43">
        <v>2E-3</v>
      </c>
      <c r="R12" s="43">
        <v>1.8E-3</v>
      </c>
      <c r="S12" s="47">
        <v>4.0000000000000002E-4</v>
      </c>
      <c r="T12" s="275"/>
      <c r="V12" s="274"/>
      <c r="W12" s="124">
        <v>15</v>
      </c>
      <c r="X12" s="43">
        <v>8.0000000000000004E-4</v>
      </c>
      <c r="Y12" s="43">
        <v>4.0000000000000002E-4</v>
      </c>
      <c r="Z12" s="43">
        <v>5.7999999999999996E-3</v>
      </c>
      <c r="AA12" s="47">
        <v>2.9999999999999997E-4</v>
      </c>
      <c r="AB12" s="43"/>
      <c r="AC12" s="124">
        <v>15</v>
      </c>
      <c r="AD12" s="43">
        <v>2.9999999999999997E-4</v>
      </c>
      <c r="AE12" s="43">
        <v>1.1000000000000001E-3</v>
      </c>
      <c r="AF12" s="43">
        <v>9.7000000000000003E-3</v>
      </c>
      <c r="AG12" s="47">
        <v>2.7000000000000001E-3</v>
      </c>
      <c r="AH12" s="275"/>
    </row>
    <row r="13" spans="2:34" x14ac:dyDescent="0.25">
      <c r="B13" s="274"/>
      <c r="C13" s="124">
        <v>18</v>
      </c>
      <c r="D13" s="43">
        <v>1.5299999999999999E-2</v>
      </c>
      <c r="E13" s="43">
        <v>9.2999999999999992E-3</v>
      </c>
      <c r="F13" s="43">
        <v>1.01E-2</v>
      </c>
      <c r="G13" s="43">
        <v>8.5000000000000006E-3</v>
      </c>
      <c r="H13" s="43">
        <v>2.8E-3</v>
      </c>
      <c r="I13" s="43">
        <v>2.5999999999999999E-3</v>
      </c>
      <c r="J13" s="47">
        <v>5.9999999999999995E-4</v>
      </c>
      <c r="K13" s="43"/>
      <c r="L13" s="124">
        <v>18</v>
      </c>
      <c r="M13" s="43">
        <v>1.9900000000000001E-2</v>
      </c>
      <c r="N13" s="43">
        <v>1.4200000000000001E-2</v>
      </c>
      <c r="O13" s="43">
        <v>6.7999999999999996E-3</v>
      </c>
      <c r="P13" s="43">
        <v>6.4000000000000003E-3</v>
      </c>
      <c r="Q13" s="43">
        <v>2.3E-3</v>
      </c>
      <c r="R13" s="43">
        <v>2.3999999999999998E-3</v>
      </c>
      <c r="S13" s="47">
        <v>4.0000000000000002E-4</v>
      </c>
      <c r="T13" s="275"/>
      <c r="V13" s="274"/>
      <c r="W13" s="124">
        <v>18</v>
      </c>
      <c r="X13" s="43">
        <v>8.9999999999999998E-4</v>
      </c>
      <c r="Y13" s="43">
        <v>1.5E-3</v>
      </c>
      <c r="Z13" s="43">
        <v>9.2999999999999992E-3</v>
      </c>
      <c r="AA13" s="47">
        <v>4.0000000000000002E-4</v>
      </c>
      <c r="AB13" s="43"/>
      <c r="AC13" s="124">
        <v>18</v>
      </c>
      <c r="AD13" s="43">
        <v>2.0000000000000001E-4</v>
      </c>
      <c r="AE13" s="43">
        <v>1.1000000000000001E-3</v>
      </c>
      <c r="AF13" s="43">
        <v>1.4200000000000001E-2</v>
      </c>
      <c r="AG13" s="47">
        <v>2.8999999999999998E-3</v>
      </c>
      <c r="AH13" s="275"/>
    </row>
    <row r="14" spans="2:34" x14ac:dyDescent="0.25">
      <c r="B14" s="274"/>
      <c r="C14" s="124">
        <v>21</v>
      </c>
      <c r="D14" s="43">
        <v>2.92E-2</v>
      </c>
      <c r="E14" s="43">
        <v>1.2800000000000001E-2</v>
      </c>
      <c r="F14" s="43">
        <v>2.01E-2</v>
      </c>
      <c r="G14" s="43">
        <v>0.01</v>
      </c>
      <c r="H14" s="43">
        <v>3.0999999999999999E-3</v>
      </c>
      <c r="I14" s="43">
        <v>3.0000000000000001E-3</v>
      </c>
      <c r="J14" s="47">
        <v>5.9999999999999995E-4</v>
      </c>
      <c r="K14" s="43"/>
      <c r="L14" s="124">
        <v>21</v>
      </c>
      <c r="M14" s="43">
        <v>2.64E-2</v>
      </c>
      <c r="N14" s="43">
        <v>1.66E-2</v>
      </c>
      <c r="O14" s="43">
        <v>1.0500000000000001E-2</v>
      </c>
      <c r="P14" s="43">
        <v>7.9000000000000008E-3</v>
      </c>
      <c r="Q14" s="43">
        <v>2.7000000000000001E-3</v>
      </c>
      <c r="R14" s="43">
        <v>3.0000000000000001E-3</v>
      </c>
      <c r="S14" s="47">
        <v>4.0000000000000002E-4</v>
      </c>
      <c r="T14" s="275"/>
      <c r="V14" s="274"/>
      <c r="W14" s="124">
        <v>21</v>
      </c>
      <c r="X14" s="43">
        <v>8.0000000000000004E-4</v>
      </c>
      <c r="Y14" s="43">
        <v>1.2999999999999999E-3</v>
      </c>
      <c r="Z14" s="43">
        <v>1.2800000000000001E-2</v>
      </c>
      <c r="AA14" s="47">
        <v>4.0000000000000002E-4</v>
      </c>
      <c r="AB14" s="43"/>
      <c r="AC14" s="124">
        <v>21</v>
      </c>
      <c r="AD14" s="43">
        <v>2.0000000000000001E-4</v>
      </c>
      <c r="AE14" s="43">
        <v>1.1000000000000001E-3</v>
      </c>
      <c r="AF14" s="43">
        <v>1.66E-2</v>
      </c>
      <c r="AG14" s="47">
        <v>3.0999999999999999E-3</v>
      </c>
      <c r="AH14" s="275"/>
    </row>
    <row r="15" spans="2:34" x14ac:dyDescent="0.25">
      <c r="B15" s="274"/>
      <c r="C15" s="124">
        <v>24</v>
      </c>
      <c r="D15" s="43">
        <v>4.8500000000000001E-2</v>
      </c>
      <c r="E15" s="43">
        <v>1.41E-2</v>
      </c>
      <c r="F15" s="43">
        <v>2.1000000000000001E-2</v>
      </c>
      <c r="G15" s="43">
        <v>1.2E-2</v>
      </c>
      <c r="H15" s="43">
        <v>4.1999999999999997E-3</v>
      </c>
      <c r="I15" s="43">
        <v>3.3999999999999998E-3</v>
      </c>
      <c r="J15" s="47">
        <v>8.0000000000000004E-4</v>
      </c>
      <c r="K15" s="43"/>
      <c r="L15" s="124">
        <v>24</v>
      </c>
      <c r="M15" s="43">
        <v>3.4700000000000002E-2</v>
      </c>
      <c r="N15" s="43">
        <v>1.9099999999999999E-2</v>
      </c>
      <c r="O15" s="43">
        <v>1.43E-2</v>
      </c>
      <c r="P15" s="43">
        <v>9.4999999999999998E-3</v>
      </c>
      <c r="Q15" s="43">
        <v>3.0000000000000001E-3</v>
      </c>
      <c r="R15" s="43">
        <v>3.0999999999999999E-3</v>
      </c>
      <c r="S15" s="47">
        <v>6.9999999999999999E-4</v>
      </c>
      <c r="T15" s="275"/>
      <c r="V15" s="274"/>
      <c r="W15" s="124">
        <v>24</v>
      </c>
      <c r="X15" s="43">
        <v>8.9999999999999998E-4</v>
      </c>
      <c r="Y15" s="43">
        <v>1.1000000000000001E-3</v>
      </c>
      <c r="Z15" s="43">
        <v>1.41E-2</v>
      </c>
      <c r="AA15" s="47">
        <v>5.0000000000000001E-4</v>
      </c>
      <c r="AB15" s="43"/>
      <c r="AC15" s="124">
        <v>24</v>
      </c>
      <c r="AD15" s="43">
        <v>2.0000000000000001E-4</v>
      </c>
      <c r="AE15" s="43">
        <v>1.1000000000000001E-3</v>
      </c>
      <c r="AF15" s="43">
        <v>1.9099999999999999E-2</v>
      </c>
      <c r="AG15" s="47">
        <v>3.2000000000000002E-3</v>
      </c>
      <c r="AH15" s="275"/>
    </row>
    <row r="16" spans="2:34" x14ac:dyDescent="0.25">
      <c r="B16" s="274"/>
      <c r="C16" s="124">
        <v>27</v>
      </c>
      <c r="D16" s="43">
        <v>6.2700000000000006E-2</v>
      </c>
      <c r="E16" s="43">
        <v>1.7299999999999999E-2</v>
      </c>
      <c r="F16" s="43">
        <v>2.4400000000000002E-2</v>
      </c>
      <c r="G16" s="43">
        <v>1.34E-2</v>
      </c>
      <c r="H16" s="43">
        <v>4.7999999999999996E-3</v>
      </c>
      <c r="I16" s="43">
        <v>3.7000000000000002E-3</v>
      </c>
      <c r="J16" s="47">
        <v>8.9999999999999998E-4</v>
      </c>
      <c r="K16" s="43"/>
      <c r="L16" s="124">
        <v>27</v>
      </c>
      <c r="M16" s="43">
        <v>4.1799999999999997E-2</v>
      </c>
      <c r="N16" s="43">
        <v>2.41E-2</v>
      </c>
      <c r="O16" s="43">
        <v>2.1399999999999999E-2</v>
      </c>
      <c r="P16" s="43">
        <v>1.11E-2</v>
      </c>
      <c r="Q16" s="43">
        <v>3.5000000000000001E-3</v>
      </c>
      <c r="R16" s="43">
        <v>3.3E-3</v>
      </c>
      <c r="S16" s="47">
        <v>6.9999999999999999E-4</v>
      </c>
      <c r="T16" s="275"/>
      <c r="V16" s="274"/>
      <c r="W16" s="124">
        <v>27</v>
      </c>
      <c r="X16" s="43">
        <v>8.9999999999999998E-4</v>
      </c>
      <c r="Y16" s="43">
        <v>1.1000000000000001E-3</v>
      </c>
      <c r="Z16" s="43">
        <v>1.7299999999999999E-2</v>
      </c>
      <c r="AA16" s="47">
        <v>5.0000000000000001E-4</v>
      </c>
      <c r="AB16" s="43"/>
      <c r="AC16" s="124">
        <v>27</v>
      </c>
      <c r="AD16" s="43">
        <v>2.9999999999999997E-4</v>
      </c>
      <c r="AE16" s="43">
        <v>1.1000000000000001E-3</v>
      </c>
      <c r="AF16" s="43">
        <v>2.41E-2</v>
      </c>
      <c r="AG16" s="47">
        <v>3.3E-3</v>
      </c>
      <c r="AH16" s="275"/>
    </row>
    <row r="17" spans="2:34" x14ac:dyDescent="0.25">
      <c r="B17" s="274"/>
      <c r="C17" s="124">
        <v>30</v>
      </c>
      <c r="D17" s="43">
        <v>7.7299999999999994E-2</v>
      </c>
      <c r="E17" s="43">
        <v>2.0400000000000001E-2</v>
      </c>
      <c r="F17" s="43">
        <v>2.8000000000000001E-2</v>
      </c>
      <c r="G17" s="43">
        <v>1.49E-2</v>
      </c>
      <c r="H17" s="43">
        <v>6.0000000000000001E-3</v>
      </c>
      <c r="I17" s="43">
        <v>4.1999999999999997E-3</v>
      </c>
      <c r="J17" s="47">
        <v>8.9999999999999998E-4</v>
      </c>
      <c r="K17" s="43"/>
      <c r="L17" s="124">
        <v>30</v>
      </c>
      <c r="M17" s="43">
        <v>5.8599999999999999E-2</v>
      </c>
      <c r="N17" s="43">
        <v>2.93E-2</v>
      </c>
      <c r="O17" s="43">
        <v>2.35E-2</v>
      </c>
      <c r="P17" s="43">
        <v>1.21E-2</v>
      </c>
      <c r="Q17" s="43">
        <v>4.4000000000000003E-3</v>
      </c>
      <c r="R17" s="43">
        <v>3.5999999999999999E-3</v>
      </c>
      <c r="S17" s="47">
        <v>8.0000000000000004E-4</v>
      </c>
      <c r="T17" s="275"/>
      <c r="V17" s="274"/>
      <c r="W17" s="124">
        <v>30</v>
      </c>
      <c r="X17" s="43">
        <v>8.9999999999999998E-4</v>
      </c>
      <c r="Y17" s="43">
        <v>8.0000000000000004E-4</v>
      </c>
      <c r="Z17" s="43">
        <v>2.0400000000000001E-2</v>
      </c>
      <c r="AA17" s="47">
        <v>5.0000000000000001E-4</v>
      </c>
      <c r="AB17" s="43"/>
      <c r="AC17" s="124">
        <v>30</v>
      </c>
      <c r="AD17" s="43">
        <v>4.0000000000000002E-4</v>
      </c>
      <c r="AE17" s="43">
        <v>1.1000000000000001E-3</v>
      </c>
      <c r="AF17" s="43">
        <v>2.93E-2</v>
      </c>
      <c r="AG17" s="47">
        <v>3.5000000000000001E-3</v>
      </c>
      <c r="AH17" s="275"/>
    </row>
    <row r="18" spans="2:34" x14ac:dyDescent="0.25">
      <c r="B18" s="274"/>
      <c r="C18" s="124">
        <v>33</v>
      </c>
      <c r="D18" s="43">
        <v>9.8699999999999996E-2</v>
      </c>
      <c r="E18" s="43">
        <v>2.8899999999999999E-2</v>
      </c>
      <c r="F18" s="43">
        <v>3.9800000000000002E-2</v>
      </c>
      <c r="G18" s="43">
        <v>1.6899999999999998E-2</v>
      </c>
      <c r="H18" s="43">
        <v>7.1000000000000004E-3</v>
      </c>
      <c r="I18" s="43">
        <v>4.4000000000000003E-3</v>
      </c>
      <c r="J18" s="47">
        <v>1E-3</v>
      </c>
      <c r="K18" s="43"/>
      <c r="L18" s="124">
        <v>33</v>
      </c>
      <c r="M18" s="43">
        <v>6.5199999999999994E-2</v>
      </c>
      <c r="N18" s="43">
        <v>3.1899999999999998E-2</v>
      </c>
      <c r="O18" s="43">
        <v>2.6700000000000002E-2</v>
      </c>
      <c r="P18" s="43">
        <v>1.3299999999999999E-2</v>
      </c>
      <c r="Q18" s="43">
        <v>5.7999999999999996E-3</v>
      </c>
      <c r="R18" s="43">
        <v>4.3E-3</v>
      </c>
      <c r="S18" s="47">
        <v>8.9999999999999998E-4</v>
      </c>
      <c r="T18" s="275"/>
      <c r="V18" s="274"/>
      <c r="W18" s="124">
        <v>33</v>
      </c>
      <c r="X18" s="43">
        <v>8.9999999999999998E-4</v>
      </c>
      <c r="Y18" s="43">
        <v>5.0000000000000001E-4</v>
      </c>
      <c r="Z18" s="43">
        <v>2.8899999999999999E-2</v>
      </c>
      <c r="AA18" s="47">
        <v>5.9999999999999995E-4</v>
      </c>
      <c r="AB18" s="43"/>
      <c r="AC18" s="124">
        <v>33</v>
      </c>
      <c r="AD18" s="43">
        <v>4.0000000000000002E-4</v>
      </c>
      <c r="AE18" s="43">
        <v>1.1999999999999999E-3</v>
      </c>
      <c r="AF18" s="43">
        <v>3.1899999999999998E-2</v>
      </c>
      <c r="AG18" s="47">
        <v>3.5999999999999999E-3</v>
      </c>
      <c r="AH18" s="275"/>
    </row>
    <row r="19" spans="2:34" x14ac:dyDescent="0.25">
      <c r="B19" s="274"/>
      <c r="C19" s="124">
        <v>36</v>
      </c>
      <c r="D19" s="43">
        <v>0.1144</v>
      </c>
      <c r="E19" s="43">
        <v>3.6600000000000001E-2</v>
      </c>
      <c r="F19" s="43">
        <v>4.9200000000000001E-2</v>
      </c>
      <c r="G19" s="43">
        <v>1.8200000000000001E-2</v>
      </c>
      <c r="H19" s="43">
        <v>7.6E-3</v>
      </c>
      <c r="I19" s="43">
        <v>4.7999999999999996E-3</v>
      </c>
      <c r="J19" s="47">
        <v>1.1000000000000001E-3</v>
      </c>
      <c r="K19" s="43"/>
      <c r="L19" s="124">
        <v>36</v>
      </c>
      <c r="M19" s="43">
        <v>7.0099999999999996E-2</v>
      </c>
      <c r="N19" s="43">
        <v>3.7199999999999997E-2</v>
      </c>
      <c r="O19" s="43">
        <v>3.4000000000000002E-2</v>
      </c>
      <c r="P19" s="43">
        <v>1.46E-2</v>
      </c>
      <c r="Q19" s="43">
        <v>6.6E-3</v>
      </c>
      <c r="R19" s="43">
        <v>4.7000000000000002E-3</v>
      </c>
      <c r="S19" s="47">
        <v>1E-3</v>
      </c>
      <c r="T19" s="275"/>
      <c r="V19" s="274"/>
      <c r="W19" s="124">
        <v>36</v>
      </c>
      <c r="X19" s="43">
        <v>8.9999999999999998E-4</v>
      </c>
      <c r="Y19" s="43">
        <v>5.0000000000000001E-4</v>
      </c>
      <c r="Z19" s="43">
        <v>3.6600000000000001E-2</v>
      </c>
      <c r="AA19" s="47">
        <v>6.9999999999999999E-4</v>
      </c>
      <c r="AB19" s="43"/>
      <c r="AC19" s="124">
        <v>36</v>
      </c>
      <c r="AD19" s="43">
        <v>5.0000000000000001E-4</v>
      </c>
      <c r="AE19" s="43">
        <v>1.1999999999999999E-3</v>
      </c>
      <c r="AF19" s="43">
        <v>3.7199999999999997E-2</v>
      </c>
      <c r="AG19" s="47">
        <v>3.7000000000000002E-3</v>
      </c>
      <c r="AH19" s="275"/>
    </row>
    <row r="20" spans="2:34" x14ac:dyDescent="0.25">
      <c r="B20" s="274"/>
      <c r="C20" s="124">
        <v>39</v>
      </c>
      <c r="D20" s="43">
        <v>0.12740000000000001</v>
      </c>
      <c r="E20" s="43">
        <v>6.3399999999999998E-2</v>
      </c>
      <c r="F20" s="43">
        <v>5.6899999999999999E-2</v>
      </c>
      <c r="G20" s="43">
        <v>2.0400000000000001E-2</v>
      </c>
      <c r="H20" s="43">
        <v>8.3999999999999995E-3</v>
      </c>
      <c r="I20" s="43">
        <v>5.1000000000000004E-3</v>
      </c>
      <c r="J20" s="47">
        <v>1.2999999999999999E-3</v>
      </c>
      <c r="K20" s="43"/>
      <c r="L20" s="124">
        <v>39</v>
      </c>
      <c r="M20" s="43">
        <v>8.9700000000000002E-2</v>
      </c>
      <c r="N20" s="43">
        <v>4.2599999999999999E-2</v>
      </c>
      <c r="O20" s="43">
        <v>4.07E-2</v>
      </c>
      <c r="P20" s="43">
        <v>1.55E-2</v>
      </c>
      <c r="Q20" s="43">
        <v>7.1999999999999998E-3</v>
      </c>
      <c r="R20" s="43">
        <v>5.1999999999999998E-3</v>
      </c>
      <c r="S20" s="47">
        <v>1.1999999999999999E-3</v>
      </c>
      <c r="T20" s="275"/>
      <c r="V20" s="274"/>
      <c r="W20" s="124">
        <v>39</v>
      </c>
      <c r="X20" s="43">
        <v>1E-3</v>
      </c>
      <c r="Y20" s="43">
        <v>4.0000000000000002E-4</v>
      </c>
      <c r="Z20" s="43">
        <v>6.3399999999999998E-2</v>
      </c>
      <c r="AA20" s="47">
        <v>5.0000000000000001E-4</v>
      </c>
      <c r="AB20" s="43"/>
      <c r="AC20" s="124">
        <v>39</v>
      </c>
      <c r="AD20" s="43">
        <v>5.0000000000000001E-4</v>
      </c>
      <c r="AE20" s="43">
        <v>1.1999999999999999E-3</v>
      </c>
      <c r="AF20" s="43">
        <v>4.2599999999999999E-2</v>
      </c>
      <c r="AG20" s="47">
        <v>3.7000000000000002E-3</v>
      </c>
      <c r="AH20" s="275"/>
    </row>
    <row r="21" spans="2:34" x14ac:dyDescent="0.25">
      <c r="B21" s="274"/>
      <c r="C21" s="124">
        <v>42</v>
      </c>
      <c r="D21" s="43">
        <v>0.14430000000000001</v>
      </c>
      <c r="E21" s="43">
        <v>7.17E-2</v>
      </c>
      <c r="F21" s="43">
        <v>6.5100000000000005E-2</v>
      </c>
      <c r="G21" s="43">
        <v>2.2499999999999999E-2</v>
      </c>
      <c r="H21" s="43">
        <v>8.5000000000000006E-3</v>
      </c>
      <c r="I21" s="43">
        <v>5.7000000000000002E-3</v>
      </c>
      <c r="J21" s="47">
        <v>1.5E-3</v>
      </c>
      <c r="K21" s="43"/>
      <c r="L21" s="124">
        <v>42</v>
      </c>
      <c r="M21" s="43">
        <v>0.10349999999999999</v>
      </c>
      <c r="N21" s="43">
        <v>5.67E-2</v>
      </c>
      <c r="O21" s="43">
        <v>4.6199999999999998E-2</v>
      </c>
      <c r="P21" s="43">
        <v>1.83E-2</v>
      </c>
      <c r="Q21" s="43">
        <v>7.9000000000000008E-3</v>
      </c>
      <c r="R21" s="43">
        <v>5.5999999999999999E-3</v>
      </c>
      <c r="S21" s="47">
        <v>1.2999999999999999E-3</v>
      </c>
      <c r="T21" s="275"/>
      <c r="V21" s="274"/>
      <c r="W21" s="124">
        <v>42</v>
      </c>
      <c r="X21" s="43">
        <v>8.9999999999999998E-4</v>
      </c>
      <c r="Y21" s="43">
        <v>2.9999999999999997E-4</v>
      </c>
      <c r="Z21" s="43">
        <v>7.17E-2</v>
      </c>
      <c r="AA21" s="47">
        <v>5.9999999999999995E-4</v>
      </c>
      <c r="AB21" s="43"/>
      <c r="AC21" s="124">
        <v>42</v>
      </c>
      <c r="AD21" s="43">
        <v>5.9999999999999995E-4</v>
      </c>
      <c r="AE21" s="43">
        <v>1.2999999999999999E-3</v>
      </c>
      <c r="AF21" s="43">
        <v>5.67E-2</v>
      </c>
      <c r="AG21" s="47">
        <v>3.8999999999999998E-3</v>
      </c>
      <c r="AH21" s="275"/>
    </row>
    <row r="22" spans="2:34" x14ac:dyDescent="0.25">
      <c r="B22" s="274"/>
      <c r="C22" s="124">
        <v>45</v>
      </c>
      <c r="D22" s="43">
        <v>0.1575</v>
      </c>
      <c r="E22" s="43">
        <v>7.7499999999999999E-2</v>
      </c>
      <c r="F22" s="43">
        <v>6.5500000000000003E-2</v>
      </c>
      <c r="G22" s="43">
        <v>2.4899999999999999E-2</v>
      </c>
      <c r="H22" s="43">
        <v>9.2999999999999992E-3</v>
      </c>
      <c r="I22" s="43">
        <v>6.0000000000000001E-3</v>
      </c>
      <c r="J22" s="47">
        <v>1.6000000000000001E-3</v>
      </c>
      <c r="K22" s="43"/>
      <c r="L22" s="124">
        <v>45</v>
      </c>
      <c r="M22" s="43">
        <v>0.1172</v>
      </c>
      <c r="N22" s="43">
        <v>6.9099999999999995E-2</v>
      </c>
      <c r="O22" s="43">
        <v>0.05</v>
      </c>
      <c r="P22" s="43">
        <v>2.2800000000000001E-2</v>
      </c>
      <c r="Q22" s="43">
        <v>8.3999999999999995E-3</v>
      </c>
      <c r="R22" s="43">
        <v>6.0000000000000001E-3</v>
      </c>
      <c r="S22" s="47">
        <v>1.4E-3</v>
      </c>
      <c r="T22" s="275"/>
      <c r="V22" s="274"/>
      <c r="W22" s="124">
        <v>45</v>
      </c>
      <c r="X22" s="43">
        <v>8.9999999999999998E-4</v>
      </c>
      <c r="Y22" s="43">
        <v>2.0000000000000001E-4</v>
      </c>
      <c r="Z22" s="43">
        <v>7.7499999999999999E-2</v>
      </c>
      <c r="AA22" s="47">
        <v>6.9999999999999999E-4</v>
      </c>
      <c r="AB22" s="43"/>
      <c r="AC22" s="124">
        <v>45</v>
      </c>
      <c r="AD22" s="43">
        <v>6.9999999999999999E-4</v>
      </c>
      <c r="AE22" s="43">
        <v>1.2999999999999999E-3</v>
      </c>
      <c r="AF22" s="43">
        <v>6.9099999999999995E-2</v>
      </c>
      <c r="AG22" s="47">
        <v>3.8999999999999998E-3</v>
      </c>
      <c r="AH22" s="275"/>
    </row>
    <row r="23" spans="2:34" x14ac:dyDescent="0.25">
      <c r="B23" s="274"/>
      <c r="C23" s="124">
        <v>48</v>
      </c>
      <c r="D23" s="43">
        <v>0.1862</v>
      </c>
      <c r="E23" s="43">
        <v>9.4600000000000004E-2</v>
      </c>
      <c r="F23" s="43">
        <v>6.9199999999999998E-2</v>
      </c>
      <c r="G23" s="43">
        <v>2.6499999999999999E-2</v>
      </c>
      <c r="H23" s="43">
        <v>1.0500000000000001E-2</v>
      </c>
      <c r="I23" s="43">
        <v>7.1000000000000004E-3</v>
      </c>
      <c r="J23" s="47">
        <v>1.6999999999999999E-3</v>
      </c>
      <c r="K23" s="43"/>
      <c r="L23" s="124">
        <v>48</v>
      </c>
      <c r="M23" s="43">
        <v>0.13020000000000001</v>
      </c>
      <c r="N23" s="43">
        <v>7.9200000000000007E-2</v>
      </c>
      <c r="O23" s="43">
        <v>5.7599999999999998E-2</v>
      </c>
      <c r="P23" s="43">
        <v>2.5399999999999999E-2</v>
      </c>
      <c r="Q23" s="43">
        <v>8.9999999999999993E-3</v>
      </c>
      <c r="R23" s="43">
        <v>6.6E-3</v>
      </c>
      <c r="S23" s="47">
        <v>1.5E-3</v>
      </c>
      <c r="T23" s="275"/>
      <c r="V23" s="274"/>
      <c r="W23" s="124">
        <v>48</v>
      </c>
      <c r="X23" s="43">
        <v>8.9999999999999998E-4</v>
      </c>
      <c r="Y23" s="43">
        <v>2.9999999999999997E-4</v>
      </c>
      <c r="Z23" s="43">
        <v>9.4600000000000004E-2</v>
      </c>
      <c r="AA23" s="47">
        <v>5.9999999999999995E-4</v>
      </c>
      <c r="AB23" s="43"/>
      <c r="AC23" s="124">
        <v>48</v>
      </c>
      <c r="AD23" s="43">
        <v>6.9999999999999999E-4</v>
      </c>
      <c r="AE23" s="43">
        <v>1.1999999999999999E-3</v>
      </c>
      <c r="AF23" s="43">
        <v>7.9200000000000007E-2</v>
      </c>
      <c r="AG23" s="47">
        <v>4.0000000000000001E-3</v>
      </c>
      <c r="AH23" s="275"/>
    </row>
    <row r="24" spans="2:34" x14ac:dyDescent="0.25">
      <c r="B24" s="274"/>
      <c r="C24" s="124">
        <v>51</v>
      </c>
      <c r="D24" s="43">
        <v>0.19969999999999999</v>
      </c>
      <c r="E24" s="43">
        <v>0.10639999999999999</v>
      </c>
      <c r="F24" s="43">
        <v>7.7399999999999997E-2</v>
      </c>
      <c r="G24" s="43">
        <v>2.81E-2</v>
      </c>
      <c r="H24" s="43">
        <v>1.0999999999999999E-2</v>
      </c>
      <c r="I24" s="43">
        <v>7.7000000000000002E-3</v>
      </c>
      <c r="J24" s="47">
        <v>1.9E-3</v>
      </c>
      <c r="K24" s="43"/>
      <c r="L24" s="124">
        <v>51</v>
      </c>
      <c r="M24" s="43">
        <v>0.1457</v>
      </c>
      <c r="N24" s="43">
        <v>8.5999999999999993E-2</v>
      </c>
      <c r="O24" s="43">
        <v>6.3200000000000006E-2</v>
      </c>
      <c r="P24" s="43">
        <v>2.8899999999999999E-2</v>
      </c>
      <c r="Q24" s="43">
        <v>9.4000000000000004E-3</v>
      </c>
      <c r="R24" s="43">
        <v>6.8999999999999999E-3</v>
      </c>
      <c r="S24" s="47">
        <v>1.6000000000000001E-3</v>
      </c>
      <c r="T24" s="275"/>
      <c r="V24" s="274"/>
      <c r="W24" s="124">
        <v>51</v>
      </c>
      <c r="X24" s="43">
        <v>8.9999999999999998E-4</v>
      </c>
      <c r="Y24" s="43">
        <v>2.9999999999999997E-4</v>
      </c>
      <c r="Z24" s="43">
        <v>0.10639999999999999</v>
      </c>
      <c r="AA24" s="47">
        <v>6.9999999999999999E-4</v>
      </c>
      <c r="AB24" s="43"/>
      <c r="AC24" s="124">
        <v>51</v>
      </c>
      <c r="AD24" s="43">
        <v>6.9999999999999999E-4</v>
      </c>
      <c r="AE24" s="43">
        <v>1.2999999999999999E-3</v>
      </c>
      <c r="AF24" s="43">
        <v>8.5999999999999993E-2</v>
      </c>
      <c r="AG24" s="47">
        <v>4.1000000000000003E-3</v>
      </c>
      <c r="AH24" s="275"/>
    </row>
    <row r="25" spans="2:34" x14ac:dyDescent="0.25">
      <c r="B25" s="274"/>
      <c r="C25" s="124">
        <v>54</v>
      </c>
      <c r="D25" s="43">
        <v>0.2132</v>
      </c>
      <c r="E25" s="43">
        <v>0.1201</v>
      </c>
      <c r="F25" s="43">
        <v>8.0299999999999996E-2</v>
      </c>
      <c r="G25" s="43">
        <v>0.03</v>
      </c>
      <c r="H25" s="43">
        <v>1.1599999999999999E-2</v>
      </c>
      <c r="I25" s="43">
        <v>8.2000000000000007E-3</v>
      </c>
      <c r="J25" s="47">
        <v>2.0999999999999999E-3</v>
      </c>
      <c r="K25" s="43"/>
      <c r="L25" s="124">
        <v>54</v>
      </c>
      <c r="M25" s="43">
        <v>0.16839999999999999</v>
      </c>
      <c r="N25" s="43">
        <v>9.98E-2</v>
      </c>
      <c r="O25" s="43">
        <v>7.1099999999999997E-2</v>
      </c>
      <c r="P25" s="43">
        <v>2.9899999999999999E-2</v>
      </c>
      <c r="Q25" s="43">
        <v>0.01</v>
      </c>
      <c r="R25" s="43">
        <v>7.3000000000000001E-3</v>
      </c>
      <c r="S25" s="47">
        <v>1.6999999999999999E-3</v>
      </c>
      <c r="T25" s="275"/>
      <c r="V25" s="274"/>
      <c r="W25" s="124">
        <v>54</v>
      </c>
      <c r="X25" s="43">
        <v>8.9999999999999998E-4</v>
      </c>
      <c r="Y25" s="43">
        <v>4.0000000000000002E-4</v>
      </c>
      <c r="Z25" s="43">
        <v>0.1201</v>
      </c>
      <c r="AA25" s="47">
        <v>8.0000000000000004E-4</v>
      </c>
      <c r="AB25" s="43"/>
      <c r="AC25" s="124">
        <v>54</v>
      </c>
      <c r="AD25" s="43">
        <v>5.9999999999999995E-4</v>
      </c>
      <c r="AE25" s="43">
        <v>1.2999999999999999E-3</v>
      </c>
      <c r="AF25" s="43">
        <v>9.98E-2</v>
      </c>
      <c r="AG25" s="47">
        <v>4.1000000000000003E-3</v>
      </c>
      <c r="AH25" s="275"/>
    </row>
    <row r="26" spans="2:34" x14ac:dyDescent="0.25">
      <c r="B26" s="274"/>
      <c r="C26" s="124">
        <v>57</v>
      </c>
      <c r="D26" s="43">
        <v>0.2596</v>
      </c>
      <c r="E26" s="43">
        <v>0.13070000000000001</v>
      </c>
      <c r="F26" s="43">
        <v>9.0899999999999995E-2</v>
      </c>
      <c r="G26" s="43">
        <v>3.4599999999999999E-2</v>
      </c>
      <c r="H26" s="43">
        <v>1.21E-2</v>
      </c>
      <c r="I26" s="43">
        <v>9.4000000000000004E-3</v>
      </c>
      <c r="J26" s="47">
        <v>2.2000000000000001E-3</v>
      </c>
      <c r="K26" s="43"/>
      <c r="L26" s="124">
        <v>57</v>
      </c>
      <c r="M26" s="43">
        <v>0.18290000000000001</v>
      </c>
      <c r="N26" s="43">
        <v>0.1104</v>
      </c>
      <c r="O26" s="43">
        <v>8.09E-2</v>
      </c>
      <c r="P26" s="43">
        <v>3.2500000000000001E-2</v>
      </c>
      <c r="Q26" s="43">
        <v>1.0699999999999999E-2</v>
      </c>
      <c r="R26" s="43">
        <v>7.7000000000000002E-3</v>
      </c>
      <c r="S26" s="47">
        <v>1.8E-3</v>
      </c>
      <c r="T26" s="275"/>
      <c r="V26" s="274"/>
      <c r="W26" s="124">
        <v>57</v>
      </c>
      <c r="X26" s="43">
        <v>1E-3</v>
      </c>
      <c r="Y26" s="43">
        <v>5.0000000000000001E-4</v>
      </c>
      <c r="Z26" s="43">
        <v>0.13070000000000001</v>
      </c>
      <c r="AA26" s="47">
        <v>8.0000000000000004E-4</v>
      </c>
      <c r="AB26" s="43"/>
      <c r="AC26" s="124">
        <v>57</v>
      </c>
      <c r="AD26" s="43">
        <v>5.0000000000000001E-4</v>
      </c>
      <c r="AE26" s="43">
        <v>1.4E-3</v>
      </c>
      <c r="AF26" s="43">
        <v>0.1104</v>
      </c>
      <c r="AG26" s="47">
        <v>4.1000000000000003E-3</v>
      </c>
      <c r="AH26" s="275"/>
    </row>
    <row r="27" spans="2:34" x14ac:dyDescent="0.25">
      <c r="B27" s="274"/>
      <c r="C27" s="124">
        <v>60</v>
      </c>
      <c r="D27" s="43">
        <v>0.29580000000000001</v>
      </c>
      <c r="E27" s="43">
        <v>0.16420000000000001</v>
      </c>
      <c r="F27" s="43">
        <v>9.64E-2</v>
      </c>
      <c r="G27" s="43">
        <v>3.8300000000000001E-2</v>
      </c>
      <c r="H27" s="43">
        <v>1.2999999999999999E-2</v>
      </c>
      <c r="I27" s="43">
        <v>9.9000000000000008E-3</v>
      </c>
      <c r="J27" s="47">
        <v>2.5000000000000001E-3</v>
      </c>
      <c r="K27" s="43"/>
      <c r="L27" s="124">
        <v>60</v>
      </c>
      <c r="M27" s="43">
        <v>0.20519999999999999</v>
      </c>
      <c r="N27" s="43">
        <v>0.12130000000000001</v>
      </c>
      <c r="O27" s="43">
        <v>8.7099999999999997E-2</v>
      </c>
      <c r="P27" s="43">
        <v>3.3399999999999999E-2</v>
      </c>
      <c r="Q27" s="43">
        <v>1.1299999999999999E-2</v>
      </c>
      <c r="R27" s="43">
        <v>8.0999999999999996E-3</v>
      </c>
      <c r="S27" s="47">
        <v>1.9E-3</v>
      </c>
      <c r="T27" s="275"/>
      <c r="V27" s="274"/>
      <c r="W27" s="124">
        <v>60</v>
      </c>
      <c r="X27" s="43">
        <v>1E-3</v>
      </c>
      <c r="Y27" s="43">
        <v>5.9999999999999995E-4</v>
      </c>
      <c r="Z27" s="43">
        <v>0.16420000000000001</v>
      </c>
      <c r="AA27" s="47">
        <v>8.0000000000000004E-4</v>
      </c>
      <c r="AB27" s="43"/>
      <c r="AC27" s="124">
        <v>60</v>
      </c>
      <c r="AD27" s="43">
        <v>5.9999999999999995E-4</v>
      </c>
      <c r="AE27" s="43">
        <v>1.5E-3</v>
      </c>
      <c r="AF27" s="43">
        <v>0.12130000000000001</v>
      </c>
      <c r="AG27" s="47">
        <v>4.1999999999999997E-3</v>
      </c>
      <c r="AH27" s="275"/>
    </row>
    <row r="28" spans="2:34" x14ac:dyDescent="0.25">
      <c r="B28" s="274"/>
      <c r="C28" s="124">
        <v>63</v>
      </c>
      <c r="D28" s="43">
        <v>0.33910000000000001</v>
      </c>
      <c r="E28" s="43">
        <v>0.18179999999999999</v>
      </c>
      <c r="F28" s="43">
        <v>9.9099999999999994E-2</v>
      </c>
      <c r="G28" s="43">
        <v>4.2700000000000002E-2</v>
      </c>
      <c r="H28" s="43">
        <v>1.4200000000000001E-2</v>
      </c>
      <c r="I28" s="43">
        <v>1.0999999999999999E-2</v>
      </c>
      <c r="J28" s="47">
        <v>2.5999999999999999E-3</v>
      </c>
      <c r="K28" s="43"/>
      <c r="L28" s="124">
        <v>63</v>
      </c>
      <c r="M28" s="43">
        <v>0.2223</v>
      </c>
      <c r="N28" s="43">
        <v>0.13250000000000001</v>
      </c>
      <c r="O28" s="43">
        <v>8.8599999999999998E-2</v>
      </c>
      <c r="P28" s="43">
        <v>3.56E-2</v>
      </c>
      <c r="Q28" s="43">
        <v>1.23E-2</v>
      </c>
      <c r="R28" s="43">
        <v>8.6999999999999994E-3</v>
      </c>
      <c r="S28" s="47">
        <v>2.0999999999999999E-3</v>
      </c>
      <c r="T28" s="275"/>
      <c r="V28" s="274"/>
      <c r="W28" s="124">
        <v>63</v>
      </c>
      <c r="X28" s="43">
        <v>8.9999999999999998E-4</v>
      </c>
      <c r="Y28" s="43">
        <v>4.0000000000000002E-4</v>
      </c>
      <c r="Z28" s="43">
        <v>0.18179999999999999</v>
      </c>
      <c r="AA28" s="47">
        <v>8.0000000000000004E-4</v>
      </c>
      <c r="AB28" s="43"/>
      <c r="AC28" s="124">
        <v>63</v>
      </c>
      <c r="AD28" s="43">
        <v>5.9999999999999995E-4</v>
      </c>
      <c r="AE28" s="43">
        <v>1.5E-3</v>
      </c>
      <c r="AF28" s="43">
        <v>0.13250000000000001</v>
      </c>
      <c r="AG28" s="47">
        <v>4.3E-3</v>
      </c>
      <c r="AH28" s="275"/>
    </row>
    <row r="29" spans="2:34" x14ac:dyDescent="0.25">
      <c r="B29" s="274"/>
      <c r="C29" s="124">
        <v>66</v>
      </c>
      <c r="D29" s="43">
        <v>0.37330000000000002</v>
      </c>
      <c r="E29" s="43">
        <v>0.20399999999999999</v>
      </c>
      <c r="F29" s="43">
        <v>0.1086</v>
      </c>
      <c r="G29" s="43">
        <v>4.6100000000000002E-2</v>
      </c>
      <c r="H29" s="43">
        <v>1.4800000000000001E-2</v>
      </c>
      <c r="I29" s="43">
        <v>1.24E-2</v>
      </c>
      <c r="J29" s="47">
        <v>2.8999999999999998E-3</v>
      </c>
      <c r="K29" s="43"/>
      <c r="L29" s="124">
        <v>66</v>
      </c>
      <c r="M29" s="43">
        <v>0.246</v>
      </c>
      <c r="N29" s="43">
        <v>0.14000000000000001</v>
      </c>
      <c r="O29" s="43">
        <v>9.5000000000000001E-2</v>
      </c>
      <c r="P29" s="43">
        <v>3.6999999999999998E-2</v>
      </c>
      <c r="Q29" s="43">
        <v>1.34E-2</v>
      </c>
      <c r="R29" s="43">
        <v>9.4999999999999998E-3</v>
      </c>
      <c r="S29" s="47">
        <v>2.2000000000000001E-3</v>
      </c>
      <c r="T29" s="275"/>
      <c r="V29" s="274"/>
      <c r="W29" s="124">
        <v>66</v>
      </c>
      <c r="X29" s="43">
        <v>1E-3</v>
      </c>
      <c r="Y29" s="43">
        <v>2.9999999999999997E-4</v>
      </c>
      <c r="Z29" s="43">
        <v>0.20399999999999999</v>
      </c>
      <c r="AA29" s="47">
        <v>8.9999999999999998E-4</v>
      </c>
      <c r="AB29" s="43"/>
      <c r="AC29" s="124">
        <v>66</v>
      </c>
      <c r="AD29" s="43">
        <v>6.9999999999999999E-4</v>
      </c>
      <c r="AE29" s="43">
        <v>1.5E-3</v>
      </c>
      <c r="AF29" s="43">
        <v>0.14000000000000001</v>
      </c>
      <c r="AG29" s="47">
        <v>4.1999999999999997E-3</v>
      </c>
      <c r="AH29" s="275"/>
    </row>
    <row r="30" spans="2:34" x14ac:dyDescent="0.25">
      <c r="B30" s="274"/>
      <c r="C30" s="124">
        <v>69</v>
      </c>
      <c r="D30" s="43">
        <v>0.41560000000000002</v>
      </c>
      <c r="E30" s="43">
        <v>0.2147</v>
      </c>
      <c r="F30" s="43">
        <v>0.1143</v>
      </c>
      <c r="G30" s="43">
        <v>0.05</v>
      </c>
      <c r="H30" s="43">
        <v>1.61E-2</v>
      </c>
      <c r="I30" s="43">
        <v>1.32E-2</v>
      </c>
      <c r="J30" s="47">
        <v>2.8999999999999998E-3</v>
      </c>
      <c r="K30" s="43"/>
      <c r="L30" s="124">
        <v>69</v>
      </c>
      <c r="M30" s="43">
        <v>0.28039999999999998</v>
      </c>
      <c r="N30" s="43">
        <v>0.16839999999999999</v>
      </c>
      <c r="O30" s="43">
        <v>9.9400000000000002E-2</v>
      </c>
      <c r="P30" s="43">
        <v>3.9399999999999998E-2</v>
      </c>
      <c r="Q30" s="43">
        <v>1.43E-2</v>
      </c>
      <c r="R30" s="43">
        <v>1.06E-2</v>
      </c>
      <c r="S30" s="47">
        <v>2.5000000000000001E-3</v>
      </c>
      <c r="T30" s="275"/>
      <c r="V30" s="274"/>
      <c r="W30" s="124">
        <v>69</v>
      </c>
      <c r="X30" s="43">
        <v>1E-3</v>
      </c>
      <c r="Y30" s="43">
        <v>4.0000000000000002E-4</v>
      </c>
      <c r="Z30" s="43">
        <v>0.2147</v>
      </c>
      <c r="AA30" s="47">
        <v>8.9999999999999998E-4</v>
      </c>
      <c r="AB30" s="43"/>
      <c r="AC30" s="124">
        <v>69</v>
      </c>
      <c r="AD30" s="43">
        <v>6.9999999999999999E-4</v>
      </c>
      <c r="AE30" s="43">
        <v>1.5E-3</v>
      </c>
      <c r="AF30" s="43">
        <v>0.16839999999999999</v>
      </c>
      <c r="AG30" s="47">
        <v>4.3E-3</v>
      </c>
      <c r="AH30" s="275"/>
    </row>
    <row r="31" spans="2:34" x14ac:dyDescent="0.25">
      <c r="B31" s="274"/>
      <c r="C31" s="124">
        <v>72</v>
      </c>
      <c r="D31" s="43">
        <v>0.45629999999999998</v>
      </c>
      <c r="E31" s="43">
        <v>0.23680000000000001</v>
      </c>
      <c r="F31" s="43">
        <v>0.1255</v>
      </c>
      <c r="G31" s="43">
        <v>5.4699999999999999E-2</v>
      </c>
      <c r="H31" s="43">
        <v>1.6299999999999999E-2</v>
      </c>
      <c r="I31" s="43">
        <v>1.4E-2</v>
      </c>
      <c r="J31" s="47">
        <v>3.0999999999999999E-3</v>
      </c>
      <c r="K31" s="43"/>
      <c r="L31" s="124">
        <v>72</v>
      </c>
      <c r="M31" s="43">
        <v>0.3206</v>
      </c>
      <c r="N31" s="43">
        <v>0.18160000000000001</v>
      </c>
      <c r="O31" s="43">
        <v>0.10340000000000001</v>
      </c>
      <c r="P31" s="43">
        <v>4.2799999999999998E-2</v>
      </c>
      <c r="Q31" s="43">
        <v>1.49E-2</v>
      </c>
      <c r="R31" s="43">
        <v>1.18E-2</v>
      </c>
      <c r="S31" s="47">
        <v>2.7000000000000001E-3</v>
      </c>
      <c r="T31" s="275"/>
      <c r="V31" s="274"/>
      <c r="W31" s="124">
        <v>72</v>
      </c>
      <c r="X31" s="43">
        <v>1E-3</v>
      </c>
      <c r="Y31" s="43">
        <v>4.0000000000000002E-4</v>
      </c>
      <c r="Z31" s="43">
        <v>0.23680000000000001</v>
      </c>
      <c r="AA31" s="47">
        <v>1E-3</v>
      </c>
      <c r="AB31" s="43"/>
      <c r="AC31" s="124">
        <v>72</v>
      </c>
      <c r="AD31" s="43">
        <v>8.0000000000000004E-4</v>
      </c>
      <c r="AE31" s="43">
        <v>1.6000000000000001E-3</v>
      </c>
      <c r="AF31" s="43">
        <v>0.18160000000000001</v>
      </c>
      <c r="AG31" s="47">
        <v>4.1999999999999997E-3</v>
      </c>
      <c r="AH31" s="275"/>
    </row>
    <row r="32" spans="2:34" x14ac:dyDescent="0.25">
      <c r="B32" s="274"/>
      <c r="C32" s="124">
        <v>75</v>
      </c>
      <c r="D32" s="43">
        <v>0.49559999999999998</v>
      </c>
      <c r="E32" s="43">
        <v>0.2545</v>
      </c>
      <c r="F32" s="43">
        <v>0.14000000000000001</v>
      </c>
      <c r="G32" s="43">
        <v>6.0499999999999998E-2</v>
      </c>
      <c r="H32" s="43">
        <v>1.7000000000000001E-2</v>
      </c>
      <c r="I32" s="43">
        <v>1.49E-2</v>
      </c>
      <c r="J32" s="47">
        <v>3.3E-3</v>
      </c>
      <c r="K32" s="43"/>
      <c r="L32" s="124">
        <v>75</v>
      </c>
      <c r="M32" s="43">
        <v>0.36320000000000002</v>
      </c>
      <c r="N32" s="43">
        <v>0.19570000000000001</v>
      </c>
      <c r="O32" s="43">
        <v>0.1109</v>
      </c>
      <c r="P32" s="43">
        <v>4.7500000000000001E-2</v>
      </c>
      <c r="Q32" s="43">
        <v>1.5599999999999999E-2</v>
      </c>
      <c r="R32" s="43">
        <v>1.23E-2</v>
      </c>
      <c r="S32" s="47">
        <v>2.8999999999999998E-3</v>
      </c>
      <c r="T32" s="275"/>
      <c r="V32" s="274"/>
      <c r="W32" s="124">
        <v>75</v>
      </c>
      <c r="X32" s="43">
        <v>1E-3</v>
      </c>
      <c r="Y32" s="43">
        <v>4.0000000000000002E-4</v>
      </c>
      <c r="Z32" s="43">
        <v>0.2545</v>
      </c>
      <c r="AA32" s="47">
        <v>1.1000000000000001E-3</v>
      </c>
      <c r="AB32" s="43"/>
      <c r="AC32" s="124">
        <v>75</v>
      </c>
      <c r="AD32" s="43">
        <v>8.0000000000000004E-4</v>
      </c>
      <c r="AE32" s="43">
        <v>1.6000000000000001E-3</v>
      </c>
      <c r="AF32" s="43">
        <v>0.19570000000000001</v>
      </c>
      <c r="AG32" s="47">
        <v>4.3E-3</v>
      </c>
      <c r="AH32" s="275"/>
    </row>
    <row r="33" spans="2:34" x14ac:dyDescent="0.25">
      <c r="B33" s="274"/>
      <c r="C33" s="124">
        <v>78</v>
      </c>
      <c r="D33" s="43">
        <v>0.53149999999999997</v>
      </c>
      <c r="E33" s="43">
        <v>0.2994</v>
      </c>
      <c r="F33" s="43">
        <v>0.15579999999999999</v>
      </c>
      <c r="G33" s="43">
        <v>6.4399999999999999E-2</v>
      </c>
      <c r="H33" s="43">
        <v>1.7899999999999999E-2</v>
      </c>
      <c r="I33" s="43">
        <v>1.54E-2</v>
      </c>
      <c r="J33" s="47">
        <v>3.5000000000000001E-3</v>
      </c>
      <c r="K33" s="43"/>
      <c r="L33" s="124">
        <v>78</v>
      </c>
      <c r="M33" s="43">
        <v>0.40860000000000002</v>
      </c>
      <c r="N33" s="43">
        <v>0.21049999999999999</v>
      </c>
      <c r="O33" s="43">
        <v>0.1217</v>
      </c>
      <c r="P33" s="43">
        <v>5.2499999999999998E-2</v>
      </c>
      <c r="Q33" s="43">
        <v>1.6299999999999999E-2</v>
      </c>
      <c r="R33" s="43">
        <v>1.2800000000000001E-2</v>
      </c>
      <c r="S33" s="47">
        <v>3.0999999999999999E-3</v>
      </c>
      <c r="T33" s="275"/>
      <c r="V33" s="274"/>
      <c r="W33" s="124">
        <v>78</v>
      </c>
      <c r="X33" s="43">
        <v>1E-3</v>
      </c>
      <c r="Y33" s="43">
        <v>4.0000000000000002E-4</v>
      </c>
      <c r="Z33" s="43">
        <v>0.2994</v>
      </c>
      <c r="AA33" s="47">
        <v>1.1000000000000001E-3</v>
      </c>
      <c r="AB33" s="43"/>
      <c r="AC33" s="124">
        <v>78</v>
      </c>
      <c r="AD33" s="43">
        <v>8.0000000000000004E-4</v>
      </c>
      <c r="AE33" s="43">
        <v>1.8E-3</v>
      </c>
      <c r="AF33" s="43">
        <v>0.21049999999999999</v>
      </c>
      <c r="AG33" s="47">
        <v>4.3E-3</v>
      </c>
      <c r="AH33" s="275"/>
    </row>
    <row r="34" spans="2:34" x14ac:dyDescent="0.25">
      <c r="B34" s="274"/>
      <c r="C34" s="124">
        <v>81</v>
      </c>
      <c r="D34" s="43">
        <v>0.57789999999999997</v>
      </c>
      <c r="E34" s="43">
        <v>0.31490000000000001</v>
      </c>
      <c r="F34" s="43">
        <v>0.16239999999999999</v>
      </c>
      <c r="G34" s="43">
        <v>6.8599999999999994E-2</v>
      </c>
      <c r="H34" s="43">
        <v>1.8800000000000001E-2</v>
      </c>
      <c r="I34" s="43">
        <v>1.5900000000000001E-2</v>
      </c>
      <c r="J34" s="47">
        <v>3.7000000000000002E-3</v>
      </c>
      <c r="K34" s="43"/>
      <c r="L34" s="124">
        <v>81</v>
      </c>
      <c r="M34" s="43">
        <v>0.44790000000000002</v>
      </c>
      <c r="N34" s="43">
        <v>0.23019999999999999</v>
      </c>
      <c r="O34" s="43">
        <v>0.12670000000000001</v>
      </c>
      <c r="P34" s="43">
        <v>5.6399999999999999E-2</v>
      </c>
      <c r="Q34" s="43">
        <v>1.72E-2</v>
      </c>
      <c r="R34" s="43">
        <v>1.35E-2</v>
      </c>
      <c r="S34" s="47">
        <v>3.2000000000000002E-3</v>
      </c>
      <c r="T34" s="275"/>
      <c r="V34" s="274"/>
      <c r="W34" s="124">
        <v>81</v>
      </c>
      <c r="X34" s="43">
        <v>1E-3</v>
      </c>
      <c r="Y34" s="43">
        <v>4.0000000000000002E-4</v>
      </c>
      <c r="Z34" s="43">
        <v>0.31490000000000001</v>
      </c>
      <c r="AA34" s="47">
        <v>1.1000000000000001E-3</v>
      </c>
      <c r="AB34" s="43"/>
      <c r="AC34" s="124">
        <v>81</v>
      </c>
      <c r="AD34" s="43">
        <v>8.0000000000000004E-4</v>
      </c>
      <c r="AE34" s="43">
        <v>1.9E-3</v>
      </c>
      <c r="AF34" s="43">
        <v>0.23019999999999999</v>
      </c>
      <c r="AG34" s="47">
        <v>4.3E-3</v>
      </c>
      <c r="AH34" s="275"/>
    </row>
    <row r="35" spans="2:34" x14ac:dyDescent="0.25">
      <c r="B35" s="274"/>
      <c r="C35" s="124">
        <v>84</v>
      </c>
      <c r="D35" s="43">
        <v>0.62090000000000001</v>
      </c>
      <c r="E35" s="43">
        <v>0.33400000000000002</v>
      </c>
      <c r="F35" s="43">
        <v>0.17549999999999999</v>
      </c>
      <c r="G35" s="43">
        <v>7.5300000000000006E-2</v>
      </c>
      <c r="H35" s="43">
        <v>1.9400000000000001E-2</v>
      </c>
      <c r="I35" s="43">
        <v>1.72E-2</v>
      </c>
      <c r="J35" s="47">
        <v>3.8E-3</v>
      </c>
      <c r="K35" s="43"/>
      <c r="L35" s="124">
        <v>84</v>
      </c>
      <c r="M35" s="43">
        <v>0.4899</v>
      </c>
      <c r="N35" s="43">
        <v>0.25490000000000002</v>
      </c>
      <c r="O35" s="43">
        <v>0.13009999999999999</v>
      </c>
      <c r="P35" s="43">
        <v>5.9799999999999999E-2</v>
      </c>
      <c r="Q35" s="43">
        <v>1.77E-2</v>
      </c>
      <c r="R35" s="43">
        <v>1.4E-2</v>
      </c>
      <c r="S35" s="47">
        <v>3.3E-3</v>
      </c>
      <c r="T35" s="275"/>
      <c r="V35" s="274"/>
      <c r="W35" s="124">
        <v>84</v>
      </c>
      <c r="X35" s="43">
        <v>1E-3</v>
      </c>
      <c r="Y35" s="43">
        <v>4.0000000000000002E-4</v>
      </c>
      <c r="Z35" s="43">
        <v>0.33400000000000002</v>
      </c>
      <c r="AA35" s="47">
        <v>1.1999999999999999E-3</v>
      </c>
      <c r="AB35" s="43"/>
      <c r="AC35" s="124">
        <v>84</v>
      </c>
      <c r="AD35" s="43">
        <v>8.9999999999999998E-4</v>
      </c>
      <c r="AE35" s="43">
        <v>1.8E-3</v>
      </c>
      <c r="AF35" s="43">
        <v>0.25490000000000002</v>
      </c>
      <c r="AG35" s="47">
        <v>4.3E-3</v>
      </c>
      <c r="AH35" s="275"/>
    </row>
    <row r="36" spans="2:34" x14ac:dyDescent="0.25">
      <c r="B36" s="274"/>
      <c r="C36" s="124">
        <v>87</v>
      </c>
      <c r="D36" s="43">
        <v>0.66659999999999997</v>
      </c>
      <c r="E36" s="43">
        <v>0.3513</v>
      </c>
      <c r="F36" s="43">
        <v>0.18190000000000001</v>
      </c>
      <c r="G36" s="43">
        <v>7.9399999999999998E-2</v>
      </c>
      <c r="H36" s="43">
        <v>2.0500000000000001E-2</v>
      </c>
      <c r="I36" s="43">
        <v>1.7999999999999999E-2</v>
      </c>
      <c r="J36" s="47">
        <v>4.0000000000000001E-3</v>
      </c>
      <c r="K36" s="43"/>
      <c r="L36" s="124">
        <v>87</v>
      </c>
      <c r="M36" s="43">
        <v>0.52490000000000003</v>
      </c>
      <c r="N36" s="43">
        <v>0.27050000000000002</v>
      </c>
      <c r="O36" s="43">
        <v>0.14410000000000001</v>
      </c>
      <c r="P36" s="43">
        <v>6.2799999999999995E-2</v>
      </c>
      <c r="Q36" s="43">
        <v>1.84E-2</v>
      </c>
      <c r="R36" s="43">
        <v>1.47E-2</v>
      </c>
      <c r="S36" s="47">
        <v>3.5000000000000001E-3</v>
      </c>
      <c r="T36" s="275"/>
      <c r="V36" s="274"/>
      <c r="W36" s="124">
        <v>87</v>
      </c>
      <c r="X36" s="43">
        <v>1E-3</v>
      </c>
      <c r="Y36" s="43">
        <v>4.0000000000000002E-4</v>
      </c>
      <c r="Z36" s="43">
        <v>0.3513</v>
      </c>
      <c r="AA36" s="47">
        <v>1.1999999999999999E-3</v>
      </c>
      <c r="AB36" s="43"/>
      <c r="AC36" s="124">
        <v>87</v>
      </c>
      <c r="AD36" s="43">
        <v>8.9999999999999998E-4</v>
      </c>
      <c r="AE36" s="43">
        <v>1.8E-3</v>
      </c>
      <c r="AF36" s="43">
        <v>0.27050000000000002</v>
      </c>
      <c r="AG36" s="47">
        <v>4.3E-3</v>
      </c>
      <c r="AH36" s="275"/>
    </row>
    <row r="37" spans="2:34" x14ac:dyDescent="0.25">
      <c r="B37" s="274"/>
      <c r="C37" s="124">
        <v>90</v>
      </c>
      <c r="D37" s="43">
        <v>0.70720000000000005</v>
      </c>
      <c r="E37" s="43">
        <v>0.37159999999999999</v>
      </c>
      <c r="F37" s="43">
        <v>0.19439999999999999</v>
      </c>
      <c r="G37" s="43">
        <v>8.43E-2</v>
      </c>
      <c r="H37" s="43">
        <v>2.1399999999999999E-2</v>
      </c>
      <c r="I37" s="43">
        <v>1.8700000000000001E-2</v>
      </c>
      <c r="J37" s="47">
        <v>4.1999999999999997E-3</v>
      </c>
      <c r="K37" s="43"/>
      <c r="L37" s="124">
        <v>90</v>
      </c>
      <c r="M37" s="43">
        <v>0.57110000000000005</v>
      </c>
      <c r="N37" s="43">
        <v>0.2858</v>
      </c>
      <c r="O37" s="43">
        <v>0.15659999999999999</v>
      </c>
      <c r="P37" s="43">
        <v>6.5500000000000003E-2</v>
      </c>
      <c r="Q37" s="43">
        <v>1.9E-2</v>
      </c>
      <c r="R37" s="43">
        <v>1.55E-2</v>
      </c>
      <c r="S37" s="47">
        <v>3.8E-3</v>
      </c>
      <c r="T37" s="275"/>
      <c r="V37" s="274"/>
      <c r="W37" s="124">
        <v>90</v>
      </c>
      <c r="X37" s="43">
        <v>1E-3</v>
      </c>
      <c r="Y37" s="43">
        <v>4.0000000000000002E-4</v>
      </c>
      <c r="Z37" s="43">
        <v>0.37159999999999999</v>
      </c>
      <c r="AA37" s="47">
        <v>1.2999999999999999E-3</v>
      </c>
      <c r="AB37" s="43"/>
      <c r="AC37" s="124">
        <v>90</v>
      </c>
      <c r="AD37" s="43">
        <v>8.0000000000000004E-4</v>
      </c>
      <c r="AE37" s="43">
        <v>1.8E-3</v>
      </c>
      <c r="AF37" s="43">
        <v>0.2858</v>
      </c>
      <c r="AG37" s="47">
        <v>4.3E-3</v>
      </c>
      <c r="AH37" s="275"/>
    </row>
    <row r="38" spans="2:34" x14ac:dyDescent="0.25">
      <c r="B38" s="274"/>
      <c r="C38" s="124">
        <v>93</v>
      </c>
      <c r="D38" s="43">
        <v>0.74480000000000002</v>
      </c>
      <c r="E38" s="43">
        <v>0.39960000000000001</v>
      </c>
      <c r="F38" s="43">
        <v>0.2009</v>
      </c>
      <c r="G38" s="43">
        <v>9.0700000000000003E-2</v>
      </c>
      <c r="H38" s="43">
        <v>2.23E-2</v>
      </c>
      <c r="I38" s="43">
        <v>1.9400000000000001E-2</v>
      </c>
      <c r="J38" s="47">
        <v>4.4000000000000003E-3</v>
      </c>
      <c r="K38" s="43"/>
      <c r="L38" s="124">
        <v>93</v>
      </c>
      <c r="M38" s="43">
        <v>0.61619999999999997</v>
      </c>
      <c r="N38" s="43">
        <v>0.29680000000000001</v>
      </c>
      <c r="O38" s="43">
        <v>0.16889999999999999</v>
      </c>
      <c r="P38" s="43">
        <v>6.7000000000000004E-2</v>
      </c>
      <c r="Q38" s="43">
        <v>1.9300000000000001E-2</v>
      </c>
      <c r="R38" s="43">
        <v>1.6299999999999999E-2</v>
      </c>
      <c r="S38" s="47">
        <v>3.8999999999999998E-3</v>
      </c>
      <c r="T38" s="275"/>
      <c r="V38" s="274"/>
      <c r="W38" s="124">
        <v>93</v>
      </c>
      <c r="X38" s="43">
        <v>8.9999999999999998E-4</v>
      </c>
      <c r="Y38" s="43">
        <v>2.0000000000000001E-4</v>
      </c>
      <c r="Z38" s="43">
        <v>0.39960000000000001</v>
      </c>
      <c r="AA38" s="47">
        <v>1.2999999999999999E-3</v>
      </c>
      <c r="AB38" s="43"/>
      <c r="AC38" s="124">
        <v>93</v>
      </c>
      <c r="AD38" s="43">
        <v>8.9999999999999998E-4</v>
      </c>
      <c r="AE38" s="43">
        <v>1.8E-3</v>
      </c>
      <c r="AF38" s="43">
        <v>0.29680000000000001</v>
      </c>
      <c r="AG38" s="47">
        <v>4.3E-3</v>
      </c>
      <c r="AH38" s="275"/>
    </row>
    <row r="39" spans="2:34" x14ac:dyDescent="0.25">
      <c r="B39" s="274"/>
      <c r="C39" s="124">
        <v>96</v>
      </c>
      <c r="D39" s="43">
        <v>0.7974</v>
      </c>
      <c r="E39" s="43">
        <v>0.41149999999999998</v>
      </c>
      <c r="F39" s="43">
        <v>0.2137</v>
      </c>
      <c r="G39" s="43">
        <v>9.5200000000000007E-2</v>
      </c>
      <c r="H39" s="43">
        <v>2.3599999999999999E-2</v>
      </c>
      <c r="I39" s="43">
        <v>2.07E-2</v>
      </c>
      <c r="J39" s="47">
        <v>4.4999999999999997E-3</v>
      </c>
      <c r="K39" s="43"/>
      <c r="L39" s="124">
        <v>96</v>
      </c>
      <c r="M39" s="43">
        <v>0.65500000000000003</v>
      </c>
      <c r="N39" s="43">
        <v>0.32369999999999999</v>
      </c>
      <c r="O39" s="43">
        <v>0.18210000000000001</v>
      </c>
      <c r="P39" s="43">
        <v>7.5399999999999995E-2</v>
      </c>
      <c r="Q39" s="43">
        <v>2.0500000000000001E-2</v>
      </c>
      <c r="R39" s="43">
        <v>1.72E-2</v>
      </c>
      <c r="S39" s="47">
        <v>4.1000000000000003E-3</v>
      </c>
      <c r="T39" s="275"/>
      <c r="V39" s="274"/>
      <c r="W39" s="124">
        <v>96</v>
      </c>
      <c r="X39" s="43">
        <v>8.9999999999999998E-4</v>
      </c>
      <c r="Y39" s="43">
        <v>2.0000000000000001E-4</v>
      </c>
      <c r="Z39" s="43">
        <v>0.41149999999999998</v>
      </c>
      <c r="AA39" s="47">
        <v>1.4E-3</v>
      </c>
      <c r="AB39" s="43"/>
      <c r="AC39" s="124">
        <v>96</v>
      </c>
      <c r="AD39" s="43">
        <v>8.9999999999999998E-4</v>
      </c>
      <c r="AE39" s="43">
        <v>1.9E-3</v>
      </c>
      <c r="AF39" s="43">
        <v>0.32369999999999999</v>
      </c>
      <c r="AG39" s="47">
        <v>4.3E-3</v>
      </c>
      <c r="AH39" s="275"/>
    </row>
    <row r="40" spans="2:34" x14ac:dyDescent="0.25">
      <c r="B40" s="274"/>
      <c r="C40" s="124">
        <v>99</v>
      </c>
      <c r="D40" s="43">
        <v>0.83509999999999995</v>
      </c>
      <c r="E40" s="43">
        <v>0.43309999999999998</v>
      </c>
      <c r="F40" s="43">
        <v>0.21990000000000001</v>
      </c>
      <c r="G40" s="43">
        <v>0.1026</v>
      </c>
      <c r="H40" s="43">
        <v>2.5399999999999999E-2</v>
      </c>
      <c r="I40" s="43">
        <v>2.1499999999999998E-2</v>
      </c>
      <c r="J40" s="47">
        <v>4.5999999999999999E-3</v>
      </c>
      <c r="K40" s="43"/>
      <c r="L40" s="124">
        <v>99</v>
      </c>
      <c r="M40" s="43">
        <v>0.69930000000000003</v>
      </c>
      <c r="N40" s="43">
        <v>0.3518</v>
      </c>
      <c r="O40" s="43">
        <v>0.19339999999999999</v>
      </c>
      <c r="P40" s="43">
        <v>0.08</v>
      </c>
      <c r="Q40" s="43">
        <v>2.1299999999999999E-2</v>
      </c>
      <c r="R40" s="43">
        <v>1.7899999999999999E-2</v>
      </c>
      <c r="S40" s="47">
        <v>4.3E-3</v>
      </c>
      <c r="T40" s="275"/>
      <c r="V40" s="274"/>
      <c r="W40" s="124">
        <v>99</v>
      </c>
      <c r="X40" s="43">
        <v>1E-3</v>
      </c>
      <c r="Y40" s="43">
        <v>2.0000000000000001E-4</v>
      </c>
      <c r="Z40" s="43">
        <v>0.43309999999999998</v>
      </c>
      <c r="AA40" s="47">
        <v>1.4E-3</v>
      </c>
      <c r="AB40" s="43"/>
      <c r="AC40" s="124">
        <v>99</v>
      </c>
      <c r="AD40" s="43">
        <v>8.9999999999999998E-4</v>
      </c>
      <c r="AE40" s="43">
        <v>1.9E-3</v>
      </c>
      <c r="AF40" s="43">
        <v>0.3518</v>
      </c>
      <c r="AG40" s="47">
        <v>4.3E-3</v>
      </c>
      <c r="AH40" s="275"/>
    </row>
    <row r="41" spans="2:34" x14ac:dyDescent="0.25">
      <c r="B41" s="274"/>
      <c r="C41" s="124">
        <v>102</v>
      </c>
      <c r="D41" s="43">
        <v>0.87280000000000002</v>
      </c>
      <c r="E41" s="43">
        <v>0.45579999999999998</v>
      </c>
      <c r="F41" s="43">
        <v>0.2316</v>
      </c>
      <c r="G41" s="43">
        <v>0.1094</v>
      </c>
      <c r="H41" s="43">
        <v>2.5999999999999999E-2</v>
      </c>
      <c r="I41" s="43">
        <v>2.2100000000000002E-2</v>
      </c>
      <c r="J41" s="47">
        <v>4.7999999999999996E-3</v>
      </c>
      <c r="K41" s="43"/>
      <c r="L41" s="124">
        <v>102</v>
      </c>
      <c r="M41" s="43">
        <v>0.7349</v>
      </c>
      <c r="N41" s="43">
        <v>0.37490000000000001</v>
      </c>
      <c r="O41" s="43">
        <v>0.20710000000000001</v>
      </c>
      <c r="P41" s="43">
        <v>8.5500000000000007E-2</v>
      </c>
      <c r="Q41" s="43">
        <v>2.2200000000000001E-2</v>
      </c>
      <c r="R41" s="43">
        <v>1.8499999999999999E-2</v>
      </c>
      <c r="S41" s="47">
        <v>4.4999999999999997E-3</v>
      </c>
      <c r="T41" s="275"/>
      <c r="V41" s="274"/>
      <c r="W41" s="124">
        <v>102</v>
      </c>
      <c r="X41" s="43">
        <v>8.9999999999999998E-4</v>
      </c>
      <c r="Y41" s="43">
        <v>2.0000000000000001E-4</v>
      </c>
      <c r="Z41" s="43">
        <v>0.45579999999999998</v>
      </c>
      <c r="AA41" s="47">
        <v>1.4E-3</v>
      </c>
      <c r="AB41" s="43"/>
      <c r="AC41" s="124">
        <v>102</v>
      </c>
      <c r="AD41" s="43">
        <v>8.9999999999999998E-4</v>
      </c>
      <c r="AE41" s="43">
        <v>1.9E-3</v>
      </c>
      <c r="AF41" s="43">
        <v>0.37490000000000001</v>
      </c>
      <c r="AG41" s="47">
        <v>4.3E-3</v>
      </c>
      <c r="AH41" s="275"/>
    </row>
    <row r="42" spans="2:34" x14ac:dyDescent="0.25">
      <c r="B42" s="274"/>
      <c r="C42" s="124">
        <v>105</v>
      </c>
      <c r="D42" s="43">
        <v>0.91759999999999997</v>
      </c>
      <c r="E42" s="43">
        <v>0.4778</v>
      </c>
      <c r="F42" s="43">
        <v>0.2384</v>
      </c>
      <c r="G42" s="43">
        <v>0.1147</v>
      </c>
      <c r="H42" s="43">
        <v>2.7400000000000001E-2</v>
      </c>
      <c r="I42" s="43">
        <v>2.29E-2</v>
      </c>
      <c r="J42" s="47">
        <v>5.1000000000000004E-3</v>
      </c>
      <c r="K42" s="43"/>
      <c r="L42" s="124">
        <v>105</v>
      </c>
      <c r="M42" s="43">
        <v>0.77249999999999996</v>
      </c>
      <c r="N42" s="43">
        <v>0.39200000000000002</v>
      </c>
      <c r="O42" s="43">
        <v>0.21429999999999999</v>
      </c>
      <c r="P42" s="43">
        <v>8.7900000000000006E-2</v>
      </c>
      <c r="Q42" s="43">
        <v>2.3099999999999999E-2</v>
      </c>
      <c r="R42" s="43">
        <v>1.9099999999999999E-2</v>
      </c>
      <c r="S42" s="47">
        <v>4.7000000000000002E-3</v>
      </c>
      <c r="T42" s="275"/>
      <c r="V42" s="274"/>
      <c r="W42" s="124">
        <v>105</v>
      </c>
      <c r="X42" s="43">
        <v>8.9999999999999998E-4</v>
      </c>
      <c r="Y42" s="43">
        <v>5.9999999999999995E-4</v>
      </c>
      <c r="Z42" s="43">
        <v>0.4778</v>
      </c>
      <c r="AA42" s="47">
        <v>1.4E-3</v>
      </c>
      <c r="AB42" s="43"/>
      <c r="AC42" s="124">
        <v>105</v>
      </c>
      <c r="AD42" s="43">
        <v>8.9999999999999998E-4</v>
      </c>
      <c r="AE42" s="43">
        <v>1.9E-3</v>
      </c>
      <c r="AF42" s="43">
        <v>0.39200000000000002</v>
      </c>
      <c r="AG42" s="47">
        <v>4.1999999999999997E-3</v>
      </c>
      <c r="AH42" s="275"/>
    </row>
    <row r="43" spans="2:34" x14ac:dyDescent="0.25">
      <c r="B43" s="274"/>
      <c r="C43" s="124">
        <v>108</v>
      </c>
      <c r="D43" s="43">
        <v>0.96679999999999999</v>
      </c>
      <c r="E43" s="43">
        <v>0.49440000000000001</v>
      </c>
      <c r="F43" s="43">
        <v>0.24610000000000001</v>
      </c>
      <c r="G43" s="43">
        <v>0.1203</v>
      </c>
      <c r="H43" s="43">
        <v>2.8299999999999999E-2</v>
      </c>
      <c r="I43" s="43">
        <v>2.3599999999999999E-2</v>
      </c>
      <c r="J43" s="47">
        <v>5.1999999999999998E-3</v>
      </c>
      <c r="K43" s="43"/>
      <c r="L43" s="124">
        <v>108</v>
      </c>
      <c r="M43" s="43">
        <v>0.81950000000000001</v>
      </c>
      <c r="N43" s="43">
        <v>0.40949999999999998</v>
      </c>
      <c r="O43" s="43">
        <v>0.2306</v>
      </c>
      <c r="P43" s="43">
        <v>9.4100000000000003E-2</v>
      </c>
      <c r="Q43" s="43">
        <v>2.4299999999999999E-2</v>
      </c>
      <c r="R43" s="43">
        <v>1.9900000000000001E-2</v>
      </c>
      <c r="S43" s="47">
        <v>5.0000000000000001E-3</v>
      </c>
      <c r="T43" s="275"/>
      <c r="V43" s="274"/>
      <c r="W43" s="124">
        <v>108</v>
      </c>
      <c r="X43" s="43">
        <v>8.9999999999999998E-4</v>
      </c>
      <c r="Y43" s="43">
        <v>5.9999999999999995E-4</v>
      </c>
      <c r="Z43" s="43">
        <v>0.49440000000000001</v>
      </c>
      <c r="AA43" s="47">
        <v>1.5E-3</v>
      </c>
      <c r="AB43" s="43"/>
      <c r="AC43" s="124">
        <v>108</v>
      </c>
      <c r="AD43" s="43">
        <v>8.9999999999999998E-4</v>
      </c>
      <c r="AE43" s="43">
        <v>2E-3</v>
      </c>
      <c r="AF43" s="43">
        <v>0.40949999999999998</v>
      </c>
      <c r="AG43" s="47">
        <v>4.3E-3</v>
      </c>
      <c r="AH43" s="275"/>
    </row>
    <row r="44" spans="2:34" x14ac:dyDescent="0.25">
      <c r="B44" s="274"/>
      <c r="C44" s="124">
        <v>111</v>
      </c>
      <c r="D44" s="43">
        <v>1.0185999999999999</v>
      </c>
      <c r="E44" s="43">
        <v>0.51880000000000004</v>
      </c>
      <c r="F44" s="43">
        <v>0.2555</v>
      </c>
      <c r="G44" s="43">
        <v>0.12709999999999999</v>
      </c>
      <c r="H44" s="43">
        <v>2.92E-2</v>
      </c>
      <c r="I44" s="43">
        <v>2.4500000000000001E-2</v>
      </c>
      <c r="J44" s="47">
        <v>5.4000000000000003E-3</v>
      </c>
      <c r="K44" s="43"/>
      <c r="L44" s="124">
        <v>111</v>
      </c>
      <c r="M44" s="43">
        <v>0.85729999999999995</v>
      </c>
      <c r="N44" s="43">
        <v>0.43909999999999999</v>
      </c>
      <c r="O44" s="43">
        <v>0.2427</v>
      </c>
      <c r="P44" s="43">
        <v>0.1028</v>
      </c>
      <c r="Q44" s="43">
        <v>2.5600000000000001E-2</v>
      </c>
      <c r="R44" s="43">
        <v>2.0500000000000001E-2</v>
      </c>
      <c r="S44" s="47">
        <v>5.3E-3</v>
      </c>
      <c r="T44" s="275"/>
      <c r="V44" s="274"/>
      <c r="W44" s="124">
        <v>111</v>
      </c>
      <c r="X44" s="43">
        <v>1E-3</v>
      </c>
      <c r="Y44" s="43">
        <v>4.0000000000000002E-4</v>
      </c>
      <c r="Z44" s="43">
        <v>0.51880000000000004</v>
      </c>
      <c r="AA44" s="47">
        <v>1.5E-3</v>
      </c>
      <c r="AB44" s="43"/>
      <c r="AC44" s="124">
        <v>111</v>
      </c>
      <c r="AD44" s="43">
        <v>8.9999999999999998E-4</v>
      </c>
      <c r="AE44" s="43">
        <v>2E-3</v>
      </c>
      <c r="AF44" s="43">
        <v>0.43909999999999999</v>
      </c>
      <c r="AG44" s="47">
        <v>4.3E-3</v>
      </c>
      <c r="AH44" s="275"/>
    </row>
    <row r="45" spans="2:34" x14ac:dyDescent="0.25">
      <c r="B45" s="274"/>
      <c r="C45" s="124">
        <v>114</v>
      </c>
      <c r="D45" s="43">
        <v>1.0752999999999999</v>
      </c>
      <c r="E45" s="43">
        <v>0.53300000000000003</v>
      </c>
      <c r="F45" s="43">
        <v>0.27710000000000001</v>
      </c>
      <c r="G45" s="43">
        <v>0.13420000000000001</v>
      </c>
      <c r="H45" s="43">
        <v>0.03</v>
      </c>
      <c r="I45" s="43">
        <v>2.53E-2</v>
      </c>
      <c r="J45" s="47">
        <v>5.7999999999999996E-3</v>
      </c>
      <c r="K45" s="43"/>
      <c r="L45" s="124">
        <v>114</v>
      </c>
      <c r="M45" s="43">
        <v>0.89659999999999995</v>
      </c>
      <c r="N45" s="43">
        <v>0.45710000000000001</v>
      </c>
      <c r="O45" s="43">
        <v>0.25369999999999998</v>
      </c>
      <c r="P45" s="43">
        <v>0.1056</v>
      </c>
      <c r="Q45" s="43">
        <v>2.6700000000000002E-2</v>
      </c>
      <c r="R45" s="43">
        <v>2.1100000000000001E-2</v>
      </c>
      <c r="S45" s="47">
        <v>5.4999999999999997E-3</v>
      </c>
      <c r="T45" s="275"/>
      <c r="V45" s="274"/>
      <c r="W45" s="124">
        <v>114</v>
      </c>
      <c r="X45" s="43">
        <v>8.9999999999999998E-4</v>
      </c>
      <c r="Y45" s="43">
        <v>4.0000000000000002E-4</v>
      </c>
      <c r="Z45" s="43">
        <v>0.53300000000000003</v>
      </c>
      <c r="AA45" s="47">
        <v>1.6000000000000001E-3</v>
      </c>
      <c r="AB45" s="43"/>
      <c r="AC45" s="124">
        <v>114</v>
      </c>
      <c r="AD45" s="43">
        <v>8.9999999999999998E-4</v>
      </c>
      <c r="AE45" s="43">
        <v>1.9E-3</v>
      </c>
      <c r="AF45" s="43">
        <v>0.45710000000000001</v>
      </c>
      <c r="AG45" s="47">
        <v>4.1999999999999997E-3</v>
      </c>
      <c r="AH45" s="275"/>
    </row>
    <row r="46" spans="2:34" x14ac:dyDescent="0.25">
      <c r="B46" s="274"/>
      <c r="C46" s="124">
        <v>117</v>
      </c>
      <c r="D46" s="43">
        <v>1.1325000000000001</v>
      </c>
      <c r="E46" s="43">
        <v>0.5544</v>
      </c>
      <c r="F46" s="43">
        <v>0.28620000000000001</v>
      </c>
      <c r="G46" s="43">
        <v>0.13969999999999999</v>
      </c>
      <c r="H46" s="43">
        <v>3.0499999999999999E-2</v>
      </c>
      <c r="I46" s="43">
        <v>2.6100000000000002E-2</v>
      </c>
      <c r="J46" s="47">
        <v>5.8999999999999999E-3</v>
      </c>
      <c r="K46" s="43"/>
      <c r="L46" s="124">
        <v>117</v>
      </c>
      <c r="M46" s="43">
        <v>0.9536</v>
      </c>
      <c r="N46" s="43">
        <v>0.4758</v>
      </c>
      <c r="O46" s="43">
        <v>0.26190000000000002</v>
      </c>
      <c r="P46" s="43">
        <v>0.1089</v>
      </c>
      <c r="Q46" s="43">
        <v>2.7400000000000001E-2</v>
      </c>
      <c r="R46" s="43">
        <v>2.18E-2</v>
      </c>
      <c r="S46" s="47">
        <v>5.7000000000000002E-3</v>
      </c>
      <c r="T46" s="275"/>
      <c r="V46" s="274"/>
      <c r="W46" s="124">
        <v>117</v>
      </c>
      <c r="X46" s="43">
        <v>1E-3</v>
      </c>
      <c r="Y46" s="43">
        <v>4.0000000000000002E-4</v>
      </c>
      <c r="Z46" s="43">
        <v>0.5544</v>
      </c>
      <c r="AA46" s="47">
        <v>1.6000000000000001E-3</v>
      </c>
      <c r="AB46" s="43"/>
      <c r="AC46" s="124">
        <v>117</v>
      </c>
      <c r="AD46" s="43">
        <v>8.9999999999999998E-4</v>
      </c>
      <c r="AE46" s="43">
        <v>2.0999999999999999E-3</v>
      </c>
      <c r="AF46" s="43">
        <v>0.4758</v>
      </c>
      <c r="AG46" s="47">
        <v>4.3E-3</v>
      </c>
      <c r="AH46" s="275"/>
    </row>
    <row r="47" spans="2:34" x14ac:dyDescent="0.25">
      <c r="B47" s="274"/>
      <c r="C47" s="124">
        <v>120</v>
      </c>
      <c r="D47" s="43">
        <v>1.1917</v>
      </c>
      <c r="E47" s="43">
        <v>0.57279999999999998</v>
      </c>
      <c r="F47" s="43">
        <v>0.30640000000000001</v>
      </c>
      <c r="G47" s="43">
        <v>0.1457</v>
      </c>
      <c r="H47" s="43">
        <v>3.2099999999999997E-2</v>
      </c>
      <c r="I47" s="43">
        <v>2.69E-2</v>
      </c>
      <c r="J47" s="47">
        <v>6.1000000000000004E-3</v>
      </c>
      <c r="K47" s="43"/>
      <c r="L47" s="124">
        <v>120</v>
      </c>
      <c r="M47" s="43">
        <v>1.0127999999999999</v>
      </c>
      <c r="N47" s="43">
        <v>0.49469999999999997</v>
      </c>
      <c r="O47" s="43">
        <v>0.27750000000000002</v>
      </c>
      <c r="P47" s="43">
        <v>0.1133</v>
      </c>
      <c r="Q47" s="43">
        <v>2.8799999999999999E-2</v>
      </c>
      <c r="R47" s="43">
        <v>2.2499999999999999E-2</v>
      </c>
      <c r="S47" s="47">
        <v>6.1000000000000004E-3</v>
      </c>
      <c r="T47" s="275"/>
      <c r="V47" s="274"/>
      <c r="W47" s="124">
        <v>120</v>
      </c>
      <c r="X47" s="43">
        <v>1E-3</v>
      </c>
      <c r="Y47" s="43">
        <v>4.0000000000000002E-4</v>
      </c>
      <c r="Z47" s="43">
        <v>0.57279999999999998</v>
      </c>
      <c r="AA47" s="47">
        <v>1.6000000000000001E-3</v>
      </c>
      <c r="AB47" s="43"/>
      <c r="AC47" s="124">
        <v>120</v>
      </c>
      <c r="AD47" s="43">
        <v>8.9999999999999998E-4</v>
      </c>
      <c r="AE47" s="43">
        <v>2E-3</v>
      </c>
      <c r="AF47" s="43">
        <v>0.49469999999999997</v>
      </c>
      <c r="AG47" s="47">
        <v>4.3E-3</v>
      </c>
      <c r="AH47" s="275"/>
    </row>
    <row r="48" spans="2:34" x14ac:dyDescent="0.25">
      <c r="B48" s="274"/>
      <c r="C48" s="124">
        <v>123</v>
      </c>
      <c r="D48" s="43">
        <v>1.2534000000000001</v>
      </c>
      <c r="E48" s="43">
        <v>0.59360000000000002</v>
      </c>
      <c r="F48" s="43">
        <v>0.31680000000000003</v>
      </c>
      <c r="G48" s="43">
        <v>0.15190000000000001</v>
      </c>
      <c r="H48" s="43">
        <v>3.44E-2</v>
      </c>
      <c r="I48" s="43">
        <v>2.7699999999999999E-2</v>
      </c>
      <c r="J48" s="47">
        <v>6.3E-3</v>
      </c>
      <c r="K48" s="43"/>
      <c r="L48" s="124">
        <v>123</v>
      </c>
      <c r="M48" s="43">
        <v>1.0612999999999999</v>
      </c>
      <c r="N48" s="43">
        <v>0.51359999999999995</v>
      </c>
      <c r="O48" s="43">
        <v>0.28889999999999999</v>
      </c>
      <c r="P48" s="43">
        <v>0.11749999999999999</v>
      </c>
      <c r="Q48" s="43">
        <v>2.93E-2</v>
      </c>
      <c r="R48" s="43">
        <v>2.3199999999999998E-2</v>
      </c>
      <c r="S48" s="47">
        <v>6.3E-3</v>
      </c>
      <c r="T48" s="275"/>
      <c r="V48" s="274"/>
      <c r="W48" s="124">
        <v>123</v>
      </c>
      <c r="X48" s="43">
        <v>1E-3</v>
      </c>
      <c r="Y48" s="43">
        <v>2.0000000000000001E-4</v>
      </c>
      <c r="Z48" s="43">
        <v>0.59360000000000002</v>
      </c>
      <c r="AA48" s="47">
        <v>1.6000000000000001E-3</v>
      </c>
      <c r="AB48" s="43"/>
      <c r="AC48" s="124">
        <v>123</v>
      </c>
      <c r="AD48" s="43">
        <v>8.9999999999999998E-4</v>
      </c>
      <c r="AE48" s="43">
        <v>2.0999999999999999E-3</v>
      </c>
      <c r="AF48" s="43">
        <v>0.51359999999999995</v>
      </c>
      <c r="AG48" s="47">
        <v>4.1999999999999997E-3</v>
      </c>
      <c r="AH48" s="275"/>
    </row>
    <row r="49" spans="2:34" x14ac:dyDescent="0.25">
      <c r="B49" s="274"/>
      <c r="C49" s="124">
        <v>126</v>
      </c>
      <c r="D49" s="43">
        <v>1.3151999999999999</v>
      </c>
      <c r="E49" s="43">
        <v>0.61719999999999997</v>
      </c>
      <c r="F49" s="43">
        <v>0.33350000000000002</v>
      </c>
      <c r="G49" s="43">
        <v>0.1585</v>
      </c>
      <c r="H49" s="43">
        <v>3.6200000000000003E-2</v>
      </c>
      <c r="I49" s="43">
        <v>2.86E-2</v>
      </c>
      <c r="J49" s="47">
        <v>6.4999999999999997E-3</v>
      </c>
      <c r="K49" s="43"/>
      <c r="L49" s="124">
        <v>126</v>
      </c>
      <c r="M49" s="43">
        <v>1.101</v>
      </c>
      <c r="N49" s="43">
        <v>0.53939999999999999</v>
      </c>
      <c r="O49" s="43">
        <v>0.30080000000000001</v>
      </c>
      <c r="P49" s="43">
        <v>0.1217</v>
      </c>
      <c r="Q49" s="43">
        <v>0.03</v>
      </c>
      <c r="R49" s="43">
        <v>2.3699999999999999E-2</v>
      </c>
      <c r="S49" s="47">
        <v>6.4999999999999997E-3</v>
      </c>
      <c r="T49" s="275"/>
      <c r="V49" s="274"/>
      <c r="W49" s="124">
        <v>126</v>
      </c>
      <c r="X49" s="43">
        <v>1E-3</v>
      </c>
      <c r="Y49" s="43">
        <v>2.0000000000000001E-4</v>
      </c>
      <c r="Z49" s="43">
        <v>0.61719999999999997</v>
      </c>
      <c r="AA49" s="47">
        <v>1.6999999999999999E-3</v>
      </c>
      <c r="AB49" s="43"/>
      <c r="AC49" s="124">
        <v>126</v>
      </c>
      <c r="AD49" s="43">
        <v>8.9999999999999998E-4</v>
      </c>
      <c r="AE49" s="43">
        <v>2E-3</v>
      </c>
      <c r="AF49" s="43">
        <v>0.53939999999999999</v>
      </c>
      <c r="AG49" s="47">
        <v>4.1999999999999997E-3</v>
      </c>
      <c r="AH49" s="275"/>
    </row>
    <row r="50" spans="2:34" x14ac:dyDescent="0.25">
      <c r="B50" s="274"/>
      <c r="C50" s="124">
        <v>129</v>
      </c>
      <c r="D50" s="43">
        <v>1.3756999999999999</v>
      </c>
      <c r="E50" s="43">
        <v>0.63080000000000003</v>
      </c>
      <c r="F50" s="43">
        <v>0.33789999999999998</v>
      </c>
      <c r="G50" s="43">
        <v>0.16539999999999999</v>
      </c>
      <c r="H50" s="43">
        <v>3.7900000000000003E-2</v>
      </c>
      <c r="I50" s="43">
        <v>2.92E-2</v>
      </c>
      <c r="J50" s="47">
        <v>6.6E-3</v>
      </c>
      <c r="K50" s="43"/>
      <c r="L50" s="124">
        <v>129</v>
      </c>
      <c r="M50" s="43">
        <v>1.1589</v>
      </c>
      <c r="N50" s="43">
        <v>0.55840000000000001</v>
      </c>
      <c r="O50" s="43">
        <v>0.31430000000000002</v>
      </c>
      <c r="P50" s="43">
        <v>0.12540000000000001</v>
      </c>
      <c r="Q50" s="43">
        <v>3.15E-2</v>
      </c>
      <c r="R50" s="43">
        <v>2.46E-2</v>
      </c>
      <c r="S50" s="47">
        <v>6.6E-3</v>
      </c>
      <c r="T50" s="275"/>
      <c r="V50" s="274"/>
      <c r="W50" s="124">
        <v>129</v>
      </c>
      <c r="X50" s="43">
        <v>1E-3</v>
      </c>
      <c r="Y50" s="43">
        <v>5.9999999999999995E-4</v>
      </c>
      <c r="Z50" s="43">
        <v>0.63080000000000003</v>
      </c>
      <c r="AA50" s="47">
        <v>1.8E-3</v>
      </c>
      <c r="AB50" s="43"/>
      <c r="AC50" s="124">
        <v>129</v>
      </c>
      <c r="AD50" s="43">
        <v>8.9999999999999998E-4</v>
      </c>
      <c r="AE50" s="43">
        <v>2.0999999999999999E-3</v>
      </c>
      <c r="AF50" s="43">
        <v>0.55840000000000001</v>
      </c>
      <c r="AG50" s="47">
        <v>4.3E-3</v>
      </c>
      <c r="AH50" s="275"/>
    </row>
    <row r="51" spans="2:34" x14ac:dyDescent="0.25">
      <c r="B51" s="274"/>
      <c r="C51" s="124">
        <v>132</v>
      </c>
      <c r="D51" s="43">
        <v>1.4380999999999999</v>
      </c>
      <c r="E51" s="43">
        <v>0.64500000000000002</v>
      </c>
      <c r="F51" s="43">
        <v>0.3483</v>
      </c>
      <c r="G51" s="43">
        <v>0.17249999999999999</v>
      </c>
      <c r="H51" s="43">
        <v>4.0599999999999997E-2</v>
      </c>
      <c r="I51" s="43">
        <v>0.03</v>
      </c>
      <c r="J51" s="47">
        <v>6.7999999999999996E-3</v>
      </c>
      <c r="K51" s="43"/>
      <c r="L51" s="124">
        <v>132</v>
      </c>
      <c r="M51" s="43">
        <v>1.1975</v>
      </c>
      <c r="N51" s="43">
        <v>0.56479999999999997</v>
      </c>
      <c r="O51" s="43">
        <v>0.32079999999999997</v>
      </c>
      <c r="P51" s="43">
        <v>0.12909999999999999</v>
      </c>
      <c r="Q51" s="43">
        <v>3.5900000000000001E-2</v>
      </c>
      <c r="R51" s="43">
        <v>2.53E-2</v>
      </c>
      <c r="S51" s="47">
        <v>6.8999999999999999E-3</v>
      </c>
      <c r="T51" s="275"/>
      <c r="V51" s="274"/>
      <c r="W51" s="124">
        <v>132</v>
      </c>
      <c r="X51" s="43">
        <v>8.9999999999999998E-4</v>
      </c>
      <c r="Y51" s="43">
        <v>5.9999999999999995E-4</v>
      </c>
      <c r="Z51" s="43">
        <v>0.64500000000000002</v>
      </c>
      <c r="AA51" s="47">
        <v>1.8E-3</v>
      </c>
      <c r="AB51" s="43"/>
      <c r="AC51" s="124">
        <v>132</v>
      </c>
      <c r="AD51" s="43">
        <v>8.9999999999999998E-4</v>
      </c>
      <c r="AE51" s="43">
        <v>2.2000000000000001E-3</v>
      </c>
      <c r="AF51" s="43">
        <v>0.56479999999999997</v>
      </c>
      <c r="AG51" s="47">
        <v>4.3E-3</v>
      </c>
      <c r="AH51" s="275"/>
    </row>
    <row r="52" spans="2:34" x14ac:dyDescent="0.25">
      <c r="B52" s="274"/>
      <c r="C52" s="124">
        <v>135</v>
      </c>
      <c r="D52" s="43">
        <v>1.4973000000000001</v>
      </c>
      <c r="E52" s="43">
        <v>0.66049999999999998</v>
      </c>
      <c r="F52" s="43">
        <v>0.3584</v>
      </c>
      <c r="G52" s="43">
        <v>0.17660000000000001</v>
      </c>
      <c r="H52" s="43">
        <v>4.3200000000000002E-2</v>
      </c>
      <c r="I52" s="43">
        <v>3.0700000000000002E-2</v>
      </c>
      <c r="J52" s="47">
        <v>7.1000000000000004E-3</v>
      </c>
      <c r="K52" s="43"/>
      <c r="L52" s="124">
        <v>135</v>
      </c>
      <c r="M52" s="43">
        <v>1.2421</v>
      </c>
      <c r="N52" s="43">
        <v>0.5907</v>
      </c>
      <c r="O52" s="43">
        <v>0.3407</v>
      </c>
      <c r="P52" s="43">
        <v>0.1338</v>
      </c>
      <c r="Q52" s="43">
        <v>3.4299999999999997E-2</v>
      </c>
      <c r="R52" s="43">
        <v>2.6200000000000001E-2</v>
      </c>
      <c r="S52" s="47">
        <v>7.1000000000000004E-3</v>
      </c>
      <c r="T52" s="275"/>
      <c r="V52" s="274"/>
      <c r="W52" s="124">
        <v>135</v>
      </c>
      <c r="X52" s="43">
        <v>1E-3</v>
      </c>
      <c r="Y52" s="43">
        <v>5.9999999999999995E-4</v>
      </c>
      <c r="Z52" s="43">
        <v>0.66049999999999998</v>
      </c>
      <c r="AA52" s="47">
        <v>1.8E-3</v>
      </c>
      <c r="AB52" s="43"/>
      <c r="AC52" s="124">
        <v>135</v>
      </c>
      <c r="AD52" s="43">
        <v>8.9999999999999998E-4</v>
      </c>
      <c r="AE52" s="43">
        <v>2.2000000000000001E-3</v>
      </c>
      <c r="AF52" s="43">
        <v>0.5907</v>
      </c>
      <c r="AG52" s="47">
        <v>4.1999999999999997E-3</v>
      </c>
      <c r="AH52" s="275"/>
    </row>
    <row r="53" spans="2:34" x14ac:dyDescent="0.25">
      <c r="B53" s="274"/>
      <c r="C53" s="124">
        <v>138</v>
      </c>
      <c r="D53" s="43">
        <v>1.5551999999999999</v>
      </c>
      <c r="E53" s="43">
        <v>0.67610000000000003</v>
      </c>
      <c r="F53" s="43">
        <v>0.37890000000000001</v>
      </c>
      <c r="G53" s="43">
        <v>0.18490000000000001</v>
      </c>
      <c r="H53" s="43">
        <v>4.5499999999999999E-2</v>
      </c>
      <c r="I53" s="43">
        <v>3.1300000000000001E-2</v>
      </c>
      <c r="J53" s="47">
        <v>7.1999999999999998E-3</v>
      </c>
      <c r="K53" s="43"/>
      <c r="L53" s="124">
        <v>138</v>
      </c>
      <c r="M53" s="43">
        <v>1.2968</v>
      </c>
      <c r="N53" s="43">
        <v>0.61</v>
      </c>
      <c r="O53" s="43">
        <v>0.35189999999999999</v>
      </c>
      <c r="P53" s="43">
        <v>0.1386</v>
      </c>
      <c r="Q53" s="43">
        <v>3.5700000000000003E-2</v>
      </c>
      <c r="R53" s="43">
        <v>2.6700000000000002E-2</v>
      </c>
      <c r="S53" s="47">
        <v>7.4000000000000003E-3</v>
      </c>
      <c r="T53" s="275"/>
      <c r="V53" s="274"/>
      <c r="W53" s="124">
        <v>138</v>
      </c>
      <c r="X53" s="43">
        <v>1E-3</v>
      </c>
      <c r="Y53" s="43">
        <v>5.9999999999999995E-4</v>
      </c>
      <c r="Z53" s="43">
        <v>0.67610000000000003</v>
      </c>
      <c r="AA53" s="47">
        <v>1.9E-3</v>
      </c>
      <c r="AB53" s="43"/>
      <c r="AC53" s="124">
        <v>138</v>
      </c>
      <c r="AD53" s="43">
        <v>8.9999999999999998E-4</v>
      </c>
      <c r="AE53" s="43">
        <v>2.2000000000000001E-3</v>
      </c>
      <c r="AF53" s="43">
        <v>0.61</v>
      </c>
      <c r="AG53" s="47">
        <v>4.1999999999999997E-3</v>
      </c>
      <c r="AH53" s="275"/>
    </row>
    <row r="54" spans="2:34" x14ac:dyDescent="0.25">
      <c r="B54" s="274"/>
      <c r="C54" s="124">
        <v>141</v>
      </c>
      <c r="D54" s="43">
        <v>1.6103000000000001</v>
      </c>
      <c r="E54" s="43">
        <v>0.69330000000000003</v>
      </c>
      <c r="F54" s="43">
        <v>0.38750000000000001</v>
      </c>
      <c r="G54" s="43">
        <v>0.19259999999999999</v>
      </c>
      <c r="H54" s="43">
        <v>4.7100000000000003E-2</v>
      </c>
      <c r="I54" s="43">
        <v>3.2000000000000001E-2</v>
      </c>
      <c r="J54" s="47">
        <v>7.4999999999999997E-3</v>
      </c>
      <c r="K54" s="43"/>
      <c r="L54" s="124">
        <v>141</v>
      </c>
      <c r="M54" s="43">
        <v>1.3478000000000001</v>
      </c>
      <c r="N54" s="43">
        <v>0.63029999999999997</v>
      </c>
      <c r="O54" s="43">
        <v>0.3715</v>
      </c>
      <c r="P54" s="43">
        <v>0.14510000000000001</v>
      </c>
      <c r="Q54" s="43">
        <v>3.6900000000000002E-2</v>
      </c>
      <c r="R54" s="43">
        <v>2.7199999999999998E-2</v>
      </c>
      <c r="S54" s="47">
        <v>7.6E-3</v>
      </c>
      <c r="T54" s="275"/>
      <c r="V54" s="274"/>
      <c r="W54" s="124">
        <v>141</v>
      </c>
      <c r="X54" s="43">
        <v>8.9999999999999998E-4</v>
      </c>
      <c r="Y54" s="43">
        <v>5.9999999999999995E-4</v>
      </c>
      <c r="Z54" s="43">
        <v>0.69330000000000003</v>
      </c>
      <c r="AA54" s="47">
        <v>1.9E-3</v>
      </c>
      <c r="AB54" s="43"/>
      <c r="AC54" s="124">
        <v>141</v>
      </c>
      <c r="AD54" s="43">
        <v>8.0000000000000004E-4</v>
      </c>
      <c r="AE54" s="43">
        <v>2.3E-3</v>
      </c>
      <c r="AF54" s="43">
        <v>0.63029999999999997</v>
      </c>
      <c r="AG54" s="47">
        <v>4.3E-3</v>
      </c>
      <c r="AH54" s="275"/>
    </row>
    <row r="55" spans="2:34" x14ac:dyDescent="0.25">
      <c r="B55" s="274"/>
      <c r="C55" s="124">
        <v>144</v>
      </c>
      <c r="D55" s="43">
        <v>1.6666000000000001</v>
      </c>
      <c r="E55" s="43">
        <v>0.70979999999999999</v>
      </c>
      <c r="F55" s="43">
        <v>0.40239999999999998</v>
      </c>
      <c r="G55" s="43">
        <v>0.19650000000000001</v>
      </c>
      <c r="H55" s="43">
        <v>4.9299999999999997E-2</v>
      </c>
      <c r="I55" s="43">
        <v>3.2599999999999997E-2</v>
      </c>
      <c r="J55" s="47">
        <v>7.6E-3</v>
      </c>
      <c r="K55" s="43"/>
      <c r="L55" s="124">
        <v>144</v>
      </c>
      <c r="M55" s="43">
        <v>1.3984000000000001</v>
      </c>
      <c r="N55" s="43">
        <v>0.65010000000000001</v>
      </c>
      <c r="O55" s="43">
        <v>0.37959999999999999</v>
      </c>
      <c r="P55" s="43">
        <v>0.15340000000000001</v>
      </c>
      <c r="Q55" s="43">
        <v>3.8100000000000002E-2</v>
      </c>
      <c r="R55" s="43">
        <v>2.7699999999999999E-2</v>
      </c>
      <c r="S55" s="47">
        <v>7.7000000000000002E-3</v>
      </c>
      <c r="T55" s="275"/>
      <c r="V55" s="274"/>
      <c r="W55" s="124">
        <v>144</v>
      </c>
      <c r="X55" s="43">
        <v>1E-3</v>
      </c>
      <c r="Y55" s="43">
        <v>5.9999999999999995E-4</v>
      </c>
      <c r="Z55" s="43">
        <v>0.70979999999999999</v>
      </c>
      <c r="AA55" s="47">
        <v>1.9E-3</v>
      </c>
      <c r="AB55" s="43"/>
      <c r="AC55" s="124">
        <v>144</v>
      </c>
      <c r="AD55" s="43">
        <v>8.9999999999999998E-4</v>
      </c>
      <c r="AE55" s="43">
        <v>2.3999999999999998E-3</v>
      </c>
      <c r="AF55" s="43">
        <v>0.65010000000000001</v>
      </c>
      <c r="AG55" s="47">
        <v>4.1999999999999997E-3</v>
      </c>
      <c r="AH55" s="275"/>
    </row>
    <row r="56" spans="2:34" x14ac:dyDescent="0.25">
      <c r="B56" s="274"/>
      <c r="C56" s="124">
        <v>147</v>
      </c>
      <c r="D56" s="43">
        <v>1.7211000000000001</v>
      </c>
      <c r="E56" s="43">
        <v>0.72719999999999996</v>
      </c>
      <c r="F56" s="43">
        <v>0.40789999999999998</v>
      </c>
      <c r="G56" s="43">
        <v>0.1988</v>
      </c>
      <c r="H56" s="43">
        <v>5.1700000000000003E-2</v>
      </c>
      <c r="I56" s="43">
        <v>3.3300000000000003E-2</v>
      </c>
      <c r="J56" s="47">
        <v>7.7999999999999996E-3</v>
      </c>
      <c r="K56" s="43"/>
      <c r="L56" s="124">
        <v>147</v>
      </c>
      <c r="M56" s="43">
        <v>1.4478</v>
      </c>
      <c r="N56" s="43">
        <v>0.65669999999999995</v>
      </c>
      <c r="O56" s="43">
        <v>0.40110000000000001</v>
      </c>
      <c r="P56" s="43">
        <v>0.16</v>
      </c>
      <c r="Q56" s="43">
        <v>4.0500000000000001E-2</v>
      </c>
      <c r="R56" s="43">
        <v>2.8199999999999999E-2</v>
      </c>
      <c r="S56" s="47">
        <v>7.9000000000000008E-3</v>
      </c>
      <c r="T56" s="275"/>
      <c r="V56" s="274"/>
      <c r="W56" s="124">
        <v>147</v>
      </c>
      <c r="X56" s="43">
        <v>1E-3</v>
      </c>
      <c r="Y56" s="43">
        <v>5.9999999999999995E-4</v>
      </c>
      <c r="Z56" s="43">
        <v>0.72719999999999996</v>
      </c>
      <c r="AA56" s="47">
        <v>2E-3</v>
      </c>
      <c r="AB56" s="43"/>
      <c r="AC56" s="124">
        <v>147</v>
      </c>
      <c r="AD56" s="43">
        <v>8.9999999999999998E-4</v>
      </c>
      <c r="AE56" s="43">
        <v>2.5000000000000001E-3</v>
      </c>
      <c r="AF56" s="43">
        <v>0.65669999999999995</v>
      </c>
      <c r="AG56" s="47">
        <v>4.3E-3</v>
      </c>
      <c r="AH56" s="275"/>
    </row>
    <row r="57" spans="2:34" x14ac:dyDescent="0.25">
      <c r="B57" s="274"/>
      <c r="C57" s="124">
        <v>150</v>
      </c>
      <c r="D57" s="43">
        <v>1.7690999999999999</v>
      </c>
      <c r="E57" s="43">
        <v>0.74509999999999998</v>
      </c>
      <c r="F57" s="43">
        <v>0.43149999999999999</v>
      </c>
      <c r="G57" s="43">
        <v>0.2001</v>
      </c>
      <c r="H57" s="43">
        <v>5.33E-2</v>
      </c>
      <c r="I57" s="43">
        <v>3.3799999999999997E-2</v>
      </c>
      <c r="J57" s="47">
        <v>8.0000000000000002E-3</v>
      </c>
      <c r="K57" s="43"/>
      <c r="L57" s="124">
        <v>150</v>
      </c>
      <c r="M57" s="43">
        <v>1.4946999999999999</v>
      </c>
      <c r="N57" s="43">
        <v>0.66390000000000005</v>
      </c>
      <c r="O57" s="43">
        <v>0.40889999999999999</v>
      </c>
      <c r="P57" s="43">
        <v>0.16589999999999999</v>
      </c>
      <c r="Q57" s="43">
        <v>4.2200000000000001E-2</v>
      </c>
      <c r="R57" s="43">
        <v>2.86E-2</v>
      </c>
      <c r="S57" s="47">
        <v>8.2000000000000007E-3</v>
      </c>
      <c r="T57" s="275"/>
      <c r="V57" s="274"/>
      <c r="W57" s="124">
        <v>150</v>
      </c>
      <c r="X57" s="43">
        <v>1E-3</v>
      </c>
      <c r="Y57" s="43">
        <v>4.0000000000000002E-4</v>
      </c>
      <c r="Z57" s="43">
        <v>0.74509999999999998</v>
      </c>
      <c r="AA57" s="47">
        <v>2E-3</v>
      </c>
      <c r="AB57" s="43"/>
      <c r="AC57" s="124">
        <v>150</v>
      </c>
      <c r="AD57" s="43">
        <v>8.9999999999999998E-4</v>
      </c>
      <c r="AE57" s="43">
        <v>2.5999999999999999E-3</v>
      </c>
      <c r="AF57" s="43">
        <v>0.66390000000000005</v>
      </c>
      <c r="AG57" s="47">
        <v>4.3E-3</v>
      </c>
      <c r="AH57" s="275"/>
    </row>
    <row r="58" spans="2:34" x14ac:dyDescent="0.25">
      <c r="B58" s="274"/>
      <c r="C58" s="124">
        <v>153</v>
      </c>
      <c r="D58" s="43">
        <v>1.8199000000000001</v>
      </c>
      <c r="E58" s="43">
        <v>0.76339999999999997</v>
      </c>
      <c r="F58" s="43">
        <v>0.44180000000000003</v>
      </c>
      <c r="G58" s="43">
        <v>0.2097</v>
      </c>
      <c r="H58" s="43">
        <v>5.5800000000000002E-2</v>
      </c>
      <c r="I58" s="43">
        <v>3.4299999999999997E-2</v>
      </c>
      <c r="J58" s="47">
        <v>8.2000000000000007E-3</v>
      </c>
      <c r="K58" s="43"/>
      <c r="L58" s="124">
        <v>153</v>
      </c>
      <c r="M58" s="43">
        <v>1.5391999999999999</v>
      </c>
      <c r="N58" s="43">
        <v>0.67710000000000004</v>
      </c>
      <c r="O58" s="43">
        <v>0.42259999999999998</v>
      </c>
      <c r="P58" s="43">
        <v>0.16880000000000001</v>
      </c>
      <c r="Q58" s="43">
        <v>4.3099999999999999E-2</v>
      </c>
      <c r="R58" s="43">
        <v>2.9000000000000001E-2</v>
      </c>
      <c r="S58" s="47">
        <v>8.3999999999999995E-3</v>
      </c>
      <c r="T58" s="275"/>
      <c r="V58" s="274"/>
      <c r="W58" s="124">
        <v>153</v>
      </c>
      <c r="X58" s="43">
        <v>1E-3</v>
      </c>
      <c r="Y58" s="43">
        <v>4.0000000000000002E-4</v>
      </c>
      <c r="Z58" s="43">
        <v>0.76339999999999997</v>
      </c>
      <c r="AA58" s="47">
        <v>2E-3</v>
      </c>
      <c r="AB58" s="43"/>
      <c r="AC58" s="124">
        <v>153</v>
      </c>
      <c r="AD58" s="43">
        <v>8.0000000000000004E-4</v>
      </c>
      <c r="AE58" s="43">
        <v>2.7000000000000001E-3</v>
      </c>
      <c r="AF58" s="43">
        <v>0.67710000000000004</v>
      </c>
      <c r="AG58" s="47">
        <v>4.3E-3</v>
      </c>
      <c r="AH58" s="275"/>
    </row>
    <row r="59" spans="2:34" x14ac:dyDescent="0.25">
      <c r="B59" s="274"/>
      <c r="C59" s="124">
        <v>156</v>
      </c>
      <c r="D59" s="43">
        <v>1.8632</v>
      </c>
      <c r="E59" s="43">
        <v>0.78210000000000002</v>
      </c>
      <c r="F59" s="43">
        <v>0.46239999999999998</v>
      </c>
      <c r="G59" s="43">
        <v>0.21590000000000001</v>
      </c>
      <c r="H59" s="43">
        <v>5.7200000000000001E-2</v>
      </c>
      <c r="I59" s="43">
        <v>3.4799999999999998E-2</v>
      </c>
      <c r="J59" s="47">
        <v>8.5000000000000006E-3</v>
      </c>
      <c r="K59" s="43"/>
      <c r="L59" s="124">
        <v>156</v>
      </c>
      <c r="M59" s="43">
        <v>1.6</v>
      </c>
      <c r="N59" s="43">
        <v>0.69110000000000005</v>
      </c>
      <c r="O59" s="43">
        <v>0.4284</v>
      </c>
      <c r="P59" s="43">
        <v>0.1709</v>
      </c>
      <c r="Q59" s="43">
        <v>4.4299999999999999E-2</v>
      </c>
      <c r="R59" s="43">
        <v>2.9499999999999998E-2</v>
      </c>
      <c r="S59" s="47">
        <v>8.5000000000000006E-3</v>
      </c>
      <c r="T59" s="275"/>
      <c r="V59" s="274"/>
      <c r="W59" s="124">
        <v>156</v>
      </c>
      <c r="X59" s="43">
        <v>1E-3</v>
      </c>
      <c r="Y59" s="43">
        <v>4.0000000000000002E-4</v>
      </c>
      <c r="Z59" s="43">
        <v>0.78210000000000002</v>
      </c>
      <c r="AA59" s="47">
        <v>2E-3</v>
      </c>
      <c r="AB59" s="43"/>
      <c r="AC59" s="124">
        <v>156</v>
      </c>
      <c r="AD59" s="43">
        <v>8.0000000000000004E-4</v>
      </c>
      <c r="AE59" s="43">
        <v>2.7000000000000001E-3</v>
      </c>
      <c r="AF59" s="43">
        <v>0.69110000000000005</v>
      </c>
      <c r="AG59" s="47">
        <v>4.1999999999999997E-3</v>
      </c>
      <c r="AH59" s="275"/>
    </row>
    <row r="60" spans="2:34" x14ac:dyDescent="0.25">
      <c r="B60" s="274"/>
      <c r="C60" s="124">
        <v>159</v>
      </c>
      <c r="D60" s="43">
        <v>1.9074</v>
      </c>
      <c r="E60" s="43">
        <v>0.80030000000000001</v>
      </c>
      <c r="F60" s="43">
        <v>0.47270000000000001</v>
      </c>
      <c r="G60" s="43">
        <v>0.21929999999999999</v>
      </c>
      <c r="H60" s="43">
        <v>0.06</v>
      </c>
      <c r="I60" s="43">
        <v>3.5299999999999998E-2</v>
      </c>
      <c r="J60" s="47">
        <v>8.6999999999999994E-3</v>
      </c>
      <c r="K60" s="43"/>
      <c r="L60" s="124">
        <v>159</v>
      </c>
      <c r="M60" s="43">
        <v>1.6577</v>
      </c>
      <c r="N60" s="43">
        <v>0.71120000000000005</v>
      </c>
      <c r="O60" s="43">
        <v>0.43090000000000001</v>
      </c>
      <c r="P60" s="43">
        <v>0.17330000000000001</v>
      </c>
      <c r="Q60" s="43">
        <v>4.5999999999999999E-2</v>
      </c>
      <c r="R60" s="43">
        <v>0.03</v>
      </c>
      <c r="S60" s="47">
        <v>8.8000000000000005E-3</v>
      </c>
      <c r="T60" s="275"/>
      <c r="V60" s="274"/>
      <c r="W60" s="124">
        <v>159</v>
      </c>
      <c r="X60" s="43">
        <v>1E-3</v>
      </c>
      <c r="Y60" s="43">
        <v>5.9999999999999995E-4</v>
      </c>
      <c r="Z60" s="43">
        <v>0.80030000000000001</v>
      </c>
      <c r="AA60" s="47">
        <v>2E-3</v>
      </c>
      <c r="AB60" s="43"/>
      <c r="AC60" s="124">
        <v>159</v>
      </c>
      <c r="AD60" s="43">
        <v>8.0000000000000004E-4</v>
      </c>
      <c r="AE60" s="43">
        <v>2.8999999999999998E-3</v>
      </c>
      <c r="AF60" s="43">
        <v>0.71120000000000005</v>
      </c>
      <c r="AG60" s="47">
        <v>4.3E-3</v>
      </c>
      <c r="AH60" s="275"/>
    </row>
    <row r="61" spans="2:34" x14ac:dyDescent="0.25">
      <c r="B61" s="274"/>
      <c r="C61" s="124">
        <v>162</v>
      </c>
      <c r="D61" s="43">
        <v>1.948</v>
      </c>
      <c r="E61" s="43">
        <v>0.81850000000000001</v>
      </c>
      <c r="F61" s="43">
        <v>0.48170000000000002</v>
      </c>
      <c r="G61" s="43">
        <v>0.2271</v>
      </c>
      <c r="H61" s="43">
        <v>6.25E-2</v>
      </c>
      <c r="I61" s="43">
        <v>3.5700000000000003E-2</v>
      </c>
      <c r="J61" s="47">
        <v>8.8999999999999999E-3</v>
      </c>
      <c r="K61" s="43"/>
      <c r="L61" s="124">
        <v>162</v>
      </c>
      <c r="M61" s="43">
        <v>1.7182999999999999</v>
      </c>
      <c r="N61" s="43">
        <v>0.73089999999999999</v>
      </c>
      <c r="O61" s="43">
        <v>0.43809999999999999</v>
      </c>
      <c r="P61" s="43">
        <v>0.17680000000000001</v>
      </c>
      <c r="Q61" s="43">
        <v>4.7399999999999998E-2</v>
      </c>
      <c r="R61" s="43">
        <v>3.0499999999999999E-2</v>
      </c>
      <c r="S61" s="47">
        <v>8.9999999999999993E-3</v>
      </c>
      <c r="T61" s="275"/>
      <c r="V61" s="274"/>
      <c r="W61" s="124">
        <v>162</v>
      </c>
      <c r="X61" s="43">
        <v>1E-3</v>
      </c>
      <c r="Y61" s="43">
        <v>5.9999999999999995E-4</v>
      </c>
      <c r="Z61" s="43">
        <v>0.81850000000000001</v>
      </c>
      <c r="AA61" s="47">
        <v>1.9E-3</v>
      </c>
      <c r="AB61" s="43"/>
      <c r="AC61" s="124">
        <v>162</v>
      </c>
      <c r="AD61" s="43">
        <v>8.0000000000000004E-4</v>
      </c>
      <c r="AE61" s="43">
        <v>2.8999999999999998E-3</v>
      </c>
      <c r="AF61" s="43">
        <v>0.73089999999999999</v>
      </c>
      <c r="AG61" s="47">
        <v>4.3E-3</v>
      </c>
      <c r="AH61" s="275"/>
    </row>
    <row r="62" spans="2:34" x14ac:dyDescent="0.25">
      <c r="B62" s="274"/>
      <c r="C62" s="124">
        <v>165</v>
      </c>
      <c r="D62" s="43">
        <v>1.9882</v>
      </c>
      <c r="E62" s="43">
        <v>0.83750000000000002</v>
      </c>
      <c r="F62" s="43">
        <v>0.4869</v>
      </c>
      <c r="G62" s="43">
        <v>0.22989999999999999</v>
      </c>
      <c r="H62" s="43">
        <v>6.3799999999999996E-2</v>
      </c>
      <c r="I62" s="43">
        <v>3.6200000000000003E-2</v>
      </c>
      <c r="J62" s="47">
        <v>9.1999999999999998E-3</v>
      </c>
      <c r="K62" s="43"/>
      <c r="L62" s="124">
        <v>165</v>
      </c>
      <c r="M62" s="43">
        <v>1.7649999999999999</v>
      </c>
      <c r="N62" s="43">
        <v>0.75590000000000002</v>
      </c>
      <c r="O62" s="43">
        <v>0.45619999999999999</v>
      </c>
      <c r="P62" s="43">
        <v>0.18260000000000001</v>
      </c>
      <c r="Q62" s="43">
        <v>4.8899999999999999E-2</v>
      </c>
      <c r="R62" s="43">
        <v>3.1099999999999999E-2</v>
      </c>
      <c r="S62" s="47">
        <v>9.2999999999999992E-3</v>
      </c>
      <c r="T62" s="275"/>
      <c r="V62" s="274"/>
      <c r="W62" s="124">
        <v>165</v>
      </c>
      <c r="X62" s="43">
        <v>1E-3</v>
      </c>
      <c r="Y62" s="43">
        <v>5.9999999999999995E-4</v>
      </c>
      <c r="Z62" s="43">
        <v>0.83750000000000002</v>
      </c>
      <c r="AA62" s="47">
        <v>1.9E-3</v>
      </c>
      <c r="AB62" s="43"/>
      <c r="AC62" s="124">
        <v>165</v>
      </c>
      <c r="AD62" s="43">
        <v>8.0000000000000004E-4</v>
      </c>
      <c r="AE62" s="43">
        <v>3.0000000000000001E-3</v>
      </c>
      <c r="AF62" s="43">
        <v>0.75590000000000002</v>
      </c>
      <c r="AG62" s="47">
        <v>4.3E-3</v>
      </c>
      <c r="AH62" s="275"/>
    </row>
    <row r="63" spans="2:34" x14ac:dyDescent="0.25">
      <c r="B63" s="274"/>
      <c r="C63" s="124">
        <v>168</v>
      </c>
      <c r="D63" s="43">
        <v>2.0222000000000002</v>
      </c>
      <c r="E63" s="43">
        <v>0.85619999999999996</v>
      </c>
      <c r="F63" s="43">
        <v>0.49809999999999999</v>
      </c>
      <c r="G63" s="43">
        <v>0.2326</v>
      </c>
      <c r="H63" s="43">
        <v>6.6000000000000003E-2</v>
      </c>
      <c r="I63" s="43">
        <v>3.6600000000000001E-2</v>
      </c>
      <c r="J63" s="47">
        <v>9.4000000000000004E-3</v>
      </c>
      <c r="K63" s="43"/>
      <c r="L63" s="124">
        <v>168</v>
      </c>
      <c r="M63" s="43">
        <v>1.8173999999999999</v>
      </c>
      <c r="N63" s="43">
        <v>0.76900000000000002</v>
      </c>
      <c r="O63" s="43">
        <v>0.46379999999999999</v>
      </c>
      <c r="P63" s="43">
        <v>0.1933</v>
      </c>
      <c r="Q63" s="43">
        <v>5.04E-2</v>
      </c>
      <c r="R63" s="43">
        <v>3.1600000000000003E-2</v>
      </c>
      <c r="S63" s="47">
        <v>9.5999999999999992E-3</v>
      </c>
      <c r="T63" s="275"/>
      <c r="V63" s="274"/>
      <c r="W63" s="124">
        <v>168</v>
      </c>
      <c r="X63" s="43">
        <v>8.9999999999999998E-4</v>
      </c>
      <c r="Y63" s="43">
        <v>5.9999999999999995E-4</v>
      </c>
      <c r="Z63" s="43">
        <v>0.85619999999999996</v>
      </c>
      <c r="AA63" s="47">
        <v>2E-3</v>
      </c>
      <c r="AB63" s="43"/>
      <c r="AC63" s="124">
        <v>168</v>
      </c>
      <c r="AD63" s="43">
        <v>8.0000000000000004E-4</v>
      </c>
      <c r="AE63" s="43">
        <v>3.0999999999999999E-3</v>
      </c>
      <c r="AF63" s="43">
        <v>0.76900000000000002</v>
      </c>
      <c r="AG63" s="47">
        <v>4.3E-3</v>
      </c>
      <c r="AH63" s="275"/>
    </row>
    <row r="64" spans="2:34" x14ac:dyDescent="0.25">
      <c r="B64" s="274"/>
      <c r="C64" s="124">
        <v>171</v>
      </c>
      <c r="D64" s="43">
        <v>2.0590000000000002</v>
      </c>
      <c r="E64" s="43">
        <v>0.87439999999999996</v>
      </c>
      <c r="F64" s="43">
        <v>0.50349999999999995</v>
      </c>
      <c r="G64" s="43">
        <v>0.23669999999999999</v>
      </c>
      <c r="H64" s="43">
        <v>6.8099999999999994E-2</v>
      </c>
      <c r="I64" s="43">
        <v>3.7100000000000001E-2</v>
      </c>
      <c r="J64" s="47">
        <v>9.7000000000000003E-3</v>
      </c>
      <c r="K64" s="43"/>
      <c r="L64" s="124">
        <v>171</v>
      </c>
      <c r="M64" s="43">
        <v>1.8728</v>
      </c>
      <c r="N64" s="43">
        <v>0.78139999999999998</v>
      </c>
      <c r="O64" s="43">
        <v>0.47</v>
      </c>
      <c r="P64" s="43">
        <v>0.20430000000000001</v>
      </c>
      <c r="Q64" s="43">
        <v>5.1999999999999998E-2</v>
      </c>
      <c r="R64" s="43">
        <v>3.2099999999999997E-2</v>
      </c>
      <c r="S64" s="47">
        <v>9.7999999999999997E-3</v>
      </c>
      <c r="T64" s="275"/>
      <c r="V64" s="274"/>
      <c r="W64" s="124">
        <v>171</v>
      </c>
      <c r="X64" s="43">
        <v>1E-3</v>
      </c>
      <c r="Y64" s="43">
        <v>5.9999999999999995E-4</v>
      </c>
      <c r="Z64" s="43">
        <v>0.87439999999999996</v>
      </c>
      <c r="AA64" s="47">
        <v>2E-3</v>
      </c>
      <c r="AB64" s="43"/>
      <c r="AC64" s="124">
        <v>171</v>
      </c>
      <c r="AD64" s="43">
        <v>8.0000000000000004E-4</v>
      </c>
      <c r="AE64" s="43">
        <v>3.0999999999999999E-3</v>
      </c>
      <c r="AF64" s="43">
        <v>0.78139999999999998</v>
      </c>
      <c r="AG64" s="47">
        <v>4.3E-3</v>
      </c>
      <c r="AH64" s="275"/>
    </row>
    <row r="65" spans="2:34" x14ac:dyDescent="0.25">
      <c r="B65" s="274"/>
      <c r="C65" s="124">
        <v>174</v>
      </c>
      <c r="D65" s="43">
        <v>2.0933000000000002</v>
      </c>
      <c r="E65" s="43">
        <v>0.89390000000000003</v>
      </c>
      <c r="F65" s="43">
        <v>0.51380000000000003</v>
      </c>
      <c r="G65" s="43">
        <v>0.2404</v>
      </c>
      <c r="H65" s="43">
        <v>7.0699999999999999E-2</v>
      </c>
      <c r="I65" s="43">
        <v>3.7499999999999999E-2</v>
      </c>
      <c r="J65" s="47">
        <v>9.9000000000000008E-3</v>
      </c>
      <c r="K65" s="43"/>
      <c r="L65" s="124">
        <v>174</v>
      </c>
      <c r="M65" s="43">
        <v>1.9361999999999999</v>
      </c>
      <c r="N65" s="43">
        <v>0.80569999999999997</v>
      </c>
      <c r="O65" s="43">
        <v>0.48139999999999999</v>
      </c>
      <c r="P65" s="43">
        <v>0.21460000000000001</v>
      </c>
      <c r="Q65" s="43">
        <v>5.3699999999999998E-2</v>
      </c>
      <c r="R65" s="43">
        <v>3.2599999999999997E-2</v>
      </c>
      <c r="S65" s="47">
        <v>0.01</v>
      </c>
      <c r="T65" s="275"/>
      <c r="V65" s="274"/>
      <c r="W65" s="124">
        <v>174</v>
      </c>
      <c r="X65" s="43">
        <v>1E-3</v>
      </c>
      <c r="Y65" s="43">
        <v>2.9999999999999997E-4</v>
      </c>
      <c r="Z65" s="43">
        <v>0.89390000000000003</v>
      </c>
      <c r="AA65" s="47">
        <v>2.0999999999999999E-3</v>
      </c>
      <c r="AB65" s="43"/>
      <c r="AC65" s="124">
        <v>174</v>
      </c>
      <c r="AD65" s="43">
        <v>8.9999999999999998E-4</v>
      </c>
      <c r="AE65" s="43">
        <v>3.2000000000000002E-3</v>
      </c>
      <c r="AF65" s="43">
        <v>0.80569999999999997</v>
      </c>
      <c r="AG65" s="47">
        <v>4.1999999999999997E-3</v>
      </c>
      <c r="AH65" s="275"/>
    </row>
    <row r="66" spans="2:34" x14ac:dyDescent="0.25">
      <c r="B66" s="274"/>
      <c r="C66" s="124">
        <v>177</v>
      </c>
      <c r="D66" s="43">
        <v>2.1240999999999999</v>
      </c>
      <c r="E66" s="43">
        <v>0.91149999999999998</v>
      </c>
      <c r="F66" s="43">
        <v>0.52410000000000001</v>
      </c>
      <c r="G66" s="43">
        <v>0.24690000000000001</v>
      </c>
      <c r="H66" s="43">
        <v>7.2499999999999995E-2</v>
      </c>
      <c r="I66" s="43">
        <v>3.8100000000000002E-2</v>
      </c>
      <c r="J66" s="47">
        <v>1.0200000000000001E-2</v>
      </c>
      <c r="K66" s="43"/>
      <c r="L66" s="124">
        <v>177</v>
      </c>
      <c r="M66" s="43">
        <v>1.988</v>
      </c>
      <c r="N66" s="43">
        <v>0.82379999999999998</v>
      </c>
      <c r="O66" s="43">
        <v>0.49220000000000003</v>
      </c>
      <c r="P66" s="43">
        <v>0.21790000000000001</v>
      </c>
      <c r="Q66" s="43">
        <v>5.5500000000000001E-2</v>
      </c>
      <c r="R66" s="43">
        <v>3.3099999999999997E-2</v>
      </c>
      <c r="S66" s="47">
        <v>1.03E-2</v>
      </c>
      <c r="T66" s="275"/>
      <c r="V66" s="274"/>
      <c r="W66" s="124">
        <v>177</v>
      </c>
      <c r="X66" s="43">
        <v>1E-3</v>
      </c>
      <c r="Y66" s="43">
        <v>2.9999999999999997E-4</v>
      </c>
      <c r="Z66" s="43">
        <v>0.91149999999999998</v>
      </c>
      <c r="AA66" s="47">
        <v>2.0999999999999999E-3</v>
      </c>
      <c r="AB66" s="43"/>
      <c r="AC66" s="124">
        <v>177</v>
      </c>
      <c r="AD66" s="43">
        <v>8.0000000000000004E-4</v>
      </c>
      <c r="AE66" s="43">
        <v>3.2000000000000002E-3</v>
      </c>
      <c r="AF66" s="43">
        <v>0.82379999999999998</v>
      </c>
      <c r="AG66" s="47">
        <v>4.1999999999999997E-3</v>
      </c>
      <c r="AH66" s="275"/>
    </row>
    <row r="67" spans="2:34" x14ac:dyDescent="0.25">
      <c r="B67" s="274"/>
      <c r="C67" s="124">
        <v>180</v>
      </c>
      <c r="D67" s="43">
        <v>2.1505000000000001</v>
      </c>
      <c r="E67" s="43">
        <v>0.93089999999999995</v>
      </c>
      <c r="F67" s="43">
        <v>0.53959999999999997</v>
      </c>
      <c r="G67" s="43">
        <v>0.25269999999999998</v>
      </c>
      <c r="H67" s="43">
        <v>7.4499999999999997E-2</v>
      </c>
      <c r="I67" s="43">
        <v>3.8600000000000002E-2</v>
      </c>
      <c r="J67" s="47">
        <v>1.0500000000000001E-2</v>
      </c>
      <c r="K67" s="43"/>
      <c r="L67" s="124">
        <v>180</v>
      </c>
      <c r="M67" s="43">
        <v>2.0283000000000002</v>
      </c>
      <c r="N67" s="43">
        <v>0.85340000000000005</v>
      </c>
      <c r="O67" s="43">
        <v>0.50270000000000004</v>
      </c>
      <c r="P67" s="43">
        <v>0.2243</v>
      </c>
      <c r="Q67" s="43">
        <v>5.6899999999999999E-2</v>
      </c>
      <c r="R67" s="43">
        <v>3.3599999999999998E-2</v>
      </c>
      <c r="S67" s="47">
        <v>1.0500000000000001E-2</v>
      </c>
      <c r="T67" s="275"/>
      <c r="V67" s="274"/>
      <c r="W67" s="124">
        <v>180</v>
      </c>
      <c r="X67" s="43">
        <v>1E-3</v>
      </c>
      <c r="Y67" s="43">
        <v>5.0000000000000001E-4</v>
      </c>
      <c r="Z67" s="43">
        <v>0.93089999999999995</v>
      </c>
      <c r="AA67" s="47">
        <v>2E-3</v>
      </c>
      <c r="AB67" s="43"/>
      <c r="AC67" s="124">
        <v>180</v>
      </c>
      <c r="AD67" s="43">
        <v>8.0000000000000004E-4</v>
      </c>
      <c r="AE67" s="43">
        <v>3.3E-3</v>
      </c>
      <c r="AF67" s="43">
        <v>0.85340000000000005</v>
      </c>
      <c r="AG67" s="47">
        <v>4.3E-3</v>
      </c>
      <c r="AH67" s="275"/>
    </row>
    <row r="68" spans="2:34" x14ac:dyDescent="0.25">
      <c r="B68" s="274"/>
      <c r="C68" s="124">
        <v>183</v>
      </c>
      <c r="D68" s="43">
        <v>2.1858</v>
      </c>
      <c r="E68" s="43">
        <v>0.94910000000000005</v>
      </c>
      <c r="F68" s="43">
        <v>0.54469999999999996</v>
      </c>
      <c r="G68" s="43">
        <v>0.25829999999999997</v>
      </c>
      <c r="H68" s="43">
        <v>7.5300000000000006E-2</v>
      </c>
      <c r="I68" s="43">
        <v>3.9E-2</v>
      </c>
      <c r="J68" s="47">
        <v>1.06E-2</v>
      </c>
      <c r="K68" s="43"/>
      <c r="L68" s="124">
        <v>183</v>
      </c>
      <c r="M68" s="43">
        <v>2.0659999999999998</v>
      </c>
      <c r="N68" s="43">
        <v>0.87060000000000004</v>
      </c>
      <c r="O68" s="43">
        <v>0.50970000000000004</v>
      </c>
      <c r="P68" s="43">
        <v>0.22939999999999999</v>
      </c>
      <c r="Q68" s="43">
        <v>5.9299999999999999E-2</v>
      </c>
      <c r="R68" s="43">
        <v>3.4099999999999998E-2</v>
      </c>
      <c r="S68" s="47">
        <v>1.0699999999999999E-2</v>
      </c>
      <c r="T68" s="275"/>
      <c r="V68" s="274"/>
      <c r="W68" s="124">
        <v>183</v>
      </c>
      <c r="X68" s="43">
        <v>1E-3</v>
      </c>
      <c r="Y68" s="43">
        <v>5.0000000000000001E-4</v>
      </c>
      <c r="Z68" s="43">
        <v>0.94910000000000005</v>
      </c>
      <c r="AA68" s="47">
        <v>2E-3</v>
      </c>
      <c r="AB68" s="43"/>
      <c r="AC68" s="124">
        <v>183</v>
      </c>
      <c r="AD68" s="43">
        <v>8.0000000000000004E-4</v>
      </c>
      <c r="AE68" s="43">
        <v>3.3999999999999998E-3</v>
      </c>
      <c r="AF68" s="43">
        <v>0.87060000000000004</v>
      </c>
      <c r="AG68" s="47">
        <v>4.3E-3</v>
      </c>
      <c r="AH68" s="275"/>
    </row>
    <row r="69" spans="2:34" x14ac:dyDescent="0.25">
      <c r="B69" s="274"/>
      <c r="C69" s="124">
        <v>186</v>
      </c>
      <c r="D69" s="43">
        <v>2.2084999999999999</v>
      </c>
      <c r="E69" s="43">
        <v>0.96699999999999997</v>
      </c>
      <c r="F69" s="43">
        <v>0.55710000000000004</v>
      </c>
      <c r="G69" s="43">
        <v>0.26290000000000002</v>
      </c>
      <c r="H69" s="43">
        <v>7.3999999999999996E-2</v>
      </c>
      <c r="I69" s="43">
        <v>3.9600000000000003E-2</v>
      </c>
      <c r="J69" s="47">
        <v>1.0800000000000001E-2</v>
      </c>
      <c r="K69" s="43"/>
      <c r="L69" s="124">
        <v>186</v>
      </c>
      <c r="M69" s="43">
        <v>2.1002999999999998</v>
      </c>
      <c r="N69" s="43">
        <v>0.88260000000000005</v>
      </c>
      <c r="O69" s="43">
        <v>0.5121</v>
      </c>
      <c r="P69" s="43">
        <v>0.23180000000000001</v>
      </c>
      <c r="Q69" s="43">
        <v>6.2799999999999995E-2</v>
      </c>
      <c r="R69" s="43">
        <v>3.4599999999999999E-2</v>
      </c>
      <c r="S69" s="47">
        <v>1.0999999999999999E-2</v>
      </c>
      <c r="T69" s="275"/>
      <c r="V69" s="274"/>
      <c r="W69" s="124">
        <v>186</v>
      </c>
      <c r="X69" s="43">
        <v>1E-3</v>
      </c>
      <c r="Y69" s="43">
        <v>4.0000000000000002E-4</v>
      </c>
      <c r="Z69" s="43">
        <v>0.96699999999999997</v>
      </c>
      <c r="AA69" s="47">
        <v>2E-3</v>
      </c>
      <c r="AB69" s="43"/>
      <c r="AC69" s="124">
        <v>186</v>
      </c>
      <c r="AD69" s="43">
        <v>8.0000000000000004E-4</v>
      </c>
      <c r="AE69" s="43">
        <v>3.3999999999999998E-3</v>
      </c>
      <c r="AF69" s="43">
        <v>0.88260000000000005</v>
      </c>
      <c r="AG69" s="47">
        <v>4.3E-3</v>
      </c>
      <c r="AH69" s="275"/>
    </row>
    <row r="70" spans="2:34" x14ac:dyDescent="0.25">
      <c r="B70" s="274"/>
      <c r="C70" s="124">
        <v>189</v>
      </c>
      <c r="D70" s="43">
        <v>2.2406000000000001</v>
      </c>
      <c r="E70" s="43">
        <v>0.98519999999999996</v>
      </c>
      <c r="F70" s="43">
        <v>0.56230000000000002</v>
      </c>
      <c r="G70" s="43">
        <v>0.26690000000000003</v>
      </c>
      <c r="H70" s="43">
        <v>7.8700000000000006E-2</v>
      </c>
      <c r="I70" s="43">
        <v>0.04</v>
      </c>
      <c r="J70" s="47">
        <v>1.0999999999999999E-2</v>
      </c>
      <c r="K70" s="43"/>
      <c r="L70" s="124">
        <v>189</v>
      </c>
      <c r="M70" s="43">
        <v>2.1452</v>
      </c>
      <c r="N70" s="43">
        <v>0.89970000000000006</v>
      </c>
      <c r="O70" s="43">
        <v>0.52290000000000003</v>
      </c>
      <c r="P70" s="43">
        <v>0.23569999999999999</v>
      </c>
      <c r="Q70" s="43">
        <v>6.3500000000000001E-2</v>
      </c>
      <c r="R70" s="43">
        <v>3.5099999999999999E-2</v>
      </c>
      <c r="S70" s="47">
        <v>1.12E-2</v>
      </c>
      <c r="T70" s="275"/>
      <c r="V70" s="274"/>
      <c r="W70" s="124">
        <v>189</v>
      </c>
      <c r="X70" s="43">
        <v>1E-3</v>
      </c>
      <c r="Y70" s="43">
        <v>4.0000000000000002E-4</v>
      </c>
      <c r="Z70" s="43">
        <v>0.98519999999999996</v>
      </c>
      <c r="AA70" s="47">
        <v>2.0999999999999999E-3</v>
      </c>
      <c r="AB70" s="43"/>
      <c r="AC70" s="124">
        <v>189</v>
      </c>
      <c r="AD70" s="43">
        <v>8.0000000000000004E-4</v>
      </c>
      <c r="AE70" s="43">
        <v>3.3999999999999998E-3</v>
      </c>
      <c r="AF70" s="43">
        <v>0.89970000000000006</v>
      </c>
      <c r="AG70" s="47">
        <v>4.1999999999999997E-3</v>
      </c>
      <c r="AH70" s="275"/>
    </row>
    <row r="71" spans="2:34" x14ac:dyDescent="0.25">
      <c r="B71" s="274"/>
      <c r="C71" s="124">
        <v>192</v>
      </c>
      <c r="D71" s="43">
        <v>2.2576999999999998</v>
      </c>
      <c r="E71" s="43">
        <v>1.0031000000000001</v>
      </c>
      <c r="F71" s="43">
        <v>0.57450000000000001</v>
      </c>
      <c r="G71" s="43">
        <v>0.26910000000000001</v>
      </c>
      <c r="H71" s="43">
        <v>7.9600000000000004E-2</v>
      </c>
      <c r="I71" s="43">
        <v>4.0500000000000001E-2</v>
      </c>
      <c r="J71" s="47">
        <v>1.1299999999999999E-2</v>
      </c>
      <c r="K71" s="43"/>
      <c r="L71" s="124">
        <v>192</v>
      </c>
      <c r="M71" s="43">
        <v>2.1613000000000002</v>
      </c>
      <c r="N71" s="43">
        <v>0.91059999999999997</v>
      </c>
      <c r="O71" s="43">
        <v>0.5282</v>
      </c>
      <c r="P71" s="43">
        <v>0.24</v>
      </c>
      <c r="Q71" s="43">
        <v>6.4299999999999996E-2</v>
      </c>
      <c r="R71" s="43">
        <v>3.5799999999999998E-2</v>
      </c>
      <c r="S71" s="47">
        <v>1.14E-2</v>
      </c>
      <c r="T71" s="275"/>
      <c r="V71" s="274"/>
      <c r="W71" s="124">
        <v>192</v>
      </c>
      <c r="X71" s="43">
        <v>1E-3</v>
      </c>
      <c r="Y71" s="43">
        <v>4.0000000000000002E-4</v>
      </c>
      <c r="Z71" s="43">
        <v>1.0031000000000001</v>
      </c>
      <c r="AA71" s="47">
        <v>2E-3</v>
      </c>
      <c r="AB71" s="43"/>
      <c r="AC71" s="124">
        <v>192</v>
      </c>
      <c r="AD71" s="43">
        <v>8.0000000000000004E-4</v>
      </c>
      <c r="AE71" s="43">
        <v>3.5000000000000001E-3</v>
      </c>
      <c r="AF71" s="43">
        <v>0.91059999999999997</v>
      </c>
      <c r="AG71" s="47">
        <v>4.1999999999999997E-3</v>
      </c>
      <c r="AH71" s="275"/>
    </row>
    <row r="72" spans="2:34" x14ac:dyDescent="0.25">
      <c r="B72" s="274"/>
      <c r="C72" s="124">
        <v>195</v>
      </c>
      <c r="D72" s="43">
        <v>2.2846000000000002</v>
      </c>
      <c r="E72" s="43">
        <v>1.0205</v>
      </c>
      <c r="F72" s="43">
        <v>0.5806</v>
      </c>
      <c r="G72" s="43">
        <v>0.27039999999999997</v>
      </c>
      <c r="H72" s="43">
        <v>8.1100000000000005E-2</v>
      </c>
      <c r="I72" s="43">
        <v>4.0899999999999999E-2</v>
      </c>
      <c r="J72" s="47">
        <v>1.1599999999999999E-2</v>
      </c>
      <c r="K72" s="43"/>
      <c r="L72" s="124">
        <v>195</v>
      </c>
      <c r="M72" s="43">
        <v>2.1865999999999999</v>
      </c>
      <c r="N72" s="43">
        <v>0.93420000000000003</v>
      </c>
      <c r="O72" s="43">
        <v>0.52980000000000005</v>
      </c>
      <c r="P72" s="43">
        <v>0.24310000000000001</v>
      </c>
      <c r="Q72" s="43">
        <v>6.7000000000000004E-2</v>
      </c>
      <c r="R72" s="43">
        <v>3.6400000000000002E-2</v>
      </c>
      <c r="S72" s="47">
        <v>1.17E-2</v>
      </c>
      <c r="T72" s="275"/>
      <c r="V72" s="274"/>
      <c r="W72" s="124">
        <v>195</v>
      </c>
      <c r="X72" s="43">
        <v>1E-3</v>
      </c>
      <c r="Y72" s="43">
        <v>4.0000000000000002E-4</v>
      </c>
      <c r="Z72" s="43">
        <v>1.0205</v>
      </c>
      <c r="AA72" s="47">
        <v>2.2000000000000001E-3</v>
      </c>
      <c r="AB72" s="43"/>
      <c r="AC72" s="124">
        <v>195</v>
      </c>
      <c r="AD72" s="43">
        <v>8.0000000000000004E-4</v>
      </c>
      <c r="AE72" s="43">
        <v>3.5999999999999999E-3</v>
      </c>
      <c r="AF72" s="43">
        <v>0.93420000000000003</v>
      </c>
      <c r="AG72" s="47">
        <v>4.1999999999999997E-3</v>
      </c>
      <c r="AH72" s="275"/>
    </row>
    <row r="73" spans="2:34" x14ac:dyDescent="0.25">
      <c r="B73" s="274"/>
      <c r="C73" s="124">
        <v>198</v>
      </c>
      <c r="D73" s="43">
        <v>2.3132000000000001</v>
      </c>
      <c r="E73" s="43">
        <v>1.0374000000000001</v>
      </c>
      <c r="F73" s="43">
        <v>0.59230000000000005</v>
      </c>
      <c r="G73" s="43">
        <v>0.27460000000000001</v>
      </c>
      <c r="H73" s="43">
        <v>8.2799999999999999E-2</v>
      </c>
      <c r="I73" s="43">
        <v>4.1399999999999999E-2</v>
      </c>
      <c r="J73" s="47">
        <v>1.1900000000000001E-2</v>
      </c>
      <c r="K73" s="43"/>
      <c r="L73" s="124">
        <v>198</v>
      </c>
      <c r="M73" s="43">
        <v>2.2042999999999999</v>
      </c>
      <c r="N73" s="43">
        <v>0.95109999999999995</v>
      </c>
      <c r="O73" s="43">
        <v>0.53320000000000001</v>
      </c>
      <c r="P73" s="43">
        <v>0.24740000000000001</v>
      </c>
      <c r="Q73" s="43">
        <v>6.93E-2</v>
      </c>
      <c r="R73" s="43">
        <v>3.6999999999999998E-2</v>
      </c>
      <c r="S73" s="47">
        <v>1.1900000000000001E-2</v>
      </c>
      <c r="T73" s="275"/>
      <c r="V73" s="274"/>
      <c r="W73" s="124">
        <v>198</v>
      </c>
      <c r="X73" s="43">
        <v>1E-3</v>
      </c>
      <c r="Y73" s="43">
        <v>2.9999999999999997E-4</v>
      </c>
      <c r="Z73" s="43">
        <v>1.0374000000000001</v>
      </c>
      <c r="AA73" s="47">
        <v>2.0999999999999999E-3</v>
      </c>
      <c r="AB73" s="43"/>
      <c r="AC73" s="124">
        <v>198</v>
      </c>
      <c r="AD73" s="43">
        <v>8.0000000000000004E-4</v>
      </c>
      <c r="AE73" s="43">
        <v>3.5999999999999999E-3</v>
      </c>
      <c r="AF73" s="43">
        <v>0.95109999999999995</v>
      </c>
      <c r="AG73" s="47">
        <v>4.3E-3</v>
      </c>
      <c r="AH73" s="275"/>
    </row>
    <row r="74" spans="2:34" x14ac:dyDescent="0.25">
      <c r="B74" s="274"/>
      <c r="C74" s="124">
        <v>201</v>
      </c>
      <c r="D74" s="43">
        <v>2.3231999999999999</v>
      </c>
      <c r="E74" s="43">
        <v>1.0549999999999999</v>
      </c>
      <c r="F74" s="43">
        <v>0.59830000000000005</v>
      </c>
      <c r="G74" s="43">
        <v>0.2787</v>
      </c>
      <c r="H74" s="43">
        <v>8.4199999999999997E-2</v>
      </c>
      <c r="I74" s="43">
        <v>4.19E-2</v>
      </c>
      <c r="J74" s="47">
        <v>1.2E-2</v>
      </c>
      <c r="K74" s="43"/>
      <c r="L74" s="124">
        <v>201</v>
      </c>
      <c r="M74" s="43">
        <v>2.2134999999999998</v>
      </c>
      <c r="N74" s="43">
        <v>0.96860000000000002</v>
      </c>
      <c r="O74" s="43">
        <v>0.53859999999999997</v>
      </c>
      <c r="P74" s="43">
        <v>0.2505</v>
      </c>
      <c r="Q74" s="43">
        <v>7.0300000000000001E-2</v>
      </c>
      <c r="R74" s="43">
        <v>3.7699999999999997E-2</v>
      </c>
      <c r="S74" s="47">
        <v>1.21E-2</v>
      </c>
      <c r="T74" s="275"/>
      <c r="V74" s="274"/>
      <c r="W74" s="124">
        <v>201</v>
      </c>
      <c r="X74" s="43">
        <v>1E-3</v>
      </c>
      <c r="Y74" s="43">
        <v>2.0000000000000001E-4</v>
      </c>
      <c r="Z74" s="43">
        <v>1.0549999999999999</v>
      </c>
      <c r="AA74" s="47">
        <v>2.2000000000000001E-3</v>
      </c>
      <c r="AB74" s="43"/>
      <c r="AC74" s="124">
        <v>201</v>
      </c>
      <c r="AD74" s="43">
        <v>8.0000000000000004E-4</v>
      </c>
      <c r="AE74" s="43">
        <v>3.8E-3</v>
      </c>
      <c r="AF74" s="43">
        <v>0.96860000000000002</v>
      </c>
      <c r="AG74" s="47">
        <v>4.3E-3</v>
      </c>
      <c r="AH74" s="275"/>
    </row>
    <row r="75" spans="2:34" x14ac:dyDescent="0.25">
      <c r="B75" s="274"/>
      <c r="C75" s="124">
        <v>204</v>
      </c>
      <c r="D75" s="43">
        <v>2.3334000000000001</v>
      </c>
      <c r="E75" s="43">
        <v>1.0712999999999999</v>
      </c>
      <c r="F75" s="43">
        <v>0.6099</v>
      </c>
      <c r="G75" s="43">
        <v>0.28199999999999997</v>
      </c>
      <c r="H75" s="43">
        <v>8.5199999999999998E-2</v>
      </c>
      <c r="I75" s="43">
        <v>4.2299999999999997E-2</v>
      </c>
      <c r="J75" s="47">
        <v>1.23E-2</v>
      </c>
      <c r="K75" s="43"/>
      <c r="L75" s="124">
        <v>204</v>
      </c>
      <c r="M75" s="43">
        <v>2.2427999999999999</v>
      </c>
      <c r="N75" s="43">
        <v>0.98629999999999995</v>
      </c>
      <c r="O75" s="43">
        <v>0.5554</v>
      </c>
      <c r="P75" s="43">
        <v>0.25750000000000001</v>
      </c>
      <c r="Q75" s="43">
        <v>7.1099999999999997E-2</v>
      </c>
      <c r="R75" s="43">
        <v>3.8300000000000001E-2</v>
      </c>
      <c r="S75" s="47">
        <v>1.24E-2</v>
      </c>
      <c r="T75" s="275"/>
      <c r="V75" s="274"/>
      <c r="W75" s="124">
        <v>204</v>
      </c>
      <c r="X75" s="43">
        <v>1E-3</v>
      </c>
      <c r="Y75" s="43">
        <v>2.0000000000000001E-4</v>
      </c>
      <c r="Z75" s="43">
        <v>1.0712999999999999</v>
      </c>
      <c r="AA75" s="47">
        <v>2.2000000000000001E-3</v>
      </c>
      <c r="AB75" s="43"/>
      <c r="AC75" s="124">
        <v>204</v>
      </c>
      <c r="AD75" s="43">
        <v>8.0000000000000004E-4</v>
      </c>
      <c r="AE75" s="43">
        <v>3.8999999999999998E-3</v>
      </c>
      <c r="AF75" s="43">
        <v>0.98629999999999995</v>
      </c>
      <c r="AG75" s="47">
        <v>4.1999999999999997E-3</v>
      </c>
      <c r="AH75" s="275"/>
    </row>
    <row r="76" spans="2:34" x14ac:dyDescent="0.25">
      <c r="B76" s="274"/>
      <c r="C76" s="124">
        <v>207</v>
      </c>
      <c r="D76" s="43">
        <v>2.3656000000000001</v>
      </c>
      <c r="E76" s="43">
        <v>1.089</v>
      </c>
      <c r="F76" s="43">
        <v>0.61580000000000001</v>
      </c>
      <c r="G76" s="43">
        <v>0.28639999999999999</v>
      </c>
      <c r="H76" s="43">
        <v>8.6699999999999999E-2</v>
      </c>
      <c r="I76" s="43">
        <v>4.2799999999999998E-2</v>
      </c>
      <c r="J76" s="47">
        <v>1.24E-2</v>
      </c>
      <c r="K76" s="43"/>
      <c r="L76" s="124">
        <v>207</v>
      </c>
      <c r="M76" s="43">
        <v>2.2624</v>
      </c>
      <c r="N76" s="43">
        <v>1.0024999999999999</v>
      </c>
      <c r="O76" s="43">
        <v>0.56169999999999998</v>
      </c>
      <c r="P76" s="43">
        <v>0.26029999999999998</v>
      </c>
      <c r="Q76" s="43">
        <v>7.22E-2</v>
      </c>
      <c r="R76" s="43">
        <v>3.9E-2</v>
      </c>
      <c r="S76" s="47">
        <v>1.2500000000000001E-2</v>
      </c>
      <c r="T76" s="275"/>
      <c r="V76" s="274"/>
      <c r="W76" s="124">
        <v>207</v>
      </c>
      <c r="X76" s="43">
        <v>1.1000000000000001E-3</v>
      </c>
      <c r="Y76" s="43">
        <v>2.9999999999999997E-4</v>
      </c>
      <c r="Z76" s="43">
        <v>1.089</v>
      </c>
      <c r="AA76" s="47">
        <v>2.2000000000000001E-3</v>
      </c>
      <c r="AB76" s="43"/>
      <c r="AC76" s="124">
        <v>207</v>
      </c>
      <c r="AD76" s="43">
        <v>8.0000000000000004E-4</v>
      </c>
      <c r="AE76" s="43">
        <v>3.8E-3</v>
      </c>
      <c r="AF76" s="43">
        <v>1.0024999999999999</v>
      </c>
      <c r="AG76" s="47">
        <v>4.3E-3</v>
      </c>
      <c r="AH76" s="275"/>
    </row>
    <row r="77" spans="2:34" x14ac:dyDescent="0.25">
      <c r="B77" s="274"/>
      <c r="C77" s="124">
        <v>210</v>
      </c>
      <c r="D77" s="43">
        <v>2.3769</v>
      </c>
      <c r="E77" s="43">
        <v>1.1052999999999999</v>
      </c>
      <c r="F77" s="43">
        <v>0.62709999999999999</v>
      </c>
      <c r="G77" s="43">
        <v>0.28999999999999998</v>
      </c>
      <c r="H77" s="43">
        <v>8.8499999999999995E-2</v>
      </c>
      <c r="I77" s="43">
        <v>4.3400000000000001E-2</v>
      </c>
      <c r="J77" s="47">
        <v>1.2699999999999999E-2</v>
      </c>
      <c r="K77" s="43"/>
      <c r="L77" s="124">
        <v>210</v>
      </c>
      <c r="M77" s="43">
        <v>2.2820999999999998</v>
      </c>
      <c r="N77" s="43">
        <v>1.0205</v>
      </c>
      <c r="O77" s="43">
        <v>0.56479999999999997</v>
      </c>
      <c r="P77" s="43">
        <v>0.26219999999999999</v>
      </c>
      <c r="Q77" s="43">
        <v>7.5200000000000003E-2</v>
      </c>
      <c r="R77" s="43">
        <v>3.9699999999999999E-2</v>
      </c>
      <c r="S77" s="47">
        <v>1.2500000000000001E-2</v>
      </c>
      <c r="T77" s="275"/>
      <c r="V77" s="274"/>
      <c r="W77" s="124">
        <v>210</v>
      </c>
      <c r="X77" s="43">
        <v>1.1000000000000001E-3</v>
      </c>
      <c r="Y77" s="43">
        <v>2.0000000000000001E-4</v>
      </c>
      <c r="Z77" s="43">
        <v>1.1052999999999999</v>
      </c>
      <c r="AA77" s="47">
        <v>2.3E-3</v>
      </c>
      <c r="AB77" s="43"/>
      <c r="AC77" s="124">
        <v>210</v>
      </c>
      <c r="AD77" s="43">
        <v>8.0000000000000004E-4</v>
      </c>
      <c r="AE77" s="43">
        <v>3.8999999999999998E-3</v>
      </c>
      <c r="AF77" s="43">
        <v>1.0205</v>
      </c>
      <c r="AG77" s="47">
        <v>4.1999999999999997E-3</v>
      </c>
      <c r="AH77" s="275"/>
    </row>
    <row r="78" spans="2:34" x14ac:dyDescent="0.25">
      <c r="B78" s="274"/>
      <c r="C78" s="124">
        <v>213</v>
      </c>
      <c r="D78" s="43">
        <v>2.4003000000000001</v>
      </c>
      <c r="E78" s="43">
        <v>1.1207</v>
      </c>
      <c r="F78" s="43">
        <v>0.63249999999999995</v>
      </c>
      <c r="G78" s="43">
        <v>0.29409999999999997</v>
      </c>
      <c r="H78" s="43">
        <v>8.9300000000000004E-2</v>
      </c>
      <c r="I78" s="43">
        <v>4.3999999999999997E-2</v>
      </c>
      <c r="J78" s="47">
        <v>1.29E-2</v>
      </c>
      <c r="K78" s="43"/>
      <c r="L78" s="124">
        <v>213</v>
      </c>
      <c r="M78" s="43">
        <v>2.3028</v>
      </c>
      <c r="N78" s="43">
        <v>1.038</v>
      </c>
      <c r="O78" s="43">
        <v>0.57489999999999997</v>
      </c>
      <c r="P78" s="43">
        <v>0.26379999999999998</v>
      </c>
      <c r="Q78" s="43">
        <v>7.7499999999999999E-2</v>
      </c>
      <c r="R78" s="43">
        <v>4.0399999999999998E-2</v>
      </c>
      <c r="S78" s="47">
        <v>1.2699999999999999E-2</v>
      </c>
      <c r="T78" s="275"/>
      <c r="V78" s="274"/>
      <c r="W78" s="124">
        <v>213</v>
      </c>
      <c r="X78" s="43">
        <v>1.1000000000000001E-3</v>
      </c>
      <c r="Y78" s="43">
        <v>2.9999999999999997E-4</v>
      </c>
      <c r="Z78" s="43">
        <v>1.1207</v>
      </c>
      <c r="AA78" s="47">
        <v>2.3E-3</v>
      </c>
      <c r="AB78" s="43"/>
      <c r="AC78" s="124">
        <v>213</v>
      </c>
      <c r="AD78" s="43">
        <v>8.0000000000000004E-4</v>
      </c>
      <c r="AE78" s="43">
        <v>3.8999999999999998E-3</v>
      </c>
      <c r="AF78" s="43">
        <v>1.038</v>
      </c>
      <c r="AG78" s="47">
        <v>4.3E-3</v>
      </c>
      <c r="AH78" s="275"/>
    </row>
    <row r="79" spans="2:34" x14ac:dyDescent="0.25">
      <c r="B79" s="274"/>
      <c r="C79" s="124">
        <v>216</v>
      </c>
      <c r="D79" s="43">
        <v>2.4251999999999998</v>
      </c>
      <c r="E79" s="43">
        <v>1.1374</v>
      </c>
      <c r="F79" s="43">
        <v>0.64280000000000004</v>
      </c>
      <c r="G79" s="43">
        <v>0.2984</v>
      </c>
      <c r="H79" s="43">
        <v>9.0999999999999998E-2</v>
      </c>
      <c r="I79" s="43">
        <v>4.4499999999999998E-2</v>
      </c>
      <c r="J79" s="47">
        <v>1.29E-2</v>
      </c>
      <c r="K79" s="43"/>
      <c r="L79" s="124">
        <v>216</v>
      </c>
      <c r="M79" s="43">
        <v>2.3258000000000001</v>
      </c>
      <c r="N79" s="43">
        <v>1.0544</v>
      </c>
      <c r="O79" s="43">
        <v>0.58089999999999997</v>
      </c>
      <c r="P79" s="43">
        <v>0.27039999999999997</v>
      </c>
      <c r="Q79" s="43">
        <v>8.0299999999999996E-2</v>
      </c>
      <c r="R79" s="43">
        <v>4.1000000000000002E-2</v>
      </c>
      <c r="S79" s="47">
        <v>1.29E-2</v>
      </c>
      <c r="T79" s="275"/>
      <c r="V79" s="274"/>
      <c r="W79" s="124">
        <v>216</v>
      </c>
      <c r="X79" s="43">
        <v>1.1000000000000001E-3</v>
      </c>
      <c r="Y79" s="43">
        <v>2.9999999999999997E-4</v>
      </c>
      <c r="Z79" s="43">
        <v>1.1374</v>
      </c>
      <c r="AA79" s="47">
        <v>2.2000000000000001E-3</v>
      </c>
      <c r="AB79" s="43"/>
      <c r="AC79" s="124">
        <v>216</v>
      </c>
      <c r="AD79" s="43">
        <v>8.0000000000000004E-4</v>
      </c>
      <c r="AE79" s="43">
        <v>3.8999999999999998E-3</v>
      </c>
      <c r="AF79" s="43">
        <v>1.0544</v>
      </c>
      <c r="AG79" s="47">
        <v>4.3E-3</v>
      </c>
      <c r="AH79" s="275"/>
    </row>
    <row r="80" spans="2:34" x14ac:dyDescent="0.25">
      <c r="B80" s="274"/>
      <c r="C80" s="124">
        <v>219</v>
      </c>
      <c r="D80" s="43">
        <v>2.4380999999999999</v>
      </c>
      <c r="E80" s="43">
        <v>1.1532</v>
      </c>
      <c r="F80" s="43">
        <v>0.64880000000000004</v>
      </c>
      <c r="G80" s="43">
        <v>0.30230000000000001</v>
      </c>
      <c r="H80" s="43">
        <v>9.2399999999999996E-2</v>
      </c>
      <c r="I80" s="43">
        <v>4.5100000000000001E-2</v>
      </c>
      <c r="J80" s="47">
        <v>1.3100000000000001E-2</v>
      </c>
      <c r="K80" s="43"/>
      <c r="L80" s="124">
        <v>219</v>
      </c>
      <c r="M80" s="43">
        <v>2.3414999999999999</v>
      </c>
      <c r="N80" s="43">
        <v>1.0707</v>
      </c>
      <c r="O80" s="43">
        <v>0.58940000000000003</v>
      </c>
      <c r="P80" s="43">
        <v>0.27129999999999999</v>
      </c>
      <c r="Q80" s="43">
        <v>8.1500000000000003E-2</v>
      </c>
      <c r="R80" s="43">
        <v>4.1700000000000001E-2</v>
      </c>
      <c r="S80" s="47">
        <v>1.32E-2</v>
      </c>
      <c r="T80" s="275"/>
      <c r="V80" s="274"/>
      <c r="W80" s="124">
        <v>219</v>
      </c>
      <c r="X80" s="43">
        <v>1E-3</v>
      </c>
      <c r="Y80" s="43">
        <v>4.0000000000000002E-4</v>
      </c>
      <c r="Z80" s="43">
        <v>1.1532</v>
      </c>
      <c r="AA80" s="47">
        <v>2.2000000000000001E-3</v>
      </c>
      <c r="AB80" s="43"/>
      <c r="AC80" s="124">
        <v>219</v>
      </c>
      <c r="AD80" s="43">
        <v>8.0000000000000004E-4</v>
      </c>
      <c r="AE80" s="43">
        <v>3.8999999999999998E-3</v>
      </c>
      <c r="AF80" s="43">
        <v>1.0707</v>
      </c>
      <c r="AG80" s="47">
        <v>4.3E-3</v>
      </c>
      <c r="AH80" s="275"/>
    </row>
    <row r="81" spans="2:34" x14ac:dyDescent="0.25">
      <c r="B81" s="274"/>
      <c r="C81" s="124">
        <v>222</v>
      </c>
      <c r="D81" s="43">
        <v>2.4380999999999999</v>
      </c>
      <c r="E81" s="43">
        <v>1.1687000000000001</v>
      </c>
      <c r="F81" s="43">
        <v>0.65900000000000003</v>
      </c>
      <c r="G81" s="43">
        <v>0.30590000000000001</v>
      </c>
      <c r="H81" s="43">
        <v>9.3600000000000003E-2</v>
      </c>
      <c r="I81" s="43">
        <v>4.5499999999999999E-2</v>
      </c>
      <c r="J81" s="47">
        <v>1.32E-2</v>
      </c>
      <c r="K81" s="43"/>
      <c r="L81" s="124">
        <v>222</v>
      </c>
      <c r="M81" s="43">
        <v>2.3671000000000002</v>
      </c>
      <c r="N81" s="43">
        <v>1.0911</v>
      </c>
      <c r="O81" s="43">
        <v>0.59530000000000005</v>
      </c>
      <c r="P81" s="43">
        <v>0.2727</v>
      </c>
      <c r="Q81" s="43">
        <v>8.2900000000000001E-2</v>
      </c>
      <c r="R81" s="43">
        <v>4.2299999999999997E-2</v>
      </c>
      <c r="S81" s="47">
        <v>1.3299999999999999E-2</v>
      </c>
      <c r="T81" s="275"/>
      <c r="V81" s="274"/>
      <c r="W81" s="124">
        <v>222</v>
      </c>
      <c r="X81" s="43">
        <v>1E-3</v>
      </c>
      <c r="Y81" s="43">
        <v>5.0000000000000001E-4</v>
      </c>
      <c r="Z81" s="43">
        <v>1.1687000000000001</v>
      </c>
      <c r="AA81" s="47">
        <v>2.3E-3</v>
      </c>
      <c r="AB81" s="43"/>
      <c r="AC81" s="124">
        <v>222</v>
      </c>
      <c r="AD81" s="43">
        <v>8.0000000000000004E-4</v>
      </c>
      <c r="AE81" s="43">
        <v>4.0000000000000001E-3</v>
      </c>
      <c r="AF81" s="43">
        <v>1.0911</v>
      </c>
      <c r="AG81" s="47">
        <v>4.1999999999999997E-3</v>
      </c>
      <c r="AH81" s="275"/>
    </row>
    <row r="82" spans="2:34" x14ac:dyDescent="0.25">
      <c r="B82" s="274"/>
      <c r="C82" s="124">
        <v>225</v>
      </c>
      <c r="D82" s="43">
        <v>2.4653</v>
      </c>
      <c r="E82" s="43">
        <v>1.1832</v>
      </c>
      <c r="F82" s="43">
        <v>0.66449999999999998</v>
      </c>
      <c r="G82" s="43">
        <v>0.30640000000000001</v>
      </c>
      <c r="H82" s="43">
        <v>9.4E-2</v>
      </c>
      <c r="I82" s="43">
        <v>4.6100000000000002E-2</v>
      </c>
      <c r="J82" s="47">
        <v>1.3299999999999999E-2</v>
      </c>
      <c r="K82" s="43"/>
      <c r="L82" s="124">
        <v>225</v>
      </c>
      <c r="M82" s="43">
        <v>2.3803999999999998</v>
      </c>
      <c r="N82" s="43">
        <v>1.1073999999999999</v>
      </c>
      <c r="O82" s="43">
        <v>0.60460000000000003</v>
      </c>
      <c r="P82" s="43">
        <v>0.27450000000000002</v>
      </c>
      <c r="Q82" s="43">
        <v>8.3699999999999997E-2</v>
      </c>
      <c r="R82" s="43">
        <v>4.2900000000000001E-2</v>
      </c>
      <c r="S82" s="47">
        <v>1.34E-2</v>
      </c>
      <c r="T82" s="275"/>
      <c r="V82" s="274"/>
      <c r="W82" s="124">
        <v>225</v>
      </c>
      <c r="X82" s="43">
        <v>1.1000000000000001E-3</v>
      </c>
      <c r="Y82" s="43">
        <v>5.0000000000000001E-4</v>
      </c>
      <c r="Z82" s="43">
        <v>1.1832</v>
      </c>
      <c r="AA82" s="47">
        <v>2.3E-3</v>
      </c>
      <c r="AB82" s="43"/>
      <c r="AC82" s="124">
        <v>225</v>
      </c>
      <c r="AD82" s="43">
        <v>8.0000000000000004E-4</v>
      </c>
      <c r="AE82" s="43">
        <v>4.1000000000000003E-3</v>
      </c>
      <c r="AF82" s="43">
        <v>1.1073999999999999</v>
      </c>
      <c r="AG82" s="47">
        <v>4.1999999999999997E-3</v>
      </c>
      <c r="AH82" s="275"/>
    </row>
    <row r="83" spans="2:34" x14ac:dyDescent="0.25">
      <c r="B83" s="274"/>
      <c r="C83" s="124">
        <v>228</v>
      </c>
      <c r="D83" s="43">
        <v>2.4653</v>
      </c>
      <c r="E83" s="43">
        <v>1.1972</v>
      </c>
      <c r="F83" s="43">
        <v>0.67600000000000005</v>
      </c>
      <c r="G83" s="43">
        <v>0.30980000000000002</v>
      </c>
      <c r="H83" s="43">
        <v>9.6600000000000005E-2</v>
      </c>
      <c r="I83" s="43">
        <v>4.6699999999999998E-2</v>
      </c>
      <c r="J83" s="47">
        <v>1.35E-2</v>
      </c>
      <c r="K83" s="43"/>
      <c r="L83" s="124">
        <v>228</v>
      </c>
      <c r="M83" s="43">
        <v>2.4085000000000001</v>
      </c>
      <c r="N83" s="43">
        <v>1.1222000000000001</v>
      </c>
      <c r="O83" s="43">
        <v>0.61050000000000004</v>
      </c>
      <c r="P83" s="43">
        <v>0.27989999999999998</v>
      </c>
      <c r="Q83" s="43">
        <v>8.5199999999999998E-2</v>
      </c>
      <c r="R83" s="43">
        <v>4.36E-2</v>
      </c>
      <c r="S83" s="47">
        <v>1.3599999999999999E-2</v>
      </c>
      <c r="T83" s="275"/>
      <c r="V83" s="274"/>
      <c r="W83" s="124">
        <v>228</v>
      </c>
      <c r="X83" s="43">
        <v>1.1000000000000001E-3</v>
      </c>
      <c r="Y83" s="43">
        <v>5.0000000000000001E-4</v>
      </c>
      <c r="Z83" s="43">
        <v>1.1972</v>
      </c>
      <c r="AA83" s="47">
        <v>2.3999999999999998E-3</v>
      </c>
      <c r="AB83" s="43"/>
      <c r="AC83" s="124">
        <v>228</v>
      </c>
      <c r="AD83" s="43">
        <v>8.0000000000000004E-4</v>
      </c>
      <c r="AE83" s="43">
        <v>4.1000000000000003E-3</v>
      </c>
      <c r="AF83" s="43">
        <v>1.1222000000000001</v>
      </c>
      <c r="AG83" s="47">
        <v>4.3E-3</v>
      </c>
      <c r="AH83" s="275"/>
    </row>
    <row r="84" spans="2:34" x14ac:dyDescent="0.25">
      <c r="B84" s="274"/>
      <c r="C84" s="124">
        <v>231</v>
      </c>
      <c r="D84" s="43">
        <v>2.4794999999999998</v>
      </c>
      <c r="E84" s="43">
        <v>1.2116</v>
      </c>
      <c r="F84" s="43">
        <v>0.68120000000000003</v>
      </c>
      <c r="G84" s="43">
        <v>0.31319999999999998</v>
      </c>
      <c r="H84" s="43">
        <v>9.9500000000000005E-2</v>
      </c>
      <c r="I84" s="43">
        <v>4.7300000000000002E-2</v>
      </c>
      <c r="J84" s="47">
        <v>1.37E-2</v>
      </c>
      <c r="K84" s="43"/>
      <c r="L84" s="124">
        <v>231</v>
      </c>
      <c r="M84" s="43">
        <v>2.4232</v>
      </c>
      <c r="N84" s="43">
        <v>1.1413</v>
      </c>
      <c r="O84" s="43">
        <v>0.61539999999999995</v>
      </c>
      <c r="P84" s="43">
        <v>0.28470000000000001</v>
      </c>
      <c r="Q84" s="43">
        <v>8.6900000000000005E-2</v>
      </c>
      <c r="R84" s="43">
        <v>4.4299999999999999E-2</v>
      </c>
      <c r="S84" s="47">
        <v>1.3899999999999999E-2</v>
      </c>
      <c r="T84" s="275"/>
      <c r="V84" s="274"/>
      <c r="W84" s="124">
        <v>231</v>
      </c>
      <c r="X84" s="43">
        <v>1E-3</v>
      </c>
      <c r="Y84" s="43">
        <v>5.0000000000000001E-4</v>
      </c>
      <c r="Z84" s="43">
        <v>1.2116</v>
      </c>
      <c r="AA84" s="47">
        <v>2.3E-3</v>
      </c>
      <c r="AB84" s="43"/>
      <c r="AC84" s="124">
        <v>231</v>
      </c>
      <c r="AD84" s="43">
        <v>8.0000000000000004E-4</v>
      </c>
      <c r="AE84" s="43">
        <v>4.1000000000000003E-3</v>
      </c>
      <c r="AF84" s="43">
        <v>1.1413</v>
      </c>
      <c r="AG84" s="47">
        <v>4.3E-3</v>
      </c>
      <c r="AH84" s="275"/>
    </row>
    <row r="85" spans="2:34" x14ac:dyDescent="0.25">
      <c r="B85" s="274"/>
      <c r="C85" s="124">
        <v>234</v>
      </c>
      <c r="D85" s="43">
        <v>2.5095000000000001</v>
      </c>
      <c r="E85" s="43">
        <v>1.2265999999999999</v>
      </c>
      <c r="F85" s="43">
        <v>0.69230000000000003</v>
      </c>
      <c r="G85" s="43">
        <v>0.31640000000000001</v>
      </c>
      <c r="H85" s="43">
        <v>0.10199999999999999</v>
      </c>
      <c r="I85" s="43">
        <v>4.7899999999999998E-2</v>
      </c>
      <c r="J85" s="47">
        <v>1.3899999999999999E-2</v>
      </c>
      <c r="K85" s="43"/>
      <c r="L85" s="124">
        <v>234</v>
      </c>
      <c r="M85" s="43">
        <v>2.4542000000000002</v>
      </c>
      <c r="N85" s="43">
        <v>1.1564000000000001</v>
      </c>
      <c r="O85" s="43">
        <v>0.62380000000000002</v>
      </c>
      <c r="P85" s="43">
        <v>0.2878</v>
      </c>
      <c r="Q85" s="43">
        <v>8.7999999999999995E-2</v>
      </c>
      <c r="R85" s="43">
        <v>4.4999999999999998E-2</v>
      </c>
      <c r="S85" s="47">
        <v>1.4E-2</v>
      </c>
      <c r="T85" s="275"/>
      <c r="V85" s="274"/>
      <c r="W85" s="124">
        <v>234</v>
      </c>
      <c r="X85" s="43">
        <v>1E-3</v>
      </c>
      <c r="Y85" s="43">
        <v>5.0000000000000001E-4</v>
      </c>
      <c r="Z85" s="43">
        <v>1.2265999999999999</v>
      </c>
      <c r="AA85" s="47">
        <v>2.3E-3</v>
      </c>
      <c r="AB85" s="43"/>
      <c r="AC85" s="124">
        <v>234</v>
      </c>
      <c r="AD85" s="43">
        <v>8.0000000000000004E-4</v>
      </c>
      <c r="AE85" s="43">
        <v>4.1000000000000003E-3</v>
      </c>
      <c r="AF85" s="43">
        <v>1.1564000000000001</v>
      </c>
      <c r="AG85" s="47">
        <v>4.3E-3</v>
      </c>
      <c r="AH85" s="275"/>
    </row>
    <row r="86" spans="2:34" x14ac:dyDescent="0.25">
      <c r="B86" s="274"/>
      <c r="C86" s="124">
        <v>237</v>
      </c>
      <c r="D86" s="43">
        <v>2.5253000000000001</v>
      </c>
      <c r="E86" s="43">
        <v>1.2402</v>
      </c>
      <c r="F86" s="43">
        <v>0.69779999999999998</v>
      </c>
      <c r="G86" s="43">
        <v>0.3196</v>
      </c>
      <c r="H86" s="43">
        <v>0.10340000000000001</v>
      </c>
      <c r="I86" s="43">
        <v>4.8500000000000001E-2</v>
      </c>
      <c r="J86" s="47">
        <v>1.4E-2</v>
      </c>
      <c r="K86" s="43"/>
      <c r="L86" s="124">
        <v>237</v>
      </c>
      <c r="M86" s="43">
        <v>2.4706000000000001</v>
      </c>
      <c r="N86" s="43">
        <v>1.1696</v>
      </c>
      <c r="O86" s="43">
        <v>0.62719999999999998</v>
      </c>
      <c r="P86" s="43">
        <v>0.29570000000000002</v>
      </c>
      <c r="Q86" s="43">
        <v>8.9099999999999999E-2</v>
      </c>
      <c r="R86" s="43">
        <v>4.5600000000000002E-2</v>
      </c>
      <c r="S86" s="47">
        <v>1.41E-2</v>
      </c>
      <c r="T86" s="275"/>
      <c r="V86" s="274"/>
      <c r="W86" s="124">
        <v>237</v>
      </c>
      <c r="X86" s="43">
        <v>1.1000000000000001E-3</v>
      </c>
      <c r="Y86" s="43">
        <v>5.0000000000000001E-4</v>
      </c>
      <c r="Z86" s="43">
        <v>1.2402</v>
      </c>
      <c r="AA86" s="47">
        <v>2.3E-3</v>
      </c>
      <c r="AB86" s="43"/>
      <c r="AC86" s="124">
        <v>237</v>
      </c>
      <c r="AD86" s="43">
        <v>8.0000000000000004E-4</v>
      </c>
      <c r="AE86" s="43">
        <v>4.1999999999999997E-3</v>
      </c>
      <c r="AF86" s="43">
        <v>1.1696</v>
      </c>
      <c r="AG86" s="47">
        <v>4.3E-3</v>
      </c>
      <c r="AH86" s="275"/>
    </row>
    <row r="87" spans="2:34" x14ac:dyDescent="0.25">
      <c r="B87" s="274"/>
      <c r="C87" s="124">
        <v>240</v>
      </c>
      <c r="D87" s="43">
        <v>2.5253000000000001</v>
      </c>
      <c r="E87" s="43">
        <v>1.2552000000000001</v>
      </c>
      <c r="F87" s="43">
        <v>0.70840000000000003</v>
      </c>
      <c r="G87" s="43">
        <v>0.32269999999999999</v>
      </c>
      <c r="H87" s="43">
        <v>0.1046</v>
      </c>
      <c r="I87" s="43">
        <v>4.9000000000000002E-2</v>
      </c>
      <c r="J87" s="47">
        <v>1.4200000000000001E-2</v>
      </c>
      <c r="K87" s="43"/>
      <c r="L87" s="124">
        <v>240</v>
      </c>
      <c r="M87" s="43">
        <v>2.4706000000000001</v>
      </c>
      <c r="N87" s="43">
        <v>1.1839999999999999</v>
      </c>
      <c r="O87" s="43">
        <v>0.63129999999999997</v>
      </c>
      <c r="P87" s="43">
        <v>0.29949999999999999</v>
      </c>
      <c r="Q87" s="43">
        <v>9.0300000000000005E-2</v>
      </c>
      <c r="R87" s="43">
        <v>4.6300000000000001E-2</v>
      </c>
      <c r="S87" s="47">
        <v>1.43E-2</v>
      </c>
      <c r="T87" s="275"/>
      <c r="V87" s="274"/>
      <c r="W87" s="124">
        <v>240</v>
      </c>
      <c r="X87" s="43">
        <v>1E-3</v>
      </c>
      <c r="Y87" s="43">
        <v>5.0000000000000001E-4</v>
      </c>
      <c r="Z87" s="43">
        <v>1.2552000000000001</v>
      </c>
      <c r="AA87" s="47">
        <v>2.3E-3</v>
      </c>
      <c r="AB87" s="43"/>
      <c r="AC87" s="124">
        <v>240</v>
      </c>
      <c r="AD87" s="43">
        <v>8.0000000000000004E-4</v>
      </c>
      <c r="AE87" s="43">
        <v>4.3E-3</v>
      </c>
      <c r="AF87" s="43">
        <v>1.1839999999999999</v>
      </c>
      <c r="AG87" s="47">
        <v>4.3E-3</v>
      </c>
      <c r="AH87" s="275"/>
    </row>
    <row r="88" spans="2:34" x14ac:dyDescent="0.25">
      <c r="B88" s="274"/>
      <c r="C88" s="124">
        <v>243</v>
      </c>
      <c r="D88" s="43">
        <v>2.5417000000000001</v>
      </c>
      <c r="E88" s="43">
        <v>1.2675000000000001</v>
      </c>
      <c r="F88" s="43">
        <v>0.71360000000000001</v>
      </c>
      <c r="G88" s="43">
        <v>0.32540000000000002</v>
      </c>
      <c r="H88" s="43">
        <v>0.1071</v>
      </c>
      <c r="I88" s="43">
        <v>4.9500000000000002E-2</v>
      </c>
      <c r="J88" s="47">
        <v>1.44E-2</v>
      </c>
      <c r="K88" s="43"/>
      <c r="L88" s="124">
        <v>243</v>
      </c>
      <c r="M88" s="43">
        <v>2.4876</v>
      </c>
      <c r="N88" s="43">
        <v>1.1972</v>
      </c>
      <c r="O88" s="43">
        <v>0.6391</v>
      </c>
      <c r="P88" s="43">
        <v>0.30309999999999998</v>
      </c>
      <c r="Q88" s="43">
        <v>9.2799999999999994E-2</v>
      </c>
      <c r="R88" s="43">
        <v>4.7E-2</v>
      </c>
      <c r="S88" s="47">
        <v>1.47E-2</v>
      </c>
      <c r="T88" s="275"/>
      <c r="V88" s="274"/>
      <c r="W88" s="124">
        <v>243</v>
      </c>
      <c r="X88" s="43">
        <v>1E-3</v>
      </c>
      <c r="Y88" s="43">
        <v>5.9999999999999995E-4</v>
      </c>
      <c r="Z88" s="43">
        <v>1.2675000000000001</v>
      </c>
      <c r="AA88" s="47">
        <v>2.3999999999999998E-3</v>
      </c>
      <c r="AB88" s="43"/>
      <c r="AC88" s="124">
        <v>243</v>
      </c>
      <c r="AD88" s="43">
        <v>8.0000000000000004E-4</v>
      </c>
      <c r="AE88" s="43">
        <v>4.3E-3</v>
      </c>
      <c r="AF88" s="43">
        <v>1.1972</v>
      </c>
      <c r="AG88" s="47">
        <v>4.3E-3</v>
      </c>
      <c r="AH88" s="275"/>
    </row>
    <row r="89" spans="2:34" x14ac:dyDescent="0.25">
      <c r="B89" s="274"/>
      <c r="C89" s="124">
        <v>246</v>
      </c>
      <c r="D89" s="43">
        <v>2.5417000000000001</v>
      </c>
      <c r="E89" s="43">
        <v>1.2814000000000001</v>
      </c>
      <c r="F89" s="43">
        <v>0.72430000000000005</v>
      </c>
      <c r="G89" s="43">
        <v>0.32819999999999999</v>
      </c>
      <c r="H89" s="43">
        <v>0.1095</v>
      </c>
      <c r="I89" s="43">
        <v>4.99E-2</v>
      </c>
      <c r="J89" s="47">
        <v>1.47E-2</v>
      </c>
      <c r="K89" s="43"/>
      <c r="L89" s="124">
        <v>246</v>
      </c>
      <c r="M89" s="43">
        <v>2.4876</v>
      </c>
      <c r="N89" s="43">
        <v>1.2107000000000001</v>
      </c>
      <c r="O89" s="43">
        <v>0.64549999999999996</v>
      </c>
      <c r="P89" s="43">
        <v>0.30659999999999998</v>
      </c>
      <c r="Q89" s="43">
        <v>9.3799999999999994E-2</v>
      </c>
      <c r="R89" s="43">
        <v>4.7600000000000003E-2</v>
      </c>
      <c r="S89" s="47">
        <v>1.47E-2</v>
      </c>
      <c r="T89" s="275"/>
      <c r="V89" s="274"/>
      <c r="W89" s="124">
        <v>246</v>
      </c>
      <c r="X89" s="43">
        <v>1E-3</v>
      </c>
      <c r="Y89" s="43">
        <v>5.9999999999999995E-4</v>
      </c>
      <c r="Z89" s="43">
        <v>1.2814000000000001</v>
      </c>
      <c r="AA89" s="47">
        <v>2.5000000000000001E-3</v>
      </c>
      <c r="AB89" s="43"/>
      <c r="AC89" s="124">
        <v>246</v>
      </c>
      <c r="AD89" s="43">
        <v>6.9999999999999999E-4</v>
      </c>
      <c r="AE89" s="43">
        <v>4.3E-3</v>
      </c>
      <c r="AF89" s="43">
        <v>1.2107000000000001</v>
      </c>
      <c r="AG89" s="47">
        <v>4.1999999999999997E-3</v>
      </c>
      <c r="AH89" s="275"/>
    </row>
    <row r="90" spans="2:34" x14ac:dyDescent="0.25">
      <c r="B90" s="274"/>
      <c r="C90" s="124">
        <v>249</v>
      </c>
      <c r="D90" s="43">
        <v>2.5587</v>
      </c>
      <c r="E90" s="43">
        <v>1.2934000000000001</v>
      </c>
      <c r="F90" s="43">
        <v>0.72970000000000002</v>
      </c>
      <c r="G90" s="43">
        <v>0.33110000000000001</v>
      </c>
      <c r="H90" s="43">
        <v>0.11</v>
      </c>
      <c r="I90" s="43">
        <v>5.0299999999999997E-2</v>
      </c>
      <c r="J90" s="47">
        <v>1.49E-2</v>
      </c>
      <c r="K90" s="43"/>
      <c r="L90" s="124">
        <v>249</v>
      </c>
      <c r="M90" s="43">
        <v>2.5053999999999998</v>
      </c>
      <c r="N90" s="43">
        <v>1.2246999999999999</v>
      </c>
      <c r="O90" s="43">
        <v>0.65390000000000004</v>
      </c>
      <c r="P90" s="43">
        <v>0.30940000000000001</v>
      </c>
      <c r="Q90" s="43">
        <v>9.64E-2</v>
      </c>
      <c r="R90" s="43">
        <v>4.8300000000000003E-2</v>
      </c>
      <c r="S90" s="47">
        <v>1.49E-2</v>
      </c>
      <c r="T90" s="275"/>
      <c r="V90" s="274"/>
      <c r="W90" s="124">
        <v>249</v>
      </c>
      <c r="X90" s="43">
        <v>1E-3</v>
      </c>
      <c r="Y90" s="43">
        <v>5.9999999999999995E-4</v>
      </c>
      <c r="Z90" s="43">
        <v>1.2934000000000001</v>
      </c>
      <c r="AA90" s="47">
        <v>2.3999999999999998E-3</v>
      </c>
      <c r="AB90" s="43"/>
      <c r="AC90" s="124">
        <v>249</v>
      </c>
      <c r="AD90" s="43">
        <v>8.0000000000000004E-4</v>
      </c>
      <c r="AE90" s="43">
        <v>4.4000000000000003E-3</v>
      </c>
      <c r="AF90" s="43">
        <v>1.2246999999999999</v>
      </c>
      <c r="AG90" s="47">
        <v>4.3E-3</v>
      </c>
      <c r="AH90" s="275"/>
    </row>
    <row r="91" spans="2:34" x14ac:dyDescent="0.25">
      <c r="B91" s="274"/>
      <c r="C91" s="124">
        <v>252</v>
      </c>
      <c r="D91" s="43">
        <v>2.5587</v>
      </c>
      <c r="E91" s="43">
        <v>1.3058000000000001</v>
      </c>
      <c r="F91" s="43">
        <v>0.73450000000000004</v>
      </c>
      <c r="G91" s="43">
        <v>0.33350000000000002</v>
      </c>
      <c r="H91" s="43">
        <v>0.112</v>
      </c>
      <c r="I91" s="43">
        <v>5.0599999999999999E-2</v>
      </c>
      <c r="J91" s="47">
        <v>1.5100000000000001E-2</v>
      </c>
      <c r="K91" s="43"/>
      <c r="L91" s="124">
        <v>252</v>
      </c>
      <c r="M91" s="43">
        <v>2.5053999999999998</v>
      </c>
      <c r="N91" s="43">
        <v>1.2382</v>
      </c>
      <c r="O91" s="43">
        <v>0.66049999999999998</v>
      </c>
      <c r="P91" s="43">
        <v>0.31280000000000002</v>
      </c>
      <c r="Q91" s="43">
        <v>9.8900000000000002E-2</v>
      </c>
      <c r="R91" s="43">
        <v>4.9000000000000002E-2</v>
      </c>
      <c r="S91" s="47">
        <v>1.52E-2</v>
      </c>
      <c r="T91" s="275"/>
      <c r="V91" s="274"/>
      <c r="W91" s="124">
        <v>252</v>
      </c>
      <c r="X91" s="43">
        <v>1E-3</v>
      </c>
      <c r="Y91" s="43">
        <v>5.0000000000000001E-4</v>
      </c>
      <c r="Z91" s="43">
        <v>1.3058000000000001</v>
      </c>
      <c r="AA91" s="47">
        <v>2.5999999999999999E-3</v>
      </c>
      <c r="AB91" s="43"/>
      <c r="AC91" s="124">
        <v>252</v>
      </c>
      <c r="AD91" s="43">
        <v>8.0000000000000004E-4</v>
      </c>
      <c r="AE91" s="43">
        <v>4.4000000000000003E-3</v>
      </c>
      <c r="AF91" s="43">
        <v>1.2382</v>
      </c>
      <c r="AG91" s="47">
        <v>4.3E-3</v>
      </c>
      <c r="AH91" s="275"/>
    </row>
    <row r="92" spans="2:34" x14ac:dyDescent="0.25">
      <c r="B92" s="274"/>
      <c r="C92" s="124">
        <v>255</v>
      </c>
      <c r="D92" s="43">
        <v>2.5764</v>
      </c>
      <c r="E92" s="43">
        <v>1.3197000000000001</v>
      </c>
      <c r="F92" s="43">
        <v>0.73929999999999996</v>
      </c>
      <c r="G92" s="43">
        <v>0.33600000000000002</v>
      </c>
      <c r="H92" s="43">
        <v>0.1144</v>
      </c>
      <c r="I92" s="43">
        <v>5.0900000000000001E-2</v>
      </c>
      <c r="J92" s="47">
        <v>1.5299999999999999E-2</v>
      </c>
      <c r="K92" s="43"/>
      <c r="L92" s="124">
        <v>255</v>
      </c>
      <c r="M92" s="43">
        <v>2.5238999999999998</v>
      </c>
      <c r="N92" s="43">
        <v>1.2491000000000001</v>
      </c>
      <c r="O92" s="43">
        <v>0.66549999999999998</v>
      </c>
      <c r="P92" s="43">
        <v>0.31519999999999998</v>
      </c>
      <c r="Q92" s="43">
        <v>9.9699999999999997E-2</v>
      </c>
      <c r="R92" s="43">
        <v>4.9500000000000002E-2</v>
      </c>
      <c r="S92" s="47">
        <v>1.54E-2</v>
      </c>
      <c r="T92" s="275"/>
      <c r="V92" s="274"/>
      <c r="W92" s="124">
        <v>255</v>
      </c>
      <c r="X92" s="43">
        <v>1E-3</v>
      </c>
      <c r="Y92" s="43">
        <v>5.0000000000000001E-4</v>
      </c>
      <c r="Z92" s="43">
        <v>1.3197000000000001</v>
      </c>
      <c r="AA92" s="47">
        <v>2.3999999999999998E-3</v>
      </c>
      <c r="AB92" s="43"/>
      <c r="AC92" s="124">
        <v>255</v>
      </c>
      <c r="AD92" s="43">
        <v>8.0000000000000004E-4</v>
      </c>
      <c r="AE92" s="43">
        <v>4.4000000000000003E-3</v>
      </c>
      <c r="AF92" s="43">
        <v>1.2491000000000001</v>
      </c>
      <c r="AG92" s="47">
        <v>4.3E-3</v>
      </c>
      <c r="AH92" s="275"/>
    </row>
    <row r="93" spans="2:34" x14ac:dyDescent="0.25">
      <c r="B93" s="274"/>
      <c r="C93" s="124">
        <v>258</v>
      </c>
      <c r="D93" s="43">
        <v>2.5764</v>
      </c>
      <c r="E93" s="43">
        <v>1.3305</v>
      </c>
      <c r="F93" s="43">
        <v>0.74439999999999995</v>
      </c>
      <c r="G93" s="43">
        <v>0.3387</v>
      </c>
      <c r="H93" s="43">
        <v>0.1152</v>
      </c>
      <c r="I93" s="43">
        <v>5.1200000000000002E-2</v>
      </c>
      <c r="J93" s="47">
        <v>1.55E-2</v>
      </c>
      <c r="K93" s="43"/>
      <c r="L93" s="124">
        <v>258</v>
      </c>
      <c r="M93" s="43">
        <v>2.5432000000000001</v>
      </c>
      <c r="N93" s="43">
        <v>1.2613000000000001</v>
      </c>
      <c r="O93" s="43">
        <v>0.67689999999999995</v>
      </c>
      <c r="P93" s="43">
        <v>0.31790000000000002</v>
      </c>
      <c r="Q93" s="43">
        <v>0.10050000000000001</v>
      </c>
      <c r="R93" s="43">
        <v>5.0200000000000002E-2</v>
      </c>
      <c r="S93" s="47">
        <v>1.5699999999999999E-2</v>
      </c>
      <c r="T93" s="275"/>
      <c r="V93" s="274"/>
      <c r="W93" s="124">
        <v>258</v>
      </c>
      <c r="X93" s="43">
        <v>1E-3</v>
      </c>
      <c r="Y93" s="43">
        <v>5.0000000000000001E-4</v>
      </c>
      <c r="Z93" s="43">
        <v>1.3305</v>
      </c>
      <c r="AA93" s="47">
        <v>2.3999999999999998E-3</v>
      </c>
      <c r="AB93" s="43"/>
      <c r="AC93" s="124">
        <v>258</v>
      </c>
      <c r="AD93" s="43">
        <v>8.0000000000000004E-4</v>
      </c>
      <c r="AE93" s="43">
        <v>4.4000000000000003E-3</v>
      </c>
      <c r="AF93" s="43">
        <v>1.2613000000000001</v>
      </c>
      <c r="AG93" s="47">
        <v>4.3E-3</v>
      </c>
      <c r="AH93" s="275"/>
    </row>
    <row r="94" spans="2:34" x14ac:dyDescent="0.25">
      <c r="B94" s="274"/>
      <c r="C94" s="124">
        <v>261</v>
      </c>
      <c r="D94" s="43">
        <v>2.6141999999999999</v>
      </c>
      <c r="E94" s="43">
        <v>1.3428</v>
      </c>
      <c r="F94" s="43">
        <v>0.74870000000000003</v>
      </c>
      <c r="G94" s="43">
        <v>0.34129999999999999</v>
      </c>
      <c r="H94" s="43">
        <v>0.1169</v>
      </c>
      <c r="I94" s="43">
        <v>5.1400000000000001E-2</v>
      </c>
      <c r="J94" s="47">
        <v>1.5699999999999999E-2</v>
      </c>
      <c r="K94" s="43"/>
      <c r="L94" s="124">
        <v>261</v>
      </c>
      <c r="M94" s="43">
        <v>2.5432000000000001</v>
      </c>
      <c r="N94" s="43">
        <v>1.2814000000000001</v>
      </c>
      <c r="O94" s="43">
        <v>0.68310000000000004</v>
      </c>
      <c r="P94" s="43">
        <v>0.32050000000000001</v>
      </c>
      <c r="Q94" s="43">
        <v>0.10150000000000001</v>
      </c>
      <c r="R94" s="43">
        <v>5.0799999999999998E-2</v>
      </c>
      <c r="S94" s="47">
        <v>1.6E-2</v>
      </c>
      <c r="T94" s="275"/>
      <c r="V94" s="274"/>
      <c r="W94" s="124">
        <v>261</v>
      </c>
      <c r="X94" s="43">
        <v>1E-3</v>
      </c>
      <c r="Y94" s="43">
        <v>4.0000000000000002E-4</v>
      </c>
      <c r="Z94" s="43">
        <v>1.3428</v>
      </c>
      <c r="AA94" s="47">
        <v>2.5000000000000001E-3</v>
      </c>
      <c r="AB94" s="43"/>
      <c r="AC94" s="124">
        <v>261</v>
      </c>
      <c r="AD94" s="43">
        <v>8.0000000000000004E-4</v>
      </c>
      <c r="AE94" s="43">
        <v>4.4000000000000003E-3</v>
      </c>
      <c r="AF94" s="43">
        <v>1.2814000000000001</v>
      </c>
      <c r="AG94" s="47">
        <v>4.1999999999999997E-3</v>
      </c>
      <c r="AH94" s="275"/>
    </row>
    <row r="95" spans="2:34" x14ac:dyDescent="0.25">
      <c r="B95" s="274"/>
      <c r="C95" s="124">
        <v>264</v>
      </c>
      <c r="D95" s="43">
        <v>2.6141999999999999</v>
      </c>
      <c r="E95" s="43">
        <v>1.3541000000000001</v>
      </c>
      <c r="F95" s="43">
        <v>0.75109999999999999</v>
      </c>
      <c r="G95" s="43">
        <v>0.34300000000000003</v>
      </c>
      <c r="H95" s="43">
        <v>0.1192</v>
      </c>
      <c r="I95" s="43">
        <v>5.1700000000000003E-2</v>
      </c>
      <c r="J95" s="47">
        <v>1.6E-2</v>
      </c>
      <c r="K95" s="43"/>
      <c r="L95" s="124">
        <v>264</v>
      </c>
      <c r="M95" s="43">
        <v>2.5634000000000001</v>
      </c>
      <c r="N95" s="43">
        <v>1.2979000000000001</v>
      </c>
      <c r="O95" s="43">
        <v>0.68859999999999999</v>
      </c>
      <c r="P95" s="43">
        <v>0.32100000000000001</v>
      </c>
      <c r="Q95" s="43">
        <v>0.1036</v>
      </c>
      <c r="R95" s="43">
        <v>5.1400000000000001E-2</v>
      </c>
      <c r="S95" s="47">
        <v>1.6299999999999999E-2</v>
      </c>
      <c r="T95" s="275"/>
      <c r="V95" s="274"/>
      <c r="W95" s="124">
        <v>264</v>
      </c>
      <c r="X95" s="43">
        <v>8.9999999999999998E-4</v>
      </c>
      <c r="Y95" s="43">
        <v>2.9999999999999997E-4</v>
      </c>
      <c r="Z95" s="43">
        <v>1.3541000000000001</v>
      </c>
      <c r="AA95" s="47">
        <v>2.5000000000000001E-3</v>
      </c>
      <c r="AB95" s="43"/>
      <c r="AC95" s="124">
        <v>264</v>
      </c>
      <c r="AD95" s="43">
        <v>8.0000000000000004E-4</v>
      </c>
      <c r="AE95" s="43">
        <v>4.4999999999999997E-3</v>
      </c>
      <c r="AF95" s="43">
        <v>1.2979000000000001</v>
      </c>
      <c r="AG95" s="47">
        <v>4.3E-3</v>
      </c>
      <c r="AH95" s="275"/>
    </row>
    <row r="96" spans="2:34" x14ac:dyDescent="0.25">
      <c r="B96" s="274"/>
      <c r="C96" s="124">
        <v>267</v>
      </c>
      <c r="D96" s="43">
        <v>2.6141999999999999</v>
      </c>
      <c r="E96" s="43">
        <v>1.3657999999999999</v>
      </c>
      <c r="F96" s="43">
        <v>0.75439999999999996</v>
      </c>
      <c r="G96" s="43">
        <v>0.34399999999999997</v>
      </c>
      <c r="H96" s="43">
        <v>0.1217</v>
      </c>
      <c r="I96" s="43">
        <v>5.1799999999999999E-2</v>
      </c>
      <c r="J96" s="47">
        <v>1.6199999999999999E-2</v>
      </c>
      <c r="K96" s="43"/>
      <c r="L96" s="124">
        <v>267</v>
      </c>
      <c r="M96" s="43">
        <v>2.5634000000000001</v>
      </c>
      <c r="N96" s="43">
        <v>1.3047</v>
      </c>
      <c r="O96" s="43">
        <v>0.69359999999999999</v>
      </c>
      <c r="P96" s="43">
        <v>0.3241</v>
      </c>
      <c r="Q96" s="43">
        <v>0.1052</v>
      </c>
      <c r="R96" s="43">
        <v>5.1700000000000003E-2</v>
      </c>
      <c r="S96" s="47">
        <v>1.66E-2</v>
      </c>
      <c r="T96" s="275"/>
      <c r="V96" s="274"/>
      <c r="W96" s="124">
        <v>267</v>
      </c>
      <c r="X96" s="43">
        <v>1E-3</v>
      </c>
      <c r="Y96" s="43">
        <v>2.9999999999999997E-4</v>
      </c>
      <c r="Z96" s="43">
        <v>1.3657999999999999</v>
      </c>
      <c r="AA96" s="47">
        <v>2.5000000000000001E-3</v>
      </c>
      <c r="AB96" s="43"/>
      <c r="AC96" s="124">
        <v>267</v>
      </c>
      <c r="AD96" s="43">
        <v>8.0000000000000004E-4</v>
      </c>
      <c r="AE96" s="43">
        <v>4.4999999999999997E-3</v>
      </c>
      <c r="AF96" s="43">
        <v>1.3047</v>
      </c>
      <c r="AG96" s="47">
        <v>4.1999999999999997E-3</v>
      </c>
      <c r="AH96" s="275"/>
    </row>
    <row r="97" spans="2:34" x14ac:dyDescent="0.25">
      <c r="B97" s="274"/>
      <c r="C97" s="124">
        <v>270</v>
      </c>
      <c r="D97" s="43">
        <v>2.6141999999999999</v>
      </c>
      <c r="E97" s="43">
        <v>1.3764000000000001</v>
      </c>
      <c r="F97" s="43">
        <v>0.75829999999999997</v>
      </c>
      <c r="G97" s="43">
        <v>0.34689999999999999</v>
      </c>
      <c r="H97" s="43">
        <v>0.1241</v>
      </c>
      <c r="I97" s="43">
        <v>5.1999999999999998E-2</v>
      </c>
      <c r="J97" s="47">
        <v>1.6500000000000001E-2</v>
      </c>
      <c r="K97" s="43"/>
      <c r="L97" s="124">
        <v>270</v>
      </c>
      <c r="M97" s="43">
        <v>2.5846</v>
      </c>
      <c r="N97" s="43">
        <v>1.3209</v>
      </c>
      <c r="O97" s="43">
        <v>0.69750000000000001</v>
      </c>
      <c r="P97" s="43">
        <v>0.32650000000000001</v>
      </c>
      <c r="Q97" s="43">
        <v>0.1079</v>
      </c>
      <c r="R97" s="43">
        <v>5.1999999999999998E-2</v>
      </c>
      <c r="S97" s="47">
        <v>1.6799999999999999E-2</v>
      </c>
      <c r="T97" s="275"/>
      <c r="V97" s="274"/>
      <c r="W97" s="124">
        <v>270</v>
      </c>
      <c r="X97" s="43">
        <v>1E-3</v>
      </c>
      <c r="Y97" s="43">
        <v>2.9999999999999997E-4</v>
      </c>
      <c r="Z97" s="43">
        <v>1.3764000000000001</v>
      </c>
      <c r="AA97" s="47">
        <v>2.5999999999999999E-3</v>
      </c>
      <c r="AB97" s="43"/>
      <c r="AC97" s="124">
        <v>270</v>
      </c>
      <c r="AD97" s="43">
        <v>8.0000000000000004E-4</v>
      </c>
      <c r="AE97" s="43">
        <v>4.5999999999999999E-3</v>
      </c>
      <c r="AF97" s="43">
        <v>1.3209</v>
      </c>
      <c r="AG97" s="47">
        <v>4.1999999999999997E-3</v>
      </c>
      <c r="AH97" s="275"/>
    </row>
    <row r="98" spans="2:34" x14ac:dyDescent="0.25">
      <c r="B98" s="274"/>
      <c r="C98" s="124">
        <v>273</v>
      </c>
      <c r="D98" s="43">
        <v>2.6779000000000002</v>
      </c>
      <c r="E98" s="43">
        <v>1.3873</v>
      </c>
      <c r="F98" s="43">
        <v>0.76080000000000003</v>
      </c>
      <c r="G98" s="43">
        <v>0.34949999999999998</v>
      </c>
      <c r="H98" s="43">
        <v>0.12559999999999999</v>
      </c>
      <c r="I98" s="43">
        <v>5.21E-2</v>
      </c>
      <c r="J98" s="47">
        <v>1.6799999999999999E-2</v>
      </c>
      <c r="K98" s="43"/>
      <c r="L98" s="124">
        <v>273</v>
      </c>
      <c r="M98" s="43">
        <v>2.5846</v>
      </c>
      <c r="N98" s="43">
        <v>1.3317000000000001</v>
      </c>
      <c r="O98" s="43">
        <v>0.70979999999999999</v>
      </c>
      <c r="P98" s="43">
        <v>0.32790000000000002</v>
      </c>
      <c r="Q98" s="43">
        <v>0.1087</v>
      </c>
      <c r="R98" s="43">
        <v>5.21E-2</v>
      </c>
      <c r="S98" s="47">
        <v>1.7100000000000001E-2</v>
      </c>
      <c r="T98" s="275"/>
      <c r="V98" s="274"/>
      <c r="W98" s="124">
        <v>273</v>
      </c>
      <c r="X98" s="43">
        <v>1E-3</v>
      </c>
      <c r="Y98" s="43">
        <v>4.0000000000000002E-4</v>
      </c>
      <c r="Z98" s="43">
        <v>1.3873</v>
      </c>
      <c r="AA98" s="47">
        <v>2.7000000000000001E-3</v>
      </c>
      <c r="AB98" s="43"/>
      <c r="AC98" s="124">
        <v>273</v>
      </c>
      <c r="AD98" s="43">
        <v>8.0000000000000004E-4</v>
      </c>
      <c r="AE98" s="43">
        <v>4.5999999999999999E-3</v>
      </c>
      <c r="AF98" s="43">
        <v>1.3317000000000001</v>
      </c>
      <c r="AG98" s="47">
        <v>4.3E-3</v>
      </c>
      <c r="AH98" s="275"/>
    </row>
    <row r="99" spans="2:34" x14ac:dyDescent="0.25">
      <c r="B99" s="274"/>
      <c r="C99" s="124">
        <v>276</v>
      </c>
      <c r="D99" s="43">
        <v>2.6556000000000002</v>
      </c>
      <c r="E99" s="43">
        <v>1.3984000000000001</v>
      </c>
      <c r="F99" s="43">
        <v>0.76339999999999997</v>
      </c>
      <c r="G99" s="43">
        <v>0.35210000000000002</v>
      </c>
      <c r="H99" s="43">
        <v>0.12640000000000001</v>
      </c>
      <c r="I99" s="43">
        <v>5.21E-2</v>
      </c>
      <c r="J99" s="47">
        <v>1.6899999999999998E-2</v>
      </c>
      <c r="K99" s="43"/>
      <c r="L99" s="124">
        <v>276</v>
      </c>
      <c r="M99" s="43">
        <v>2.6067999999999998</v>
      </c>
      <c r="N99" s="43">
        <v>1.3465</v>
      </c>
      <c r="O99" s="43">
        <v>0.7127</v>
      </c>
      <c r="P99" s="43">
        <v>0.3296</v>
      </c>
      <c r="Q99" s="43">
        <v>0.11070000000000001</v>
      </c>
      <c r="R99" s="43">
        <v>5.2699999999999997E-2</v>
      </c>
      <c r="S99" s="47">
        <v>1.72E-2</v>
      </c>
      <c r="T99" s="275"/>
      <c r="V99" s="274"/>
      <c r="W99" s="124">
        <v>276</v>
      </c>
      <c r="X99" s="43">
        <v>1E-3</v>
      </c>
      <c r="Y99" s="43">
        <v>4.0000000000000002E-4</v>
      </c>
      <c r="Z99" s="43">
        <v>1.3984000000000001</v>
      </c>
      <c r="AA99" s="47">
        <v>2.5999999999999999E-3</v>
      </c>
      <c r="AB99" s="43"/>
      <c r="AC99" s="124">
        <v>276</v>
      </c>
      <c r="AD99" s="43">
        <v>2.9999999999999997E-4</v>
      </c>
      <c r="AE99" s="43">
        <v>4.7000000000000002E-3</v>
      </c>
      <c r="AF99" s="43">
        <v>1.3465</v>
      </c>
      <c r="AG99" s="47">
        <v>4.1999999999999997E-3</v>
      </c>
      <c r="AH99" s="275"/>
    </row>
    <row r="100" spans="2:34" x14ac:dyDescent="0.25">
      <c r="B100" s="274"/>
      <c r="C100" s="124">
        <v>279</v>
      </c>
      <c r="D100" s="43">
        <v>2.6556000000000002</v>
      </c>
      <c r="E100" s="43">
        <v>1.4085000000000001</v>
      </c>
      <c r="F100" s="43">
        <v>0.76659999999999995</v>
      </c>
      <c r="G100" s="43">
        <v>0.35439999999999999</v>
      </c>
      <c r="H100" s="43">
        <v>0.1288</v>
      </c>
      <c r="I100" s="43">
        <v>5.21E-2</v>
      </c>
      <c r="J100" s="47">
        <v>1.72E-2</v>
      </c>
      <c r="K100" s="43"/>
      <c r="L100" s="124">
        <v>279</v>
      </c>
      <c r="M100" s="43">
        <v>2.6168</v>
      </c>
      <c r="N100" s="43">
        <v>1.3605</v>
      </c>
      <c r="O100" s="43">
        <v>0.71619999999999995</v>
      </c>
      <c r="P100" s="43">
        <v>0.33179999999999998</v>
      </c>
      <c r="Q100" s="43">
        <v>0.11169999999999999</v>
      </c>
      <c r="R100" s="43">
        <v>5.2999999999999999E-2</v>
      </c>
      <c r="S100" s="47">
        <v>1.7500000000000002E-2</v>
      </c>
      <c r="T100" s="275"/>
      <c r="V100" s="274"/>
      <c r="W100" s="124">
        <v>279</v>
      </c>
      <c r="X100" s="43">
        <v>1E-3</v>
      </c>
      <c r="Y100" s="43">
        <v>4.0000000000000002E-4</v>
      </c>
      <c r="Z100" s="43">
        <v>1.4085000000000001</v>
      </c>
      <c r="AA100" s="47">
        <v>2.7000000000000001E-3</v>
      </c>
      <c r="AB100" s="43"/>
      <c r="AC100" s="124">
        <v>279</v>
      </c>
      <c r="AD100" s="43">
        <v>2.0000000000000001E-4</v>
      </c>
      <c r="AE100" s="43">
        <v>4.7999999999999996E-3</v>
      </c>
      <c r="AF100" s="43">
        <v>1.3605</v>
      </c>
      <c r="AG100" s="47">
        <v>4.3E-3</v>
      </c>
      <c r="AH100" s="275"/>
    </row>
    <row r="101" spans="2:34" x14ac:dyDescent="0.25">
      <c r="B101" s="274"/>
      <c r="C101" s="124">
        <v>282</v>
      </c>
      <c r="D101" s="43">
        <v>2.6343999999999999</v>
      </c>
      <c r="E101" s="43">
        <v>1.4201999999999999</v>
      </c>
      <c r="F101" s="43">
        <v>0.77070000000000005</v>
      </c>
      <c r="G101" s="43">
        <v>0.35649999999999998</v>
      </c>
      <c r="H101" s="43">
        <v>0.13100000000000001</v>
      </c>
      <c r="I101" s="43">
        <v>5.2200000000000003E-2</v>
      </c>
      <c r="J101" s="47">
        <v>1.7399999999999999E-2</v>
      </c>
      <c r="K101" s="43"/>
      <c r="L101" s="124">
        <v>282</v>
      </c>
      <c r="M101" s="43">
        <v>2.6303000000000001</v>
      </c>
      <c r="N101" s="43">
        <v>1.3724000000000001</v>
      </c>
      <c r="O101" s="43">
        <v>0.72270000000000001</v>
      </c>
      <c r="P101" s="43">
        <v>0.33310000000000001</v>
      </c>
      <c r="Q101" s="43">
        <v>0.1171</v>
      </c>
      <c r="R101" s="43">
        <v>5.3199999999999997E-2</v>
      </c>
      <c r="S101" s="47">
        <v>1.77E-2</v>
      </c>
      <c r="T101" s="275"/>
      <c r="V101" s="274"/>
      <c r="W101" s="124">
        <v>282</v>
      </c>
      <c r="X101" s="43">
        <v>1E-3</v>
      </c>
      <c r="Y101" s="43">
        <v>4.0000000000000002E-4</v>
      </c>
      <c r="Z101" s="43">
        <v>1.4201999999999999</v>
      </c>
      <c r="AA101" s="47">
        <v>2.7000000000000001E-3</v>
      </c>
      <c r="AB101" s="43"/>
      <c r="AC101" s="124">
        <v>282</v>
      </c>
      <c r="AD101" s="43">
        <v>2.9999999999999997E-4</v>
      </c>
      <c r="AE101" s="43">
        <v>4.7999999999999996E-3</v>
      </c>
      <c r="AF101" s="43">
        <v>1.3724000000000001</v>
      </c>
      <c r="AG101" s="47">
        <v>4.1999999999999997E-3</v>
      </c>
      <c r="AH101" s="275"/>
    </row>
    <row r="102" spans="2:34" x14ac:dyDescent="0.25">
      <c r="B102" s="274"/>
      <c r="C102" s="124">
        <v>285</v>
      </c>
      <c r="D102" s="43">
        <v>2.6556000000000002</v>
      </c>
      <c r="E102" s="43">
        <v>1.4292</v>
      </c>
      <c r="F102" s="43">
        <v>0.77510000000000001</v>
      </c>
      <c r="G102" s="43">
        <v>0.35830000000000001</v>
      </c>
      <c r="H102" s="43">
        <v>0.13220000000000001</v>
      </c>
      <c r="I102" s="43">
        <v>5.21E-2</v>
      </c>
      <c r="J102" s="47">
        <v>1.7600000000000001E-2</v>
      </c>
      <c r="K102" s="43"/>
      <c r="L102" s="124">
        <v>285</v>
      </c>
      <c r="M102" s="43">
        <v>2.6303000000000001</v>
      </c>
      <c r="N102" s="43">
        <v>1.3832</v>
      </c>
      <c r="O102" s="43">
        <v>0.72750000000000004</v>
      </c>
      <c r="P102" s="43">
        <v>0.33489999999999998</v>
      </c>
      <c r="Q102" s="43">
        <v>0.1193</v>
      </c>
      <c r="R102" s="43">
        <v>5.3600000000000002E-2</v>
      </c>
      <c r="S102" s="47">
        <v>1.7899999999999999E-2</v>
      </c>
      <c r="T102" s="275"/>
      <c r="V102" s="274"/>
      <c r="W102" s="124">
        <v>285</v>
      </c>
      <c r="X102" s="43">
        <v>1E-3</v>
      </c>
      <c r="Y102" s="43">
        <v>4.0000000000000002E-4</v>
      </c>
      <c r="Z102" s="43">
        <v>1.4292</v>
      </c>
      <c r="AA102" s="47">
        <v>2.8E-3</v>
      </c>
      <c r="AB102" s="43"/>
      <c r="AC102" s="124">
        <v>285</v>
      </c>
      <c r="AD102" s="43">
        <v>2.0000000000000001E-4</v>
      </c>
      <c r="AE102" s="43">
        <v>5.0000000000000001E-3</v>
      </c>
      <c r="AF102" s="43">
        <v>1.3832</v>
      </c>
      <c r="AG102" s="47">
        <v>4.1999999999999997E-3</v>
      </c>
      <c r="AH102" s="275"/>
    </row>
    <row r="103" spans="2:34" x14ac:dyDescent="0.25">
      <c r="B103" s="274"/>
      <c r="C103" s="124">
        <v>288</v>
      </c>
      <c r="D103" s="43">
        <v>2.7014</v>
      </c>
      <c r="E103" s="43">
        <v>1.44</v>
      </c>
      <c r="F103" s="43">
        <v>0.77890000000000004</v>
      </c>
      <c r="G103" s="43">
        <v>0.3604</v>
      </c>
      <c r="H103" s="43">
        <v>0.1333</v>
      </c>
      <c r="I103" s="43">
        <v>5.2200000000000003E-2</v>
      </c>
      <c r="J103" s="47">
        <v>1.7899999999999999E-2</v>
      </c>
      <c r="K103" s="43"/>
      <c r="L103" s="124">
        <v>288</v>
      </c>
      <c r="M103" s="43">
        <v>2.6303000000000001</v>
      </c>
      <c r="N103" s="43">
        <v>1.3956</v>
      </c>
      <c r="O103" s="43">
        <v>0.73950000000000005</v>
      </c>
      <c r="P103" s="43">
        <v>0.33639999999999998</v>
      </c>
      <c r="Q103" s="43">
        <v>0.1207</v>
      </c>
      <c r="R103" s="43">
        <v>5.3800000000000001E-2</v>
      </c>
      <c r="S103" s="47">
        <v>1.8200000000000001E-2</v>
      </c>
      <c r="T103" s="275"/>
      <c r="V103" s="274"/>
      <c r="W103" s="124">
        <v>288</v>
      </c>
      <c r="X103" s="43">
        <v>1E-3</v>
      </c>
      <c r="Y103" s="43">
        <v>4.0000000000000002E-4</v>
      </c>
      <c r="Z103" s="43">
        <v>1.44</v>
      </c>
      <c r="AA103" s="47">
        <v>2.8E-3</v>
      </c>
      <c r="AB103" s="43"/>
      <c r="AC103" s="124">
        <v>288</v>
      </c>
      <c r="AD103" s="43">
        <v>2.9999999999999997E-4</v>
      </c>
      <c r="AE103" s="43">
        <v>5.0000000000000001E-3</v>
      </c>
      <c r="AF103" s="43">
        <v>1.3956</v>
      </c>
      <c r="AG103" s="47">
        <v>4.1999999999999997E-3</v>
      </c>
      <c r="AH103" s="275"/>
    </row>
    <row r="104" spans="2:34" x14ac:dyDescent="0.25">
      <c r="B104" s="274"/>
      <c r="C104" s="124">
        <v>291</v>
      </c>
      <c r="D104" s="43">
        <v>2.7014</v>
      </c>
      <c r="E104" s="43">
        <v>1.4494</v>
      </c>
      <c r="F104" s="43">
        <v>0.78359999999999996</v>
      </c>
      <c r="G104" s="43">
        <v>0.3624</v>
      </c>
      <c r="H104" s="43">
        <v>0.13539999999999999</v>
      </c>
      <c r="I104" s="43">
        <v>5.2299999999999999E-2</v>
      </c>
      <c r="J104" s="47">
        <v>1.8100000000000002E-2</v>
      </c>
      <c r="K104" s="43"/>
      <c r="L104" s="124">
        <v>291</v>
      </c>
      <c r="M104" s="43">
        <v>2.6551</v>
      </c>
      <c r="N104" s="43">
        <v>1.4085000000000001</v>
      </c>
      <c r="O104" s="43">
        <v>0.74409999999999998</v>
      </c>
      <c r="P104" s="43">
        <v>0.33800000000000002</v>
      </c>
      <c r="Q104" s="43">
        <v>0.12189999999999999</v>
      </c>
      <c r="R104" s="43">
        <v>5.3900000000000003E-2</v>
      </c>
      <c r="S104" s="47">
        <v>1.84E-2</v>
      </c>
      <c r="T104" s="275"/>
      <c r="V104" s="274"/>
      <c r="W104" s="124">
        <v>291</v>
      </c>
      <c r="X104" s="43">
        <v>1E-3</v>
      </c>
      <c r="Y104" s="43">
        <v>4.0000000000000002E-4</v>
      </c>
      <c r="Z104" s="43">
        <v>1.4494</v>
      </c>
      <c r="AA104" s="47">
        <v>2.8E-3</v>
      </c>
      <c r="AB104" s="43"/>
      <c r="AC104" s="124">
        <v>291</v>
      </c>
      <c r="AD104" s="43">
        <v>2.9999999999999997E-4</v>
      </c>
      <c r="AE104" s="43">
        <v>5.0000000000000001E-3</v>
      </c>
      <c r="AF104" s="43">
        <v>1.4085000000000001</v>
      </c>
      <c r="AG104" s="47">
        <v>4.3E-3</v>
      </c>
      <c r="AH104" s="275"/>
    </row>
    <row r="105" spans="2:34" x14ac:dyDescent="0.25">
      <c r="B105" s="274"/>
      <c r="C105" s="124">
        <v>294</v>
      </c>
      <c r="D105" s="43">
        <v>2.7014</v>
      </c>
      <c r="E105" s="43">
        <v>1.4575</v>
      </c>
      <c r="F105" s="43">
        <v>0.78810000000000002</v>
      </c>
      <c r="G105" s="43">
        <v>0.36430000000000001</v>
      </c>
      <c r="H105" s="43">
        <v>0.13750000000000001</v>
      </c>
      <c r="I105" s="43">
        <v>5.2200000000000003E-2</v>
      </c>
      <c r="J105" s="47">
        <v>1.84E-2</v>
      </c>
      <c r="K105" s="43"/>
      <c r="L105" s="124">
        <v>294</v>
      </c>
      <c r="M105" s="43">
        <v>2.6303000000000001</v>
      </c>
      <c r="N105" s="43">
        <v>1.4187000000000001</v>
      </c>
      <c r="O105" s="43">
        <v>0.74670000000000003</v>
      </c>
      <c r="P105" s="43">
        <v>0.33929999999999999</v>
      </c>
      <c r="Q105" s="43">
        <v>0.12239999999999999</v>
      </c>
      <c r="R105" s="43">
        <v>5.4300000000000001E-2</v>
      </c>
      <c r="S105" s="47">
        <v>1.8800000000000001E-2</v>
      </c>
      <c r="T105" s="275"/>
      <c r="V105" s="274"/>
      <c r="W105" s="124">
        <v>294</v>
      </c>
      <c r="X105" s="43">
        <v>1E-3</v>
      </c>
      <c r="Y105" s="43">
        <v>4.0000000000000002E-4</v>
      </c>
      <c r="Z105" s="43">
        <v>1.4575</v>
      </c>
      <c r="AA105" s="47">
        <v>2.8999999999999998E-3</v>
      </c>
      <c r="AB105" s="43"/>
      <c r="AC105" s="124">
        <v>294</v>
      </c>
      <c r="AD105" s="43">
        <v>2.0000000000000001E-4</v>
      </c>
      <c r="AE105" s="43">
        <v>5.1000000000000004E-3</v>
      </c>
      <c r="AF105" s="43">
        <v>1.4187000000000001</v>
      </c>
      <c r="AG105" s="47">
        <v>4.1999999999999997E-3</v>
      </c>
      <c r="AH105" s="275"/>
    </row>
    <row r="106" spans="2:34" x14ac:dyDescent="0.25">
      <c r="B106" s="274"/>
      <c r="C106" s="124">
        <v>297</v>
      </c>
      <c r="D106" s="43">
        <v>2.7014</v>
      </c>
      <c r="E106" s="43">
        <v>1.4656</v>
      </c>
      <c r="F106" s="43">
        <v>0.79210000000000003</v>
      </c>
      <c r="G106" s="43">
        <v>0.36620000000000003</v>
      </c>
      <c r="H106" s="43">
        <v>0.1389</v>
      </c>
      <c r="I106" s="43">
        <v>5.2299999999999999E-2</v>
      </c>
      <c r="J106" s="47">
        <v>1.8700000000000001E-2</v>
      </c>
      <c r="K106" s="43"/>
      <c r="L106" s="124">
        <v>297</v>
      </c>
      <c r="M106" s="43">
        <v>2.6067999999999998</v>
      </c>
      <c r="N106" s="43">
        <v>1.4261999999999999</v>
      </c>
      <c r="O106" s="43">
        <v>0.75109999999999999</v>
      </c>
      <c r="P106" s="43">
        <v>0.3417</v>
      </c>
      <c r="Q106" s="43">
        <v>0.1231</v>
      </c>
      <c r="R106" s="43">
        <v>5.4699999999999999E-2</v>
      </c>
      <c r="S106" s="47">
        <v>1.89E-2</v>
      </c>
      <c r="T106" s="275"/>
      <c r="V106" s="274"/>
      <c r="W106" s="124">
        <v>297</v>
      </c>
      <c r="X106" s="43">
        <v>1E-3</v>
      </c>
      <c r="Y106" s="43">
        <v>2.9999999999999997E-4</v>
      </c>
      <c r="Z106" s="43">
        <v>1.4656</v>
      </c>
      <c r="AA106" s="47">
        <v>2.7000000000000001E-3</v>
      </c>
      <c r="AB106" s="43"/>
      <c r="AC106" s="124">
        <v>297</v>
      </c>
      <c r="AD106" s="43">
        <v>2.0000000000000001E-4</v>
      </c>
      <c r="AE106" s="43">
        <v>5.1000000000000004E-3</v>
      </c>
      <c r="AF106" s="43">
        <v>1.4261999999999999</v>
      </c>
      <c r="AG106" s="47">
        <v>4.1999999999999997E-3</v>
      </c>
      <c r="AH106" s="275"/>
    </row>
    <row r="107" spans="2:34" x14ac:dyDescent="0.25">
      <c r="B107" s="274"/>
      <c r="C107" s="124">
        <v>300</v>
      </c>
      <c r="D107" s="43">
        <v>2.7262</v>
      </c>
      <c r="E107" s="43">
        <v>1.474</v>
      </c>
      <c r="F107" s="43">
        <v>0.79630000000000001</v>
      </c>
      <c r="G107" s="43">
        <v>0.36830000000000002</v>
      </c>
      <c r="H107" s="43">
        <v>0.1394</v>
      </c>
      <c r="I107" s="43">
        <v>5.2299999999999999E-2</v>
      </c>
      <c r="J107" s="47">
        <v>1.89E-2</v>
      </c>
      <c r="K107" s="43"/>
      <c r="L107" s="124">
        <v>300</v>
      </c>
      <c r="M107" s="43">
        <v>2.6303000000000001</v>
      </c>
      <c r="N107" s="43">
        <v>1.4350000000000001</v>
      </c>
      <c r="O107" s="43">
        <v>0.753</v>
      </c>
      <c r="P107" s="43">
        <v>0.34520000000000001</v>
      </c>
      <c r="Q107" s="43">
        <v>0.1244</v>
      </c>
      <c r="R107" s="43">
        <v>5.5199999999999999E-2</v>
      </c>
      <c r="S107" s="47">
        <v>1.9099999999999999E-2</v>
      </c>
      <c r="T107" s="275"/>
      <c r="V107" s="274"/>
      <c r="W107" s="124">
        <v>300</v>
      </c>
      <c r="X107" s="43">
        <v>1E-3</v>
      </c>
      <c r="Y107" s="43">
        <v>2.0000000000000001E-4</v>
      </c>
      <c r="Z107" s="43">
        <v>1.474</v>
      </c>
      <c r="AA107" s="47">
        <v>2.7000000000000001E-3</v>
      </c>
      <c r="AB107" s="43"/>
      <c r="AC107" s="124">
        <v>300</v>
      </c>
      <c r="AD107" s="43">
        <v>2.0000000000000001E-4</v>
      </c>
      <c r="AE107" s="43">
        <v>5.1999999999999998E-3</v>
      </c>
      <c r="AF107" s="43">
        <v>1.4350000000000001</v>
      </c>
      <c r="AG107" s="47">
        <v>4.1999999999999997E-3</v>
      </c>
      <c r="AH107" s="275"/>
    </row>
    <row r="108" spans="2:34" x14ac:dyDescent="0.25">
      <c r="B108" s="274"/>
      <c r="C108" s="124">
        <v>303</v>
      </c>
      <c r="D108" s="43">
        <v>2.7524999999999999</v>
      </c>
      <c r="E108" s="43">
        <v>1.4824999999999999</v>
      </c>
      <c r="F108" s="43">
        <v>0.80100000000000005</v>
      </c>
      <c r="G108" s="43">
        <v>0.37059999999999998</v>
      </c>
      <c r="H108" s="43">
        <v>0.14119999999999999</v>
      </c>
      <c r="I108" s="43">
        <v>5.2299999999999999E-2</v>
      </c>
      <c r="J108" s="47">
        <v>1.9E-2</v>
      </c>
      <c r="K108" s="43"/>
      <c r="L108" s="124">
        <v>303</v>
      </c>
      <c r="M108" s="43">
        <v>2.6815000000000002</v>
      </c>
      <c r="N108" s="43">
        <v>1.4410000000000001</v>
      </c>
      <c r="O108" s="43">
        <v>0.7601</v>
      </c>
      <c r="P108" s="43">
        <v>0.3468</v>
      </c>
      <c r="Q108" s="43">
        <v>0.12590000000000001</v>
      </c>
      <c r="R108" s="43">
        <v>5.5800000000000002E-2</v>
      </c>
      <c r="S108" s="47">
        <v>1.9300000000000001E-2</v>
      </c>
      <c r="T108" s="275"/>
      <c r="V108" s="274"/>
      <c r="W108" s="124">
        <v>303</v>
      </c>
      <c r="X108" s="43">
        <v>1E-3</v>
      </c>
      <c r="Y108" s="43">
        <v>2.9999999999999997E-4</v>
      </c>
      <c r="Z108" s="43">
        <v>1.4824999999999999</v>
      </c>
      <c r="AA108" s="47">
        <v>2.8E-3</v>
      </c>
      <c r="AB108" s="43"/>
      <c r="AC108" s="124">
        <v>303</v>
      </c>
      <c r="AD108" s="43">
        <v>2.0000000000000001E-4</v>
      </c>
      <c r="AE108" s="43">
        <v>5.3E-3</v>
      </c>
      <c r="AF108" s="43">
        <v>1.4410000000000001</v>
      </c>
      <c r="AG108" s="47">
        <v>4.3E-3</v>
      </c>
      <c r="AH108" s="275"/>
    </row>
    <row r="109" spans="2:34" x14ac:dyDescent="0.25">
      <c r="B109" s="274"/>
      <c r="C109" s="124">
        <v>306</v>
      </c>
      <c r="D109" s="43">
        <v>2.7262</v>
      </c>
      <c r="E109" s="43">
        <v>1.4911000000000001</v>
      </c>
      <c r="F109" s="43">
        <v>0.80569999999999997</v>
      </c>
      <c r="G109" s="43">
        <v>0.37280000000000002</v>
      </c>
      <c r="H109" s="43">
        <v>0.1431</v>
      </c>
      <c r="I109" s="43">
        <v>5.2299999999999999E-2</v>
      </c>
      <c r="J109" s="47">
        <v>1.9300000000000001E-2</v>
      </c>
      <c r="K109" s="43"/>
      <c r="L109" s="124">
        <v>306</v>
      </c>
      <c r="M109" s="43">
        <v>2.6551</v>
      </c>
      <c r="N109" s="43">
        <v>1.4533</v>
      </c>
      <c r="O109" s="43">
        <v>0.76239999999999997</v>
      </c>
      <c r="P109" s="43">
        <v>0.3483</v>
      </c>
      <c r="Q109" s="43">
        <v>0.1265</v>
      </c>
      <c r="R109" s="43">
        <v>5.5899999999999998E-2</v>
      </c>
      <c r="S109" s="47">
        <v>1.95E-2</v>
      </c>
      <c r="T109" s="275"/>
      <c r="V109" s="274"/>
      <c r="W109" s="124">
        <v>306</v>
      </c>
      <c r="X109" s="43">
        <v>1E-3</v>
      </c>
      <c r="Y109" s="43">
        <v>2.9999999999999997E-4</v>
      </c>
      <c r="Z109" s="43">
        <v>1.4911000000000001</v>
      </c>
      <c r="AA109" s="47">
        <v>2.8E-3</v>
      </c>
      <c r="AB109" s="43"/>
      <c r="AC109" s="124">
        <v>306</v>
      </c>
      <c r="AD109" s="43">
        <v>2.9999999999999997E-4</v>
      </c>
      <c r="AE109" s="43">
        <v>5.3E-3</v>
      </c>
      <c r="AF109" s="43">
        <v>1.4533</v>
      </c>
      <c r="AG109" s="47">
        <v>4.3E-3</v>
      </c>
      <c r="AH109" s="275"/>
    </row>
    <row r="110" spans="2:34" x14ac:dyDescent="0.25">
      <c r="B110" s="274"/>
      <c r="C110" s="124">
        <v>309</v>
      </c>
      <c r="D110" s="43">
        <v>2.7014</v>
      </c>
      <c r="E110" s="43">
        <v>1.5018</v>
      </c>
      <c r="F110" s="43">
        <v>0.80920000000000003</v>
      </c>
      <c r="G110" s="43">
        <v>0.37490000000000001</v>
      </c>
      <c r="H110" s="43">
        <v>0.14399999999999999</v>
      </c>
      <c r="I110" s="43">
        <v>5.2400000000000002E-2</v>
      </c>
      <c r="J110" s="47">
        <v>1.95E-2</v>
      </c>
      <c r="K110" s="43"/>
      <c r="L110" s="124">
        <v>309</v>
      </c>
      <c r="M110" s="43">
        <v>2.6551</v>
      </c>
      <c r="N110" s="43">
        <v>1.4694</v>
      </c>
      <c r="O110" s="43">
        <v>0.76629999999999998</v>
      </c>
      <c r="P110" s="43">
        <v>0.34939999999999999</v>
      </c>
      <c r="Q110" s="43">
        <v>0.12709999999999999</v>
      </c>
      <c r="R110" s="43">
        <v>5.62E-2</v>
      </c>
      <c r="S110" s="47">
        <v>1.9599999999999999E-2</v>
      </c>
      <c r="T110" s="275"/>
      <c r="V110" s="274"/>
      <c r="W110" s="124">
        <v>309</v>
      </c>
      <c r="X110" s="43">
        <v>1E-3</v>
      </c>
      <c r="Y110" s="43">
        <v>2.9999999999999997E-4</v>
      </c>
      <c r="Z110" s="43">
        <v>1.5018</v>
      </c>
      <c r="AA110" s="47">
        <v>2.8E-3</v>
      </c>
      <c r="AB110" s="43"/>
      <c r="AC110" s="124">
        <v>309</v>
      </c>
      <c r="AD110" s="43">
        <v>2.0000000000000001E-4</v>
      </c>
      <c r="AE110" s="43">
        <v>5.3E-3</v>
      </c>
      <c r="AF110" s="43">
        <v>1.4694</v>
      </c>
      <c r="AG110" s="47">
        <v>4.3E-3</v>
      </c>
      <c r="AH110" s="275"/>
    </row>
    <row r="111" spans="2:34" x14ac:dyDescent="0.25">
      <c r="B111" s="274"/>
      <c r="C111" s="124">
        <v>312</v>
      </c>
      <c r="D111" s="43">
        <v>2.7262</v>
      </c>
      <c r="E111" s="43">
        <v>1.5072000000000001</v>
      </c>
      <c r="F111" s="43">
        <v>0.81389999999999996</v>
      </c>
      <c r="G111" s="43">
        <v>0.37709999999999999</v>
      </c>
      <c r="H111" s="43">
        <v>0.1447</v>
      </c>
      <c r="I111" s="43">
        <v>5.2299999999999999E-2</v>
      </c>
      <c r="J111" s="47">
        <v>1.9900000000000001E-2</v>
      </c>
      <c r="K111" s="43"/>
      <c r="L111" s="124">
        <v>312</v>
      </c>
      <c r="M111" s="43">
        <v>2.6815000000000002</v>
      </c>
      <c r="N111" s="43">
        <v>1.4724999999999999</v>
      </c>
      <c r="O111" s="43">
        <v>0.76859999999999995</v>
      </c>
      <c r="P111" s="43">
        <v>0.35249999999999998</v>
      </c>
      <c r="Q111" s="43">
        <v>0.12820000000000001</v>
      </c>
      <c r="R111" s="43">
        <v>5.6500000000000002E-2</v>
      </c>
      <c r="S111" s="47">
        <v>1.9699999999999999E-2</v>
      </c>
      <c r="T111" s="275"/>
      <c r="V111" s="274"/>
      <c r="W111" s="124">
        <v>312</v>
      </c>
      <c r="X111" s="43">
        <v>1E-3</v>
      </c>
      <c r="Y111" s="43">
        <v>2.0000000000000001E-4</v>
      </c>
      <c r="Z111" s="43">
        <v>1.5072000000000001</v>
      </c>
      <c r="AA111" s="47">
        <v>2.8999999999999998E-3</v>
      </c>
      <c r="AB111" s="43"/>
      <c r="AC111" s="124">
        <v>312</v>
      </c>
      <c r="AD111" s="43">
        <v>2.0000000000000001E-4</v>
      </c>
      <c r="AE111" s="43">
        <v>5.3E-3</v>
      </c>
      <c r="AF111" s="43">
        <v>1.4724999999999999</v>
      </c>
      <c r="AG111" s="47">
        <v>4.3E-3</v>
      </c>
      <c r="AH111" s="275"/>
    </row>
    <row r="112" spans="2:34" x14ac:dyDescent="0.25">
      <c r="B112" s="274"/>
      <c r="C112" s="124">
        <v>315</v>
      </c>
      <c r="D112" s="43">
        <v>2.7262</v>
      </c>
      <c r="E112" s="43">
        <v>1.5145</v>
      </c>
      <c r="F112" s="43">
        <v>0.81779999999999997</v>
      </c>
      <c r="G112" s="43">
        <v>0.37880000000000003</v>
      </c>
      <c r="H112" s="43">
        <v>0.1462</v>
      </c>
      <c r="I112" s="43">
        <v>5.2400000000000002E-2</v>
      </c>
      <c r="J112" s="47">
        <v>2.0199999999999999E-2</v>
      </c>
      <c r="K112" s="43"/>
      <c r="L112" s="124">
        <v>315</v>
      </c>
      <c r="M112" s="43">
        <v>2.6815000000000002</v>
      </c>
      <c r="N112" s="43">
        <v>1.4884999999999999</v>
      </c>
      <c r="O112" s="43">
        <v>0.77229999999999999</v>
      </c>
      <c r="P112" s="43">
        <v>0.35360000000000003</v>
      </c>
      <c r="Q112" s="43">
        <v>0.12959999999999999</v>
      </c>
      <c r="R112" s="43">
        <v>5.67E-2</v>
      </c>
      <c r="S112" s="47">
        <v>0.02</v>
      </c>
      <c r="T112" s="275"/>
      <c r="V112" s="274"/>
      <c r="W112" s="124">
        <v>315</v>
      </c>
      <c r="X112" s="43">
        <v>1E-3</v>
      </c>
      <c r="Y112" s="43">
        <v>2.0000000000000001E-4</v>
      </c>
      <c r="Z112" s="43">
        <v>1.5145</v>
      </c>
      <c r="AA112" s="47">
        <v>3.0000000000000001E-3</v>
      </c>
      <c r="AB112" s="43"/>
      <c r="AC112" s="124">
        <v>315</v>
      </c>
      <c r="AD112" s="43">
        <v>1E-4</v>
      </c>
      <c r="AE112" s="43">
        <v>5.3E-3</v>
      </c>
      <c r="AF112" s="43">
        <v>1.4884999999999999</v>
      </c>
      <c r="AG112" s="47">
        <v>4.3E-3</v>
      </c>
      <c r="AH112" s="275"/>
    </row>
    <row r="113" spans="2:34" x14ac:dyDescent="0.25">
      <c r="B113" s="274"/>
      <c r="C113" s="124">
        <v>318</v>
      </c>
      <c r="D113" s="43">
        <v>2.7262</v>
      </c>
      <c r="E113" s="43">
        <v>1.5239</v>
      </c>
      <c r="F113" s="43">
        <v>0.82250000000000001</v>
      </c>
      <c r="G113" s="43">
        <v>0.38069999999999998</v>
      </c>
      <c r="H113" s="43">
        <v>0.14680000000000001</v>
      </c>
      <c r="I113" s="43">
        <v>5.2600000000000001E-2</v>
      </c>
      <c r="J113" s="47">
        <v>2.0400000000000001E-2</v>
      </c>
      <c r="K113" s="43"/>
      <c r="L113" s="124">
        <v>318</v>
      </c>
      <c r="M113" s="43">
        <v>2.6815000000000002</v>
      </c>
      <c r="N113" s="43">
        <v>1.4911000000000001</v>
      </c>
      <c r="O113" s="43">
        <v>0.77739999999999998</v>
      </c>
      <c r="P113" s="43">
        <v>0.35539999999999999</v>
      </c>
      <c r="Q113" s="43">
        <v>0.13</v>
      </c>
      <c r="R113" s="43">
        <v>5.7000000000000002E-2</v>
      </c>
      <c r="S113" s="47">
        <v>2.0199999999999999E-2</v>
      </c>
      <c r="T113" s="275"/>
      <c r="V113" s="274"/>
      <c r="W113" s="124">
        <v>318</v>
      </c>
      <c r="X113" s="43">
        <v>1E-3</v>
      </c>
      <c r="Y113" s="43">
        <v>2.9999999999999997E-4</v>
      </c>
      <c r="Z113" s="43">
        <v>1.5239</v>
      </c>
      <c r="AA113" s="47">
        <v>2.8999999999999998E-3</v>
      </c>
      <c r="AB113" s="43"/>
      <c r="AC113" s="124">
        <v>318</v>
      </c>
      <c r="AD113" s="43">
        <v>2.0000000000000001E-4</v>
      </c>
      <c r="AE113" s="43">
        <v>5.4000000000000003E-3</v>
      </c>
      <c r="AF113" s="43">
        <v>1.4911000000000001</v>
      </c>
      <c r="AG113" s="47">
        <v>4.3E-3</v>
      </c>
      <c r="AH113" s="275"/>
    </row>
    <row r="114" spans="2:34" x14ac:dyDescent="0.25">
      <c r="B114" s="274"/>
      <c r="C114" s="124">
        <v>321</v>
      </c>
      <c r="D114" s="43">
        <v>2.7262</v>
      </c>
      <c r="E114" s="43">
        <v>1.5334000000000001</v>
      </c>
      <c r="F114" s="43">
        <v>0.82579999999999998</v>
      </c>
      <c r="G114" s="43">
        <v>0.38100000000000001</v>
      </c>
      <c r="H114" s="43">
        <v>0.14760000000000001</v>
      </c>
      <c r="I114" s="43">
        <v>5.2699999999999997E-2</v>
      </c>
      <c r="J114" s="47">
        <v>2.07E-2</v>
      </c>
      <c r="K114" s="43"/>
      <c r="L114" s="124">
        <v>321</v>
      </c>
      <c r="M114" s="43">
        <v>2.6551</v>
      </c>
      <c r="N114" s="43">
        <v>1.5036</v>
      </c>
      <c r="O114" s="43">
        <v>0.77800000000000002</v>
      </c>
      <c r="P114" s="43">
        <v>0.35770000000000002</v>
      </c>
      <c r="Q114" s="43">
        <v>0.13070000000000001</v>
      </c>
      <c r="R114" s="43">
        <v>5.7099999999999998E-2</v>
      </c>
      <c r="S114" s="47">
        <v>2.0400000000000001E-2</v>
      </c>
      <c r="T114" s="275"/>
      <c r="V114" s="274"/>
      <c r="W114" s="124">
        <v>321</v>
      </c>
      <c r="X114" s="43">
        <v>1E-3</v>
      </c>
      <c r="Y114" s="43">
        <v>2.9999999999999997E-4</v>
      </c>
      <c r="Z114" s="43">
        <v>1.5334000000000001</v>
      </c>
      <c r="AA114" s="47">
        <v>3.0000000000000001E-3</v>
      </c>
      <c r="AB114" s="43"/>
      <c r="AC114" s="124">
        <v>321</v>
      </c>
      <c r="AD114" s="43">
        <v>2.0000000000000001E-4</v>
      </c>
      <c r="AE114" s="43">
        <v>5.4000000000000003E-3</v>
      </c>
      <c r="AF114" s="43">
        <v>1.5036</v>
      </c>
      <c r="AG114" s="47">
        <v>4.3E-3</v>
      </c>
      <c r="AH114" s="275"/>
    </row>
    <row r="115" spans="2:34" x14ac:dyDescent="0.25">
      <c r="B115" s="274"/>
      <c r="C115" s="124">
        <v>324</v>
      </c>
      <c r="D115" s="43">
        <v>2.7524999999999999</v>
      </c>
      <c r="E115" s="43">
        <v>1.5391999999999999</v>
      </c>
      <c r="F115" s="43">
        <v>0.83009999999999995</v>
      </c>
      <c r="G115" s="43">
        <v>0.38219999999999998</v>
      </c>
      <c r="H115" s="43">
        <v>0.14899999999999999</v>
      </c>
      <c r="I115" s="43">
        <v>5.28E-2</v>
      </c>
      <c r="J115" s="47">
        <v>2.0899999999999998E-2</v>
      </c>
      <c r="K115" s="43"/>
      <c r="L115" s="124">
        <v>324</v>
      </c>
      <c r="M115" s="43">
        <v>2.6815000000000002</v>
      </c>
      <c r="N115" s="43">
        <v>1.5084</v>
      </c>
      <c r="O115" s="43">
        <v>0.78080000000000005</v>
      </c>
      <c r="P115" s="43">
        <v>0.36009999999999998</v>
      </c>
      <c r="Q115" s="43">
        <v>0.13150000000000001</v>
      </c>
      <c r="R115" s="43">
        <v>5.7099999999999998E-2</v>
      </c>
      <c r="S115" s="47">
        <v>2.0500000000000001E-2</v>
      </c>
      <c r="T115" s="275"/>
      <c r="V115" s="274"/>
      <c r="W115" s="124">
        <v>324</v>
      </c>
      <c r="X115" s="43">
        <v>1E-3</v>
      </c>
      <c r="Y115" s="43">
        <v>4.0000000000000002E-4</v>
      </c>
      <c r="Z115" s="43">
        <v>1.5391999999999999</v>
      </c>
      <c r="AA115" s="47">
        <v>3.0000000000000001E-3</v>
      </c>
      <c r="AB115" s="43"/>
      <c r="AC115" s="124">
        <v>324</v>
      </c>
      <c r="AD115" s="43">
        <v>1E-4</v>
      </c>
      <c r="AE115" s="43">
        <v>5.4000000000000003E-3</v>
      </c>
      <c r="AF115" s="43">
        <v>1.5084</v>
      </c>
      <c r="AG115" s="47">
        <v>4.3E-3</v>
      </c>
      <c r="AH115" s="275"/>
    </row>
    <row r="116" spans="2:34" x14ac:dyDescent="0.25">
      <c r="B116" s="274"/>
      <c r="C116" s="124">
        <v>327</v>
      </c>
      <c r="D116" s="43">
        <v>2.7524999999999999</v>
      </c>
      <c r="E116" s="43">
        <v>1.5490999999999999</v>
      </c>
      <c r="F116" s="43">
        <v>0.83160000000000001</v>
      </c>
      <c r="G116" s="43">
        <v>0.38379999999999997</v>
      </c>
      <c r="H116" s="43">
        <v>0.15010000000000001</v>
      </c>
      <c r="I116" s="43">
        <v>5.2999999999999999E-2</v>
      </c>
      <c r="J116" s="47">
        <v>2.12E-2</v>
      </c>
      <c r="K116" s="43"/>
      <c r="L116" s="124">
        <v>327</v>
      </c>
      <c r="M116" s="43">
        <v>2.6815000000000002</v>
      </c>
      <c r="N116" s="43">
        <v>1.5101</v>
      </c>
      <c r="O116" s="43">
        <v>0.78320000000000001</v>
      </c>
      <c r="P116" s="43">
        <v>0.3619</v>
      </c>
      <c r="Q116" s="43">
        <v>0.1321</v>
      </c>
      <c r="R116" s="43">
        <v>5.7200000000000001E-2</v>
      </c>
      <c r="S116" s="47">
        <v>2.07E-2</v>
      </c>
      <c r="T116" s="275"/>
      <c r="V116" s="274"/>
      <c r="W116" s="124">
        <v>327</v>
      </c>
      <c r="X116" s="43">
        <v>1E-3</v>
      </c>
      <c r="Y116" s="43">
        <v>4.0000000000000002E-4</v>
      </c>
      <c r="Z116" s="43">
        <v>1.5490999999999999</v>
      </c>
      <c r="AA116" s="47">
        <v>3.0999999999999999E-3</v>
      </c>
      <c r="AB116" s="43"/>
      <c r="AC116" s="124">
        <v>327</v>
      </c>
      <c r="AD116" s="43">
        <v>1E-4</v>
      </c>
      <c r="AE116" s="43">
        <v>5.4999999999999997E-3</v>
      </c>
      <c r="AF116" s="43">
        <v>1.5101</v>
      </c>
      <c r="AG116" s="47">
        <v>4.3E-3</v>
      </c>
      <c r="AH116" s="275"/>
    </row>
    <row r="117" spans="2:34" x14ac:dyDescent="0.25">
      <c r="B117" s="274"/>
      <c r="C117" s="124">
        <v>330</v>
      </c>
      <c r="D117" s="43">
        <v>2.7806000000000002</v>
      </c>
      <c r="E117" s="43">
        <v>1.5530999999999999</v>
      </c>
      <c r="F117" s="43">
        <v>0.83320000000000005</v>
      </c>
      <c r="G117" s="43">
        <v>0.38550000000000001</v>
      </c>
      <c r="H117" s="43">
        <v>0.15029999999999999</v>
      </c>
      <c r="I117" s="43">
        <v>5.3100000000000001E-2</v>
      </c>
      <c r="J117" s="47">
        <v>2.1399999999999999E-2</v>
      </c>
      <c r="K117" s="43"/>
      <c r="L117" s="124">
        <v>330</v>
      </c>
      <c r="M117" s="43">
        <v>2.7094999999999998</v>
      </c>
      <c r="N117" s="43">
        <v>1.5165</v>
      </c>
      <c r="O117" s="43">
        <v>0.78690000000000004</v>
      </c>
      <c r="P117" s="43">
        <v>0.36299999999999999</v>
      </c>
      <c r="Q117" s="43">
        <v>0.1326</v>
      </c>
      <c r="R117" s="43">
        <v>5.74E-2</v>
      </c>
      <c r="S117" s="47">
        <v>2.0899999999999998E-2</v>
      </c>
      <c r="T117" s="275"/>
      <c r="V117" s="274"/>
      <c r="W117" s="124">
        <v>330</v>
      </c>
      <c r="X117" s="43">
        <v>1E-3</v>
      </c>
      <c r="Y117" s="43">
        <v>4.0000000000000002E-4</v>
      </c>
      <c r="Z117" s="43">
        <v>1.5530999999999999</v>
      </c>
      <c r="AA117" s="47">
        <v>3.0999999999999999E-3</v>
      </c>
      <c r="AB117" s="43"/>
      <c r="AC117" s="124">
        <v>330</v>
      </c>
      <c r="AD117" s="43">
        <v>1E-4</v>
      </c>
      <c r="AE117" s="43">
        <v>5.4000000000000003E-3</v>
      </c>
      <c r="AF117" s="43">
        <v>1.5165</v>
      </c>
      <c r="AG117" s="47">
        <v>4.3E-3</v>
      </c>
      <c r="AH117" s="275"/>
    </row>
    <row r="118" spans="2:34" x14ac:dyDescent="0.25">
      <c r="B118" s="274"/>
      <c r="C118" s="124">
        <v>333</v>
      </c>
      <c r="D118" s="43">
        <v>2.7524999999999999</v>
      </c>
      <c r="E118" s="43">
        <v>1.5592999999999999</v>
      </c>
      <c r="F118" s="43">
        <v>0.83540000000000003</v>
      </c>
      <c r="G118" s="43">
        <v>0.38729999999999998</v>
      </c>
      <c r="H118" s="43">
        <v>0.1517</v>
      </c>
      <c r="I118" s="43">
        <v>5.3199999999999997E-2</v>
      </c>
      <c r="J118" s="47">
        <v>2.18E-2</v>
      </c>
      <c r="K118" s="43"/>
      <c r="L118" s="124">
        <v>333</v>
      </c>
      <c r="M118" s="43">
        <v>2.7094999999999998</v>
      </c>
      <c r="N118" s="43">
        <v>1.5229999999999999</v>
      </c>
      <c r="O118" s="43">
        <v>0.79010000000000002</v>
      </c>
      <c r="P118" s="43">
        <v>0.36449999999999999</v>
      </c>
      <c r="Q118" s="43">
        <v>0.13339999999999999</v>
      </c>
      <c r="R118" s="43">
        <v>5.7500000000000002E-2</v>
      </c>
      <c r="S118" s="47">
        <v>2.1000000000000001E-2</v>
      </c>
      <c r="T118" s="275"/>
      <c r="V118" s="274"/>
      <c r="W118" s="124">
        <v>333</v>
      </c>
      <c r="X118" s="43">
        <v>1.1000000000000001E-3</v>
      </c>
      <c r="Y118" s="43">
        <v>4.0000000000000002E-4</v>
      </c>
      <c r="Z118" s="43">
        <v>1.5592999999999999</v>
      </c>
      <c r="AA118" s="47">
        <v>3.0999999999999999E-3</v>
      </c>
      <c r="AB118" s="43"/>
      <c r="AC118" s="124">
        <v>333</v>
      </c>
      <c r="AD118" s="43">
        <v>1E-4</v>
      </c>
      <c r="AE118" s="43">
        <v>5.4999999999999997E-3</v>
      </c>
      <c r="AF118" s="43">
        <v>1.5229999999999999</v>
      </c>
      <c r="AG118" s="47">
        <v>4.3E-3</v>
      </c>
      <c r="AH118" s="275"/>
    </row>
    <row r="119" spans="2:34" x14ac:dyDescent="0.25">
      <c r="B119" s="274"/>
      <c r="C119" s="124">
        <v>336</v>
      </c>
      <c r="D119" s="43">
        <v>2.7524999999999999</v>
      </c>
      <c r="E119" s="43">
        <v>1.5653999999999999</v>
      </c>
      <c r="F119" s="43">
        <v>0.83730000000000004</v>
      </c>
      <c r="G119" s="43">
        <v>0.38890000000000002</v>
      </c>
      <c r="H119" s="43">
        <v>0.153</v>
      </c>
      <c r="I119" s="43">
        <v>5.33E-2</v>
      </c>
      <c r="J119" s="47">
        <v>2.1999999999999999E-2</v>
      </c>
      <c r="K119" s="43"/>
      <c r="L119" s="124">
        <v>336</v>
      </c>
      <c r="M119" s="43">
        <v>2.7145000000000001</v>
      </c>
      <c r="N119" s="43">
        <v>1.5306</v>
      </c>
      <c r="O119" s="43">
        <v>0.79390000000000005</v>
      </c>
      <c r="P119" s="43">
        <v>0.36720000000000003</v>
      </c>
      <c r="Q119" s="43">
        <v>0.13500000000000001</v>
      </c>
      <c r="R119" s="43">
        <v>5.7700000000000001E-2</v>
      </c>
      <c r="S119" s="47">
        <v>2.12E-2</v>
      </c>
      <c r="T119" s="275"/>
      <c r="V119" s="274"/>
      <c r="W119" s="124">
        <v>336</v>
      </c>
      <c r="X119" s="43">
        <v>1E-3</v>
      </c>
      <c r="Y119" s="43">
        <v>4.0000000000000002E-4</v>
      </c>
      <c r="Z119" s="43">
        <v>1.5653999999999999</v>
      </c>
      <c r="AA119" s="47">
        <v>3.0999999999999999E-3</v>
      </c>
      <c r="AB119" s="43"/>
      <c r="AC119" s="124">
        <v>336</v>
      </c>
      <c r="AD119" s="43">
        <v>2.0000000000000001E-4</v>
      </c>
      <c r="AE119" s="43">
        <v>5.5999999999999999E-3</v>
      </c>
      <c r="AF119" s="43">
        <v>1.5306</v>
      </c>
      <c r="AG119" s="47">
        <v>4.3E-3</v>
      </c>
      <c r="AH119" s="275"/>
    </row>
    <row r="120" spans="2:34" x14ac:dyDescent="0.25">
      <c r="B120" s="274"/>
      <c r="C120" s="124">
        <v>339</v>
      </c>
      <c r="D120" s="43">
        <v>2.7262</v>
      </c>
      <c r="E120" s="43">
        <v>1.5738000000000001</v>
      </c>
      <c r="F120" s="43">
        <v>0.83979999999999999</v>
      </c>
      <c r="G120" s="43">
        <v>0.39029999999999998</v>
      </c>
      <c r="H120" s="43">
        <v>0.1542</v>
      </c>
      <c r="I120" s="43">
        <v>5.33E-2</v>
      </c>
      <c r="J120" s="47">
        <v>2.2200000000000001E-2</v>
      </c>
      <c r="K120" s="43"/>
      <c r="L120" s="124">
        <v>339</v>
      </c>
      <c r="M120" s="43">
        <v>2.7395</v>
      </c>
      <c r="N120" s="43">
        <v>1.5357000000000001</v>
      </c>
      <c r="O120" s="43">
        <v>0.79890000000000005</v>
      </c>
      <c r="P120" s="43">
        <v>0.36930000000000002</v>
      </c>
      <c r="Q120" s="43">
        <v>0.1366</v>
      </c>
      <c r="R120" s="43">
        <v>5.79E-2</v>
      </c>
      <c r="S120" s="47">
        <v>2.1299999999999999E-2</v>
      </c>
      <c r="T120" s="275"/>
      <c r="V120" s="274"/>
      <c r="W120" s="124">
        <v>339</v>
      </c>
      <c r="X120" s="43">
        <v>1E-3</v>
      </c>
      <c r="Y120" s="43">
        <v>5.0000000000000001E-4</v>
      </c>
      <c r="Z120" s="43">
        <v>1.5738000000000001</v>
      </c>
      <c r="AA120" s="47">
        <v>3.0999999999999999E-3</v>
      </c>
      <c r="AB120" s="43"/>
      <c r="AC120" s="124">
        <v>339</v>
      </c>
      <c r="AD120" s="43">
        <v>2.0000000000000001E-4</v>
      </c>
      <c r="AE120" s="43">
        <v>5.5999999999999999E-3</v>
      </c>
      <c r="AF120" s="43">
        <v>1.5357000000000001</v>
      </c>
      <c r="AG120" s="47">
        <v>4.4000000000000003E-3</v>
      </c>
      <c r="AH120" s="275"/>
    </row>
    <row r="121" spans="2:34" x14ac:dyDescent="0.25">
      <c r="B121" s="274"/>
      <c r="C121" s="124">
        <v>342</v>
      </c>
      <c r="D121" s="43">
        <v>2.7524999999999999</v>
      </c>
      <c r="E121" s="43">
        <v>1.5802</v>
      </c>
      <c r="F121" s="43">
        <v>0.84150000000000003</v>
      </c>
      <c r="G121" s="43">
        <v>0.39190000000000003</v>
      </c>
      <c r="H121" s="43">
        <v>0.15479999999999999</v>
      </c>
      <c r="I121" s="43">
        <v>5.3699999999999998E-2</v>
      </c>
      <c r="J121" s="47">
        <v>2.2499999999999999E-2</v>
      </c>
      <c r="K121" s="43"/>
      <c r="L121" s="124">
        <v>342</v>
      </c>
      <c r="M121" s="43">
        <v>2.6815000000000002</v>
      </c>
      <c r="N121" s="43">
        <v>1.5419</v>
      </c>
      <c r="O121" s="43">
        <v>0.80279999999999996</v>
      </c>
      <c r="P121" s="43">
        <v>0.37169999999999997</v>
      </c>
      <c r="Q121" s="43">
        <v>0.13800000000000001</v>
      </c>
      <c r="R121" s="43">
        <v>5.8000000000000003E-2</v>
      </c>
      <c r="S121" s="47">
        <v>2.1600000000000001E-2</v>
      </c>
      <c r="T121" s="275"/>
      <c r="V121" s="274"/>
      <c r="W121" s="124">
        <v>342</v>
      </c>
      <c r="X121" s="43">
        <v>1E-3</v>
      </c>
      <c r="Y121" s="43">
        <v>5.0000000000000001E-4</v>
      </c>
      <c r="Z121" s="43">
        <v>1.5802</v>
      </c>
      <c r="AA121" s="47">
        <v>3.0000000000000001E-3</v>
      </c>
      <c r="AB121" s="43"/>
      <c r="AC121" s="124">
        <v>342</v>
      </c>
      <c r="AD121" s="43">
        <v>2.0000000000000001E-4</v>
      </c>
      <c r="AE121" s="43">
        <v>5.5999999999999999E-3</v>
      </c>
      <c r="AF121" s="43">
        <v>1.5419</v>
      </c>
      <c r="AG121" s="47">
        <v>4.3E-3</v>
      </c>
      <c r="AH121" s="275"/>
    </row>
    <row r="122" spans="2:34" x14ac:dyDescent="0.25">
      <c r="B122" s="274"/>
      <c r="C122" s="124">
        <v>345</v>
      </c>
      <c r="D122" s="43">
        <v>2.7262</v>
      </c>
      <c r="E122" s="43">
        <v>1.5889</v>
      </c>
      <c r="F122" s="43">
        <v>0.84309999999999996</v>
      </c>
      <c r="G122" s="43">
        <v>0.39319999999999999</v>
      </c>
      <c r="H122" s="43">
        <v>0.15540000000000001</v>
      </c>
      <c r="I122" s="43">
        <v>5.3999999999999999E-2</v>
      </c>
      <c r="J122" s="47">
        <v>2.2800000000000001E-2</v>
      </c>
      <c r="K122" s="43"/>
      <c r="L122" s="124">
        <v>345</v>
      </c>
      <c r="M122" s="43">
        <v>2.7395</v>
      </c>
      <c r="N122" s="43">
        <v>1.5545</v>
      </c>
      <c r="O122" s="43">
        <v>0.80389999999999995</v>
      </c>
      <c r="P122" s="43">
        <v>0.37319999999999998</v>
      </c>
      <c r="Q122" s="43">
        <v>0.1389</v>
      </c>
      <c r="R122" s="43">
        <v>5.8299999999999998E-2</v>
      </c>
      <c r="S122" s="47">
        <v>2.1700000000000001E-2</v>
      </c>
      <c r="T122" s="275"/>
      <c r="V122" s="274"/>
      <c r="W122" s="124">
        <v>345</v>
      </c>
      <c r="X122" s="43">
        <v>1.1000000000000001E-3</v>
      </c>
      <c r="Y122" s="43">
        <v>5.9999999999999995E-4</v>
      </c>
      <c r="Z122" s="43">
        <v>1.5889</v>
      </c>
      <c r="AA122" s="47">
        <v>3.0000000000000001E-3</v>
      </c>
      <c r="AB122" s="43"/>
      <c r="AC122" s="124">
        <v>345</v>
      </c>
      <c r="AD122" s="43">
        <v>1E-4</v>
      </c>
      <c r="AE122" s="43">
        <v>5.7000000000000002E-3</v>
      </c>
      <c r="AF122" s="43">
        <v>1.5545</v>
      </c>
      <c r="AG122" s="47">
        <v>4.3E-3</v>
      </c>
      <c r="AH122" s="275"/>
    </row>
    <row r="123" spans="2:34" x14ac:dyDescent="0.25">
      <c r="B123" s="274"/>
      <c r="C123" s="124">
        <v>348</v>
      </c>
      <c r="D123" s="43">
        <v>2.7806000000000002</v>
      </c>
      <c r="E123" s="43">
        <v>1.5932999999999999</v>
      </c>
      <c r="F123" s="43">
        <v>0.84560000000000002</v>
      </c>
      <c r="G123" s="43">
        <v>0.39479999999999998</v>
      </c>
      <c r="H123" s="43">
        <v>0.15670000000000001</v>
      </c>
      <c r="I123" s="43">
        <v>5.4300000000000001E-2</v>
      </c>
      <c r="J123" s="47">
        <v>2.3E-2</v>
      </c>
      <c r="K123" s="43"/>
      <c r="L123" s="124">
        <v>348</v>
      </c>
      <c r="M123" s="43">
        <v>2.7395</v>
      </c>
      <c r="N123" s="43">
        <v>1.5588</v>
      </c>
      <c r="O123" s="43">
        <v>0.80640000000000001</v>
      </c>
      <c r="P123" s="43">
        <v>0.37480000000000002</v>
      </c>
      <c r="Q123" s="43">
        <v>0.13950000000000001</v>
      </c>
      <c r="R123" s="43">
        <v>5.8299999999999998E-2</v>
      </c>
      <c r="S123" s="47">
        <v>2.1999999999999999E-2</v>
      </c>
      <c r="T123" s="275"/>
      <c r="V123" s="274"/>
      <c r="W123" s="124">
        <v>348</v>
      </c>
      <c r="X123" s="43">
        <v>1.1000000000000001E-3</v>
      </c>
      <c r="Y123" s="43">
        <v>5.0000000000000001E-4</v>
      </c>
      <c r="Z123" s="43">
        <v>1.5932999999999999</v>
      </c>
      <c r="AA123" s="47">
        <v>3.0999999999999999E-3</v>
      </c>
      <c r="AB123" s="43"/>
      <c r="AC123" s="124">
        <v>348</v>
      </c>
      <c r="AD123" s="43">
        <v>2.0000000000000001E-4</v>
      </c>
      <c r="AE123" s="43">
        <v>5.8999999999999999E-3</v>
      </c>
      <c r="AF123" s="43">
        <v>1.5588</v>
      </c>
      <c r="AG123" s="47">
        <v>4.3E-3</v>
      </c>
      <c r="AH123" s="275"/>
    </row>
    <row r="124" spans="2:34" x14ac:dyDescent="0.25">
      <c r="B124" s="274"/>
      <c r="C124" s="124">
        <v>351</v>
      </c>
      <c r="D124" s="43">
        <v>2.7524999999999999</v>
      </c>
      <c r="E124" s="43">
        <v>1.6</v>
      </c>
      <c r="F124" s="43">
        <v>0.84770000000000001</v>
      </c>
      <c r="G124" s="43">
        <v>0.39610000000000001</v>
      </c>
      <c r="H124" s="43">
        <v>0.15790000000000001</v>
      </c>
      <c r="I124" s="43">
        <v>5.4600000000000003E-2</v>
      </c>
      <c r="J124" s="47">
        <v>2.3300000000000001E-2</v>
      </c>
      <c r="K124" s="43"/>
      <c r="L124" s="124">
        <v>351</v>
      </c>
      <c r="M124" s="43">
        <v>2.7395</v>
      </c>
      <c r="N124" s="43">
        <v>1.5612999999999999</v>
      </c>
      <c r="O124" s="43">
        <v>0.80889999999999995</v>
      </c>
      <c r="P124" s="43">
        <v>0.37709999999999999</v>
      </c>
      <c r="Q124" s="43">
        <v>0.14030000000000001</v>
      </c>
      <c r="R124" s="43">
        <v>5.8500000000000003E-2</v>
      </c>
      <c r="S124" s="47">
        <v>2.2200000000000001E-2</v>
      </c>
      <c r="T124" s="275"/>
      <c r="V124" s="274"/>
      <c r="W124" s="124">
        <v>351</v>
      </c>
      <c r="X124" s="43">
        <v>1.1999999999999999E-3</v>
      </c>
      <c r="Y124" s="43">
        <v>5.0000000000000001E-4</v>
      </c>
      <c r="Z124" s="43">
        <v>1.6</v>
      </c>
      <c r="AA124" s="47">
        <v>3.0999999999999999E-3</v>
      </c>
      <c r="AB124" s="43"/>
      <c r="AC124" s="124">
        <v>351</v>
      </c>
      <c r="AD124" s="43">
        <v>2.0000000000000001E-4</v>
      </c>
      <c r="AE124" s="43">
        <v>5.8999999999999999E-3</v>
      </c>
      <c r="AF124" s="43">
        <v>1.5612999999999999</v>
      </c>
      <c r="AG124" s="47">
        <v>4.3E-3</v>
      </c>
      <c r="AH124" s="275"/>
    </row>
    <row r="125" spans="2:34" x14ac:dyDescent="0.25">
      <c r="B125" s="274"/>
      <c r="C125" s="124">
        <v>354</v>
      </c>
      <c r="D125" s="43">
        <v>2.7262</v>
      </c>
      <c r="E125" s="43">
        <v>1.6068</v>
      </c>
      <c r="F125" s="43">
        <v>0.84940000000000004</v>
      </c>
      <c r="G125" s="43">
        <v>0.39760000000000001</v>
      </c>
      <c r="H125" s="43">
        <v>0.1593</v>
      </c>
      <c r="I125" s="43">
        <v>5.4899999999999997E-2</v>
      </c>
      <c r="J125" s="47">
        <v>2.3400000000000001E-2</v>
      </c>
      <c r="K125" s="43"/>
      <c r="L125" s="124">
        <v>354</v>
      </c>
      <c r="M125" s="43">
        <v>2.7395</v>
      </c>
      <c r="N125" s="43">
        <v>1.5679000000000001</v>
      </c>
      <c r="O125" s="43">
        <v>0.81299999999999994</v>
      </c>
      <c r="P125" s="43">
        <v>0.37980000000000003</v>
      </c>
      <c r="Q125" s="43">
        <v>0.14069999999999999</v>
      </c>
      <c r="R125" s="43">
        <v>5.8799999999999998E-2</v>
      </c>
      <c r="S125" s="47">
        <v>2.24E-2</v>
      </c>
      <c r="T125" s="275"/>
      <c r="V125" s="274"/>
      <c r="W125" s="124">
        <v>354</v>
      </c>
      <c r="X125" s="43">
        <v>1.1000000000000001E-3</v>
      </c>
      <c r="Y125" s="43">
        <v>5.9999999999999995E-4</v>
      </c>
      <c r="Z125" s="43">
        <v>1.6068</v>
      </c>
      <c r="AA125" s="47">
        <v>3.0999999999999999E-3</v>
      </c>
      <c r="AB125" s="43"/>
      <c r="AC125" s="124">
        <v>354</v>
      </c>
      <c r="AD125" s="43">
        <v>2.0000000000000001E-4</v>
      </c>
      <c r="AE125" s="43">
        <v>5.8999999999999999E-3</v>
      </c>
      <c r="AF125" s="43">
        <v>1.5679000000000001</v>
      </c>
      <c r="AG125" s="47">
        <v>4.3E-3</v>
      </c>
      <c r="AH125" s="275"/>
    </row>
    <row r="126" spans="2:34" x14ac:dyDescent="0.25">
      <c r="B126" s="274"/>
      <c r="C126" s="124">
        <v>357</v>
      </c>
      <c r="D126" s="43">
        <v>2.7806000000000002</v>
      </c>
      <c r="E126" s="43">
        <v>1.6113999999999999</v>
      </c>
      <c r="F126" s="43">
        <v>0.85170000000000001</v>
      </c>
      <c r="G126" s="43">
        <v>0.3992</v>
      </c>
      <c r="H126" s="43">
        <v>0.16</v>
      </c>
      <c r="I126" s="43">
        <v>5.5399999999999998E-2</v>
      </c>
      <c r="J126" s="47">
        <v>2.3599999999999999E-2</v>
      </c>
      <c r="K126" s="43"/>
      <c r="L126" s="124">
        <v>357</v>
      </c>
      <c r="M126" s="43">
        <v>2.7395</v>
      </c>
      <c r="N126" s="43">
        <v>1.5741000000000001</v>
      </c>
      <c r="O126" s="43">
        <v>0.8155</v>
      </c>
      <c r="P126" s="43">
        <v>0.38219999999999998</v>
      </c>
      <c r="Q126" s="43">
        <v>0.14149999999999999</v>
      </c>
      <c r="R126" s="43">
        <v>5.8900000000000001E-2</v>
      </c>
      <c r="S126" s="47">
        <v>2.2700000000000001E-2</v>
      </c>
      <c r="T126" s="275"/>
      <c r="V126" s="274"/>
      <c r="W126" s="124">
        <v>357</v>
      </c>
      <c r="X126" s="43">
        <v>1.1000000000000001E-3</v>
      </c>
      <c r="Y126" s="43">
        <v>5.9999999999999995E-4</v>
      </c>
      <c r="Z126" s="43">
        <v>1.6113999999999999</v>
      </c>
      <c r="AA126" s="47">
        <v>3.2000000000000002E-3</v>
      </c>
      <c r="AB126" s="43"/>
      <c r="AC126" s="124">
        <v>357</v>
      </c>
      <c r="AD126" s="43">
        <v>1E-4</v>
      </c>
      <c r="AE126" s="43">
        <v>6.0000000000000001E-3</v>
      </c>
      <c r="AF126" s="43">
        <v>1.5741000000000001</v>
      </c>
      <c r="AG126" s="47">
        <v>4.4000000000000003E-3</v>
      </c>
      <c r="AH126" s="275"/>
    </row>
    <row r="127" spans="2:34" x14ac:dyDescent="0.25">
      <c r="B127" s="274"/>
      <c r="C127" s="124">
        <v>360</v>
      </c>
      <c r="D127" s="43">
        <v>2.7524999999999999</v>
      </c>
      <c r="E127" s="43">
        <v>1.6161000000000001</v>
      </c>
      <c r="F127" s="43">
        <v>0.85389999999999999</v>
      </c>
      <c r="G127" s="43">
        <v>0.40029999999999999</v>
      </c>
      <c r="H127" s="43">
        <v>0.16059999999999999</v>
      </c>
      <c r="I127" s="43">
        <v>5.57E-2</v>
      </c>
      <c r="J127" s="47">
        <v>2.3900000000000001E-2</v>
      </c>
      <c r="K127" s="43"/>
      <c r="L127" s="124">
        <v>360</v>
      </c>
      <c r="M127" s="43">
        <v>2.7715999999999998</v>
      </c>
      <c r="N127" s="43">
        <v>1.58</v>
      </c>
      <c r="O127" s="43">
        <v>0.81740000000000002</v>
      </c>
      <c r="P127" s="43">
        <v>0.38400000000000001</v>
      </c>
      <c r="Q127" s="43">
        <v>0.1424</v>
      </c>
      <c r="R127" s="43">
        <v>5.8999999999999997E-2</v>
      </c>
      <c r="S127" s="47">
        <v>2.29E-2</v>
      </c>
      <c r="T127" s="275"/>
      <c r="V127" s="274"/>
      <c r="W127" s="124">
        <v>360</v>
      </c>
      <c r="X127" s="43">
        <v>1.1000000000000001E-3</v>
      </c>
      <c r="Y127" s="43">
        <v>5.0000000000000001E-4</v>
      </c>
      <c r="Z127" s="43">
        <v>1.6161000000000001</v>
      </c>
      <c r="AA127" s="47">
        <v>3.2000000000000002E-3</v>
      </c>
      <c r="AB127" s="43"/>
      <c r="AC127" s="124">
        <v>360</v>
      </c>
      <c r="AD127" s="43">
        <v>1E-4</v>
      </c>
      <c r="AE127" s="43">
        <v>6.0000000000000001E-3</v>
      </c>
      <c r="AF127" s="43">
        <v>1.58</v>
      </c>
      <c r="AG127" s="47">
        <v>4.3E-3</v>
      </c>
      <c r="AH127" s="275"/>
    </row>
    <row r="128" spans="2:34" x14ac:dyDescent="0.25">
      <c r="B128" s="274"/>
      <c r="C128" s="124">
        <v>363</v>
      </c>
      <c r="D128" s="43">
        <v>2.7806000000000002</v>
      </c>
      <c r="E128" s="43">
        <v>1.6208</v>
      </c>
      <c r="F128" s="43">
        <v>0.85550000000000004</v>
      </c>
      <c r="G128" s="43">
        <v>0.40200000000000002</v>
      </c>
      <c r="H128" s="43">
        <v>0.16170000000000001</v>
      </c>
      <c r="I128" s="43">
        <v>5.6099999999999997E-2</v>
      </c>
      <c r="J128" s="47">
        <v>2.4E-2</v>
      </c>
      <c r="K128" s="43"/>
      <c r="L128" s="124">
        <v>363</v>
      </c>
      <c r="M128" s="43">
        <v>2.7395</v>
      </c>
      <c r="N128" s="43">
        <v>1.5872999999999999</v>
      </c>
      <c r="O128" s="43">
        <v>0.81930000000000003</v>
      </c>
      <c r="P128" s="43">
        <v>0.3856</v>
      </c>
      <c r="Q128" s="43">
        <v>0.1431</v>
      </c>
      <c r="R128" s="43">
        <v>5.9200000000000003E-2</v>
      </c>
      <c r="S128" s="47">
        <v>2.3099999999999999E-2</v>
      </c>
      <c r="T128" s="275"/>
      <c r="V128" s="274"/>
      <c r="W128" s="124">
        <v>363</v>
      </c>
      <c r="X128" s="43">
        <v>1.1000000000000001E-3</v>
      </c>
      <c r="Y128" s="43">
        <v>4.0000000000000002E-4</v>
      </c>
      <c r="Z128" s="43">
        <v>1.6208</v>
      </c>
      <c r="AA128" s="47">
        <v>3.3E-3</v>
      </c>
      <c r="AB128" s="43"/>
      <c r="AC128" s="124">
        <v>363</v>
      </c>
      <c r="AD128" s="43">
        <v>1E-4</v>
      </c>
      <c r="AE128" s="43">
        <v>6.1000000000000004E-3</v>
      </c>
      <c r="AF128" s="43">
        <v>1.5872999999999999</v>
      </c>
      <c r="AG128" s="47">
        <v>4.4000000000000003E-3</v>
      </c>
      <c r="AH128" s="275"/>
    </row>
    <row r="129" spans="2:34" x14ac:dyDescent="0.25">
      <c r="B129" s="274"/>
      <c r="C129" s="124">
        <v>366</v>
      </c>
      <c r="D129" s="43">
        <v>2.7806000000000002</v>
      </c>
      <c r="E129" s="43">
        <v>1.6303000000000001</v>
      </c>
      <c r="F129" s="43">
        <v>0.85770000000000002</v>
      </c>
      <c r="G129" s="43">
        <v>0.40329999999999999</v>
      </c>
      <c r="H129" s="43">
        <v>0.16289999999999999</v>
      </c>
      <c r="I129" s="43">
        <v>5.6399999999999999E-2</v>
      </c>
      <c r="J129" s="47">
        <v>2.4199999999999999E-2</v>
      </c>
      <c r="K129" s="43"/>
      <c r="L129" s="124">
        <v>366</v>
      </c>
      <c r="M129" s="43">
        <v>2.7715999999999998</v>
      </c>
      <c r="N129" s="43">
        <v>1.5911</v>
      </c>
      <c r="O129" s="43">
        <v>0.82150000000000001</v>
      </c>
      <c r="P129" s="43">
        <v>0.38719999999999999</v>
      </c>
      <c r="Q129" s="43">
        <v>0.14449999999999999</v>
      </c>
      <c r="R129" s="43">
        <v>5.9299999999999999E-2</v>
      </c>
      <c r="S129" s="47">
        <v>2.3400000000000001E-2</v>
      </c>
      <c r="T129" s="275"/>
      <c r="V129" s="274"/>
      <c r="W129" s="124">
        <v>366</v>
      </c>
      <c r="X129" s="43">
        <v>1.1000000000000001E-3</v>
      </c>
      <c r="Y129" s="43">
        <v>4.0000000000000002E-4</v>
      </c>
      <c r="Z129" s="43">
        <v>1.6303000000000001</v>
      </c>
      <c r="AA129" s="47">
        <v>3.3999999999999998E-3</v>
      </c>
      <c r="AB129" s="43"/>
      <c r="AC129" s="124">
        <v>366</v>
      </c>
      <c r="AD129" s="43">
        <v>1E-4</v>
      </c>
      <c r="AE129" s="43">
        <v>6.1000000000000004E-3</v>
      </c>
      <c r="AF129" s="43">
        <v>1.5911</v>
      </c>
      <c r="AG129" s="47">
        <v>4.4000000000000003E-3</v>
      </c>
      <c r="AH129" s="275"/>
    </row>
    <row r="130" spans="2:34" x14ac:dyDescent="0.25">
      <c r="B130" s="274"/>
      <c r="C130" s="124">
        <v>369</v>
      </c>
      <c r="D130" s="43">
        <v>2.8105000000000002</v>
      </c>
      <c r="E130" s="43">
        <v>1.6352</v>
      </c>
      <c r="F130" s="43">
        <v>0.85929999999999995</v>
      </c>
      <c r="G130" s="43">
        <v>0.4047</v>
      </c>
      <c r="H130" s="43">
        <v>0.16350000000000001</v>
      </c>
      <c r="I130" s="43">
        <v>5.6899999999999999E-2</v>
      </c>
      <c r="J130" s="47">
        <v>2.4400000000000002E-2</v>
      </c>
      <c r="K130" s="43"/>
      <c r="L130" s="124">
        <v>369</v>
      </c>
      <c r="M130" s="43">
        <v>2.7395</v>
      </c>
      <c r="N130" s="43">
        <v>1.5939000000000001</v>
      </c>
      <c r="O130" s="43">
        <v>0.82450000000000001</v>
      </c>
      <c r="P130" s="43">
        <v>0.38850000000000001</v>
      </c>
      <c r="Q130" s="43">
        <v>0.14630000000000001</v>
      </c>
      <c r="R130" s="43">
        <v>5.9499999999999997E-2</v>
      </c>
      <c r="S130" s="47">
        <v>2.35E-2</v>
      </c>
      <c r="T130" s="275"/>
      <c r="V130" s="274"/>
      <c r="W130" s="124">
        <v>369</v>
      </c>
      <c r="X130" s="43">
        <v>1.1999999999999999E-3</v>
      </c>
      <c r="Y130" s="43">
        <v>4.0000000000000002E-4</v>
      </c>
      <c r="Z130" s="43">
        <v>1.6352</v>
      </c>
      <c r="AA130" s="47">
        <v>3.3E-3</v>
      </c>
      <c r="AB130" s="43"/>
      <c r="AC130" s="124">
        <v>369</v>
      </c>
      <c r="AD130" s="43">
        <v>2.0000000000000001E-4</v>
      </c>
      <c r="AE130" s="43">
        <v>6.1999999999999998E-3</v>
      </c>
      <c r="AF130" s="43">
        <v>1.5939000000000001</v>
      </c>
      <c r="AG130" s="47">
        <v>4.4000000000000003E-3</v>
      </c>
      <c r="AH130" s="275"/>
    </row>
    <row r="131" spans="2:34" x14ac:dyDescent="0.25">
      <c r="B131" s="274"/>
      <c r="C131" s="124">
        <v>372</v>
      </c>
      <c r="D131" s="43">
        <v>2.8105000000000002</v>
      </c>
      <c r="E131" s="43">
        <v>1.6375999999999999</v>
      </c>
      <c r="F131" s="43">
        <v>0.86140000000000005</v>
      </c>
      <c r="G131" s="43">
        <v>0.40629999999999999</v>
      </c>
      <c r="H131" s="43">
        <v>0.16420000000000001</v>
      </c>
      <c r="I131" s="43">
        <v>5.7200000000000001E-2</v>
      </c>
      <c r="J131" s="47">
        <v>2.46E-2</v>
      </c>
      <c r="K131" s="43"/>
      <c r="L131" s="124">
        <v>372</v>
      </c>
      <c r="M131" s="43">
        <v>2.7715999999999998</v>
      </c>
      <c r="N131" s="43">
        <v>1.5982000000000001</v>
      </c>
      <c r="O131" s="43">
        <v>0.82720000000000005</v>
      </c>
      <c r="P131" s="43">
        <v>0.39040000000000002</v>
      </c>
      <c r="Q131" s="43">
        <v>0.14710000000000001</v>
      </c>
      <c r="R131" s="43">
        <v>5.9799999999999999E-2</v>
      </c>
      <c r="S131" s="47">
        <v>2.3699999999999999E-2</v>
      </c>
      <c r="T131" s="275"/>
      <c r="V131" s="274"/>
      <c r="W131" s="124">
        <v>372</v>
      </c>
      <c r="X131" s="43">
        <v>1.1000000000000001E-3</v>
      </c>
      <c r="Y131" s="43">
        <v>2.9999999999999997E-4</v>
      </c>
      <c r="Z131" s="43">
        <v>1.6375999999999999</v>
      </c>
      <c r="AA131" s="47">
        <v>3.3999999999999998E-3</v>
      </c>
      <c r="AB131" s="43"/>
      <c r="AC131" s="124">
        <v>372</v>
      </c>
      <c r="AD131" s="43">
        <v>2.0000000000000001E-4</v>
      </c>
      <c r="AE131" s="43">
        <v>6.3E-3</v>
      </c>
      <c r="AF131" s="43">
        <v>1.5982000000000001</v>
      </c>
      <c r="AG131" s="47">
        <v>4.4000000000000003E-3</v>
      </c>
      <c r="AH131" s="275"/>
    </row>
    <row r="132" spans="2:34" x14ac:dyDescent="0.25">
      <c r="B132" s="274"/>
      <c r="C132" s="124">
        <v>375</v>
      </c>
      <c r="D132" s="43">
        <v>2.8105000000000002</v>
      </c>
      <c r="E132" s="43">
        <v>1.645</v>
      </c>
      <c r="F132" s="43">
        <v>0.86360000000000003</v>
      </c>
      <c r="G132" s="43">
        <v>0.40789999999999998</v>
      </c>
      <c r="H132" s="43">
        <v>0.16539999999999999</v>
      </c>
      <c r="I132" s="43">
        <v>5.7500000000000002E-2</v>
      </c>
      <c r="J132" s="47">
        <v>2.4799999999999999E-2</v>
      </c>
      <c r="K132" s="43"/>
      <c r="L132" s="124">
        <v>375</v>
      </c>
      <c r="M132" s="43">
        <v>2.8064</v>
      </c>
      <c r="N132" s="43">
        <v>1.6068</v>
      </c>
      <c r="O132" s="43">
        <v>0.82869999999999999</v>
      </c>
      <c r="P132" s="43">
        <v>0.3921</v>
      </c>
      <c r="Q132" s="43">
        <v>0.1482</v>
      </c>
      <c r="R132" s="43">
        <v>5.9900000000000002E-2</v>
      </c>
      <c r="S132" s="47">
        <v>2.3900000000000001E-2</v>
      </c>
      <c r="T132" s="275"/>
      <c r="V132" s="274"/>
      <c r="W132" s="124">
        <v>375</v>
      </c>
      <c r="X132" s="43">
        <v>1.1999999999999999E-3</v>
      </c>
      <c r="Y132" s="43">
        <v>2.9999999999999997E-4</v>
      </c>
      <c r="Z132" s="43">
        <v>1.645</v>
      </c>
      <c r="AA132" s="47">
        <v>3.5000000000000001E-3</v>
      </c>
      <c r="AB132" s="43"/>
      <c r="AC132" s="124">
        <v>375</v>
      </c>
      <c r="AD132" s="43">
        <v>1E-4</v>
      </c>
      <c r="AE132" s="43">
        <v>6.3E-3</v>
      </c>
      <c r="AF132" s="43">
        <v>1.6068</v>
      </c>
      <c r="AG132" s="47">
        <v>4.3E-3</v>
      </c>
      <c r="AH132" s="275"/>
    </row>
    <row r="133" spans="2:34" x14ac:dyDescent="0.25">
      <c r="B133" s="274"/>
      <c r="C133" s="124">
        <v>378</v>
      </c>
      <c r="D133" s="43">
        <v>2.8426999999999998</v>
      </c>
      <c r="E133" s="43">
        <v>1.6500999999999999</v>
      </c>
      <c r="F133" s="43">
        <v>0.86509999999999998</v>
      </c>
      <c r="G133" s="43">
        <v>0.40949999999999998</v>
      </c>
      <c r="H133" s="43">
        <v>0.16669999999999999</v>
      </c>
      <c r="I133" s="43">
        <v>5.79E-2</v>
      </c>
      <c r="J133" s="47">
        <v>2.5000000000000001E-2</v>
      </c>
      <c r="K133" s="43"/>
      <c r="L133" s="124">
        <v>378</v>
      </c>
      <c r="M133" s="43">
        <v>2.8064</v>
      </c>
      <c r="N133" s="43">
        <v>1.6133999999999999</v>
      </c>
      <c r="O133" s="43">
        <v>0.8306</v>
      </c>
      <c r="P133" s="43">
        <v>0.39369999999999999</v>
      </c>
      <c r="Q133" s="43">
        <v>0.14879999999999999</v>
      </c>
      <c r="R133" s="43">
        <v>0.06</v>
      </c>
      <c r="S133" s="47">
        <v>2.4E-2</v>
      </c>
      <c r="T133" s="275"/>
      <c r="V133" s="274"/>
      <c r="W133" s="124">
        <v>378</v>
      </c>
      <c r="X133" s="43">
        <v>1.1999999999999999E-3</v>
      </c>
      <c r="Y133" s="43">
        <v>2.9999999999999997E-4</v>
      </c>
      <c r="Z133" s="43">
        <v>1.6500999999999999</v>
      </c>
      <c r="AA133" s="47">
        <v>3.5000000000000001E-3</v>
      </c>
      <c r="AB133" s="43"/>
      <c r="AC133" s="124">
        <v>378</v>
      </c>
      <c r="AD133" s="43">
        <v>2.0000000000000001E-4</v>
      </c>
      <c r="AE133" s="43">
        <v>6.1999999999999998E-3</v>
      </c>
      <c r="AF133" s="43">
        <v>1.6133999999999999</v>
      </c>
      <c r="AG133" s="47">
        <v>4.4000000000000003E-3</v>
      </c>
      <c r="AH133" s="275"/>
    </row>
    <row r="134" spans="2:34" x14ac:dyDescent="0.25">
      <c r="B134" s="274"/>
      <c r="C134" s="124">
        <v>381</v>
      </c>
      <c r="D134" s="43">
        <v>2.8105000000000002</v>
      </c>
      <c r="E134" s="43">
        <v>1.6551</v>
      </c>
      <c r="F134" s="43">
        <v>0.86780000000000002</v>
      </c>
      <c r="G134" s="43">
        <v>0.41089999999999999</v>
      </c>
      <c r="H134" s="43">
        <v>0.16800000000000001</v>
      </c>
      <c r="I134" s="43">
        <v>5.8200000000000002E-2</v>
      </c>
      <c r="J134" s="47">
        <v>2.5100000000000001E-2</v>
      </c>
      <c r="K134" s="43"/>
      <c r="L134" s="124">
        <v>381</v>
      </c>
      <c r="M134" s="43">
        <v>2.7715999999999998</v>
      </c>
      <c r="N134" s="43">
        <v>1.6176999999999999</v>
      </c>
      <c r="O134" s="43">
        <v>0.83209999999999995</v>
      </c>
      <c r="P134" s="43">
        <v>0.39529999999999998</v>
      </c>
      <c r="Q134" s="43">
        <v>0.14960000000000001</v>
      </c>
      <c r="R134" s="43">
        <v>6.0199999999999997E-2</v>
      </c>
      <c r="S134" s="47">
        <v>2.41E-2</v>
      </c>
      <c r="T134" s="275"/>
      <c r="V134" s="274"/>
      <c r="W134" s="124">
        <v>381</v>
      </c>
      <c r="X134" s="43">
        <v>1.1999999999999999E-3</v>
      </c>
      <c r="Y134" s="43">
        <v>4.0000000000000002E-4</v>
      </c>
      <c r="Z134" s="43">
        <v>1.6551</v>
      </c>
      <c r="AA134" s="47">
        <v>3.5000000000000001E-3</v>
      </c>
      <c r="AB134" s="43"/>
      <c r="AC134" s="124">
        <v>381</v>
      </c>
      <c r="AD134" s="43">
        <v>1E-4</v>
      </c>
      <c r="AE134" s="43">
        <v>6.3E-3</v>
      </c>
      <c r="AF134" s="43">
        <v>1.6176999999999999</v>
      </c>
      <c r="AG134" s="47">
        <v>4.4000000000000003E-3</v>
      </c>
      <c r="AH134" s="275"/>
    </row>
    <row r="135" spans="2:34" x14ac:dyDescent="0.25">
      <c r="B135" s="274"/>
      <c r="C135" s="124">
        <v>384</v>
      </c>
      <c r="D135" s="43">
        <v>2.8426999999999998</v>
      </c>
      <c r="E135" s="43">
        <v>1.6603000000000001</v>
      </c>
      <c r="F135" s="43">
        <v>0.86899999999999999</v>
      </c>
      <c r="G135" s="43">
        <v>0.41249999999999998</v>
      </c>
      <c r="H135" s="43">
        <v>0.16930000000000001</v>
      </c>
      <c r="I135" s="43">
        <v>5.8500000000000003E-2</v>
      </c>
      <c r="J135" s="47">
        <v>2.53E-2</v>
      </c>
      <c r="K135" s="43"/>
      <c r="L135" s="124">
        <v>384</v>
      </c>
      <c r="M135" s="43">
        <v>2.7715999999999998</v>
      </c>
      <c r="N135" s="43">
        <v>1.6228</v>
      </c>
      <c r="O135" s="43">
        <v>0.83440000000000003</v>
      </c>
      <c r="P135" s="43">
        <v>0.39710000000000001</v>
      </c>
      <c r="Q135" s="43">
        <v>0.15079999999999999</v>
      </c>
      <c r="R135" s="43">
        <v>6.0499999999999998E-2</v>
      </c>
      <c r="S135" s="47">
        <v>2.4199999999999999E-2</v>
      </c>
      <c r="T135" s="275"/>
      <c r="V135" s="274"/>
      <c r="W135" s="124">
        <v>384</v>
      </c>
      <c r="X135" s="43">
        <v>1.1999999999999999E-3</v>
      </c>
      <c r="Y135" s="43">
        <v>4.0000000000000002E-4</v>
      </c>
      <c r="Z135" s="43">
        <v>1.6603000000000001</v>
      </c>
      <c r="AA135" s="47">
        <v>3.5000000000000001E-3</v>
      </c>
      <c r="AB135" s="43"/>
      <c r="AC135" s="124">
        <v>384</v>
      </c>
      <c r="AD135" s="43">
        <v>1E-4</v>
      </c>
      <c r="AE135" s="43">
        <v>6.3E-3</v>
      </c>
      <c r="AF135" s="43">
        <v>1.6228</v>
      </c>
      <c r="AG135" s="47">
        <v>4.4000000000000003E-3</v>
      </c>
      <c r="AH135" s="275"/>
    </row>
    <row r="136" spans="2:34" x14ac:dyDescent="0.25">
      <c r="B136" s="274"/>
      <c r="C136" s="124">
        <v>387</v>
      </c>
      <c r="D136" s="43">
        <v>2.8426999999999998</v>
      </c>
      <c r="E136" s="43">
        <v>1.6655</v>
      </c>
      <c r="F136" s="43">
        <v>0.87160000000000004</v>
      </c>
      <c r="G136" s="43">
        <v>0.41389999999999999</v>
      </c>
      <c r="H136" s="43">
        <v>0.17050000000000001</v>
      </c>
      <c r="I136" s="43">
        <v>5.8900000000000001E-2</v>
      </c>
      <c r="J136" s="47">
        <v>2.5499999999999998E-2</v>
      </c>
      <c r="K136" s="43"/>
      <c r="L136" s="124">
        <v>387</v>
      </c>
      <c r="M136" s="43">
        <v>2.7715999999999998</v>
      </c>
      <c r="N136" s="43">
        <v>1.6269</v>
      </c>
      <c r="O136" s="43">
        <v>0.83679999999999999</v>
      </c>
      <c r="P136" s="43">
        <v>0.39900000000000002</v>
      </c>
      <c r="Q136" s="43">
        <v>0.152</v>
      </c>
      <c r="R136" s="43">
        <v>6.0699999999999997E-2</v>
      </c>
      <c r="S136" s="47">
        <v>2.4299999999999999E-2</v>
      </c>
      <c r="T136" s="275"/>
      <c r="V136" s="274"/>
      <c r="W136" s="124">
        <v>387</v>
      </c>
      <c r="X136" s="43">
        <v>1.1999999999999999E-3</v>
      </c>
      <c r="Y136" s="43">
        <v>4.0000000000000002E-4</v>
      </c>
      <c r="Z136" s="43">
        <v>1.6655</v>
      </c>
      <c r="AA136" s="47">
        <v>3.5999999999999999E-3</v>
      </c>
      <c r="AB136" s="43"/>
      <c r="AC136" s="124">
        <v>387</v>
      </c>
      <c r="AD136" s="43">
        <v>1E-4</v>
      </c>
      <c r="AE136" s="43">
        <v>6.4000000000000003E-3</v>
      </c>
      <c r="AF136" s="43">
        <v>1.6269</v>
      </c>
      <c r="AG136" s="47">
        <v>4.4000000000000003E-3</v>
      </c>
      <c r="AH136" s="275"/>
    </row>
    <row r="137" spans="2:34" x14ac:dyDescent="0.25">
      <c r="B137" s="274"/>
      <c r="C137" s="124">
        <v>390</v>
      </c>
      <c r="D137" s="43">
        <v>2.8105000000000002</v>
      </c>
      <c r="E137" s="43">
        <v>1.6655</v>
      </c>
      <c r="F137" s="43">
        <v>0.87339999999999995</v>
      </c>
      <c r="G137" s="43">
        <v>0.41520000000000001</v>
      </c>
      <c r="H137" s="43">
        <v>0.1711</v>
      </c>
      <c r="I137" s="43">
        <v>5.9200000000000003E-2</v>
      </c>
      <c r="J137" s="47">
        <v>2.5700000000000001E-2</v>
      </c>
      <c r="K137" s="43"/>
      <c r="L137" s="124">
        <v>390</v>
      </c>
      <c r="M137" s="43">
        <v>2.8064</v>
      </c>
      <c r="N137" s="43">
        <v>1.6333</v>
      </c>
      <c r="O137" s="43">
        <v>0.83830000000000005</v>
      </c>
      <c r="P137" s="43">
        <v>0.4007</v>
      </c>
      <c r="Q137" s="43">
        <v>0.15340000000000001</v>
      </c>
      <c r="R137" s="43">
        <v>6.1100000000000002E-2</v>
      </c>
      <c r="S137" s="47">
        <v>2.4299999999999999E-2</v>
      </c>
      <c r="T137" s="275"/>
      <c r="V137" s="274"/>
      <c r="W137" s="124">
        <v>390</v>
      </c>
      <c r="X137" s="43">
        <v>1.1999999999999999E-3</v>
      </c>
      <c r="Y137" s="43">
        <v>4.0000000000000002E-4</v>
      </c>
      <c r="Z137" s="43">
        <v>1.6655</v>
      </c>
      <c r="AA137" s="47">
        <v>3.5999999999999999E-3</v>
      </c>
      <c r="AB137" s="43"/>
      <c r="AC137" s="124">
        <v>390</v>
      </c>
      <c r="AD137" s="43">
        <v>1E-4</v>
      </c>
      <c r="AE137" s="43">
        <v>6.4999999999999997E-3</v>
      </c>
      <c r="AF137" s="43">
        <v>1.6333</v>
      </c>
      <c r="AG137" s="47">
        <v>4.4000000000000003E-3</v>
      </c>
      <c r="AH137" s="275"/>
    </row>
    <row r="138" spans="2:34" x14ac:dyDescent="0.25">
      <c r="B138" s="274"/>
      <c r="C138" s="124">
        <v>393</v>
      </c>
      <c r="D138" s="43">
        <v>2.8774999999999999</v>
      </c>
      <c r="E138" s="43">
        <v>1.6680999999999999</v>
      </c>
      <c r="F138" s="43">
        <v>0.87519999999999998</v>
      </c>
      <c r="G138" s="43">
        <v>0.41649999999999998</v>
      </c>
      <c r="H138" s="43">
        <v>0.17150000000000001</v>
      </c>
      <c r="I138" s="43">
        <v>5.9499999999999997E-2</v>
      </c>
      <c r="J138" s="47">
        <v>2.5899999999999999E-2</v>
      </c>
      <c r="K138" s="43"/>
      <c r="L138" s="124">
        <v>393</v>
      </c>
      <c r="M138" s="43">
        <v>2.7715999999999998</v>
      </c>
      <c r="N138" s="43">
        <v>1.6371</v>
      </c>
      <c r="O138" s="43">
        <v>0.84030000000000005</v>
      </c>
      <c r="P138" s="43">
        <v>0.40179999999999999</v>
      </c>
      <c r="Q138" s="43">
        <v>0.155</v>
      </c>
      <c r="R138" s="43">
        <v>6.13E-2</v>
      </c>
      <c r="S138" s="47">
        <v>2.4500000000000001E-2</v>
      </c>
      <c r="T138" s="275"/>
      <c r="V138" s="274"/>
      <c r="W138" s="124">
        <v>393</v>
      </c>
      <c r="X138" s="43">
        <v>1.1999999999999999E-3</v>
      </c>
      <c r="Y138" s="43">
        <v>4.0000000000000002E-4</v>
      </c>
      <c r="Z138" s="43">
        <v>1.6680999999999999</v>
      </c>
      <c r="AA138" s="47">
        <v>3.7000000000000002E-3</v>
      </c>
      <c r="AB138" s="43"/>
      <c r="AC138" s="124">
        <v>393</v>
      </c>
      <c r="AD138" s="43">
        <v>1E-4</v>
      </c>
      <c r="AE138" s="43">
        <v>6.4999999999999997E-3</v>
      </c>
      <c r="AF138" s="43">
        <v>1.6371</v>
      </c>
      <c r="AG138" s="47">
        <v>4.4000000000000003E-3</v>
      </c>
      <c r="AH138" s="275"/>
    </row>
    <row r="139" spans="2:34" x14ac:dyDescent="0.25">
      <c r="B139" s="274"/>
      <c r="C139" s="124">
        <v>396</v>
      </c>
      <c r="D139" s="43">
        <v>2.8426999999999998</v>
      </c>
      <c r="E139" s="43">
        <v>1.6760999999999999</v>
      </c>
      <c r="F139" s="43">
        <v>0.87719999999999998</v>
      </c>
      <c r="G139" s="43">
        <v>0.41799999999999998</v>
      </c>
      <c r="H139" s="43">
        <v>0.17269999999999999</v>
      </c>
      <c r="I139" s="43">
        <v>5.9700000000000003E-2</v>
      </c>
      <c r="J139" s="47">
        <v>2.6200000000000001E-2</v>
      </c>
      <c r="K139" s="43"/>
      <c r="L139" s="124">
        <v>396</v>
      </c>
      <c r="M139" s="43">
        <v>2.7715999999999998</v>
      </c>
      <c r="N139" s="43">
        <v>1.6451</v>
      </c>
      <c r="O139" s="43">
        <v>0.84260000000000002</v>
      </c>
      <c r="P139" s="43">
        <v>0.40360000000000001</v>
      </c>
      <c r="Q139" s="43">
        <v>0.1565</v>
      </c>
      <c r="R139" s="43">
        <v>6.1499999999999999E-2</v>
      </c>
      <c r="S139" s="47">
        <v>2.4400000000000002E-2</v>
      </c>
      <c r="T139" s="275"/>
      <c r="V139" s="274"/>
      <c r="W139" s="124">
        <v>396</v>
      </c>
      <c r="X139" s="43">
        <v>1.1999999999999999E-3</v>
      </c>
      <c r="Y139" s="43">
        <v>5.0000000000000001E-4</v>
      </c>
      <c r="Z139" s="43">
        <v>1.6760999999999999</v>
      </c>
      <c r="AA139" s="47">
        <v>3.7000000000000002E-3</v>
      </c>
      <c r="AB139" s="43"/>
      <c r="AC139" s="124">
        <v>396</v>
      </c>
      <c r="AD139" s="43">
        <v>1E-4</v>
      </c>
      <c r="AE139" s="43">
        <v>6.4999999999999997E-3</v>
      </c>
      <c r="AF139" s="43">
        <v>1.6451</v>
      </c>
      <c r="AG139" s="47">
        <v>4.4000000000000003E-3</v>
      </c>
      <c r="AH139" s="275"/>
    </row>
    <row r="140" spans="2:34" x14ac:dyDescent="0.25">
      <c r="B140" s="274"/>
      <c r="C140" s="124">
        <v>399</v>
      </c>
      <c r="D140" s="43">
        <v>2.8426999999999998</v>
      </c>
      <c r="E140" s="43">
        <v>1.6841999999999999</v>
      </c>
      <c r="F140" s="43">
        <v>0.87970000000000004</v>
      </c>
      <c r="G140" s="43">
        <v>0.41920000000000002</v>
      </c>
      <c r="H140" s="43">
        <v>0.1736</v>
      </c>
      <c r="I140" s="43">
        <v>0.06</v>
      </c>
      <c r="J140" s="47">
        <v>2.64E-2</v>
      </c>
      <c r="K140" s="43"/>
      <c r="L140" s="124">
        <v>399</v>
      </c>
      <c r="M140" s="43">
        <v>2.8064</v>
      </c>
      <c r="N140" s="43">
        <v>1.6501999999999999</v>
      </c>
      <c r="O140" s="43">
        <v>0.84419999999999995</v>
      </c>
      <c r="P140" s="43">
        <v>0.40510000000000002</v>
      </c>
      <c r="Q140" s="43">
        <v>0.15759999999999999</v>
      </c>
      <c r="R140" s="43">
        <v>6.1800000000000001E-2</v>
      </c>
      <c r="S140" s="47">
        <v>2.46E-2</v>
      </c>
      <c r="T140" s="275"/>
      <c r="V140" s="274"/>
      <c r="W140" s="124">
        <v>399</v>
      </c>
      <c r="X140" s="43">
        <v>1.1000000000000001E-3</v>
      </c>
      <c r="Y140" s="43">
        <v>4.0000000000000002E-4</v>
      </c>
      <c r="Z140" s="43">
        <v>1.6841999999999999</v>
      </c>
      <c r="AA140" s="47">
        <v>3.8E-3</v>
      </c>
      <c r="AB140" s="43"/>
      <c r="AC140" s="124">
        <v>399</v>
      </c>
      <c r="AD140" s="43">
        <v>1E-4</v>
      </c>
      <c r="AE140" s="43">
        <v>6.4999999999999997E-3</v>
      </c>
      <c r="AF140" s="43">
        <v>1.6501999999999999</v>
      </c>
      <c r="AG140" s="47">
        <v>4.4000000000000003E-3</v>
      </c>
      <c r="AH140" s="275"/>
    </row>
    <row r="141" spans="2:34" x14ac:dyDescent="0.25">
      <c r="B141" s="274"/>
      <c r="C141" s="124">
        <v>402</v>
      </c>
      <c r="D141" s="43">
        <v>2.8105000000000002</v>
      </c>
      <c r="E141" s="43">
        <v>1.6897</v>
      </c>
      <c r="F141" s="43">
        <v>0.88129999999999997</v>
      </c>
      <c r="G141" s="43">
        <v>0.42020000000000002</v>
      </c>
      <c r="H141" s="43">
        <v>0.1744</v>
      </c>
      <c r="I141" s="43">
        <v>6.0199999999999997E-2</v>
      </c>
      <c r="J141" s="47">
        <v>2.6499999999999999E-2</v>
      </c>
      <c r="K141" s="43"/>
      <c r="L141" s="124">
        <v>402</v>
      </c>
      <c r="M141" s="43">
        <v>2.7715999999999998</v>
      </c>
      <c r="N141" s="43">
        <v>1.655</v>
      </c>
      <c r="O141" s="43">
        <v>0.84619999999999995</v>
      </c>
      <c r="P141" s="43">
        <v>0.40739999999999998</v>
      </c>
      <c r="Q141" s="43">
        <v>0.1585</v>
      </c>
      <c r="R141" s="43">
        <v>6.2E-2</v>
      </c>
      <c r="S141" s="47">
        <v>2.47E-2</v>
      </c>
      <c r="T141" s="275"/>
      <c r="V141" s="274"/>
      <c r="W141" s="124">
        <v>402</v>
      </c>
      <c r="X141" s="43">
        <v>1.1999999999999999E-3</v>
      </c>
      <c r="Y141" s="43">
        <v>4.0000000000000002E-4</v>
      </c>
      <c r="Z141" s="43">
        <v>1.6897</v>
      </c>
      <c r="AA141" s="47">
        <v>3.8999999999999998E-3</v>
      </c>
      <c r="AB141" s="43"/>
      <c r="AC141" s="124">
        <v>402</v>
      </c>
      <c r="AD141" s="43">
        <v>1E-4</v>
      </c>
      <c r="AE141" s="43">
        <v>6.4999999999999997E-3</v>
      </c>
      <c r="AF141" s="43">
        <v>1.655</v>
      </c>
      <c r="AG141" s="47">
        <v>4.3E-3</v>
      </c>
      <c r="AH141" s="275"/>
    </row>
    <row r="142" spans="2:34" x14ac:dyDescent="0.25">
      <c r="B142" s="274"/>
      <c r="C142" s="124">
        <v>405</v>
      </c>
      <c r="D142" s="43">
        <v>2.8774999999999999</v>
      </c>
      <c r="E142" s="43">
        <v>1.6953</v>
      </c>
      <c r="F142" s="43">
        <v>0.8831</v>
      </c>
      <c r="G142" s="43">
        <v>0.42120000000000002</v>
      </c>
      <c r="H142" s="43">
        <v>0.17480000000000001</v>
      </c>
      <c r="I142" s="43">
        <v>6.0299999999999999E-2</v>
      </c>
      <c r="J142" s="47">
        <v>2.6800000000000001E-2</v>
      </c>
      <c r="K142" s="43"/>
      <c r="L142" s="124">
        <v>405</v>
      </c>
      <c r="M142" s="43">
        <v>2.8064</v>
      </c>
      <c r="N142" s="43">
        <v>1.6605000000000001</v>
      </c>
      <c r="O142" s="43">
        <v>0.84819999999999995</v>
      </c>
      <c r="P142" s="43">
        <v>0.40949999999999998</v>
      </c>
      <c r="Q142" s="43">
        <v>0.15909999999999999</v>
      </c>
      <c r="R142" s="43">
        <v>6.2300000000000001E-2</v>
      </c>
      <c r="S142" s="47">
        <v>2.4899999999999999E-2</v>
      </c>
      <c r="T142" s="275"/>
      <c r="V142" s="274"/>
      <c r="W142" s="124">
        <v>405</v>
      </c>
      <c r="X142" s="43">
        <v>1.1999999999999999E-3</v>
      </c>
      <c r="Y142" s="43">
        <v>5.0000000000000001E-4</v>
      </c>
      <c r="Z142" s="43">
        <v>1.6953</v>
      </c>
      <c r="AA142" s="47">
        <v>3.8999999999999998E-3</v>
      </c>
      <c r="AB142" s="43"/>
      <c r="AC142" s="124">
        <v>405</v>
      </c>
      <c r="AD142" s="43">
        <v>1E-4</v>
      </c>
      <c r="AE142" s="43">
        <v>6.4000000000000003E-3</v>
      </c>
      <c r="AF142" s="43">
        <v>1.6605000000000001</v>
      </c>
      <c r="AG142" s="47">
        <v>4.4000000000000003E-3</v>
      </c>
      <c r="AH142" s="275"/>
    </row>
    <row r="143" spans="2:34" x14ac:dyDescent="0.25">
      <c r="B143" s="274"/>
      <c r="C143" s="124">
        <v>408</v>
      </c>
      <c r="D143" s="43">
        <v>2.8774999999999999</v>
      </c>
      <c r="E143" s="43">
        <v>1.6980999999999999</v>
      </c>
      <c r="F143" s="43">
        <v>0.88619999999999999</v>
      </c>
      <c r="G143" s="43">
        <v>0.42230000000000001</v>
      </c>
      <c r="H143" s="43">
        <v>0.17519999999999999</v>
      </c>
      <c r="I143" s="43">
        <v>6.0499999999999998E-2</v>
      </c>
      <c r="J143" s="47">
        <v>2.7E-2</v>
      </c>
      <c r="K143" s="43"/>
      <c r="L143" s="124">
        <v>408</v>
      </c>
      <c r="M143" s="43">
        <v>2.8064</v>
      </c>
      <c r="N143" s="43">
        <v>1.6668000000000001</v>
      </c>
      <c r="O143" s="43">
        <v>0.85099999999999998</v>
      </c>
      <c r="P143" s="43">
        <v>0.41070000000000001</v>
      </c>
      <c r="Q143" s="43">
        <v>0.15970000000000001</v>
      </c>
      <c r="R143" s="43">
        <v>6.2399999999999997E-2</v>
      </c>
      <c r="S143" s="47">
        <v>2.4899999999999999E-2</v>
      </c>
      <c r="T143" s="275"/>
      <c r="V143" s="274"/>
      <c r="W143" s="124">
        <v>408</v>
      </c>
      <c r="X143" s="43">
        <v>1.1999999999999999E-3</v>
      </c>
      <c r="Y143" s="43">
        <v>4.0000000000000002E-4</v>
      </c>
      <c r="Z143" s="43">
        <v>1.6980999999999999</v>
      </c>
      <c r="AA143" s="47">
        <v>4.0000000000000001E-3</v>
      </c>
      <c r="AB143" s="43"/>
      <c r="AC143" s="124">
        <v>408</v>
      </c>
      <c r="AD143" s="43">
        <v>1E-4</v>
      </c>
      <c r="AE143" s="43">
        <v>6.4000000000000003E-3</v>
      </c>
      <c r="AF143" s="43">
        <v>1.6668000000000001</v>
      </c>
      <c r="AG143" s="47">
        <v>4.4000000000000003E-3</v>
      </c>
      <c r="AH143" s="275"/>
    </row>
    <row r="144" spans="2:34" x14ac:dyDescent="0.25">
      <c r="B144" s="274"/>
      <c r="C144" s="124">
        <v>411</v>
      </c>
      <c r="D144" s="43">
        <v>2.8774999999999999</v>
      </c>
      <c r="E144" s="43">
        <v>1.6980999999999999</v>
      </c>
      <c r="F144" s="43">
        <v>0.88749999999999996</v>
      </c>
      <c r="G144" s="43">
        <v>0.42299999999999999</v>
      </c>
      <c r="H144" s="43">
        <v>0.17599999999999999</v>
      </c>
      <c r="I144" s="43">
        <v>6.0600000000000001E-2</v>
      </c>
      <c r="J144" s="47">
        <v>2.7099999999999999E-2</v>
      </c>
      <c r="K144" s="43"/>
      <c r="L144" s="124">
        <v>411</v>
      </c>
      <c r="M144" s="43">
        <v>2.7715999999999998</v>
      </c>
      <c r="N144" s="43">
        <v>1.6698999999999999</v>
      </c>
      <c r="O144" s="43">
        <v>0.85819999999999996</v>
      </c>
      <c r="P144" s="43">
        <v>0.41220000000000001</v>
      </c>
      <c r="Q144" s="43">
        <v>0.16009999999999999</v>
      </c>
      <c r="R144" s="43">
        <v>6.25E-2</v>
      </c>
      <c r="S144" s="47">
        <v>2.5000000000000001E-2</v>
      </c>
      <c r="T144" s="275"/>
      <c r="V144" s="274"/>
      <c r="W144" s="124">
        <v>411</v>
      </c>
      <c r="X144" s="43">
        <v>1.1000000000000001E-3</v>
      </c>
      <c r="Y144" s="43">
        <v>4.0000000000000002E-4</v>
      </c>
      <c r="Z144" s="43">
        <v>1.6980999999999999</v>
      </c>
      <c r="AA144" s="47">
        <v>4.0000000000000001E-3</v>
      </c>
      <c r="AB144" s="43"/>
      <c r="AC144" s="124">
        <v>411</v>
      </c>
      <c r="AD144" s="43">
        <v>2.0000000000000001E-4</v>
      </c>
      <c r="AE144" s="43">
        <v>6.4999999999999997E-3</v>
      </c>
      <c r="AF144" s="43">
        <v>1.6698999999999999</v>
      </c>
      <c r="AG144" s="47">
        <v>4.4999999999999997E-3</v>
      </c>
      <c r="AH144" s="275"/>
    </row>
    <row r="145" spans="2:34" x14ac:dyDescent="0.25">
      <c r="B145" s="274"/>
      <c r="C145" s="124">
        <v>414</v>
      </c>
      <c r="D145" s="43">
        <v>2.8774999999999999</v>
      </c>
      <c r="E145" s="43">
        <v>1.7065999999999999</v>
      </c>
      <c r="F145" s="43">
        <v>0.88929999999999998</v>
      </c>
      <c r="G145" s="43">
        <v>0.42409999999999998</v>
      </c>
      <c r="H145" s="43">
        <v>0.17649999999999999</v>
      </c>
      <c r="I145" s="43">
        <v>6.0699999999999997E-2</v>
      </c>
      <c r="J145" s="47">
        <v>2.7300000000000001E-2</v>
      </c>
      <c r="K145" s="43"/>
      <c r="L145" s="124">
        <v>414</v>
      </c>
      <c r="M145" s="43">
        <v>2.8441999999999998</v>
      </c>
      <c r="N145" s="43">
        <v>1.6738999999999999</v>
      </c>
      <c r="O145" s="43">
        <v>0.86109999999999998</v>
      </c>
      <c r="P145" s="43">
        <v>0.41370000000000001</v>
      </c>
      <c r="Q145" s="43">
        <v>0.1608</v>
      </c>
      <c r="R145" s="43">
        <v>6.2700000000000006E-2</v>
      </c>
      <c r="S145" s="47">
        <v>2.5100000000000001E-2</v>
      </c>
      <c r="T145" s="275"/>
      <c r="V145" s="274"/>
      <c r="W145" s="124">
        <v>414</v>
      </c>
      <c r="X145" s="43">
        <v>1.1999999999999999E-3</v>
      </c>
      <c r="Y145" s="43">
        <v>4.0000000000000002E-4</v>
      </c>
      <c r="Z145" s="43">
        <v>1.7065999999999999</v>
      </c>
      <c r="AA145" s="47">
        <v>4.1000000000000003E-3</v>
      </c>
      <c r="AB145" s="43"/>
      <c r="AC145" s="124">
        <v>414</v>
      </c>
      <c r="AD145" s="43">
        <v>2.0000000000000001E-4</v>
      </c>
      <c r="AE145" s="43">
        <v>6.4999999999999997E-3</v>
      </c>
      <c r="AF145" s="43">
        <v>1.6738999999999999</v>
      </c>
      <c r="AG145" s="47">
        <v>4.4999999999999997E-3</v>
      </c>
      <c r="AH145" s="275"/>
    </row>
    <row r="146" spans="2:34" x14ac:dyDescent="0.25">
      <c r="B146" s="274"/>
      <c r="C146" s="124">
        <v>417</v>
      </c>
      <c r="D146" s="43">
        <v>2.8774999999999999</v>
      </c>
      <c r="E146" s="43">
        <v>1.7095</v>
      </c>
      <c r="F146" s="43">
        <v>0.89100000000000001</v>
      </c>
      <c r="G146" s="43">
        <v>0.42480000000000001</v>
      </c>
      <c r="H146" s="43">
        <v>0.17699999999999999</v>
      </c>
      <c r="I146" s="43">
        <v>6.08E-2</v>
      </c>
      <c r="J146" s="47">
        <v>2.75E-2</v>
      </c>
      <c r="K146" s="43"/>
      <c r="L146" s="124">
        <v>417</v>
      </c>
      <c r="M146" s="43">
        <v>2.7715999999999998</v>
      </c>
      <c r="N146" s="43">
        <v>1.6777</v>
      </c>
      <c r="O146" s="43">
        <v>0.86360000000000003</v>
      </c>
      <c r="P146" s="43">
        <v>0.41560000000000002</v>
      </c>
      <c r="Q146" s="43">
        <v>0.16159999999999999</v>
      </c>
      <c r="R146" s="43">
        <v>6.2799999999999995E-2</v>
      </c>
      <c r="S146" s="47">
        <v>2.52E-2</v>
      </c>
      <c r="T146" s="275"/>
      <c r="V146" s="274"/>
      <c r="W146" s="124">
        <v>417</v>
      </c>
      <c r="X146" s="43">
        <v>1.1999999999999999E-3</v>
      </c>
      <c r="Y146" s="43">
        <v>4.0000000000000002E-4</v>
      </c>
      <c r="Z146" s="43">
        <v>1.7095</v>
      </c>
      <c r="AA146" s="47">
        <v>4.1999999999999997E-3</v>
      </c>
      <c r="AB146" s="43"/>
      <c r="AC146" s="124">
        <v>417</v>
      </c>
      <c r="AD146" s="43">
        <v>2.9999999999999997E-4</v>
      </c>
      <c r="AE146" s="43">
        <v>6.6E-3</v>
      </c>
      <c r="AF146" s="43">
        <v>1.6777</v>
      </c>
      <c r="AG146" s="47">
        <v>4.4000000000000003E-3</v>
      </c>
      <c r="AH146" s="275"/>
    </row>
    <row r="147" spans="2:34" x14ac:dyDescent="0.25">
      <c r="B147" s="274"/>
      <c r="C147" s="124">
        <v>420</v>
      </c>
      <c r="D147" s="43">
        <v>2.8426999999999998</v>
      </c>
      <c r="E147" s="43">
        <v>1.7123999999999999</v>
      </c>
      <c r="F147" s="43">
        <v>0.89249999999999996</v>
      </c>
      <c r="G147" s="43">
        <v>0.42599999999999999</v>
      </c>
      <c r="H147" s="43">
        <v>0.17749999999999999</v>
      </c>
      <c r="I147" s="43">
        <v>6.1100000000000002E-2</v>
      </c>
      <c r="J147" s="47">
        <v>2.76E-2</v>
      </c>
      <c r="K147" s="43"/>
      <c r="L147" s="124">
        <v>420</v>
      </c>
      <c r="M147" s="43">
        <v>2.8441999999999998</v>
      </c>
      <c r="N147" s="43">
        <v>1.6814</v>
      </c>
      <c r="O147" s="43">
        <v>0.86560000000000004</v>
      </c>
      <c r="P147" s="43">
        <v>0.4168</v>
      </c>
      <c r="Q147" s="43">
        <v>0.1623</v>
      </c>
      <c r="R147" s="43">
        <v>6.2899999999999998E-2</v>
      </c>
      <c r="S147" s="47">
        <v>2.53E-2</v>
      </c>
      <c r="T147" s="275"/>
      <c r="V147" s="274"/>
      <c r="W147" s="124">
        <v>420</v>
      </c>
      <c r="X147" s="43">
        <v>1.1999999999999999E-3</v>
      </c>
      <c r="Y147" s="43">
        <v>2.9999999999999997E-4</v>
      </c>
      <c r="Z147" s="43">
        <v>1.7123999999999999</v>
      </c>
      <c r="AA147" s="47">
        <v>4.1000000000000003E-3</v>
      </c>
      <c r="AB147" s="43"/>
      <c r="AC147" s="124">
        <v>420</v>
      </c>
      <c r="AD147" s="43">
        <v>2.9999999999999997E-4</v>
      </c>
      <c r="AE147" s="43">
        <v>6.6E-3</v>
      </c>
      <c r="AF147" s="43">
        <v>1.6814</v>
      </c>
      <c r="AG147" s="47">
        <v>4.4000000000000003E-3</v>
      </c>
      <c r="AH147" s="275"/>
    </row>
    <row r="148" spans="2:34" x14ac:dyDescent="0.25">
      <c r="B148" s="274"/>
      <c r="C148" s="124">
        <v>423</v>
      </c>
      <c r="D148" s="43">
        <v>2.8774999999999999</v>
      </c>
      <c r="E148" s="43">
        <v>1.7182999999999999</v>
      </c>
      <c r="F148" s="43">
        <v>0.89419999999999999</v>
      </c>
      <c r="G148" s="43">
        <v>0.42730000000000001</v>
      </c>
      <c r="H148" s="43">
        <v>0.17780000000000001</v>
      </c>
      <c r="I148" s="43">
        <v>6.13E-2</v>
      </c>
      <c r="J148" s="47">
        <v>2.7699999999999999E-2</v>
      </c>
      <c r="K148" s="43"/>
      <c r="L148" s="124">
        <v>423</v>
      </c>
      <c r="M148" s="43">
        <v>2.8064</v>
      </c>
      <c r="N148" s="43">
        <v>1.6878</v>
      </c>
      <c r="O148" s="43">
        <v>0.86729999999999996</v>
      </c>
      <c r="P148" s="43">
        <v>0.41810000000000003</v>
      </c>
      <c r="Q148" s="43">
        <v>0.16289999999999999</v>
      </c>
      <c r="R148" s="43">
        <v>6.3100000000000003E-2</v>
      </c>
      <c r="S148" s="47">
        <v>2.5399999999999999E-2</v>
      </c>
      <c r="T148" s="275"/>
      <c r="V148" s="274"/>
      <c r="W148" s="124">
        <v>423</v>
      </c>
      <c r="X148" s="43">
        <v>1.1999999999999999E-3</v>
      </c>
      <c r="Y148" s="43">
        <v>2.9999999999999997E-4</v>
      </c>
      <c r="Z148" s="43">
        <v>1.7182999999999999</v>
      </c>
      <c r="AA148" s="47">
        <v>4.1999999999999997E-3</v>
      </c>
      <c r="AB148" s="43"/>
      <c r="AC148" s="124">
        <v>423</v>
      </c>
      <c r="AD148" s="43">
        <v>4.0000000000000002E-4</v>
      </c>
      <c r="AE148" s="43">
        <v>6.7000000000000002E-3</v>
      </c>
      <c r="AF148" s="43">
        <v>1.6878</v>
      </c>
      <c r="AG148" s="47">
        <v>4.4000000000000003E-3</v>
      </c>
      <c r="AH148" s="275"/>
    </row>
    <row r="149" spans="2:34" x14ac:dyDescent="0.25">
      <c r="B149" s="274"/>
      <c r="C149" s="124">
        <v>426</v>
      </c>
      <c r="D149" s="43">
        <v>2.8774999999999999</v>
      </c>
      <c r="E149" s="43">
        <v>1.7182999999999999</v>
      </c>
      <c r="F149" s="43">
        <v>0.89539999999999997</v>
      </c>
      <c r="G149" s="43">
        <v>0.42849999999999999</v>
      </c>
      <c r="H149" s="43">
        <v>0.1779</v>
      </c>
      <c r="I149" s="43">
        <v>6.1400000000000003E-2</v>
      </c>
      <c r="J149" s="47">
        <v>2.7900000000000001E-2</v>
      </c>
      <c r="K149" s="43"/>
      <c r="L149" s="124">
        <v>426</v>
      </c>
      <c r="M149" s="43">
        <v>2.8064</v>
      </c>
      <c r="N149" s="43">
        <v>1.6942999999999999</v>
      </c>
      <c r="O149" s="43">
        <v>0.86939999999999995</v>
      </c>
      <c r="P149" s="43">
        <v>0.41980000000000001</v>
      </c>
      <c r="Q149" s="43">
        <v>0.16339999999999999</v>
      </c>
      <c r="R149" s="43">
        <v>6.3200000000000006E-2</v>
      </c>
      <c r="S149" s="47">
        <v>2.5499999999999998E-2</v>
      </c>
      <c r="T149" s="275"/>
      <c r="V149" s="274"/>
      <c r="W149" s="124">
        <v>426</v>
      </c>
      <c r="X149" s="43">
        <v>1.1999999999999999E-3</v>
      </c>
      <c r="Y149" s="43">
        <v>2.9999999999999997E-4</v>
      </c>
      <c r="Z149" s="43">
        <v>1.7182999999999999</v>
      </c>
      <c r="AA149" s="47">
        <v>4.1999999999999997E-3</v>
      </c>
      <c r="AB149" s="43"/>
      <c r="AC149" s="124">
        <v>426</v>
      </c>
      <c r="AD149" s="43">
        <v>4.0000000000000002E-4</v>
      </c>
      <c r="AE149" s="43">
        <v>6.7000000000000002E-3</v>
      </c>
      <c r="AF149" s="43">
        <v>1.6942999999999999</v>
      </c>
      <c r="AG149" s="47">
        <v>4.4000000000000003E-3</v>
      </c>
      <c r="AH149" s="275"/>
    </row>
    <row r="150" spans="2:34" x14ac:dyDescent="0.25">
      <c r="B150" s="274"/>
      <c r="C150" s="124">
        <v>429</v>
      </c>
      <c r="D150" s="43">
        <v>2.9152999999999998</v>
      </c>
      <c r="E150" s="43">
        <v>1.7242</v>
      </c>
      <c r="F150" s="43">
        <v>0.89729999999999999</v>
      </c>
      <c r="G150" s="43">
        <v>0.42949999999999999</v>
      </c>
      <c r="H150" s="43">
        <v>0.17829999999999999</v>
      </c>
      <c r="I150" s="43">
        <v>6.1600000000000002E-2</v>
      </c>
      <c r="J150" s="47">
        <v>2.81E-2</v>
      </c>
      <c r="K150" s="43"/>
      <c r="L150" s="124">
        <v>429</v>
      </c>
      <c r="M150" s="43">
        <v>2.8441999999999998</v>
      </c>
      <c r="N150" s="43">
        <v>1.7016</v>
      </c>
      <c r="O150" s="43">
        <v>0.87229999999999996</v>
      </c>
      <c r="P150" s="43">
        <v>0.42130000000000001</v>
      </c>
      <c r="Q150" s="43">
        <v>0.16420000000000001</v>
      </c>
      <c r="R150" s="43">
        <v>6.3399999999999998E-2</v>
      </c>
      <c r="S150" s="47">
        <v>2.5600000000000001E-2</v>
      </c>
      <c r="T150" s="275"/>
      <c r="V150" s="274"/>
      <c r="W150" s="124">
        <v>429</v>
      </c>
      <c r="X150" s="43">
        <v>1.1999999999999999E-3</v>
      </c>
      <c r="Y150" s="43">
        <v>2.0000000000000001E-4</v>
      </c>
      <c r="Z150" s="43">
        <v>1.7242</v>
      </c>
      <c r="AA150" s="47">
        <v>4.3E-3</v>
      </c>
      <c r="AB150" s="43"/>
      <c r="AC150" s="124">
        <v>429</v>
      </c>
      <c r="AD150" s="43">
        <v>2.9999999999999997E-4</v>
      </c>
      <c r="AE150" s="43">
        <v>6.7999999999999996E-3</v>
      </c>
      <c r="AF150" s="43">
        <v>1.7016</v>
      </c>
      <c r="AG150" s="47">
        <v>4.4000000000000003E-3</v>
      </c>
      <c r="AH150" s="275"/>
    </row>
    <row r="151" spans="2:34" x14ac:dyDescent="0.25">
      <c r="B151" s="274"/>
      <c r="C151" s="124">
        <v>432</v>
      </c>
      <c r="D151" s="43">
        <v>2.8774999999999999</v>
      </c>
      <c r="E151" s="43">
        <v>1.7302999999999999</v>
      </c>
      <c r="F151" s="43">
        <v>0.89600000000000002</v>
      </c>
      <c r="G151" s="43">
        <v>0.43070000000000003</v>
      </c>
      <c r="H151" s="43">
        <v>0.1784</v>
      </c>
      <c r="I151" s="43">
        <v>6.1699999999999998E-2</v>
      </c>
      <c r="J151" s="47">
        <v>2.8299999999999999E-2</v>
      </c>
      <c r="K151" s="43"/>
      <c r="L151" s="124">
        <v>432</v>
      </c>
      <c r="M151" s="43">
        <v>2.7715999999999998</v>
      </c>
      <c r="N151" s="43">
        <v>1.7074</v>
      </c>
      <c r="O151" s="43">
        <v>0.87529999999999997</v>
      </c>
      <c r="P151" s="43">
        <v>0.42259999999999998</v>
      </c>
      <c r="Q151" s="43">
        <v>0.1648</v>
      </c>
      <c r="R151" s="43">
        <v>6.3500000000000001E-2</v>
      </c>
      <c r="S151" s="47">
        <v>2.5700000000000001E-2</v>
      </c>
      <c r="T151" s="275"/>
      <c r="V151" s="274"/>
      <c r="W151" s="124">
        <v>432</v>
      </c>
      <c r="X151" s="43">
        <v>1.1999999999999999E-3</v>
      </c>
      <c r="Y151" s="43">
        <v>2.0000000000000001E-4</v>
      </c>
      <c r="Z151" s="43">
        <v>1.7302999999999999</v>
      </c>
      <c r="AA151" s="47">
        <v>4.3E-3</v>
      </c>
      <c r="AB151" s="43"/>
      <c r="AC151" s="124">
        <v>432</v>
      </c>
      <c r="AD151" s="43">
        <v>2.9999999999999997E-4</v>
      </c>
      <c r="AE151" s="43">
        <v>6.8999999999999999E-3</v>
      </c>
      <c r="AF151" s="43">
        <v>1.7074</v>
      </c>
      <c r="AG151" s="47">
        <v>4.4000000000000003E-3</v>
      </c>
      <c r="AH151" s="275"/>
    </row>
    <row r="152" spans="2:34" x14ac:dyDescent="0.25">
      <c r="B152" s="274"/>
      <c r="C152" s="124">
        <v>435</v>
      </c>
      <c r="D152" s="43">
        <v>2.9152999999999998</v>
      </c>
      <c r="E152" s="43">
        <v>1.7272000000000001</v>
      </c>
      <c r="F152" s="43">
        <v>0.90090000000000003</v>
      </c>
      <c r="G152" s="43">
        <v>0.432</v>
      </c>
      <c r="H152" s="43">
        <v>0.1787</v>
      </c>
      <c r="I152" s="43">
        <v>6.1899999999999997E-2</v>
      </c>
      <c r="J152" s="47">
        <v>2.8500000000000001E-2</v>
      </c>
      <c r="K152" s="43"/>
      <c r="L152" s="124">
        <v>435</v>
      </c>
      <c r="M152" s="43">
        <v>2.8064</v>
      </c>
      <c r="N152" s="43">
        <v>1.7121</v>
      </c>
      <c r="O152" s="43">
        <v>0.877</v>
      </c>
      <c r="P152" s="43">
        <v>0.42349999999999999</v>
      </c>
      <c r="Q152" s="43">
        <v>0.16539999999999999</v>
      </c>
      <c r="R152" s="43">
        <v>6.3700000000000007E-2</v>
      </c>
      <c r="S152" s="47">
        <v>2.5600000000000001E-2</v>
      </c>
      <c r="T152" s="275"/>
      <c r="V152" s="274"/>
      <c r="W152" s="124">
        <v>435</v>
      </c>
      <c r="X152" s="43">
        <v>1.1999999999999999E-3</v>
      </c>
      <c r="Y152" s="43">
        <v>2.0000000000000001E-4</v>
      </c>
      <c r="Z152" s="43">
        <v>1.7272000000000001</v>
      </c>
      <c r="AA152" s="47">
        <v>4.4000000000000003E-3</v>
      </c>
      <c r="AB152" s="43"/>
      <c r="AC152" s="124">
        <v>435</v>
      </c>
      <c r="AD152" s="43">
        <v>8.0000000000000004E-4</v>
      </c>
      <c r="AE152" s="43">
        <v>6.7999999999999996E-3</v>
      </c>
      <c r="AF152" s="43">
        <v>1.7121</v>
      </c>
      <c r="AG152" s="47">
        <v>4.4000000000000003E-3</v>
      </c>
      <c r="AH152" s="275"/>
    </row>
    <row r="153" spans="2:34" x14ac:dyDescent="0.25">
      <c r="B153" s="274"/>
      <c r="C153" s="124">
        <v>438</v>
      </c>
      <c r="D153" s="43">
        <v>2.9152999999999998</v>
      </c>
      <c r="E153" s="43">
        <v>1.7333000000000001</v>
      </c>
      <c r="F153" s="43">
        <v>0.90200000000000002</v>
      </c>
      <c r="G153" s="43">
        <v>0.43269999999999997</v>
      </c>
      <c r="H153" s="43">
        <v>0.17879999999999999</v>
      </c>
      <c r="I153" s="43">
        <v>6.2199999999999998E-2</v>
      </c>
      <c r="J153" s="47">
        <v>2.86E-2</v>
      </c>
      <c r="K153" s="43"/>
      <c r="L153" s="124">
        <v>438</v>
      </c>
      <c r="M153" s="43">
        <v>2.8064</v>
      </c>
      <c r="N153" s="43">
        <v>1.7141999999999999</v>
      </c>
      <c r="O153" s="43">
        <v>0.87870000000000004</v>
      </c>
      <c r="P153" s="43">
        <v>0.42520000000000002</v>
      </c>
      <c r="Q153" s="43">
        <v>0.1661</v>
      </c>
      <c r="R153" s="43">
        <v>6.3799999999999996E-2</v>
      </c>
      <c r="S153" s="47">
        <v>2.5600000000000001E-2</v>
      </c>
      <c r="T153" s="275"/>
      <c r="V153" s="274"/>
      <c r="W153" s="124">
        <v>438</v>
      </c>
      <c r="X153" s="43">
        <v>1.1999999999999999E-3</v>
      </c>
      <c r="Y153" s="43">
        <v>2.0000000000000001E-4</v>
      </c>
      <c r="Z153" s="43">
        <v>1.7333000000000001</v>
      </c>
      <c r="AA153" s="47">
        <v>4.4000000000000003E-3</v>
      </c>
      <c r="AB153" s="43"/>
      <c r="AC153" s="124">
        <v>438</v>
      </c>
      <c r="AD153" s="43">
        <v>8.0000000000000004E-4</v>
      </c>
      <c r="AE153" s="43">
        <v>6.7999999999999996E-3</v>
      </c>
      <c r="AF153" s="43">
        <v>1.7141999999999999</v>
      </c>
      <c r="AG153" s="47">
        <v>4.4000000000000003E-3</v>
      </c>
      <c r="AH153" s="275"/>
    </row>
    <row r="154" spans="2:34" x14ac:dyDescent="0.25">
      <c r="B154" s="274"/>
      <c r="C154" s="124">
        <v>441</v>
      </c>
      <c r="D154" s="43">
        <v>2.8426999999999998</v>
      </c>
      <c r="E154" s="43">
        <v>1.7395</v>
      </c>
      <c r="F154" s="43">
        <v>0.90329999999999999</v>
      </c>
      <c r="G154" s="43">
        <v>0.43359999999999999</v>
      </c>
      <c r="H154" s="43">
        <v>0.1789</v>
      </c>
      <c r="I154" s="43">
        <v>6.2199999999999998E-2</v>
      </c>
      <c r="J154" s="47">
        <v>2.87E-2</v>
      </c>
      <c r="K154" s="43"/>
      <c r="L154" s="124">
        <v>441</v>
      </c>
      <c r="M154" s="43">
        <v>2.8441999999999998</v>
      </c>
      <c r="N154" s="43">
        <v>1.7189000000000001</v>
      </c>
      <c r="O154" s="43">
        <v>0.87909999999999999</v>
      </c>
      <c r="P154" s="43">
        <v>0.42659999999999998</v>
      </c>
      <c r="Q154" s="43">
        <v>0.16650000000000001</v>
      </c>
      <c r="R154" s="43">
        <v>6.3799999999999996E-2</v>
      </c>
      <c r="S154" s="47">
        <v>2.5700000000000001E-2</v>
      </c>
      <c r="T154" s="275"/>
      <c r="V154" s="274"/>
      <c r="W154" s="124">
        <v>441</v>
      </c>
      <c r="X154" s="43">
        <v>1.1000000000000001E-3</v>
      </c>
      <c r="Y154" s="43">
        <v>2.0000000000000001E-4</v>
      </c>
      <c r="Z154" s="43">
        <v>1.7395</v>
      </c>
      <c r="AA154" s="47">
        <v>4.4000000000000003E-3</v>
      </c>
      <c r="AB154" s="43"/>
      <c r="AC154" s="124">
        <v>441</v>
      </c>
      <c r="AD154" s="43">
        <v>8.0000000000000004E-4</v>
      </c>
      <c r="AE154" s="43">
        <v>6.8999999999999999E-3</v>
      </c>
      <c r="AF154" s="43">
        <v>1.7189000000000001</v>
      </c>
      <c r="AG154" s="47">
        <v>4.4999999999999997E-3</v>
      </c>
      <c r="AH154" s="275"/>
    </row>
    <row r="155" spans="2:34" x14ac:dyDescent="0.25">
      <c r="B155" s="274"/>
      <c r="C155" s="124">
        <v>444</v>
      </c>
      <c r="D155" s="43">
        <v>2.8774999999999999</v>
      </c>
      <c r="E155" s="43">
        <v>1.7425999999999999</v>
      </c>
      <c r="F155" s="43">
        <v>0.90539999999999998</v>
      </c>
      <c r="G155" s="43">
        <v>0.43469999999999998</v>
      </c>
      <c r="H155" s="43">
        <v>0.1792</v>
      </c>
      <c r="I155" s="43">
        <v>6.2300000000000001E-2</v>
      </c>
      <c r="J155" s="47">
        <v>2.8799999999999999E-2</v>
      </c>
      <c r="K155" s="43"/>
      <c r="L155" s="124">
        <v>444</v>
      </c>
      <c r="M155" s="43">
        <v>2.8441999999999998</v>
      </c>
      <c r="N155" s="43">
        <v>1.7238</v>
      </c>
      <c r="O155" s="43">
        <v>0.88080000000000003</v>
      </c>
      <c r="P155" s="43">
        <v>0.4274</v>
      </c>
      <c r="Q155" s="43">
        <v>0.16700000000000001</v>
      </c>
      <c r="R155" s="43">
        <v>6.3899999999999998E-2</v>
      </c>
      <c r="S155" s="47">
        <v>2.5700000000000001E-2</v>
      </c>
      <c r="T155" s="275"/>
      <c r="V155" s="274"/>
      <c r="W155" s="124">
        <v>444</v>
      </c>
      <c r="X155" s="43">
        <v>1.1999999999999999E-3</v>
      </c>
      <c r="Y155" s="43">
        <v>5.0000000000000001E-4</v>
      </c>
      <c r="Z155" s="43">
        <v>1.7425999999999999</v>
      </c>
      <c r="AA155" s="47">
        <v>4.4999999999999997E-3</v>
      </c>
      <c r="AB155" s="43"/>
      <c r="AC155" s="124">
        <v>444</v>
      </c>
      <c r="AD155" s="43">
        <v>8.0000000000000004E-4</v>
      </c>
      <c r="AE155" s="43">
        <v>7.0000000000000001E-3</v>
      </c>
      <c r="AF155" s="43">
        <v>1.7238</v>
      </c>
      <c r="AG155" s="47">
        <v>4.4000000000000003E-3</v>
      </c>
      <c r="AH155" s="275"/>
    </row>
    <row r="156" spans="2:34" x14ac:dyDescent="0.25">
      <c r="B156" s="274"/>
      <c r="C156" s="124">
        <v>447</v>
      </c>
      <c r="D156" s="43">
        <v>2.8774999999999999</v>
      </c>
      <c r="E156" s="43">
        <v>1.7488999999999999</v>
      </c>
      <c r="F156" s="43">
        <v>0.90710000000000002</v>
      </c>
      <c r="G156" s="43">
        <v>0.4355</v>
      </c>
      <c r="H156" s="43">
        <v>0.1792</v>
      </c>
      <c r="I156" s="43">
        <v>6.2300000000000001E-2</v>
      </c>
      <c r="J156" s="47">
        <v>2.9000000000000001E-2</v>
      </c>
      <c r="K156" s="43"/>
      <c r="L156" s="124">
        <v>447</v>
      </c>
      <c r="M156" s="43">
        <v>2.8856000000000002</v>
      </c>
      <c r="N156" s="43">
        <v>1.7273000000000001</v>
      </c>
      <c r="O156" s="43">
        <v>0.88260000000000005</v>
      </c>
      <c r="P156" s="43">
        <v>0.42880000000000001</v>
      </c>
      <c r="Q156" s="43">
        <v>0.16750000000000001</v>
      </c>
      <c r="R156" s="43">
        <v>6.3899999999999998E-2</v>
      </c>
      <c r="S156" s="47">
        <v>2.5700000000000001E-2</v>
      </c>
      <c r="T156" s="275"/>
      <c r="V156" s="274"/>
      <c r="W156" s="124">
        <v>447</v>
      </c>
      <c r="X156" s="43">
        <v>1.1999999999999999E-3</v>
      </c>
      <c r="Y156" s="43">
        <v>5.0000000000000001E-4</v>
      </c>
      <c r="Z156" s="43">
        <v>1.7488999999999999</v>
      </c>
      <c r="AA156" s="47">
        <v>4.4999999999999997E-3</v>
      </c>
      <c r="AB156" s="43"/>
      <c r="AC156" s="124">
        <v>447</v>
      </c>
      <c r="AD156" s="43">
        <v>8.0000000000000004E-4</v>
      </c>
      <c r="AE156" s="43">
        <v>7.0000000000000001E-3</v>
      </c>
      <c r="AF156" s="43">
        <v>1.7273000000000001</v>
      </c>
      <c r="AG156" s="47">
        <v>4.4000000000000003E-3</v>
      </c>
      <c r="AH156" s="275"/>
    </row>
    <row r="157" spans="2:34" x14ac:dyDescent="0.25">
      <c r="B157" s="274"/>
      <c r="C157" s="124">
        <v>450</v>
      </c>
      <c r="D157" s="43">
        <v>2.9152999999999998</v>
      </c>
      <c r="E157" s="43">
        <v>1.7488999999999999</v>
      </c>
      <c r="F157" s="43">
        <v>0.90849999999999997</v>
      </c>
      <c r="G157" s="43">
        <v>0.43640000000000001</v>
      </c>
      <c r="H157" s="43">
        <v>0.17949999999999999</v>
      </c>
      <c r="I157" s="43">
        <v>6.25E-2</v>
      </c>
      <c r="J157" s="47">
        <v>2.92E-2</v>
      </c>
      <c r="K157" s="43"/>
      <c r="L157" s="124">
        <v>450</v>
      </c>
      <c r="M157" s="43">
        <v>2.8064</v>
      </c>
      <c r="N157" s="43">
        <v>1.7338</v>
      </c>
      <c r="O157" s="43">
        <v>0.8851</v>
      </c>
      <c r="P157" s="43">
        <v>0.43080000000000002</v>
      </c>
      <c r="Q157" s="43">
        <v>0.1681</v>
      </c>
      <c r="R157" s="43">
        <v>6.4000000000000001E-2</v>
      </c>
      <c r="S157" s="47">
        <v>2.5899999999999999E-2</v>
      </c>
      <c r="T157" s="275"/>
      <c r="V157" s="274"/>
      <c r="W157" s="124">
        <v>450</v>
      </c>
      <c r="X157" s="43">
        <v>1.1999999999999999E-3</v>
      </c>
      <c r="Y157" s="43">
        <v>5.0000000000000001E-4</v>
      </c>
      <c r="Z157" s="43">
        <v>1.7488999999999999</v>
      </c>
      <c r="AA157" s="47">
        <v>4.5999999999999999E-3</v>
      </c>
      <c r="AB157" s="43"/>
      <c r="AC157" s="124">
        <v>450</v>
      </c>
      <c r="AD157" s="43">
        <v>8.0000000000000004E-4</v>
      </c>
      <c r="AE157" s="43">
        <v>7.1000000000000004E-3</v>
      </c>
      <c r="AF157" s="43">
        <v>1.7338</v>
      </c>
      <c r="AG157" s="47">
        <v>4.4000000000000003E-3</v>
      </c>
      <c r="AH157" s="275"/>
    </row>
    <row r="158" spans="2:34" x14ac:dyDescent="0.25">
      <c r="B158" s="274"/>
      <c r="C158" s="124">
        <v>453</v>
      </c>
      <c r="D158" s="43">
        <v>2.9152999999999998</v>
      </c>
      <c r="E158" s="43">
        <v>1.752</v>
      </c>
      <c r="F158" s="43">
        <v>0.91080000000000005</v>
      </c>
      <c r="G158" s="43">
        <v>0.43719999999999998</v>
      </c>
      <c r="H158" s="43">
        <v>0.17979999999999999</v>
      </c>
      <c r="I158" s="43">
        <v>6.25E-2</v>
      </c>
      <c r="J158" s="47">
        <v>2.93E-2</v>
      </c>
      <c r="K158" s="43"/>
      <c r="L158" s="124">
        <v>453</v>
      </c>
      <c r="M158" s="43">
        <v>2.8441999999999998</v>
      </c>
      <c r="N158" s="43">
        <v>1.7398</v>
      </c>
      <c r="O158" s="43">
        <v>0.88870000000000005</v>
      </c>
      <c r="P158" s="43">
        <v>0.43230000000000002</v>
      </c>
      <c r="Q158" s="43">
        <v>0.16869999999999999</v>
      </c>
      <c r="R158" s="43">
        <v>6.3899999999999998E-2</v>
      </c>
      <c r="S158" s="47">
        <v>2.5999999999999999E-2</v>
      </c>
      <c r="T158" s="275"/>
      <c r="V158" s="274"/>
      <c r="W158" s="124">
        <v>453</v>
      </c>
      <c r="X158" s="43">
        <v>1.1000000000000001E-3</v>
      </c>
      <c r="Y158" s="43">
        <v>5.0000000000000001E-4</v>
      </c>
      <c r="Z158" s="43">
        <v>1.752</v>
      </c>
      <c r="AA158" s="47">
        <v>4.5999999999999999E-3</v>
      </c>
      <c r="AB158" s="43"/>
      <c r="AC158" s="124">
        <v>453</v>
      </c>
      <c r="AD158" s="43">
        <v>8.0000000000000004E-4</v>
      </c>
      <c r="AE158" s="43">
        <v>7.0000000000000001E-3</v>
      </c>
      <c r="AF158" s="43">
        <v>1.7398</v>
      </c>
      <c r="AG158" s="47">
        <v>4.4999999999999997E-3</v>
      </c>
      <c r="AH158" s="275"/>
    </row>
    <row r="159" spans="2:34" x14ac:dyDescent="0.25">
      <c r="B159" s="274"/>
      <c r="C159" s="124">
        <v>456</v>
      </c>
      <c r="D159" s="43">
        <v>2.9152999999999998</v>
      </c>
      <c r="E159" s="43">
        <v>1.7585</v>
      </c>
      <c r="F159" s="43">
        <v>0.91139999999999999</v>
      </c>
      <c r="G159" s="43">
        <v>0.43780000000000002</v>
      </c>
      <c r="H159" s="43">
        <v>0.17949999999999999</v>
      </c>
      <c r="I159" s="43">
        <v>6.2600000000000003E-2</v>
      </c>
      <c r="J159" s="47">
        <v>2.9499999999999998E-2</v>
      </c>
      <c r="K159" s="43"/>
      <c r="L159" s="124">
        <v>456</v>
      </c>
      <c r="M159" s="43">
        <v>2.8441999999999998</v>
      </c>
      <c r="N159" s="43">
        <v>1.7421</v>
      </c>
      <c r="O159" s="43">
        <v>0.89149999999999996</v>
      </c>
      <c r="P159" s="43">
        <v>0.43309999999999998</v>
      </c>
      <c r="Q159" s="43">
        <v>0.1694</v>
      </c>
      <c r="R159" s="43">
        <v>6.3899999999999998E-2</v>
      </c>
      <c r="S159" s="47">
        <v>2.5999999999999999E-2</v>
      </c>
      <c r="T159" s="275"/>
      <c r="V159" s="274"/>
      <c r="W159" s="124">
        <v>456</v>
      </c>
      <c r="X159" s="43">
        <v>1.1999999999999999E-3</v>
      </c>
      <c r="Y159" s="43">
        <v>5.0000000000000001E-4</v>
      </c>
      <c r="Z159" s="43">
        <v>1.7585</v>
      </c>
      <c r="AA159" s="47">
        <v>4.5999999999999999E-3</v>
      </c>
      <c r="AB159" s="43"/>
      <c r="AC159" s="124">
        <v>456</v>
      </c>
      <c r="AD159" s="43">
        <v>6.9999999999999999E-4</v>
      </c>
      <c r="AE159" s="43">
        <v>7.1000000000000004E-3</v>
      </c>
      <c r="AF159" s="43">
        <v>1.7421</v>
      </c>
      <c r="AG159" s="47">
        <v>4.4000000000000003E-3</v>
      </c>
      <c r="AH159" s="275"/>
    </row>
    <row r="160" spans="2:34" x14ac:dyDescent="0.25">
      <c r="B160" s="274"/>
      <c r="C160" s="124">
        <v>459</v>
      </c>
      <c r="D160" s="43">
        <v>2.9565999999999999</v>
      </c>
      <c r="E160" s="43">
        <v>1.7617</v>
      </c>
      <c r="F160" s="43">
        <v>0.91369999999999996</v>
      </c>
      <c r="G160" s="43">
        <v>0.43830000000000002</v>
      </c>
      <c r="H160" s="43">
        <v>0.18029999999999999</v>
      </c>
      <c r="I160" s="43">
        <v>6.25E-2</v>
      </c>
      <c r="J160" s="47">
        <v>2.9600000000000001E-2</v>
      </c>
      <c r="K160" s="43"/>
      <c r="L160" s="124">
        <v>459</v>
      </c>
      <c r="M160" s="43">
        <v>2.8441999999999998</v>
      </c>
      <c r="N160" s="43">
        <v>1.7484</v>
      </c>
      <c r="O160" s="43">
        <v>0.89349999999999996</v>
      </c>
      <c r="P160" s="43">
        <v>0.43380000000000002</v>
      </c>
      <c r="Q160" s="43">
        <v>0.17</v>
      </c>
      <c r="R160" s="43">
        <v>6.3799999999999996E-2</v>
      </c>
      <c r="S160" s="47">
        <v>2.6100000000000002E-2</v>
      </c>
      <c r="T160" s="275"/>
      <c r="V160" s="274"/>
      <c r="W160" s="124">
        <v>459</v>
      </c>
      <c r="X160" s="43">
        <v>1.1999999999999999E-3</v>
      </c>
      <c r="Y160" s="43">
        <v>5.0000000000000001E-4</v>
      </c>
      <c r="Z160" s="43">
        <v>1.7617</v>
      </c>
      <c r="AA160" s="47">
        <v>4.7000000000000002E-3</v>
      </c>
      <c r="AB160" s="43"/>
      <c r="AC160" s="124">
        <v>459</v>
      </c>
      <c r="AD160" s="43">
        <v>8.0000000000000004E-4</v>
      </c>
      <c r="AE160" s="43">
        <v>7.0000000000000001E-3</v>
      </c>
      <c r="AF160" s="43">
        <v>1.7484</v>
      </c>
      <c r="AG160" s="47">
        <v>4.4999999999999997E-3</v>
      </c>
      <c r="AH160" s="275"/>
    </row>
    <row r="161" spans="2:34" x14ac:dyDescent="0.25">
      <c r="B161" s="274"/>
      <c r="C161" s="124">
        <v>462</v>
      </c>
      <c r="D161" s="43">
        <v>2.9565999999999999</v>
      </c>
      <c r="E161" s="43">
        <v>1.7649999999999999</v>
      </c>
      <c r="F161" s="43">
        <v>0.91600000000000004</v>
      </c>
      <c r="G161" s="43">
        <v>0.43890000000000001</v>
      </c>
      <c r="H161" s="43">
        <v>0.18029999999999999</v>
      </c>
      <c r="I161" s="43">
        <v>6.2600000000000003E-2</v>
      </c>
      <c r="J161" s="47">
        <v>2.9600000000000001E-2</v>
      </c>
      <c r="K161" s="43"/>
      <c r="L161" s="124">
        <v>462</v>
      </c>
      <c r="M161" s="43">
        <v>2.8856000000000002</v>
      </c>
      <c r="N161" s="43">
        <v>1.7524</v>
      </c>
      <c r="O161" s="43">
        <v>0.8952</v>
      </c>
      <c r="P161" s="43">
        <v>0.43540000000000001</v>
      </c>
      <c r="Q161" s="43">
        <v>0.17050000000000001</v>
      </c>
      <c r="R161" s="43">
        <v>6.3899999999999998E-2</v>
      </c>
      <c r="S161" s="47">
        <v>2.6100000000000002E-2</v>
      </c>
      <c r="T161" s="275"/>
      <c r="V161" s="274"/>
      <c r="W161" s="124">
        <v>462</v>
      </c>
      <c r="X161" s="43">
        <v>1.1999999999999999E-3</v>
      </c>
      <c r="Y161" s="43">
        <v>5.0000000000000001E-4</v>
      </c>
      <c r="Z161" s="43">
        <v>1.7649999999999999</v>
      </c>
      <c r="AA161" s="47">
        <v>4.7000000000000002E-3</v>
      </c>
      <c r="AB161" s="43"/>
      <c r="AC161" s="124">
        <v>462</v>
      </c>
      <c r="AD161" s="43">
        <v>8.0000000000000004E-4</v>
      </c>
      <c r="AE161" s="43">
        <v>7.1000000000000004E-3</v>
      </c>
      <c r="AF161" s="43">
        <v>1.7524</v>
      </c>
      <c r="AG161" s="47">
        <v>4.4999999999999997E-3</v>
      </c>
      <c r="AH161" s="275"/>
    </row>
    <row r="162" spans="2:34" x14ac:dyDescent="0.25">
      <c r="B162" s="274"/>
      <c r="C162" s="124">
        <v>465</v>
      </c>
      <c r="D162" s="43">
        <v>2.9152999999999998</v>
      </c>
      <c r="E162" s="43">
        <v>1.7683</v>
      </c>
      <c r="F162" s="43">
        <v>0.9163</v>
      </c>
      <c r="G162" s="43">
        <v>0.4395</v>
      </c>
      <c r="H162" s="43">
        <v>0.18049999999999999</v>
      </c>
      <c r="I162" s="43">
        <v>6.2600000000000003E-2</v>
      </c>
      <c r="J162" s="47">
        <v>2.9700000000000001E-2</v>
      </c>
      <c r="K162" s="43"/>
      <c r="L162" s="124">
        <v>465</v>
      </c>
      <c r="M162" s="43">
        <v>2.8856000000000002</v>
      </c>
      <c r="N162" s="43">
        <v>1.7565999999999999</v>
      </c>
      <c r="O162" s="43">
        <v>0.89790000000000003</v>
      </c>
      <c r="P162" s="43">
        <v>0.43580000000000002</v>
      </c>
      <c r="Q162" s="43">
        <v>0.1714</v>
      </c>
      <c r="R162" s="43">
        <v>6.3799999999999996E-2</v>
      </c>
      <c r="S162" s="47">
        <v>2.6200000000000001E-2</v>
      </c>
      <c r="T162" s="275"/>
      <c r="V162" s="274"/>
      <c r="W162" s="124">
        <v>465</v>
      </c>
      <c r="X162" s="43">
        <v>1.2999999999999999E-3</v>
      </c>
      <c r="Y162" s="43">
        <v>5.0000000000000001E-4</v>
      </c>
      <c r="Z162" s="43">
        <v>1.7683</v>
      </c>
      <c r="AA162" s="47">
        <v>4.7999999999999996E-3</v>
      </c>
      <c r="AB162" s="43"/>
      <c r="AC162" s="124">
        <v>465</v>
      </c>
      <c r="AD162" s="43">
        <v>8.0000000000000004E-4</v>
      </c>
      <c r="AE162" s="43">
        <v>7.0000000000000001E-3</v>
      </c>
      <c r="AF162" s="43">
        <v>1.7565999999999999</v>
      </c>
      <c r="AG162" s="47">
        <v>4.4999999999999997E-3</v>
      </c>
      <c r="AH162" s="275"/>
    </row>
    <row r="163" spans="2:34" x14ac:dyDescent="0.25">
      <c r="B163" s="274"/>
      <c r="C163" s="124">
        <v>468</v>
      </c>
      <c r="D163" s="43">
        <v>2.9152999999999998</v>
      </c>
      <c r="E163" s="43">
        <v>1.7683</v>
      </c>
      <c r="F163" s="43">
        <v>0.91869999999999996</v>
      </c>
      <c r="G163" s="43">
        <v>0.44009999999999999</v>
      </c>
      <c r="H163" s="43">
        <v>0.18090000000000001</v>
      </c>
      <c r="I163" s="43">
        <v>6.2600000000000003E-2</v>
      </c>
      <c r="J163" s="47">
        <v>2.98E-2</v>
      </c>
      <c r="K163" s="43"/>
      <c r="L163" s="124">
        <v>468</v>
      </c>
      <c r="M163" s="43">
        <v>2.8856000000000002</v>
      </c>
      <c r="N163" s="43">
        <v>1.7588999999999999</v>
      </c>
      <c r="O163" s="43">
        <v>0.89929999999999999</v>
      </c>
      <c r="P163" s="43">
        <v>0.43630000000000002</v>
      </c>
      <c r="Q163" s="43">
        <v>0.17180000000000001</v>
      </c>
      <c r="R163" s="43">
        <v>6.3700000000000007E-2</v>
      </c>
      <c r="S163" s="47">
        <v>2.63E-2</v>
      </c>
      <c r="T163" s="275"/>
      <c r="V163" s="274"/>
      <c r="W163" s="124">
        <v>468</v>
      </c>
      <c r="X163" s="43">
        <v>1.2999999999999999E-3</v>
      </c>
      <c r="Y163" s="43">
        <v>5.0000000000000001E-4</v>
      </c>
      <c r="Z163" s="43">
        <v>1.7683</v>
      </c>
      <c r="AA163" s="47">
        <v>4.7999999999999996E-3</v>
      </c>
      <c r="AB163" s="43"/>
      <c r="AC163" s="124">
        <v>468</v>
      </c>
      <c r="AD163" s="43">
        <v>8.0000000000000004E-4</v>
      </c>
      <c r="AE163" s="43">
        <v>7.0000000000000001E-3</v>
      </c>
      <c r="AF163" s="43">
        <v>1.7588999999999999</v>
      </c>
      <c r="AG163" s="47">
        <v>4.4999999999999997E-3</v>
      </c>
      <c r="AH163" s="275"/>
    </row>
    <row r="164" spans="2:34" x14ac:dyDescent="0.25">
      <c r="B164" s="274"/>
      <c r="C164" s="124">
        <v>471</v>
      </c>
      <c r="D164" s="43">
        <v>2.9152999999999998</v>
      </c>
      <c r="E164" s="43">
        <v>1.7749999999999999</v>
      </c>
      <c r="F164" s="43">
        <v>0.91979999999999995</v>
      </c>
      <c r="G164" s="43">
        <v>0.44080000000000003</v>
      </c>
      <c r="H164" s="43">
        <v>0.18099999999999999</v>
      </c>
      <c r="I164" s="43">
        <v>6.2700000000000006E-2</v>
      </c>
      <c r="J164" s="47">
        <v>2.98E-2</v>
      </c>
      <c r="K164" s="43"/>
      <c r="L164" s="124">
        <v>471</v>
      </c>
      <c r="M164" s="43">
        <v>2.8856000000000002</v>
      </c>
      <c r="N164" s="43">
        <v>1.7611000000000001</v>
      </c>
      <c r="O164" s="43">
        <v>0.89970000000000006</v>
      </c>
      <c r="P164" s="43">
        <v>0.43690000000000001</v>
      </c>
      <c r="Q164" s="43">
        <v>0.17219999999999999</v>
      </c>
      <c r="R164" s="43">
        <v>6.3700000000000007E-2</v>
      </c>
      <c r="S164" s="47">
        <v>2.64E-2</v>
      </c>
      <c r="T164" s="275"/>
      <c r="V164" s="274"/>
      <c r="W164" s="124">
        <v>471</v>
      </c>
      <c r="X164" s="43">
        <v>1.2999999999999999E-3</v>
      </c>
      <c r="Y164" s="43">
        <v>2.9999999999999997E-4</v>
      </c>
      <c r="Z164" s="43">
        <v>1.7749999999999999</v>
      </c>
      <c r="AA164" s="47">
        <v>4.8999999999999998E-3</v>
      </c>
      <c r="AB164" s="43"/>
      <c r="AC164" s="124">
        <v>471</v>
      </c>
      <c r="AD164" s="43">
        <v>6.9999999999999999E-4</v>
      </c>
      <c r="AE164" s="43">
        <v>7.1000000000000004E-3</v>
      </c>
      <c r="AF164" s="43">
        <v>1.7611000000000001</v>
      </c>
      <c r="AG164" s="47">
        <v>4.4999999999999997E-3</v>
      </c>
      <c r="AH164" s="275"/>
    </row>
    <row r="165" spans="2:34" x14ac:dyDescent="0.25">
      <c r="B165" s="274"/>
      <c r="C165" s="124">
        <v>474</v>
      </c>
      <c r="D165" s="43">
        <v>2.9152999999999998</v>
      </c>
      <c r="E165" s="43">
        <v>1.7784</v>
      </c>
      <c r="F165" s="43">
        <v>0.92130000000000001</v>
      </c>
      <c r="G165" s="43">
        <v>0.44119999999999998</v>
      </c>
      <c r="H165" s="43">
        <v>0.18140000000000001</v>
      </c>
      <c r="I165" s="43">
        <v>6.2700000000000006E-2</v>
      </c>
      <c r="J165" s="47">
        <v>0.03</v>
      </c>
      <c r="K165" s="43"/>
      <c r="L165" s="124">
        <v>474</v>
      </c>
      <c r="M165" s="43">
        <v>2.8856000000000002</v>
      </c>
      <c r="N165" s="43">
        <v>1.764</v>
      </c>
      <c r="O165" s="43">
        <v>0.90149999999999997</v>
      </c>
      <c r="P165" s="43">
        <v>0.43759999999999999</v>
      </c>
      <c r="Q165" s="43">
        <v>0.1729</v>
      </c>
      <c r="R165" s="43">
        <v>6.3700000000000007E-2</v>
      </c>
      <c r="S165" s="47">
        <v>2.63E-2</v>
      </c>
      <c r="T165" s="275"/>
      <c r="V165" s="274"/>
      <c r="W165" s="124">
        <v>474</v>
      </c>
      <c r="X165" s="43">
        <v>1.1999999999999999E-3</v>
      </c>
      <c r="Y165" s="43">
        <v>2.9999999999999997E-4</v>
      </c>
      <c r="Z165" s="43">
        <v>1.7784</v>
      </c>
      <c r="AA165" s="47">
        <v>4.8999999999999998E-3</v>
      </c>
      <c r="AB165" s="43"/>
      <c r="AC165" s="124">
        <v>474</v>
      </c>
      <c r="AD165" s="43">
        <v>6.9999999999999999E-4</v>
      </c>
      <c r="AE165" s="43">
        <v>7.1000000000000004E-3</v>
      </c>
      <c r="AF165" s="43">
        <v>1.764</v>
      </c>
      <c r="AG165" s="47">
        <v>4.4999999999999997E-3</v>
      </c>
      <c r="AH165" s="275"/>
    </row>
    <row r="166" spans="2:34" x14ac:dyDescent="0.25">
      <c r="B166" s="274"/>
      <c r="C166" s="124">
        <v>477</v>
      </c>
      <c r="D166" s="43">
        <v>2.9565999999999999</v>
      </c>
      <c r="E166" s="43">
        <v>1.7818000000000001</v>
      </c>
      <c r="F166" s="43">
        <v>0.92320000000000002</v>
      </c>
      <c r="G166" s="43">
        <v>0.44140000000000001</v>
      </c>
      <c r="H166" s="43">
        <v>0.1817</v>
      </c>
      <c r="I166" s="43">
        <v>6.2700000000000006E-2</v>
      </c>
      <c r="J166" s="47">
        <v>0.03</v>
      </c>
      <c r="K166" s="43"/>
      <c r="L166" s="124">
        <v>477</v>
      </c>
      <c r="M166" s="43">
        <v>2.8441999999999998</v>
      </c>
      <c r="N166" s="43">
        <v>1.7649999999999999</v>
      </c>
      <c r="O166" s="43">
        <v>0.90329999999999999</v>
      </c>
      <c r="P166" s="43">
        <v>0.43819999999999998</v>
      </c>
      <c r="Q166" s="43">
        <v>0.17349999999999999</v>
      </c>
      <c r="R166" s="43">
        <v>6.3700000000000007E-2</v>
      </c>
      <c r="S166" s="47">
        <v>2.64E-2</v>
      </c>
      <c r="T166" s="275"/>
      <c r="V166" s="274"/>
      <c r="W166" s="124">
        <v>477</v>
      </c>
      <c r="X166" s="43">
        <v>1.1999999999999999E-3</v>
      </c>
      <c r="Y166" s="43">
        <v>2.9999999999999997E-4</v>
      </c>
      <c r="Z166" s="43">
        <v>1.7818000000000001</v>
      </c>
      <c r="AA166" s="47">
        <v>5.0000000000000001E-3</v>
      </c>
      <c r="AB166" s="43"/>
      <c r="AC166" s="124">
        <v>477</v>
      </c>
      <c r="AD166" s="43">
        <v>6.9999999999999999E-4</v>
      </c>
      <c r="AE166" s="43">
        <v>7.1999999999999998E-3</v>
      </c>
      <c r="AF166" s="43">
        <v>1.7649999999999999</v>
      </c>
      <c r="AG166" s="47">
        <v>4.4999999999999997E-3</v>
      </c>
      <c r="AH166" s="275"/>
    </row>
    <row r="167" spans="2:34" x14ac:dyDescent="0.25">
      <c r="B167" s="274"/>
      <c r="C167" s="124">
        <v>480</v>
      </c>
      <c r="D167" s="43">
        <v>2.9152999999999998</v>
      </c>
      <c r="E167" s="43">
        <v>1.7851999999999999</v>
      </c>
      <c r="F167" s="43">
        <v>0.92479999999999996</v>
      </c>
      <c r="G167" s="43">
        <v>0.44190000000000002</v>
      </c>
      <c r="H167" s="43">
        <v>0.182</v>
      </c>
      <c r="I167" s="43">
        <v>6.2600000000000003E-2</v>
      </c>
      <c r="J167" s="47">
        <v>3.0099999999999998E-2</v>
      </c>
      <c r="K167" s="43"/>
      <c r="L167" s="124">
        <v>480</v>
      </c>
      <c r="M167" s="43">
        <v>2.8856000000000002</v>
      </c>
      <c r="N167" s="43">
        <v>1.7712000000000001</v>
      </c>
      <c r="O167" s="43">
        <v>0.90510000000000002</v>
      </c>
      <c r="P167" s="43">
        <v>0.43880000000000002</v>
      </c>
      <c r="Q167" s="43">
        <v>0.1741</v>
      </c>
      <c r="R167" s="43">
        <v>6.3700000000000007E-2</v>
      </c>
      <c r="S167" s="47">
        <v>2.6499999999999999E-2</v>
      </c>
      <c r="T167" s="275"/>
      <c r="V167" s="274"/>
      <c r="W167" s="124">
        <v>480</v>
      </c>
      <c r="X167" s="43">
        <v>1.1999999999999999E-3</v>
      </c>
      <c r="Y167" s="43">
        <v>2.9999999999999997E-4</v>
      </c>
      <c r="Z167" s="43">
        <v>1.7851999999999999</v>
      </c>
      <c r="AA167" s="47">
        <v>5.1000000000000004E-3</v>
      </c>
      <c r="AB167" s="43"/>
      <c r="AC167" s="124">
        <v>480</v>
      </c>
      <c r="AD167" s="43">
        <v>6.9999999999999999E-4</v>
      </c>
      <c r="AE167" s="43">
        <v>7.3000000000000001E-3</v>
      </c>
      <c r="AF167" s="43">
        <v>1.7712000000000001</v>
      </c>
      <c r="AG167" s="47">
        <v>4.4999999999999997E-3</v>
      </c>
      <c r="AH167" s="275"/>
    </row>
    <row r="168" spans="2:34" x14ac:dyDescent="0.25">
      <c r="B168" s="274"/>
      <c r="C168" s="124">
        <v>483</v>
      </c>
      <c r="D168" s="43">
        <v>2.9565999999999999</v>
      </c>
      <c r="E168" s="43">
        <v>1.7818000000000001</v>
      </c>
      <c r="F168" s="43">
        <v>0.92610000000000003</v>
      </c>
      <c r="G168" s="43">
        <v>0.4425</v>
      </c>
      <c r="H168" s="43">
        <v>0.18240000000000001</v>
      </c>
      <c r="I168" s="43">
        <v>6.2700000000000006E-2</v>
      </c>
      <c r="J168" s="47">
        <v>3.0200000000000001E-2</v>
      </c>
      <c r="K168" s="43"/>
      <c r="L168" s="124">
        <v>483</v>
      </c>
      <c r="M168" s="43">
        <v>2.8856000000000002</v>
      </c>
      <c r="N168" s="43">
        <v>1.7745</v>
      </c>
      <c r="O168" s="43">
        <v>0.90600000000000003</v>
      </c>
      <c r="P168" s="43">
        <v>0.44040000000000001</v>
      </c>
      <c r="Q168" s="43">
        <v>0.17480000000000001</v>
      </c>
      <c r="R168" s="43">
        <v>6.3700000000000007E-2</v>
      </c>
      <c r="S168" s="47">
        <v>2.6599999999999999E-2</v>
      </c>
      <c r="T168" s="275"/>
      <c r="V168" s="274"/>
      <c r="W168" s="124">
        <v>483</v>
      </c>
      <c r="X168" s="43">
        <v>1.2999999999999999E-3</v>
      </c>
      <c r="Y168" s="43">
        <v>2.0000000000000001E-4</v>
      </c>
      <c r="Z168" s="43">
        <v>1.7818000000000001</v>
      </c>
      <c r="AA168" s="47">
        <v>5.0000000000000001E-3</v>
      </c>
      <c r="AB168" s="43"/>
      <c r="AC168" s="124">
        <v>483</v>
      </c>
      <c r="AD168" s="43">
        <v>8.0000000000000004E-4</v>
      </c>
      <c r="AE168" s="43">
        <v>7.3000000000000001E-3</v>
      </c>
      <c r="AF168" s="43">
        <v>1.7745</v>
      </c>
      <c r="AG168" s="47">
        <v>4.4999999999999997E-3</v>
      </c>
      <c r="AH168" s="275"/>
    </row>
    <row r="169" spans="2:34" x14ac:dyDescent="0.25">
      <c r="B169" s="274"/>
      <c r="C169" s="124">
        <v>486</v>
      </c>
      <c r="D169" s="43">
        <v>2.9152999999999998</v>
      </c>
      <c r="E169" s="43">
        <v>1.7887</v>
      </c>
      <c r="F169" s="43">
        <v>0.92749999999999999</v>
      </c>
      <c r="G169" s="43">
        <v>0.443</v>
      </c>
      <c r="H169" s="43">
        <v>0.18279999999999999</v>
      </c>
      <c r="I169" s="43">
        <v>6.2600000000000003E-2</v>
      </c>
      <c r="J169" s="47">
        <v>3.0200000000000001E-2</v>
      </c>
      <c r="K169" s="43"/>
      <c r="L169" s="124">
        <v>486</v>
      </c>
      <c r="M169" s="43">
        <v>2.8856000000000002</v>
      </c>
      <c r="N169" s="43">
        <v>1.7773000000000001</v>
      </c>
      <c r="O169" s="43">
        <v>0.90790000000000004</v>
      </c>
      <c r="P169" s="43">
        <v>0.44069999999999998</v>
      </c>
      <c r="Q169" s="43">
        <v>0.17560000000000001</v>
      </c>
      <c r="R169" s="43">
        <v>6.3500000000000001E-2</v>
      </c>
      <c r="S169" s="47">
        <v>2.6599999999999999E-2</v>
      </c>
      <c r="T169" s="275"/>
      <c r="V169" s="274"/>
      <c r="W169" s="124">
        <v>486</v>
      </c>
      <c r="X169" s="43">
        <v>1.2999999999999999E-3</v>
      </c>
      <c r="Y169" s="43">
        <v>2.0000000000000001E-4</v>
      </c>
      <c r="Z169" s="43">
        <v>1.7887</v>
      </c>
      <c r="AA169" s="47">
        <v>5.1000000000000004E-3</v>
      </c>
      <c r="AB169" s="43"/>
      <c r="AC169" s="124">
        <v>486</v>
      </c>
      <c r="AD169" s="43">
        <v>8.0000000000000004E-4</v>
      </c>
      <c r="AE169" s="43">
        <v>7.4000000000000003E-3</v>
      </c>
      <c r="AF169" s="43">
        <v>1.7773000000000001</v>
      </c>
      <c r="AG169" s="47">
        <v>4.4999999999999997E-3</v>
      </c>
      <c r="AH169" s="275"/>
    </row>
    <row r="170" spans="2:34" x14ac:dyDescent="0.25">
      <c r="B170" s="274"/>
      <c r="C170" s="124">
        <v>489</v>
      </c>
      <c r="D170" s="43">
        <v>2.9152999999999998</v>
      </c>
      <c r="E170" s="43">
        <v>1.7922</v>
      </c>
      <c r="F170" s="43">
        <v>0.92830000000000001</v>
      </c>
      <c r="G170" s="43">
        <v>0.44330000000000003</v>
      </c>
      <c r="H170" s="43">
        <v>0.1832</v>
      </c>
      <c r="I170" s="43">
        <v>6.2600000000000003E-2</v>
      </c>
      <c r="J170" s="47">
        <v>3.0300000000000001E-2</v>
      </c>
      <c r="K170" s="43"/>
      <c r="L170" s="124">
        <v>489</v>
      </c>
      <c r="M170" s="43">
        <v>2.8441999999999998</v>
      </c>
      <c r="N170" s="43">
        <v>1.7799</v>
      </c>
      <c r="O170" s="43">
        <v>0.91020000000000001</v>
      </c>
      <c r="P170" s="43">
        <v>0.4415</v>
      </c>
      <c r="Q170" s="43">
        <v>0.17630000000000001</v>
      </c>
      <c r="R170" s="43">
        <v>6.3500000000000001E-2</v>
      </c>
      <c r="S170" s="47">
        <v>2.6599999999999999E-2</v>
      </c>
      <c r="T170" s="275"/>
      <c r="V170" s="274"/>
      <c r="W170" s="124">
        <v>489</v>
      </c>
      <c r="X170" s="43">
        <v>1.1999999999999999E-3</v>
      </c>
      <c r="Y170" s="43">
        <v>2.9999999999999997E-4</v>
      </c>
      <c r="Z170" s="43">
        <v>1.7922</v>
      </c>
      <c r="AA170" s="47">
        <v>5.1999999999999998E-3</v>
      </c>
      <c r="AB170" s="43"/>
      <c r="AC170" s="124">
        <v>489</v>
      </c>
      <c r="AD170" s="43">
        <v>6.9999999999999999E-4</v>
      </c>
      <c r="AE170" s="43">
        <v>7.4000000000000003E-3</v>
      </c>
      <c r="AF170" s="43">
        <v>1.7799</v>
      </c>
      <c r="AG170" s="47">
        <v>4.4999999999999997E-3</v>
      </c>
      <c r="AH170" s="275"/>
    </row>
    <row r="171" spans="2:34" x14ac:dyDescent="0.25">
      <c r="B171" s="274"/>
      <c r="C171" s="124">
        <v>492</v>
      </c>
      <c r="D171" s="43">
        <v>2.9565999999999999</v>
      </c>
      <c r="E171" s="43">
        <v>1.7922</v>
      </c>
      <c r="F171" s="43">
        <v>0.92969999999999997</v>
      </c>
      <c r="G171" s="43">
        <v>0.44369999999999998</v>
      </c>
      <c r="H171" s="43">
        <v>0.18360000000000001</v>
      </c>
      <c r="I171" s="43">
        <v>6.25E-2</v>
      </c>
      <c r="J171" s="47">
        <v>3.04E-2</v>
      </c>
      <c r="K171" s="43"/>
      <c r="L171" s="124">
        <v>492</v>
      </c>
      <c r="M171" s="43">
        <v>2.8856000000000002</v>
      </c>
      <c r="N171" s="43">
        <v>1.7836000000000001</v>
      </c>
      <c r="O171" s="43">
        <v>0.91149999999999998</v>
      </c>
      <c r="P171" s="43">
        <v>0.44169999999999998</v>
      </c>
      <c r="Q171" s="43">
        <v>0.17680000000000001</v>
      </c>
      <c r="R171" s="43">
        <v>6.3399999999999998E-2</v>
      </c>
      <c r="S171" s="47">
        <v>2.6599999999999999E-2</v>
      </c>
      <c r="T171" s="275"/>
      <c r="V171" s="274"/>
      <c r="W171" s="124">
        <v>492</v>
      </c>
      <c r="X171" s="43">
        <v>1.1999999999999999E-3</v>
      </c>
      <c r="Y171" s="43">
        <v>2.9999999999999997E-4</v>
      </c>
      <c r="Z171" s="43">
        <v>1.7922</v>
      </c>
      <c r="AA171" s="47">
        <v>5.1999999999999998E-3</v>
      </c>
      <c r="AB171" s="43"/>
      <c r="AC171" s="124">
        <v>492</v>
      </c>
      <c r="AD171" s="43">
        <v>6.9999999999999999E-4</v>
      </c>
      <c r="AE171" s="43">
        <v>7.4999999999999997E-3</v>
      </c>
      <c r="AF171" s="43">
        <v>1.7836000000000001</v>
      </c>
      <c r="AG171" s="47">
        <v>4.4999999999999997E-3</v>
      </c>
      <c r="AH171" s="275"/>
    </row>
    <row r="172" spans="2:34" x14ac:dyDescent="0.25">
      <c r="B172" s="274"/>
      <c r="C172" s="124">
        <v>495</v>
      </c>
      <c r="D172" s="43">
        <v>2.9565999999999999</v>
      </c>
      <c r="E172" s="43">
        <v>1.7991999999999999</v>
      </c>
      <c r="F172" s="43">
        <v>0.93020000000000003</v>
      </c>
      <c r="G172" s="43">
        <v>0.44400000000000001</v>
      </c>
      <c r="H172" s="43">
        <v>0.18379999999999999</v>
      </c>
      <c r="I172" s="43">
        <v>6.25E-2</v>
      </c>
      <c r="J172" s="47">
        <v>3.04E-2</v>
      </c>
      <c r="K172" s="43"/>
      <c r="L172" s="124">
        <v>495</v>
      </c>
      <c r="M172" s="43">
        <v>2.8856000000000002</v>
      </c>
      <c r="N172" s="43">
        <v>1.7850999999999999</v>
      </c>
      <c r="O172" s="43">
        <v>0.91339999999999999</v>
      </c>
      <c r="P172" s="43">
        <v>0.4425</v>
      </c>
      <c r="Q172" s="43">
        <v>0.1774</v>
      </c>
      <c r="R172" s="43">
        <v>6.3500000000000001E-2</v>
      </c>
      <c r="S172" s="47">
        <v>2.6599999999999999E-2</v>
      </c>
      <c r="T172" s="275"/>
      <c r="V172" s="274"/>
      <c r="W172" s="124">
        <v>495</v>
      </c>
      <c r="X172" s="43">
        <v>1.2999999999999999E-3</v>
      </c>
      <c r="Y172" s="43">
        <v>2.9999999999999997E-4</v>
      </c>
      <c r="Z172" s="43">
        <v>1.7991999999999999</v>
      </c>
      <c r="AA172" s="47">
        <v>5.1999999999999998E-3</v>
      </c>
      <c r="AB172" s="43"/>
      <c r="AC172" s="124">
        <v>495</v>
      </c>
      <c r="AD172" s="43">
        <v>6.9999999999999999E-4</v>
      </c>
      <c r="AE172" s="43">
        <v>7.6E-3</v>
      </c>
      <c r="AF172" s="43">
        <v>1.7850999999999999</v>
      </c>
      <c r="AG172" s="47">
        <v>4.4999999999999997E-3</v>
      </c>
      <c r="AH172" s="275"/>
    </row>
    <row r="173" spans="2:34" x14ac:dyDescent="0.25">
      <c r="B173" s="274"/>
      <c r="C173" s="124">
        <v>498</v>
      </c>
      <c r="D173" s="43">
        <v>2.9565999999999999</v>
      </c>
      <c r="E173" s="43">
        <v>1.7991999999999999</v>
      </c>
      <c r="F173" s="43">
        <v>0.93140000000000001</v>
      </c>
      <c r="G173" s="43">
        <v>0.44450000000000001</v>
      </c>
      <c r="H173" s="43">
        <v>0.1842</v>
      </c>
      <c r="I173" s="43">
        <v>6.25E-2</v>
      </c>
      <c r="J173" s="47">
        <v>3.04E-2</v>
      </c>
      <c r="K173" s="43"/>
      <c r="L173" s="124">
        <v>498</v>
      </c>
      <c r="M173" s="43">
        <v>2.8856000000000002</v>
      </c>
      <c r="N173" s="43">
        <v>1.7896000000000001</v>
      </c>
      <c r="O173" s="43">
        <v>0.91520000000000001</v>
      </c>
      <c r="P173" s="43">
        <v>0.443</v>
      </c>
      <c r="Q173" s="43">
        <v>0.17810000000000001</v>
      </c>
      <c r="R173" s="43">
        <v>6.3500000000000001E-2</v>
      </c>
      <c r="S173" s="47">
        <v>2.6700000000000002E-2</v>
      </c>
      <c r="T173" s="275"/>
      <c r="V173" s="274"/>
      <c r="W173" s="124">
        <v>498</v>
      </c>
      <c r="X173" s="43">
        <v>1.1999999999999999E-3</v>
      </c>
      <c r="Y173" s="43">
        <v>2.0000000000000001E-4</v>
      </c>
      <c r="Z173" s="43">
        <v>1.7991999999999999</v>
      </c>
      <c r="AA173" s="47">
        <v>5.3E-3</v>
      </c>
      <c r="AB173" s="43"/>
      <c r="AC173" s="124">
        <v>498</v>
      </c>
      <c r="AD173" s="43">
        <v>6.9999999999999999E-4</v>
      </c>
      <c r="AE173" s="43">
        <v>7.7000000000000002E-3</v>
      </c>
      <c r="AF173" s="43">
        <v>1.7896000000000001</v>
      </c>
      <c r="AG173" s="47">
        <v>4.5999999999999999E-3</v>
      </c>
      <c r="AH173" s="275"/>
    </row>
    <row r="174" spans="2:34" x14ac:dyDescent="0.25">
      <c r="B174" s="274"/>
      <c r="C174" s="124">
        <v>501</v>
      </c>
      <c r="D174" s="43">
        <v>2.9565999999999999</v>
      </c>
      <c r="E174" s="43">
        <v>1.8028</v>
      </c>
      <c r="F174" s="43">
        <v>0.93100000000000005</v>
      </c>
      <c r="G174" s="43">
        <v>0.44479999999999997</v>
      </c>
      <c r="H174" s="43">
        <v>0.1847</v>
      </c>
      <c r="I174" s="43">
        <v>6.2399999999999997E-2</v>
      </c>
      <c r="J174" s="47">
        <v>3.0499999999999999E-2</v>
      </c>
      <c r="K174" s="43"/>
      <c r="L174" s="124">
        <v>501</v>
      </c>
      <c r="M174" s="43">
        <v>2.8856000000000002</v>
      </c>
      <c r="N174" s="43">
        <v>1.7914000000000001</v>
      </c>
      <c r="O174" s="43">
        <v>0.91620000000000001</v>
      </c>
      <c r="P174" s="43">
        <v>0.44340000000000002</v>
      </c>
      <c r="Q174" s="43">
        <v>0.17860000000000001</v>
      </c>
      <c r="R174" s="43">
        <v>6.3500000000000001E-2</v>
      </c>
      <c r="S174" s="47">
        <v>2.6700000000000002E-2</v>
      </c>
      <c r="T174" s="275"/>
      <c r="V174" s="274"/>
      <c r="W174" s="124">
        <v>501</v>
      </c>
      <c r="X174" s="43">
        <v>1.2999999999999999E-3</v>
      </c>
      <c r="Y174" s="43">
        <v>2.0000000000000001E-4</v>
      </c>
      <c r="Z174" s="43">
        <v>1.8028</v>
      </c>
      <c r="AA174" s="47">
        <v>5.3E-3</v>
      </c>
      <c r="AB174" s="43"/>
      <c r="AC174" s="124">
        <v>501</v>
      </c>
      <c r="AD174" s="43">
        <v>5.9999999999999995E-4</v>
      </c>
      <c r="AE174" s="43">
        <v>7.9000000000000008E-3</v>
      </c>
      <c r="AF174" s="43">
        <v>1.7914000000000001</v>
      </c>
      <c r="AG174" s="47">
        <v>4.5999999999999999E-3</v>
      </c>
      <c r="AH174" s="275"/>
    </row>
    <row r="175" spans="2:34" x14ac:dyDescent="0.25">
      <c r="B175" s="274"/>
      <c r="C175" s="124">
        <v>504</v>
      </c>
      <c r="D175" s="43">
        <v>2.9565999999999999</v>
      </c>
      <c r="E175" s="43">
        <v>1.8064</v>
      </c>
      <c r="F175" s="43">
        <v>0.93269999999999997</v>
      </c>
      <c r="G175" s="43">
        <v>0.44519999999999998</v>
      </c>
      <c r="H175" s="43">
        <v>0.18509999999999999</v>
      </c>
      <c r="I175" s="43">
        <v>6.2199999999999998E-2</v>
      </c>
      <c r="J175" s="47">
        <v>3.0499999999999999E-2</v>
      </c>
      <c r="K175" s="43"/>
      <c r="L175" s="124">
        <v>504</v>
      </c>
      <c r="M175" s="43">
        <v>2.8856000000000002</v>
      </c>
      <c r="N175" s="43">
        <v>1.7929999999999999</v>
      </c>
      <c r="O175" s="43">
        <v>0.91849999999999998</v>
      </c>
      <c r="P175" s="43">
        <v>0.44359999999999999</v>
      </c>
      <c r="Q175" s="43">
        <v>0.17929999999999999</v>
      </c>
      <c r="R175" s="43">
        <v>6.3500000000000001E-2</v>
      </c>
      <c r="S175" s="47">
        <v>2.6800000000000001E-2</v>
      </c>
      <c r="T175" s="275"/>
      <c r="V175" s="274"/>
      <c r="W175" s="124">
        <v>504</v>
      </c>
      <c r="X175" s="43">
        <v>1.2999999999999999E-3</v>
      </c>
      <c r="Y175" s="43">
        <v>5.0000000000000001E-4</v>
      </c>
      <c r="Z175" s="43">
        <v>1.8064</v>
      </c>
      <c r="AA175" s="47">
        <v>5.3E-3</v>
      </c>
      <c r="AB175" s="43"/>
      <c r="AC175" s="124">
        <v>504</v>
      </c>
      <c r="AD175" s="43">
        <v>6.9999999999999999E-4</v>
      </c>
      <c r="AE175" s="43">
        <v>8.0999999999999996E-3</v>
      </c>
      <c r="AF175" s="43">
        <v>1.7929999999999999</v>
      </c>
      <c r="AG175" s="47">
        <v>4.4999999999999997E-3</v>
      </c>
      <c r="AH175" s="275"/>
    </row>
    <row r="176" spans="2:34" x14ac:dyDescent="0.25">
      <c r="B176" s="274"/>
      <c r="C176" s="124">
        <v>507</v>
      </c>
      <c r="D176" s="43">
        <v>2.9152999999999998</v>
      </c>
      <c r="E176" s="43">
        <v>1.81</v>
      </c>
      <c r="F176" s="43">
        <v>0.93389999999999995</v>
      </c>
      <c r="G176" s="43">
        <v>0.44550000000000001</v>
      </c>
      <c r="H176" s="43">
        <v>0.18590000000000001</v>
      </c>
      <c r="I176" s="43">
        <v>6.1899999999999997E-2</v>
      </c>
      <c r="J176" s="47">
        <v>3.0499999999999999E-2</v>
      </c>
      <c r="K176" s="43"/>
      <c r="L176" s="124">
        <v>507</v>
      </c>
      <c r="M176" s="43">
        <v>2.8856000000000002</v>
      </c>
      <c r="N176" s="43">
        <v>1.7965</v>
      </c>
      <c r="O176" s="43">
        <v>0.9204</v>
      </c>
      <c r="P176" s="43">
        <v>0.44409999999999999</v>
      </c>
      <c r="Q176" s="43">
        <v>0.18</v>
      </c>
      <c r="R176" s="43">
        <v>6.3600000000000004E-2</v>
      </c>
      <c r="S176" s="47">
        <v>2.6800000000000001E-2</v>
      </c>
      <c r="T176" s="275"/>
      <c r="V176" s="274"/>
      <c r="W176" s="124">
        <v>507</v>
      </c>
      <c r="X176" s="43">
        <v>1.2999999999999999E-3</v>
      </c>
      <c r="Y176" s="43">
        <v>5.0000000000000001E-4</v>
      </c>
      <c r="Z176" s="43">
        <v>1.81</v>
      </c>
      <c r="AA176" s="47">
        <v>5.4000000000000003E-3</v>
      </c>
      <c r="AB176" s="43"/>
      <c r="AC176" s="124">
        <v>507</v>
      </c>
      <c r="AD176" s="43">
        <v>6.9999999999999999E-4</v>
      </c>
      <c r="AE176" s="43">
        <v>8.2000000000000007E-3</v>
      </c>
      <c r="AF176" s="43">
        <v>1.7965</v>
      </c>
      <c r="AG176" s="47">
        <v>4.5999999999999999E-3</v>
      </c>
      <c r="AH176" s="275"/>
    </row>
    <row r="177" spans="2:34" x14ac:dyDescent="0.25">
      <c r="B177" s="274"/>
      <c r="C177" s="124">
        <v>510</v>
      </c>
      <c r="D177" s="43">
        <v>2.9152999999999998</v>
      </c>
      <c r="E177" s="43">
        <v>1.81</v>
      </c>
      <c r="F177" s="43">
        <v>0.93440000000000001</v>
      </c>
      <c r="G177" s="43">
        <v>0.44550000000000001</v>
      </c>
      <c r="H177" s="43">
        <v>0.1865</v>
      </c>
      <c r="I177" s="43">
        <v>6.1800000000000001E-2</v>
      </c>
      <c r="J177" s="47">
        <v>3.0700000000000002E-2</v>
      </c>
      <c r="K177" s="43"/>
      <c r="L177" s="124">
        <v>510</v>
      </c>
      <c r="M177" s="43">
        <v>2.9312999999999998</v>
      </c>
      <c r="N177" s="43">
        <v>1.7969999999999999</v>
      </c>
      <c r="O177" s="43">
        <v>0.92130000000000001</v>
      </c>
      <c r="P177" s="43">
        <v>0.44490000000000002</v>
      </c>
      <c r="Q177" s="43">
        <v>0.1804</v>
      </c>
      <c r="R177" s="43">
        <v>6.3700000000000007E-2</v>
      </c>
      <c r="S177" s="47">
        <v>2.6800000000000001E-2</v>
      </c>
      <c r="T177" s="275"/>
      <c r="V177" s="274"/>
      <c r="W177" s="124">
        <v>510</v>
      </c>
      <c r="X177" s="43">
        <v>1.2999999999999999E-3</v>
      </c>
      <c r="Y177" s="43">
        <v>5.0000000000000001E-4</v>
      </c>
      <c r="Z177" s="43">
        <v>1.81</v>
      </c>
      <c r="AA177" s="47">
        <v>5.4000000000000003E-3</v>
      </c>
      <c r="AB177" s="43"/>
      <c r="AC177" s="124">
        <v>510</v>
      </c>
      <c r="AD177" s="43">
        <v>6.9999999999999999E-4</v>
      </c>
      <c r="AE177" s="43">
        <v>8.2000000000000007E-3</v>
      </c>
      <c r="AF177" s="43">
        <v>1.7969999999999999</v>
      </c>
      <c r="AG177" s="47">
        <v>4.5999999999999999E-3</v>
      </c>
      <c r="AH177" s="275"/>
    </row>
    <row r="178" spans="2:34" x14ac:dyDescent="0.25">
      <c r="B178" s="274"/>
      <c r="C178" s="124">
        <v>513</v>
      </c>
      <c r="D178" s="43">
        <v>2.9565999999999999</v>
      </c>
      <c r="E178" s="43">
        <v>1.8137000000000001</v>
      </c>
      <c r="F178" s="43">
        <v>0.93530000000000002</v>
      </c>
      <c r="G178" s="43">
        <v>0.4456</v>
      </c>
      <c r="H178" s="43">
        <v>0.18720000000000001</v>
      </c>
      <c r="I178" s="43">
        <v>6.1699999999999998E-2</v>
      </c>
      <c r="J178" s="47">
        <v>3.0800000000000001E-2</v>
      </c>
      <c r="K178" s="43"/>
      <c r="L178" s="124">
        <v>513</v>
      </c>
      <c r="M178" s="43">
        <v>2.9312999999999998</v>
      </c>
      <c r="N178" s="43">
        <v>1.8019000000000001</v>
      </c>
      <c r="O178" s="43">
        <v>0.92320000000000002</v>
      </c>
      <c r="P178" s="43">
        <v>0.44500000000000001</v>
      </c>
      <c r="Q178" s="43">
        <v>0.18099999999999999</v>
      </c>
      <c r="R178" s="43">
        <v>6.3700000000000007E-2</v>
      </c>
      <c r="S178" s="47">
        <v>2.6700000000000002E-2</v>
      </c>
      <c r="T178" s="275"/>
      <c r="V178" s="274"/>
      <c r="W178" s="124">
        <v>513</v>
      </c>
      <c r="X178" s="43">
        <v>1.2999999999999999E-3</v>
      </c>
      <c r="Y178" s="43">
        <v>5.9999999999999995E-4</v>
      </c>
      <c r="Z178" s="43">
        <v>1.8137000000000001</v>
      </c>
      <c r="AA178" s="47">
        <v>5.4000000000000003E-3</v>
      </c>
      <c r="AB178" s="43"/>
      <c r="AC178" s="124">
        <v>513</v>
      </c>
      <c r="AD178" s="43">
        <v>5.9999999999999995E-4</v>
      </c>
      <c r="AE178" s="43">
        <v>8.3000000000000001E-3</v>
      </c>
      <c r="AF178" s="43">
        <v>1.8019000000000001</v>
      </c>
      <c r="AG178" s="47">
        <v>4.5999999999999999E-3</v>
      </c>
      <c r="AH178" s="275"/>
    </row>
    <row r="179" spans="2:34" x14ac:dyDescent="0.25">
      <c r="B179" s="274"/>
      <c r="C179" s="124">
        <v>516</v>
      </c>
      <c r="D179" s="43">
        <v>2.9565999999999999</v>
      </c>
      <c r="E179" s="43">
        <v>1.81</v>
      </c>
      <c r="F179" s="43">
        <v>0.9365</v>
      </c>
      <c r="G179" s="43">
        <v>0.44590000000000002</v>
      </c>
      <c r="H179" s="43">
        <v>0.1875</v>
      </c>
      <c r="I179" s="43">
        <v>6.1600000000000002E-2</v>
      </c>
      <c r="J179" s="47">
        <v>3.0800000000000001E-2</v>
      </c>
      <c r="K179" s="43"/>
      <c r="L179" s="124">
        <v>516</v>
      </c>
      <c r="M179" s="43">
        <v>2.9312999999999998</v>
      </c>
      <c r="N179" s="43">
        <v>1.8073999999999999</v>
      </c>
      <c r="O179" s="43">
        <v>0.92510000000000003</v>
      </c>
      <c r="P179" s="43">
        <v>0.44519999999999998</v>
      </c>
      <c r="Q179" s="43">
        <v>0.1817</v>
      </c>
      <c r="R179" s="43">
        <v>6.3700000000000007E-2</v>
      </c>
      <c r="S179" s="47">
        <v>2.6800000000000001E-2</v>
      </c>
      <c r="T179" s="275"/>
      <c r="V179" s="274"/>
      <c r="W179" s="124">
        <v>516</v>
      </c>
      <c r="X179" s="43">
        <v>1.1999999999999999E-3</v>
      </c>
      <c r="Y179" s="43">
        <v>5.9999999999999995E-4</v>
      </c>
      <c r="Z179" s="43">
        <v>1.81</v>
      </c>
      <c r="AA179" s="47">
        <v>5.4999999999999997E-3</v>
      </c>
      <c r="AB179" s="43"/>
      <c r="AC179" s="124">
        <v>516</v>
      </c>
      <c r="AD179" s="43">
        <v>6.9999999999999999E-4</v>
      </c>
      <c r="AE179" s="43">
        <v>8.3999999999999995E-3</v>
      </c>
      <c r="AF179" s="43">
        <v>1.8073999999999999</v>
      </c>
      <c r="AG179" s="47">
        <v>4.5999999999999999E-3</v>
      </c>
      <c r="AH179" s="275"/>
    </row>
    <row r="180" spans="2:34" x14ac:dyDescent="0.25">
      <c r="B180" s="274"/>
      <c r="C180" s="124">
        <v>519</v>
      </c>
      <c r="D180" s="43">
        <v>2.9565999999999999</v>
      </c>
      <c r="E180" s="43">
        <v>1.8173999999999999</v>
      </c>
      <c r="F180" s="43">
        <v>0.93759999999999999</v>
      </c>
      <c r="G180" s="43">
        <v>0.4461</v>
      </c>
      <c r="H180" s="43">
        <v>0.18779999999999999</v>
      </c>
      <c r="I180" s="43">
        <v>6.1400000000000003E-2</v>
      </c>
      <c r="J180" s="47">
        <v>3.0800000000000001E-2</v>
      </c>
      <c r="K180" s="43"/>
      <c r="L180" s="124">
        <v>519</v>
      </c>
      <c r="M180" s="43">
        <v>2.9312999999999998</v>
      </c>
      <c r="N180" s="43">
        <v>1.8073999999999999</v>
      </c>
      <c r="O180" s="43">
        <v>0.92649999999999999</v>
      </c>
      <c r="P180" s="43">
        <v>0.44540000000000002</v>
      </c>
      <c r="Q180" s="43">
        <v>0.1822</v>
      </c>
      <c r="R180" s="43">
        <v>6.3700000000000007E-2</v>
      </c>
      <c r="S180" s="47">
        <v>2.6800000000000001E-2</v>
      </c>
      <c r="T180" s="275"/>
      <c r="V180" s="274"/>
      <c r="W180" s="124">
        <v>519</v>
      </c>
      <c r="X180" s="43">
        <v>1.1999999999999999E-3</v>
      </c>
      <c r="Y180" s="43">
        <v>5.0000000000000001E-4</v>
      </c>
      <c r="Z180" s="43">
        <v>1.8173999999999999</v>
      </c>
      <c r="AA180" s="47">
        <v>5.4999999999999997E-3</v>
      </c>
      <c r="AB180" s="43"/>
      <c r="AC180" s="124">
        <v>519</v>
      </c>
      <c r="AD180" s="43">
        <v>6.9999999999999999E-4</v>
      </c>
      <c r="AE180" s="43">
        <v>8.5000000000000006E-3</v>
      </c>
      <c r="AF180" s="43">
        <v>1.8073999999999999</v>
      </c>
      <c r="AG180" s="47">
        <v>4.4999999999999997E-3</v>
      </c>
      <c r="AH180" s="275"/>
    </row>
    <row r="181" spans="2:34" x14ac:dyDescent="0.25">
      <c r="B181" s="274"/>
      <c r="C181" s="124">
        <v>522</v>
      </c>
      <c r="D181" s="43">
        <v>2.9152999999999998</v>
      </c>
      <c r="E181" s="43">
        <v>1.8137000000000001</v>
      </c>
      <c r="F181" s="43">
        <v>0.93820000000000003</v>
      </c>
      <c r="G181" s="43">
        <v>0.4466</v>
      </c>
      <c r="H181" s="43">
        <v>0.1888</v>
      </c>
      <c r="I181" s="43">
        <v>6.1400000000000003E-2</v>
      </c>
      <c r="J181" s="47">
        <v>3.09E-2</v>
      </c>
      <c r="K181" s="43"/>
      <c r="L181" s="124">
        <v>522</v>
      </c>
      <c r="M181" s="43">
        <v>2.9312999999999998</v>
      </c>
      <c r="N181" s="43">
        <v>1.8088</v>
      </c>
      <c r="O181" s="43">
        <v>0.92700000000000005</v>
      </c>
      <c r="P181" s="43">
        <v>0.44590000000000002</v>
      </c>
      <c r="Q181" s="43">
        <v>0.1827</v>
      </c>
      <c r="R181" s="43">
        <v>6.3799999999999996E-2</v>
      </c>
      <c r="S181" s="47">
        <v>2.69E-2</v>
      </c>
      <c r="T181" s="275"/>
      <c r="V181" s="274"/>
      <c r="W181" s="124">
        <v>522</v>
      </c>
      <c r="X181" s="43">
        <v>1.2999999999999999E-3</v>
      </c>
      <c r="Y181" s="43">
        <v>5.0000000000000001E-4</v>
      </c>
      <c r="Z181" s="43">
        <v>1.8137000000000001</v>
      </c>
      <c r="AA181" s="47">
        <v>5.4999999999999997E-3</v>
      </c>
      <c r="AB181" s="43"/>
      <c r="AC181" s="124">
        <v>522</v>
      </c>
      <c r="AD181" s="43">
        <v>5.9999999999999995E-4</v>
      </c>
      <c r="AE181" s="43">
        <v>8.6E-3</v>
      </c>
      <c r="AF181" s="43">
        <v>1.8088</v>
      </c>
      <c r="AG181" s="47">
        <v>4.4999999999999997E-3</v>
      </c>
      <c r="AH181" s="275"/>
    </row>
    <row r="182" spans="2:34" x14ac:dyDescent="0.25">
      <c r="B182" s="274"/>
      <c r="C182" s="124">
        <v>525</v>
      </c>
      <c r="D182" s="43">
        <v>2.9152999999999998</v>
      </c>
      <c r="E182" s="43">
        <v>1.8210999999999999</v>
      </c>
      <c r="F182" s="43">
        <v>0.9395</v>
      </c>
      <c r="G182" s="43">
        <v>0.44690000000000002</v>
      </c>
      <c r="H182" s="43">
        <v>0.1895</v>
      </c>
      <c r="I182" s="43">
        <v>6.13E-2</v>
      </c>
      <c r="J182" s="47">
        <v>3.09E-2</v>
      </c>
      <c r="K182" s="43"/>
      <c r="L182" s="124">
        <v>525</v>
      </c>
      <c r="M182" s="43">
        <v>2.9824999999999999</v>
      </c>
      <c r="N182" s="43">
        <v>1.8193999999999999</v>
      </c>
      <c r="O182" s="43">
        <v>0.92889999999999995</v>
      </c>
      <c r="P182" s="43">
        <v>0.44600000000000001</v>
      </c>
      <c r="Q182" s="43">
        <v>0.18329999999999999</v>
      </c>
      <c r="R182" s="43">
        <v>6.3799999999999996E-2</v>
      </c>
      <c r="S182" s="47">
        <v>2.7E-2</v>
      </c>
      <c r="T182" s="275"/>
      <c r="V182" s="274"/>
      <c r="W182" s="124">
        <v>525</v>
      </c>
      <c r="X182" s="43">
        <v>1.2999999999999999E-3</v>
      </c>
      <c r="Y182" s="43">
        <v>5.0000000000000001E-4</v>
      </c>
      <c r="Z182" s="43">
        <v>1.8210999999999999</v>
      </c>
      <c r="AA182" s="47">
        <v>5.7000000000000002E-3</v>
      </c>
      <c r="AB182" s="43"/>
      <c r="AC182" s="124">
        <v>525</v>
      </c>
      <c r="AD182" s="43">
        <v>6.9999999999999999E-4</v>
      </c>
      <c r="AE182" s="43">
        <v>8.6E-3</v>
      </c>
      <c r="AF182" s="43">
        <v>1.8193999999999999</v>
      </c>
      <c r="AG182" s="47">
        <v>4.5999999999999999E-3</v>
      </c>
      <c r="AH182" s="275"/>
    </row>
    <row r="183" spans="2:34" x14ac:dyDescent="0.25">
      <c r="B183" s="274"/>
      <c r="C183" s="124">
        <v>528</v>
      </c>
      <c r="D183" s="43">
        <v>2.9565999999999999</v>
      </c>
      <c r="E183" s="43">
        <v>1.8210999999999999</v>
      </c>
      <c r="F183" s="43">
        <v>0.9405</v>
      </c>
      <c r="G183" s="43">
        <v>0.44750000000000001</v>
      </c>
      <c r="H183" s="43">
        <v>0.19</v>
      </c>
      <c r="I183" s="43">
        <v>6.13E-2</v>
      </c>
      <c r="J183" s="47">
        <v>3.0800000000000001E-2</v>
      </c>
      <c r="K183" s="43"/>
      <c r="L183" s="124">
        <v>528</v>
      </c>
      <c r="M183" s="43">
        <v>2.9824999999999999</v>
      </c>
      <c r="N183" s="43">
        <v>1.8193999999999999</v>
      </c>
      <c r="O183" s="43">
        <v>0.93089999999999995</v>
      </c>
      <c r="P183" s="43">
        <v>0.44650000000000001</v>
      </c>
      <c r="Q183" s="43">
        <v>0.184</v>
      </c>
      <c r="R183" s="43">
        <v>6.3899999999999998E-2</v>
      </c>
      <c r="S183" s="47">
        <v>2.7099999999999999E-2</v>
      </c>
      <c r="T183" s="275"/>
      <c r="V183" s="274"/>
      <c r="W183" s="124">
        <v>528</v>
      </c>
      <c r="X183" s="43">
        <v>1.2999999999999999E-3</v>
      </c>
      <c r="Y183" s="43">
        <v>2.0000000000000001E-4</v>
      </c>
      <c r="Z183" s="43">
        <v>1.8210999999999999</v>
      </c>
      <c r="AA183" s="47">
        <v>5.7000000000000002E-3</v>
      </c>
      <c r="AB183" s="43"/>
      <c r="AC183" s="124">
        <v>528</v>
      </c>
      <c r="AD183" s="43">
        <v>5.9999999999999995E-4</v>
      </c>
      <c r="AE183" s="43">
        <v>8.6999999999999994E-3</v>
      </c>
      <c r="AF183" s="43">
        <v>1.8193999999999999</v>
      </c>
      <c r="AG183" s="47">
        <v>4.5999999999999999E-3</v>
      </c>
      <c r="AH183" s="275"/>
    </row>
    <row r="184" spans="2:34" x14ac:dyDescent="0.25">
      <c r="B184" s="274"/>
      <c r="C184" s="124">
        <v>531</v>
      </c>
      <c r="D184" s="43">
        <v>2.9152999999999998</v>
      </c>
      <c r="E184" s="43">
        <v>1.8210999999999999</v>
      </c>
      <c r="F184" s="43">
        <v>0.94110000000000005</v>
      </c>
      <c r="G184" s="43">
        <v>0.44779999999999998</v>
      </c>
      <c r="H184" s="43">
        <v>0.1908</v>
      </c>
      <c r="I184" s="43">
        <v>6.1100000000000002E-2</v>
      </c>
      <c r="J184" s="47">
        <v>3.09E-2</v>
      </c>
      <c r="K184" s="43"/>
      <c r="L184" s="124">
        <v>531</v>
      </c>
      <c r="M184" s="43">
        <v>2.9824999999999999</v>
      </c>
      <c r="N184" s="43">
        <v>1.8193999999999999</v>
      </c>
      <c r="O184" s="43">
        <v>0.93179999999999996</v>
      </c>
      <c r="P184" s="43">
        <v>0.44700000000000001</v>
      </c>
      <c r="Q184" s="43">
        <v>0.1845</v>
      </c>
      <c r="R184" s="43">
        <v>6.4000000000000001E-2</v>
      </c>
      <c r="S184" s="47">
        <v>2.7199999999999998E-2</v>
      </c>
      <c r="T184" s="275"/>
      <c r="V184" s="274"/>
      <c r="W184" s="124">
        <v>531</v>
      </c>
      <c r="X184" s="43">
        <v>1.2999999999999999E-3</v>
      </c>
      <c r="Y184" s="43">
        <v>2.0000000000000001E-4</v>
      </c>
      <c r="Z184" s="43">
        <v>1.8210999999999999</v>
      </c>
      <c r="AA184" s="47">
        <v>5.5999999999999999E-3</v>
      </c>
      <c r="AB184" s="43"/>
      <c r="AC184" s="124">
        <v>531</v>
      </c>
      <c r="AD184" s="43">
        <v>6.9999999999999999E-4</v>
      </c>
      <c r="AE184" s="43">
        <v>8.8000000000000005E-3</v>
      </c>
      <c r="AF184" s="43">
        <v>1.8193999999999999</v>
      </c>
      <c r="AG184" s="47">
        <v>4.5999999999999999E-3</v>
      </c>
      <c r="AH184" s="275"/>
    </row>
    <row r="185" spans="2:34" x14ac:dyDescent="0.25">
      <c r="B185" s="274"/>
      <c r="C185" s="124">
        <v>534</v>
      </c>
      <c r="D185" s="43">
        <v>2.9152999999999998</v>
      </c>
      <c r="E185" s="43">
        <v>1.8249</v>
      </c>
      <c r="F185" s="43">
        <v>0.94159999999999999</v>
      </c>
      <c r="G185" s="43">
        <v>0.44829999999999998</v>
      </c>
      <c r="H185" s="43">
        <v>0.19139999999999999</v>
      </c>
      <c r="I185" s="43">
        <v>6.0900000000000003E-2</v>
      </c>
      <c r="J185" s="47">
        <v>3.1E-2</v>
      </c>
      <c r="K185" s="43"/>
      <c r="L185" s="124">
        <v>534</v>
      </c>
      <c r="M185" s="43">
        <v>2.9312999999999998</v>
      </c>
      <c r="N185" s="43">
        <v>1.8210999999999999</v>
      </c>
      <c r="O185" s="43">
        <v>0.93330000000000002</v>
      </c>
      <c r="P185" s="43">
        <v>0.4471</v>
      </c>
      <c r="Q185" s="43">
        <v>0.18490000000000001</v>
      </c>
      <c r="R185" s="43">
        <v>6.4000000000000001E-2</v>
      </c>
      <c r="S185" s="47">
        <v>2.7300000000000001E-2</v>
      </c>
      <c r="T185" s="275"/>
      <c r="V185" s="274"/>
      <c r="W185" s="124">
        <v>534</v>
      </c>
      <c r="X185" s="43">
        <v>1.2999999999999999E-3</v>
      </c>
      <c r="Y185" s="43">
        <v>2.0000000000000001E-4</v>
      </c>
      <c r="Z185" s="43">
        <v>1.8249</v>
      </c>
      <c r="AA185" s="47">
        <v>5.5999999999999999E-3</v>
      </c>
      <c r="AB185" s="43"/>
      <c r="AC185" s="124">
        <v>534</v>
      </c>
      <c r="AD185" s="43">
        <v>6.9999999999999999E-4</v>
      </c>
      <c r="AE185" s="43">
        <v>8.8000000000000005E-3</v>
      </c>
      <c r="AF185" s="43">
        <v>1.8210999999999999</v>
      </c>
      <c r="AG185" s="47">
        <v>4.5999999999999999E-3</v>
      </c>
      <c r="AH185" s="275"/>
    </row>
    <row r="186" spans="2:34" x14ac:dyDescent="0.25">
      <c r="B186" s="274"/>
      <c r="C186" s="124">
        <v>537</v>
      </c>
      <c r="D186" s="43">
        <v>2.9565999999999999</v>
      </c>
      <c r="E186" s="43">
        <v>1.8325</v>
      </c>
      <c r="F186" s="43">
        <v>0.94240000000000002</v>
      </c>
      <c r="G186" s="43">
        <v>0.4486</v>
      </c>
      <c r="H186" s="43">
        <v>0.19189999999999999</v>
      </c>
      <c r="I186" s="43">
        <v>6.0699999999999997E-2</v>
      </c>
      <c r="J186" s="47">
        <v>3.09E-2</v>
      </c>
      <c r="K186" s="43"/>
      <c r="L186" s="124">
        <v>537</v>
      </c>
      <c r="M186" s="43">
        <v>2.9312999999999998</v>
      </c>
      <c r="N186" s="43">
        <v>1.8210999999999999</v>
      </c>
      <c r="O186" s="43">
        <v>0.93330000000000002</v>
      </c>
      <c r="P186" s="43">
        <v>0.44740000000000002</v>
      </c>
      <c r="Q186" s="43">
        <v>0.1857</v>
      </c>
      <c r="R186" s="43">
        <v>6.4100000000000004E-2</v>
      </c>
      <c r="S186" s="47">
        <v>2.7400000000000001E-2</v>
      </c>
      <c r="T186" s="275"/>
      <c r="V186" s="274"/>
      <c r="W186" s="124">
        <v>537</v>
      </c>
      <c r="X186" s="43">
        <v>1.2999999999999999E-3</v>
      </c>
      <c r="Y186" s="43">
        <v>2.9999999999999997E-4</v>
      </c>
      <c r="Z186" s="43">
        <v>1.8325</v>
      </c>
      <c r="AA186" s="47">
        <v>5.7000000000000002E-3</v>
      </c>
      <c r="AB186" s="43"/>
      <c r="AC186" s="124">
        <v>537</v>
      </c>
      <c r="AD186" s="43">
        <v>6.9999999999999999E-4</v>
      </c>
      <c r="AE186" s="43">
        <v>8.8999999999999999E-3</v>
      </c>
      <c r="AF186" s="43">
        <v>1.8210999999999999</v>
      </c>
      <c r="AG186" s="47">
        <v>4.5999999999999999E-3</v>
      </c>
      <c r="AH186" s="275"/>
    </row>
    <row r="187" spans="2:34" x14ac:dyDescent="0.25">
      <c r="B187" s="274"/>
      <c r="C187" s="124">
        <v>540</v>
      </c>
      <c r="D187" s="43">
        <v>2.9152999999999998</v>
      </c>
      <c r="E187" s="43">
        <v>1.8325</v>
      </c>
      <c r="F187" s="43">
        <v>0.94369999999999998</v>
      </c>
      <c r="G187" s="43">
        <v>0.4491</v>
      </c>
      <c r="H187" s="43">
        <v>0.1925</v>
      </c>
      <c r="I187" s="43">
        <v>6.0699999999999997E-2</v>
      </c>
      <c r="J187" s="47">
        <v>3.09E-2</v>
      </c>
      <c r="K187" s="43"/>
      <c r="L187" s="124">
        <v>540</v>
      </c>
      <c r="M187" s="43">
        <v>2.9312999999999998</v>
      </c>
      <c r="N187" s="43">
        <v>1.8210999999999999</v>
      </c>
      <c r="O187" s="43">
        <v>0.93420000000000003</v>
      </c>
      <c r="P187" s="43">
        <v>0.44800000000000001</v>
      </c>
      <c r="Q187" s="43">
        <v>0.1862</v>
      </c>
      <c r="R187" s="43">
        <v>6.4100000000000004E-2</v>
      </c>
      <c r="S187" s="47">
        <v>2.76E-2</v>
      </c>
      <c r="T187" s="275"/>
      <c r="V187" s="274"/>
      <c r="W187" s="124">
        <v>540</v>
      </c>
      <c r="X187" s="43">
        <v>1.1999999999999999E-3</v>
      </c>
      <c r="Y187" s="43">
        <v>2.9999999999999997E-4</v>
      </c>
      <c r="Z187" s="43">
        <v>1.8325</v>
      </c>
      <c r="AA187" s="47">
        <v>5.7000000000000002E-3</v>
      </c>
      <c r="AB187" s="43"/>
      <c r="AC187" s="124">
        <v>540</v>
      </c>
      <c r="AD187" s="43">
        <v>5.9999999999999995E-4</v>
      </c>
      <c r="AE187" s="43">
        <v>8.8999999999999999E-3</v>
      </c>
      <c r="AF187" s="43">
        <v>1.8210999999999999</v>
      </c>
      <c r="AG187" s="47">
        <v>4.5999999999999999E-3</v>
      </c>
      <c r="AH187" s="275"/>
    </row>
    <row r="188" spans="2:34" x14ac:dyDescent="0.25">
      <c r="B188" s="274"/>
      <c r="C188" s="124">
        <v>543</v>
      </c>
      <c r="D188" s="43">
        <v>2.9565999999999999</v>
      </c>
      <c r="E188" s="43">
        <v>1.8325</v>
      </c>
      <c r="F188" s="43">
        <v>0.94479999999999997</v>
      </c>
      <c r="G188" s="43">
        <v>0.4496</v>
      </c>
      <c r="H188" s="43">
        <v>0.193</v>
      </c>
      <c r="I188" s="43">
        <v>6.0699999999999997E-2</v>
      </c>
      <c r="J188" s="47">
        <v>3.1E-2</v>
      </c>
      <c r="K188" s="43"/>
      <c r="L188" s="124">
        <v>543</v>
      </c>
      <c r="M188" s="43">
        <v>3.0405000000000002</v>
      </c>
      <c r="N188" s="43">
        <v>1.8251999999999999</v>
      </c>
      <c r="O188" s="43">
        <v>0.93520000000000003</v>
      </c>
      <c r="P188" s="43">
        <v>0.44819999999999999</v>
      </c>
      <c r="Q188" s="43">
        <v>0.1867</v>
      </c>
      <c r="R188" s="43">
        <v>6.4299999999999996E-2</v>
      </c>
      <c r="S188" s="47">
        <v>2.7699999999999999E-2</v>
      </c>
      <c r="T188" s="275"/>
      <c r="V188" s="274"/>
      <c r="W188" s="124">
        <v>543</v>
      </c>
      <c r="X188" s="43">
        <v>1.2999999999999999E-3</v>
      </c>
      <c r="Y188" s="43">
        <v>5.0000000000000001E-4</v>
      </c>
      <c r="Z188" s="43">
        <v>1.8325</v>
      </c>
      <c r="AA188" s="47">
        <v>5.7000000000000002E-3</v>
      </c>
      <c r="AB188" s="43"/>
      <c r="AC188" s="124">
        <v>543</v>
      </c>
      <c r="AD188" s="43">
        <v>5.9999999999999995E-4</v>
      </c>
      <c r="AE188" s="43">
        <v>8.8999999999999999E-3</v>
      </c>
      <c r="AF188" s="43">
        <v>1.8251999999999999</v>
      </c>
      <c r="AG188" s="47">
        <v>4.4999999999999997E-3</v>
      </c>
      <c r="AH188" s="275"/>
    </row>
    <row r="189" spans="2:34" x14ac:dyDescent="0.25">
      <c r="B189" s="274"/>
      <c r="C189" s="124">
        <v>546</v>
      </c>
      <c r="D189" s="43">
        <v>2.9565999999999999</v>
      </c>
      <c r="E189" s="43">
        <v>1.8325</v>
      </c>
      <c r="F189" s="43">
        <v>0.94540000000000002</v>
      </c>
      <c r="G189" s="43">
        <v>0.4501</v>
      </c>
      <c r="H189" s="43">
        <v>0.19359999999999999</v>
      </c>
      <c r="I189" s="43">
        <v>6.0699999999999997E-2</v>
      </c>
      <c r="J189" s="47">
        <v>3.1E-2</v>
      </c>
      <c r="K189" s="43"/>
      <c r="L189" s="124">
        <v>546</v>
      </c>
      <c r="M189" s="43">
        <v>2.9312999999999998</v>
      </c>
      <c r="N189" s="43">
        <v>1.8210999999999999</v>
      </c>
      <c r="O189" s="43">
        <v>0.93620000000000003</v>
      </c>
      <c r="P189" s="43">
        <v>0.44869999999999999</v>
      </c>
      <c r="Q189" s="43">
        <v>0.18690000000000001</v>
      </c>
      <c r="R189" s="43">
        <v>6.4199999999999993E-2</v>
      </c>
      <c r="S189" s="47">
        <v>2.7799999999999998E-2</v>
      </c>
      <c r="T189" s="275"/>
      <c r="V189" s="274"/>
      <c r="W189" s="124">
        <v>546</v>
      </c>
      <c r="X189" s="43">
        <v>1.2999999999999999E-3</v>
      </c>
      <c r="Y189" s="43">
        <v>5.0000000000000001E-4</v>
      </c>
      <c r="Z189" s="43">
        <v>1.8325</v>
      </c>
      <c r="AA189" s="47">
        <v>5.7999999999999996E-3</v>
      </c>
      <c r="AB189" s="43"/>
      <c r="AC189" s="124">
        <v>546</v>
      </c>
      <c r="AD189" s="43">
        <v>6.9999999999999999E-4</v>
      </c>
      <c r="AE189" s="43">
        <v>8.8999999999999999E-3</v>
      </c>
      <c r="AF189" s="43">
        <v>1.8210999999999999</v>
      </c>
      <c r="AG189" s="47">
        <v>4.5999999999999999E-3</v>
      </c>
      <c r="AH189" s="275"/>
    </row>
    <row r="190" spans="2:34" x14ac:dyDescent="0.25">
      <c r="B190" s="274"/>
      <c r="C190" s="124">
        <v>549</v>
      </c>
      <c r="D190" s="43">
        <v>2.9152999999999998</v>
      </c>
      <c r="E190" s="43">
        <v>1.8364</v>
      </c>
      <c r="F190" s="43">
        <v>0.94669999999999999</v>
      </c>
      <c r="G190" s="43">
        <v>0.45069999999999999</v>
      </c>
      <c r="H190" s="43">
        <v>0.19400000000000001</v>
      </c>
      <c r="I190" s="43">
        <v>6.0699999999999997E-2</v>
      </c>
      <c r="J190" s="47">
        <v>3.1E-2</v>
      </c>
      <c r="K190" s="43"/>
      <c r="L190" s="124">
        <v>549</v>
      </c>
      <c r="M190" s="43">
        <v>2.9824999999999999</v>
      </c>
      <c r="N190" s="43">
        <v>1.8251999999999999</v>
      </c>
      <c r="O190" s="43">
        <v>0.93720000000000003</v>
      </c>
      <c r="P190" s="43">
        <v>0.44919999999999999</v>
      </c>
      <c r="Q190" s="43">
        <v>0.18720000000000001</v>
      </c>
      <c r="R190" s="43">
        <v>6.4299999999999996E-2</v>
      </c>
      <c r="S190" s="47">
        <v>2.7900000000000001E-2</v>
      </c>
      <c r="T190" s="275"/>
      <c r="V190" s="274"/>
      <c r="W190" s="124">
        <v>549</v>
      </c>
      <c r="X190" s="43">
        <v>1.2999999999999999E-3</v>
      </c>
      <c r="Y190" s="43">
        <v>5.0000000000000001E-4</v>
      </c>
      <c r="Z190" s="43">
        <v>1.8364</v>
      </c>
      <c r="AA190" s="47">
        <v>5.7999999999999996E-3</v>
      </c>
      <c r="AB190" s="43"/>
      <c r="AC190" s="124">
        <v>549</v>
      </c>
      <c r="AD190" s="43">
        <v>6.9999999999999999E-4</v>
      </c>
      <c r="AE190" s="43">
        <v>8.9999999999999993E-3</v>
      </c>
      <c r="AF190" s="43">
        <v>1.8251999999999999</v>
      </c>
      <c r="AG190" s="47">
        <v>4.5999999999999999E-3</v>
      </c>
      <c r="AH190" s="275"/>
    </row>
    <row r="191" spans="2:34" x14ac:dyDescent="0.25">
      <c r="B191" s="274"/>
      <c r="C191" s="124">
        <v>552</v>
      </c>
      <c r="D191" s="43">
        <v>2.9565999999999999</v>
      </c>
      <c r="E191" s="43">
        <v>1.8364</v>
      </c>
      <c r="F191" s="43">
        <v>0.94730000000000003</v>
      </c>
      <c r="G191" s="43">
        <v>0.45129999999999998</v>
      </c>
      <c r="H191" s="43">
        <v>0.1946</v>
      </c>
      <c r="I191" s="43">
        <v>6.08E-2</v>
      </c>
      <c r="J191" s="47">
        <v>3.1E-2</v>
      </c>
      <c r="K191" s="43"/>
      <c r="L191" s="124">
        <v>552</v>
      </c>
      <c r="M191" s="43">
        <v>2.9312999999999998</v>
      </c>
      <c r="N191" s="43">
        <v>1.8251999999999999</v>
      </c>
      <c r="O191" s="43">
        <v>0.93769999999999998</v>
      </c>
      <c r="P191" s="43">
        <v>0.4496</v>
      </c>
      <c r="Q191" s="43">
        <v>0.1875</v>
      </c>
      <c r="R191" s="43">
        <v>6.4399999999999999E-2</v>
      </c>
      <c r="S191" s="47">
        <v>2.81E-2</v>
      </c>
      <c r="T191" s="275"/>
      <c r="V191" s="274"/>
      <c r="W191" s="124">
        <v>552</v>
      </c>
      <c r="X191" s="43">
        <v>1.2999999999999999E-3</v>
      </c>
      <c r="Y191" s="43">
        <v>5.9999999999999995E-4</v>
      </c>
      <c r="Z191" s="43">
        <v>1.8364</v>
      </c>
      <c r="AA191" s="47">
        <v>5.8999999999999999E-3</v>
      </c>
      <c r="AB191" s="43"/>
      <c r="AC191" s="124">
        <v>552</v>
      </c>
      <c r="AD191" s="43">
        <v>6.9999999999999999E-4</v>
      </c>
      <c r="AE191" s="43">
        <v>9.1000000000000004E-3</v>
      </c>
      <c r="AF191" s="43">
        <v>1.8251999999999999</v>
      </c>
      <c r="AG191" s="47">
        <v>4.5999999999999999E-3</v>
      </c>
      <c r="AH191" s="275"/>
    </row>
    <row r="192" spans="2:34" x14ac:dyDescent="0.25">
      <c r="B192" s="274"/>
      <c r="C192" s="124">
        <v>555</v>
      </c>
      <c r="D192" s="43">
        <v>2.9152999999999998</v>
      </c>
      <c r="E192" s="43">
        <v>1.8403</v>
      </c>
      <c r="F192" s="43">
        <v>0.94879999999999998</v>
      </c>
      <c r="G192" s="43">
        <v>0.45179999999999998</v>
      </c>
      <c r="H192" s="43">
        <v>0.19489999999999999</v>
      </c>
      <c r="I192" s="43">
        <v>6.0699999999999997E-2</v>
      </c>
      <c r="J192" s="47">
        <v>3.1E-2</v>
      </c>
      <c r="K192" s="43"/>
      <c r="L192" s="124">
        <v>555</v>
      </c>
      <c r="M192" s="43">
        <v>2.9312999999999998</v>
      </c>
      <c r="N192" s="43">
        <v>1.8287</v>
      </c>
      <c r="O192" s="43">
        <v>0.93820000000000003</v>
      </c>
      <c r="P192" s="43">
        <v>0.44990000000000002</v>
      </c>
      <c r="Q192" s="43">
        <v>0.18790000000000001</v>
      </c>
      <c r="R192" s="43">
        <v>6.4399999999999999E-2</v>
      </c>
      <c r="S192" s="47">
        <v>2.8199999999999999E-2</v>
      </c>
      <c r="T192" s="275"/>
      <c r="V192" s="274"/>
      <c r="W192" s="124">
        <v>555</v>
      </c>
      <c r="X192" s="43">
        <v>1.2999999999999999E-3</v>
      </c>
      <c r="Y192" s="43">
        <v>5.9999999999999995E-4</v>
      </c>
      <c r="Z192" s="43">
        <v>1.8403</v>
      </c>
      <c r="AA192" s="47">
        <v>6.0000000000000001E-3</v>
      </c>
      <c r="AB192" s="43"/>
      <c r="AC192" s="124">
        <v>555</v>
      </c>
      <c r="AD192" s="43">
        <v>6.9999999999999999E-4</v>
      </c>
      <c r="AE192" s="43">
        <v>8.9999999999999993E-3</v>
      </c>
      <c r="AF192" s="43">
        <v>1.8287</v>
      </c>
      <c r="AG192" s="47">
        <v>4.5999999999999999E-3</v>
      </c>
      <c r="AH192" s="275"/>
    </row>
    <row r="193" spans="2:34" x14ac:dyDescent="0.25">
      <c r="B193" s="274"/>
      <c r="C193" s="124">
        <v>558</v>
      </c>
      <c r="D193" s="43">
        <v>2.9565999999999999</v>
      </c>
      <c r="E193" s="43">
        <v>1.8442000000000001</v>
      </c>
      <c r="F193" s="43">
        <v>0.94930000000000003</v>
      </c>
      <c r="G193" s="43">
        <v>0.45200000000000001</v>
      </c>
      <c r="H193" s="43">
        <v>0.1951</v>
      </c>
      <c r="I193" s="43">
        <v>6.08E-2</v>
      </c>
      <c r="J193" s="47">
        <v>3.1E-2</v>
      </c>
      <c r="K193" s="43"/>
      <c r="L193" s="124">
        <v>558</v>
      </c>
      <c r="M193" s="43">
        <v>2.9312999999999998</v>
      </c>
      <c r="N193" s="43">
        <v>1.8287</v>
      </c>
      <c r="O193" s="43">
        <v>0.93859999999999999</v>
      </c>
      <c r="P193" s="43">
        <v>0.45019999999999999</v>
      </c>
      <c r="Q193" s="43">
        <v>0.188</v>
      </c>
      <c r="R193" s="43">
        <v>6.4399999999999999E-2</v>
      </c>
      <c r="S193" s="47">
        <v>2.8299999999999999E-2</v>
      </c>
      <c r="T193" s="275"/>
      <c r="V193" s="274"/>
      <c r="W193" s="124">
        <v>558</v>
      </c>
      <c r="X193" s="43">
        <v>1.2999999999999999E-3</v>
      </c>
      <c r="Y193" s="43">
        <v>6.9999999999999999E-4</v>
      </c>
      <c r="Z193" s="43">
        <v>1.8442000000000001</v>
      </c>
      <c r="AA193" s="47">
        <v>6.0000000000000001E-3</v>
      </c>
      <c r="AB193" s="43"/>
      <c r="AC193" s="124">
        <v>558</v>
      </c>
      <c r="AD193" s="43">
        <v>6.9999999999999999E-4</v>
      </c>
      <c r="AE193" s="43">
        <v>9.1000000000000004E-3</v>
      </c>
      <c r="AF193" s="43">
        <v>1.8287</v>
      </c>
      <c r="AG193" s="47">
        <v>4.4999999999999997E-3</v>
      </c>
      <c r="AH193" s="275"/>
    </row>
    <row r="194" spans="2:34" x14ac:dyDescent="0.25">
      <c r="B194" s="274"/>
      <c r="C194" s="124">
        <v>561</v>
      </c>
      <c r="D194" s="43">
        <v>3.0024000000000002</v>
      </c>
      <c r="E194" s="43">
        <v>1.8442000000000001</v>
      </c>
      <c r="F194" s="43">
        <v>0.95599999999999996</v>
      </c>
      <c r="G194" s="43">
        <v>0.4526</v>
      </c>
      <c r="H194" s="43">
        <v>0.19570000000000001</v>
      </c>
      <c r="I194" s="43">
        <v>6.08E-2</v>
      </c>
      <c r="J194" s="47">
        <v>3.1099999999999999E-2</v>
      </c>
      <c r="K194" s="43"/>
      <c r="L194" s="124">
        <v>561</v>
      </c>
      <c r="M194" s="43">
        <v>2.9824999999999999</v>
      </c>
      <c r="N194" s="43">
        <v>1.8287</v>
      </c>
      <c r="O194" s="43">
        <v>0.93910000000000005</v>
      </c>
      <c r="P194" s="43">
        <v>0.45040000000000002</v>
      </c>
      <c r="Q194" s="43">
        <v>0.18809999999999999</v>
      </c>
      <c r="R194" s="43">
        <v>6.4399999999999999E-2</v>
      </c>
      <c r="S194" s="47">
        <v>2.8500000000000001E-2</v>
      </c>
      <c r="T194" s="275"/>
      <c r="V194" s="274"/>
      <c r="W194" s="124">
        <v>561</v>
      </c>
      <c r="X194" s="43">
        <v>1.2999999999999999E-3</v>
      </c>
      <c r="Y194" s="43">
        <v>8.0000000000000004E-4</v>
      </c>
      <c r="Z194" s="43">
        <v>1.8442000000000001</v>
      </c>
      <c r="AA194" s="47">
        <v>6.1000000000000004E-3</v>
      </c>
      <c r="AB194" s="43"/>
      <c r="AC194" s="124">
        <v>561</v>
      </c>
      <c r="AD194" s="43">
        <v>6.9999999999999999E-4</v>
      </c>
      <c r="AE194" s="43">
        <v>8.9999999999999993E-3</v>
      </c>
      <c r="AF194" s="43">
        <v>1.8287</v>
      </c>
      <c r="AG194" s="47">
        <v>4.5999999999999999E-3</v>
      </c>
      <c r="AH194" s="275"/>
    </row>
    <row r="195" spans="2:34" x14ac:dyDescent="0.25">
      <c r="B195" s="274"/>
      <c r="C195" s="124">
        <v>564</v>
      </c>
      <c r="D195" s="43">
        <v>2.9565999999999999</v>
      </c>
      <c r="E195" s="43">
        <v>1.8482000000000001</v>
      </c>
      <c r="F195" s="43">
        <v>0.95069999999999999</v>
      </c>
      <c r="G195" s="43">
        <v>0.45329999999999998</v>
      </c>
      <c r="H195" s="43">
        <v>0.19589999999999999</v>
      </c>
      <c r="I195" s="43">
        <v>6.0900000000000003E-2</v>
      </c>
      <c r="J195" s="47">
        <v>3.1E-2</v>
      </c>
      <c r="K195" s="43"/>
      <c r="L195" s="124">
        <v>564</v>
      </c>
      <c r="M195" s="43">
        <v>2.9824999999999999</v>
      </c>
      <c r="N195" s="43">
        <v>1.8313999999999999</v>
      </c>
      <c r="O195" s="43">
        <v>0.93910000000000005</v>
      </c>
      <c r="P195" s="43">
        <v>0.45079999999999998</v>
      </c>
      <c r="Q195" s="43">
        <v>0.1883</v>
      </c>
      <c r="R195" s="43">
        <v>6.4199999999999993E-2</v>
      </c>
      <c r="S195" s="47">
        <v>2.87E-2</v>
      </c>
      <c r="T195" s="275"/>
      <c r="V195" s="274"/>
      <c r="W195" s="124">
        <v>564</v>
      </c>
      <c r="X195" s="43">
        <v>1.2999999999999999E-3</v>
      </c>
      <c r="Y195" s="43">
        <v>8.0000000000000004E-4</v>
      </c>
      <c r="Z195" s="43">
        <v>1.8482000000000001</v>
      </c>
      <c r="AA195" s="47">
        <v>6.1999999999999998E-3</v>
      </c>
      <c r="AB195" s="43"/>
      <c r="AC195" s="124">
        <v>564</v>
      </c>
      <c r="AD195" s="43">
        <v>5.9999999999999995E-4</v>
      </c>
      <c r="AE195" s="43">
        <v>9.1000000000000004E-3</v>
      </c>
      <c r="AF195" s="43">
        <v>1.8313999999999999</v>
      </c>
      <c r="AG195" s="47">
        <v>4.5999999999999999E-3</v>
      </c>
      <c r="AH195" s="275"/>
    </row>
    <row r="196" spans="2:34" x14ac:dyDescent="0.25">
      <c r="B196" s="274"/>
      <c r="C196" s="124">
        <v>567</v>
      </c>
      <c r="D196" s="43">
        <v>2.9565999999999999</v>
      </c>
      <c r="E196" s="43">
        <v>1.8442000000000001</v>
      </c>
      <c r="F196" s="43">
        <v>0.95150000000000001</v>
      </c>
      <c r="G196" s="43">
        <v>0.45390000000000003</v>
      </c>
      <c r="H196" s="43">
        <v>0.1963</v>
      </c>
      <c r="I196" s="43">
        <v>6.0999999999999999E-2</v>
      </c>
      <c r="J196" s="47">
        <v>3.1099999999999999E-2</v>
      </c>
      <c r="K196" s="43"/>
      <c r="L196" s="124">
        <v>567</v>
      </c>
      <c r="M196" s="43">
        <v>2.9312999999999998</v>
      </c>
      <c r="N196" s="43">
        <v>1.8313999999999999</v>
      </c>
      <c r="O196" s="43">
        <v>0.93959999999999999</v>
      </c>
      <c r="P196" s="43">
        <v>0.45090000000000002</v>
      </c>
      <c r="Q196" s="43">
        <v>0.1885</v>
      </c>
      <c r="R196" s="43">
        <v>6.4000000000000001E-2</v>
      </c>
      <c r="S196" s="47">
        <v>2.87E-2</v>
      </c>
      <c r="T196" s="275"/>
      <c r="V196" s="274"/>
      <c r="W196" s="124">
        <v>567</v>
      </c>
      <c r="X196" s="43">
        <v>1.1999999999999999E-3</v>
      </c>
      <c r="Y196" s="43">
        <v>8.9999999999999998E-4</v>
      </c>
      <c r="Z196" s="43">
        <v>1.8442000000000001</v>
      </c>
      <c r="AA196" s="47">
        <v>6.1999999999999998E-3</v>
      </c>
      <c r="AB196" s="43"/>
      <c r="AC196" s="124">
        <v>567</v>
      </c>
      <c r="AD196" s="43">
        <v>5.9999999999999995E-4</v>
      </c>
      <c r="AE196" s="43">
        <v>9.1999999999999998E-3</v>
      </c>
      <c r="AF196" s="43">
        <v>1.8313999999999999</v>
      </c>
      <c r="AG196" s="47">
        <v>4.5999999999999999E-3</v>
      </c>
      <c r="AH196" s="275"/>
    </row>
    <row r="197" spans="2:34" x14ac:dyDescent="0.25">
      <c r="B197" s="274"/>
      <c r="C197" s="124">
        <v>570</v>
      </c>
      <c r="D197" s="43">
        <v>2.9565999999999999</v>
      </c>
      <c r="E197" s="43">
        <v>1.8482000000000001</v>
      </c>
      <c r="F197" s="43">
        <v>0.95269999999999999</v>
      </c>
      <c r="G197" s="43">
        <v>0.45450000000000002</v>
      </c>
      <c r="H197" s="43">
        <v>0.1966</v>
      </c>
      <c r="I197" s="43">
        <v>6.0999999999999999E-2</v>
      </c>
      <c r="J197" s="47">
        <v>3.1099999999999999E-2</v>
      </c>
      <c r="K197" s="43"/>
      <c r="L197" s="124">
        <v>570</v>
      </c>
      <c r="M197" s="43">
        <v>2.9824999999999999</v>
      </c>
      <c r="N197" s="43">
        <v>1.8313999999999999</v>
      </c>
      <c r="O197" s="43">
        <v>0.94010000000000005</v>
      </c>
      <c r="P197" s="43">
        <v>0.45129999999999998</v>
      </c>
      <c r="Q197" s="43">
        <v>0.18859999999999999</v>
      </c>
      <c r="R197" s="43">
        <v>6.3899999999999998E-2</v>
      </c>
      <c r="S197" s="47">
        <v>2.8899999999999999E-2</v>
      </c>
      <c r="T197" s="275"/>
      <c r="V197" s="274"/>
      <c r="W197" s="124">
        <v>570</v>
      </c>
      <c r="X197" s="43">
        <v>1.2999999999999999E-3</v>
      </c>
      <c r="Y197" s="43">
        <v>8.9999999999999998E-4</v>
      </c>
      <c r="Z197" s="43">
        <v>1.8482000000000001</v>
      </c>
      <c r="AA197" s="47">
        <v>6.3E-3</v>
      </c>
      <c r="AB197" s="43"/>
      <c r="AC197" s="124">
        <v>570</v>
      </c>
      <c r="AD197" s="43">
        <v>5.9999999999999995E-4</v>
      </c>
      <c r="AE197" s="43">
        <v>9.1000000000000004E-3</v>
      </c>
      <c r="AF197" s="43">
        <v>1.8313999999999999</v>
      </c>
      <c r="AG197" s="47">
        <v>4.5999999999999999E-3</v>
      </c>
      <c r="AH197" s="275"/>
    </row>
    <row r="198" spans="2:34" x14ac:dyDescent="0.25">
      <c r="B198" s="274"/>
      <c r="C198" s="124">
        <v>573</v>
      </c>
      <c r="D198" s="43">
        <v>2.9565999999999999</v>
      </c>
      <c r="E198" s="43">
        <v>1.8522000000000001</v>
      </c>
      <c r="F198" s="43">
        <v>0.95369999999999999</v>
      </c>
      <c r="G198" s="43">
        <v>0.45519999999999999</v>
      </c>
      <c r="H198" s="43">
        <v>0.19670000000000001</v>
      </c>
      <c r="I198" s="43">
        <v>6.0999999999999999E-2</v>
      </c>
      <c r="J198" s="47">
        <v>3.1099999999999999E-2</v>
      </c>
      <c r="K198" s="43"/>
      <c r="L198" s="124">
        <v>573</v>
      </c>
      <c r="M198" s="43">
        <v>3.0405000000000002</v>
      </c>
      <c r="N198" s="43">
        <v>1.8313999999999999</v>
      </c>
      <c r="O198" s="43">
        <v>0.94110000000000005</v>
      </c>
      <c r="P198" s="43">
        <v>0.45119999999999999</v>
      </c>
      <c r="Q198" s="43">
        <v>0.18870000000000001</v>
      </c>
      <c r="R198" s="43">
        <v>6.4000000000000001E-2</v>
      </c>
      <c r="S198" s="47">
        <v>2.9000000000000001E-2</v>
      </c>
      <c r="T198" s="275"/>
      <c r="V198" s="274"/>
      <c r="W198" s="124">
        <v>573</v>
      </c>
      <c r="X198" s="43">
        <v>1.2999999999999999E-3</v>
      </c>
      <c r="Y198" s="43">
        <v>1E-3</v>
      </c>
      <c r="Z198" s="43">
        <v>1.8522000000000001</v>
      </c>
      <c r="AA198" s="47">
        <v>6.3E-3</v>
      </c>
      <c r="AB198" s="43"/>
      <c r="AC198" s="124">
        <v>573</v>
      </c>
      <c r="AD198" s="43">
        <v>5.9999999999999995E-4</v>
      </c>
      <c r="AE198" s="43">
        <v>9.1000000000000004E-3</v>
      </c>
      <c r="AF198" s="43">
        <v>1.8313999999999999</v>
      </c>
      <c r="AG198" s="47">
        <v>4.5999999999999999E-3</v>
      </c>
      <c r="AH198" s="275"/>
    </row>
    <row r="199" spans="2:34" x14ac:dyDescent="0.25">
      <c r="B199" s="274"/>
      <c r="C199" s="124">
        <v>576</v>
      </c>
      <c r="D199" s="43">
        <v>2.9565999999999999</v>
      </c>
      <c r="E199" s="43">
        <v>1.8522000000000001</v>
      </c>
      <c r="F199" s="43">
        <v>0.95420000000000005</v>
      </c>
      <c r="G199" s="43">
        <v>0.45550000000000002</v>
      </c>
      <c r="H199" s="43">
        <v>0.19700000000000001</v>
      </c>
      <c r="I199" s="43">
        <v>6.0999999999999999E-2</v>
      </c>
      <c r="J199" s="47">
        <v>3.1199999999999999E-2</v>
      </c>
      <c r="K199" s="43"/>
      <c r="L199" s="124">
        <v>576</v>
      </c>
      <c r="M199" s="43">
        <v>2.9824999999999999</v>
      </c>
      <c r="N199" s="43">
        <v>1.8373999999999999</v>
      </c>
      <c r="O199" s="43">
        <v>0.94259999999999999</v>
      </c>
      <c r="P199" s="43">
        <v>0.45140000000000002</v>
      </c>
      <c r="Q199" s="43">
        <v>0.18870000000000001</v>
      </c>
      <c r="R199" s="43">
        <v>6.3799999999999996E-2</v>
      </c>
      <c r="S199" s="47">
        <v>2.9100000000000001E-2</v>
      </c>
      <c r="T199" s="275"/>
      <c r="V199" s="274"/>
      <c r="W199" s="124">
        <v>576</v>
      </c>
      <c r="X199" s="43">
        <v>1.2999999999999999E-3</v>
      </c>
      <c r="Y199" s="43">
        <v>1.1000000000000001E-3</v>
      </c>
      <c r="Z199" s="43">
        <v>1.8522000000000001</v>
      </c>
      <c r="AA199" s="47">
        <v>6.3E-3</v>
      </c>
      <c r="AB199" s="43"/>
      <c r="AC199" s="124">
        <v>576</v>
      </c>
      <c r="AD199" s="43">
        <v>5.9999999999999995E-4</v>
      </c>
      <c r="AE199" s="43">
        <v>9.1000000000000004E-3</v>
      </c>
      <c r="AF199" s="43">
        <v>1.8373999999999999</v>
      </c>
      <c r="AG199" s="47">
        <v>4.5999999999999999E-3</v>
      </c>
      <c r="AH199" s="275"/>
    </row>
    <row r="200" spans="2:34" x14ac:dyDescent="0.25">
      <c r="B200" s="274"/>
      <c r="C200" s="124">
        <v>579</v>
      </c>
      <c r="D200" s="43">
        <v>3.0024000000000002</v>
      </c>
      <c r="E200" s="43">
        <v>1.8562000000000001</v>
      </c>
      <c r="F200" s="43">
        <v>0.95540000000000003</v>
      </c>
      <c r="G200" s="43">
        <v>0.45579999999999998</v>
      </c>
      <c r="H200" s="43">
        <v>0.1973</v>
      </c>
      <c r="I200" s="43">
        <v>6.1100000000000002E-2</v>
      </c>
      <c r="J200" s="47">
        <v>3.1199999999999999E-2</v>
      </c>
      <c r="K200" s="43"/>
      <c r="L200" s="124">
        <v>579</v>
      </c>
      <c r="M200" s="43">
        <v>2.9824999999999999</v>
      </c>
      <c r="N200" s="43">
        <v>1.8373999999999999</v>
      </c>
      <c r="O200" s="43">
        <v>0.94310000000000005</v>
      </c>
      <c r="P200" s="43">
        <v>0.45150000000000001</v>
      </c>
      <c r="Q200" s="43">
        <v>0.1888</v>
      </c>
      <c r="R200" s="43">
        <v>6.3799999999999996E-2</v>
      </c>
      <c r="S200" s="47">
        <v>2.92E-2</v>
      </c>
      <c r="T200" s="275"/>
      <c r="V200" s="274"/>
      <c r="W200" s="124">
        <v>579</v>
      </c>
      <c r="X200" s="43">
        <v>1.2999999999999999E-3</v>
      </c>
      <c r="Y200" s="43">
        <v>1.1000000000000001E-3</v>
      </c>
      <c r="Z200" s="43">
        <v>1.8562000000000001</v>
      </c>
      <c r="AA200" s="47">
        <v>6.3E-3</v>
      </c>
      <c r="AB200" s="43"/>
      <c r="AC200" s="124">
        <v>579</v>
      </c>
      <c r="AD200" s="43">
        <v>5.9999999999999995E-4</v>
      </c>
      <c r="AE200" s="43">
        <v>9.1000000000000004E-3</v>
      </c>
      <c r="AF200" s="43">
        <v>1.8373999999999999</v>
      </c>
      <c r="AG200" s="47">
        <v>4.5999999999999999E-3</v>
      </c>
      <c r="AH200" s="275"/>
    </row>
    <row r="201" spans="2:34" x14ac:dyDescent="0.25">
      <c r="B201" s="274"/>
      <c r="C201" s="124">
        <v>582</v>
      </c>
      <c r="D201" s="43">
        <v>3.0024000000000002</v>
      </c>
      <c r="E201" s="43">
        <v>1.8562000000000001</v>
      </c>
      <c r="F201" s="43">
        <v>0.95669999999999999</v>
      </c>
      <c r="G201" s="43">
        <v>0.45629999999999998</v>
      </c>
      <c r="H201" s="43">
        <v>0.19739999999999999</v>
      </c>
      <c r="I201" s="43">
        <v>6.1100000000000002E-2</v>
      </c>
      <c r="J201" s="47">
        <v>3.1300000000000001E-2</v>
      </c>
      <c r="K201" s="43"/>
      <c r="L201" s="124">
        <v>582</v>
      </c>
      <c r="M201" s="43">
        <v>2.9824999999999999</v>
      </c>
      <c r="N201" s="43">
        <v>1.8373999999999999</v>
      </c>
      <c r="O201" s="43">
        <v>0.94359999999999999</v>
      </c>
      <c r="P201" s="43">
        <v>0.45140000000000002</v>
      </c>
      <c r="Q201" s="43">
        <v>0.1888</v>
      </c>
      <c r="R201" s="43">
        <v>6.3799999999999996E-2</v>
      </c>
      <c r="S201" s="47">
        <v>2.9399999999999999E-2</v>
      </c>
      <c r="T201" s="275"/>
      <c r="V201" s="274"/>
      <c r="W201" s="124">
        <v>582</v>
      </c>
      <c r="X201" s="43">
        <v>1.2999999999999999E-3</v>
      </c>
      <c r="Y201" s="43">
        <v>1.1999999999999999E-3</v>
      </c>
      <c r="Z201" s="43">
        <v>1.8562000000000001</v>
      </c>
      <c r="AA201" s="47">
        <v>6.3E-3</v>
      </c>
      <c r="AB201" s="43"/>
      <c r="AC201" s="124">
        <v>582</v>
      </c>
      <c r="AD201" s="43">
        <v>5.9999999999999995E-4</v>
      </c>
      <c r="AE201" s="43">
        <v>8.9999999999999993E-3</v>
      </c>
      <c r="AF201" s="43">
        <v>1.8373999999999999</v>
      </c>
      <c r="AG201" s="47">
        <v>4.5999999999999999E-3</v>
      </c>
      <c r="AH201" s="275"/>
    </row>
    <row r="202" spans="2:34" x14ac:dyDescent="0.25">
      <c r="B202" s="274"/>
      <c r="C202" s="124">
        <v>585</v>
      </c>
      <c r="D202" s="43">
        <v>2.9565999999999999</v>
      </c>
      <c r="E202" s="43">
        <v>1.8644000000000001</v>
      </c>
      <c r="F202" s="43">
        <v>0.95750000000000002</v>
      </c>
      <c r="G202" s="43">
        <v>0.45679999999999998</v>
      </c>
      <c r="H202" s="43">
        <v>0.19769999999999999</v>
      </c>
      <c r="I202" s="43">
        <v>6.1100000000000002E-2</v>
      </c>
      <c r="J202" s="47">
        <v>3.1300000000000001E-2</v>
      </c>
      <c r="K202" s="43"/>
      <c r="L202" s="124">
        <v>585</v>
      </c>
      <c r="M202" s="43">
        <v>2.9824999999999999</v>
      </c>
      <c r="N202" s="43">
        <v>1.8394999999999999</v>
      </c>
      <c r="O202" s="43">
        <v>0.94259999999999999</v>
      </c>
      <c r="P202" s="43">
        <v>0.45169999999999999</v>
      </c>
      <c r="Q202" s="43">
        <v>0.1888</v>
      </c>
      <c r="R202" s="43">
        <v>6.3700000000000007E-2</v>
      </c>
      <c r="S202" s="47">
        <v>2.9499999999999998E-2</v>
      </c>
      <c r="T202" s="275"/>
      <c r="V202" s="274"/>
      <c r="W202" s="124">
        <v>585</v>
      </c>
      <c r="X202" s="43">
        <v>1.2999999999999999E-3</v>
      </c>
      <c r="Y202" s="43">
        <v>1.1999999999999999E-3</v>
      </c>
      <c r="Z202" s="43">
        <v>1.8644000000000001</v>
      </c>
      <c r="AA202" s="47">
        <v>6.3E-3</v>
      </c>
      <c r="AB202" s="43"/>
      <c r="AC202" s="124">
        <v>585</v>
      </c>
      <c r="AD202" s="43">
        <v>5.9999999999999995E-4</v>
      </c>
      <c r="AE202" s="43">
        <v>8.9999999999999993E-3</v>
      </c>
      <c r="AF202" s="43">
        <v>1.8394999999999999</v>
      </c>
      <c r="AG202" s="47">
        <v>4.5999999999999999E-3</v>
      </c>
      <c r="AH202" s="275"/>
    </row>
    <row r="203" spans="2:34" x14ac:dyDescent="0.25">
      <c r="B203" s="274"/>
      <c r="C203" s="124">
        <v>588</v>
      </c>
      <c r="D203" s="43">
        <v>3.0024000000000002</v>
      </c>
      <c r="E203" s="43">
        <v>1.8644000000000001</v>
      </c>
      <c r="F203" s="43">
        <v>0.95820000000000005</v>
      </c>
      <c r="G203" s="43">
        <v>0.45710000000000001</v>
      </c>
      <c r="H203" s="43">
        <v>0.1978</v>
      </c>
      <c r="I203" s="43">
        <v>6.1199999999999997E-2</v>
      </c>
      <c r="J203" s="47">
        <v>3.1399999999999997E-2</v>
      </c>
      <c r="K203" s="43"/>
      <c r="L203" s="124">
        <v>588</v>
      </c>
      <c r="M203" s="43">
        <v>2.9824999999999999</v>
      </c>
      <c r="N203" s="43">
        <v>1.8394999999999999</v>
      </c>
      <c r="O203" s="43">
        <v>0.94359999999999999</v>
      </c>
      <c r="P203" s="43">
        <v>0.45179999999999998</v>
      </c>
      <c r="Q203" s="43">
        <v>0.1888</v>
      </c>
      <c r="R203" s="43">
        <v>6.3700000000000007E-2</v>
      </c>
      <c r="S203" s="47">
        <v>2.9499999999999998E-2</v>
      </c>
      <c r="T203" s="275"/>
      <c r="V203" s="274"/>
      <c r="W203" s="124">
        <v>588</v>
      </c>
      <c r="X203" s="43">
        <v>1.2999999999999999E-3</v>
      </c>
      <c r="Y203" s="43">
        <v>1.1999999999999999E-3</v>
      </c>
      <c r="Z203" s="43">
        <v>1.8644000000000001</v>
      </c>
      <c r="AA203" s="47">
        <v>6.4000000000000003E-3</v>
      </c>
      <c r="AB203" s="43"/>
      <c r="AC203" s="124">
        <v>588</v>
      </c>
      <c r="AD203" s="43">
        <v>5.9999999999999995E-4</v>
      </c>
      <c r="AE203" s="43">
        <v>8.9999999999999993E-3</v>
      </c>
      <c r="AF203" s="43">
        <v>1.8394999999999999</v>
      </c>
      <c r="AG203" s="47">
        <v>4.5999999999999999E-3</v>
      </c>
      <c r="AH203" s="275"/>
    </row>
    <row r="204" spans="2:34" x14ac:dyDescent="0.25">
      <c r="B204" s="274"/>
      <c r="C204" s="124">
        <v>591</v>
      </c>
      <c r="D204" s="43">
        <v>3.0024000000000002</v>
      </c>
      <c r="E204" s="43">
        <v>1.8644000000000001</v>
      </c>
      <c r="F204" s="43">
        <v>0.95979999999999999</v>
      </c>
      <c r="G204" s="43">
        <v>0.45750000000000002</v>
      </c>
      <c r="H204" s="43">
        <v>0.1981</v>
      </c>
      <c r="I204" s="43">
        <v>6.13E-2</v>
      </c>
      <c r="J204" s="47">
        <v>3.1399999999999997E-2</v>
      </c>
      <c r="K204" s="43"/>
      <c r="L204" s="124">
        <v>591</v>
      </c>
      <c r="M204" s="43">
        <v>3.0405000000000002</v>
      </c>
      <c r="N204" s="43">
        <v>1.8426</v>
      </c>
      <c r="O204" s="43">
        <v>0.9446</v>
      </c>
      <c r="P204" s="43">
        <v>0.45190000000000002</v>
      </c>
      <c r="Q204" s="43">
        <v>0.189</v>
      </c>
      <c r="R204" s="43">
        <v>6.3700000000000007E-2</v>
      </c>
      <c r="S204" s="47">
        <v>2.98E-2</v>
      </c>
      <c r="T204" s="275"/>
      <c r="V204" s="274"/>
      <c r="W204" s="124">
        <v>591</v>
      </c>
      <c r="X204" s="43">
        <v>1.2999999999999999E-3</v>
      </c>
      <c r="Y204" s="43">
        <v>1.2999999999999999E-3</v>
      </c>
      <c r="Z204" s="43">
        <v>1.8644000000000001</v>
      </c>
      <c r="AA204" s="47">
        <v>6.4000000000000003E-3</v>
      </c>
      <c r="AB204" s="43"/>
      <c r="AC204" s="124">
        <v>591</v>
      </c>
      <c r="AD204" s="43">
        <v>5.9999999999999995E-4</v>
      </c>
      <c r="AE204" s="43">
        <v>8.8999999999999999E-3</v>
      </c>
      <c r="AF204" s="43">
        <v>1.8426</v>
      </c>
      <c r="AG204" s="47">
        <v>4.5999999999999999E-3</v>
      </c>
      <c r="AH204" s="275"/>
    </row>
    <row r="205" spans="2:34" x14ac:dyDescent="0.25">
      <c r="B205" s="274"/>
      <c r="C205" s="124">
        <v>594</v>
      </c>
      <c r="D205" s="43">
        <v>2.9565999999999999</v>
      </c>
      <c r="E205" s="43">
        <v>1.8686</v>
      </c>
      <c r="F205" s="43">
        <v>0.95989999999999998</v>
      </c>
      <c r="G205" s="43">
        <v>0.45789999999999997</v>
      </c>
      <c r="H205" s="43">
        <v>0.1981</v>
      </c>
      <c r="I205" s="43">
        <v>6.13E-2</v>
      </c>
      <c r="J205" s="47">
        <v>3.15E-2</v>
      </c>
      <c r="K205" s="43"/>
      <c r="L205" s="124">
        <v>594</v>
      </c>
      <c r="M205" s="43">
        <v>2.9824999999999999</v>
      </c>
      <c r="N205" s="43">
        <v>1.8426</v>
      </c>
      <c r="O205" s="43">
        <v>0.9446</v>
      </c>
      <c r="P205" s="43">
        <v>0.4516</v>
      </c>
      <c r="Q205" s="43">
        <v>0.189</v>
      </c>
      <c r="R205" s="43">
        <v>6.3700000000000007E-2</v>
      </c>
      <c r="S205" s="47">
        <v>2.9899999999999999E-2</v>
      </c>
      <c r="T205" s="275"/>
      <c r="V205" s="274"/>
      <c r="W205" s="124">
        <v>594</v>
      </c>
      <c r="X205" s="43">
        <v>1.1999999999999999E-3</v>
      </c>
      <c r="Y205" s="43">
        <v>1.2999999999999999E-3</v>
      </c>
      <c r="Z205" s="43">
        <v>1.8686</v>
      </c>
      <c r="AA205" s="47">
        <v>6.4999999999999997E-3</v>
      </c>
      <c r="AB205" s="43"/>
      <c r="AC205" s="124">
        <v>594</v>
      </c>
      <c r="AD205" s="43">
        <v>5.9999999999999995E-4</v>
      </c>
      <c r="AE205" s="43">
        <v>8.8999999999999999E-3</v>
      </c>
      <c r="AF205" s="43">
        <v>1.8426</v>
      </c>
      <c r="AG205" s="47">
        <v>4.5999999999999999E-3</v>
      </c>
      <c r="AH205" s="275"/>
    </row>
    <row r="206" spans="2:34" x14ac:dyDescent="0.25">
      <c r="B206" s="274"/>
      <c r="C206" s="124">
        <v>597</v>
      </c>
      <c r="D206" s="43">
        <v>3.0535999999999999</v>
      </c>
      <c r="E206" s="43">
        <v>1.8686</v>
      </c>
      <c r="F206" s="43">
        <v>0.96060000000000001</v>
      </c>
      <c r="G206" s="43">
        <v>0.45829999999999999</v>
      </c>
      <c r="H206" s="43">
        <v>0.19839999999999999</v>
      </c>
      <c r="I206" s="43">
        <v>6.1400000000000003E-2</v>
      </c>
      <c r="J206" s="47">
        <v>3.1699999999999999E-2</v>
      </c>
      <c r="K206" s="43"/>
      <c r="L206" s="124">
        <v>597</v>
      </c>
      <c r="M206" s="43">
        <v>2.9312999999999998</v>
      </c>
      <c r="N206" s="43">
        <v>1.8426</v>
      </c>
      <c r="O206" s="43">
        <v>0.9466</v>
      </c>
      <c r="P206" s="43">
        <v>0.45179999999999998</v>
      </c>
      <c r="Q206" s="43">
        <v>0.18920000000000001</v>
      </c>
      <c r="R206" s="43">
        <v>6.3799999999999996E-2</v>
      </c>
      <c r="S206" s="47">
        <v>0.03</v>
      </c>
      <c r="T206" s="275"/>
      <c r="V206" s="274"/>
      <c r="W206" s="124">
        <v>597</v>
      </c>
      <c r="X206" s="43">
        <v>1.2999999999999999E-3</v>
      </c>
      <c r="Y206" s="43">
        <v>1.2999999999999999E-3</v>
      </c>
      <c r="Z206" s="43">
        <v>1.8686</v>
      </c>
      <c r="AA206" s="47">
        <v>6.4999999999999997E-3</v>
      </c>
      <c r="AB206" s="43"/>
      <c r="AC206" s="124">
        <v>597</v>
      </c>
      <c r="AD206" s="43">
        <v>5.9999999999999995E-4</v>
      </c>
      <c r="AE206" s="43">
        <v>8.8999999999999999E-3</v>
      </c>
      <c r="AF206" s="43">
        <v>1.8426</v>
      </c>
      <c r="AG206" s="47">
        <v>4.7000000000000002E-3</v>
      </c>
      <c r="AH206" s="275"/>
    </row>
    <row r="207" spans="2:34" x14ac:dyDescent="0.25">
      <c r="B207" s="274"/>
      <c r="C207" s="124">
        <v>600</v>
      </c>
      <c r="D207" s="43">
        <v>3.0024000000000002</v>
      </c>
      <c r="E207" s="43">
        <v>1.8728</v>
      </c>
      <c r="F207" s="43">
        <v>0.96160000000000001</v>
      </c>
      <c r="G207" s="43">
        <v>0.45879999999999999</v>
      </c>
      <c r="H207" s="43">
        <v>0.19869999999999999</v>
      </c>
      <c r="I207" s="43">
        <v>6.13E-2</v>
      </c>
      <c r="J207" s="47">
        <v>3.1699999999999999E-2</v>
      </c>
      <c r="K207" s="43"/>
      <c r="L207" s="124">
        <v>600</v>
      </c>
      <c r="M207" s="43">
        <v>2.9824999999999999</v>
      </c>
      <c r="N207" s="43">
        <v>1.8476999999999999</v>
      </c>
      <c r="O207" s="43">
        <v>0.94710000000000005</v>
      </c>
      <c r="P207" s="43">
        <v>0.45229999999999998</v>
      </c>
      <c r="Q207" s="43">
        <v>0.1893</v>
      </c>
      <c r="R207" s="43">
        <v>6.3799999999999996E-2</v>
      </c>
      <c r="S207" s="47">
        <v>3.0099999999999998E-2</v>
      </c>
      <c r="T207" s="275"/>
      <c r="V207" s="274"/>
      <c r="W207" s="124">
        <v>600</v>
      </c>
      <c r="X207" s="43">
        <v>1.2999999999999999E-3</v>
      </c>
      <c r="Y207" s="43">
        <v>1.1999999999999999E-3</v>
      </c>
      <c r="Z207" s="43">
        <v>1.8728</v>
      </c>
      <c r="AA207" s="47">
        <v>6.6E-3</v>
      </c>
      <c r="AB207" s="43"/>
      <c r="AC207" s="124">
        <v>600</v>
      </c>
      <c r="AD207" s="43">
        <v>5.9999999999999995E-4</v>
      </c>
      <c r="AE207" s="43">
        <v>8.9999999999999993E-3</v>
      </c>
      <c r="AF207" s="43">
        <v>1.8476999999999999</v>
      </c>
      <c r="AG207" s="47">
        <v>4.5999999999999999E-3</v>
      </c>
      <c r="AH207" s="275"/>
    </row>
    <row r="208" spans="2:34" x14ac:dyDescent="0.25">
      <c r="B208" s="274"/>
      <c r="C208" s="124">
        <v>603</v>
      </c>
      <c r="D208" s="43">
        <v>3.0024000000000002</v>
      </c>
      <c r="E208" s="43">
        <v>1.877</v>
      </c>
      <c r="F208" s="43">
        <v>0.96240000000000003</v>
      </c>
      <c r="G208" s="43">
        <v>0.45879999999999999</v>
      </c>
      <c r="H208" s="43">
        <v>0.19889999999999999</v>
      </c>
      <c r="I208" s="43">
        <v>6.1400000000000003E-2</v>
      </c>
      <c r="J208" s="47">
        <v>3.1800000000000002E-2</v>
      </c>
      <c r="K208" s="43"/>
      <c r="L208" s="124">
        <v>603</v>
      </c>
      <c r="M208" s="43">
        <v>2.9312999999999998</v>
      </c>
      <c r="N208" s="43">
        <v>1.8476999999999999</v>
      </c>
      <c r="O208" s="43">
        <v>0.94810000000000005</v>
      </c>
      <c r="P208" s="43">
        <v>0.45269999999999999</v>
      </c>
      <c r="Q208" s="43">
        <v>0.18940000000000001</v>
      </c>
      <c r="R208" s="43">
        <v>6.3799999999999996E-2</v>
      </c>
      <c r="S208" s="47">
        <v>3.0200000000000001E-2</v>
      </c>
      <c r="T208" s="275"/>
      <c r="V208" s="274"/>
      <c r="W208" s="124">
        <v>603</v>
      </c>
      <c r="X208" s="43">
        <v>1.2999999999999999E-3</v>
      </c>
      <c r="Y208" s="43">
        <v>1.2999999999999999E-3</v>
      </c>
      <c r="Z208" s="43">
        <v>1.877</v>
      </c>
      <c r="AA208" s="47">
        <v>6.6E-3</v>
      </c>
      <c r="AB208" s="43"/>
      <c r="AC208" s="124">
        <v>603</v>
      </c>
      <c r="AD208" s="43">
        <v>5.9999999999999995E-4</v>
      </c>
      <c r="AE208" s="43">
        <v>8.8999999999999999E-3</v>
      </c>
      <c r="AF208" s="43">
        <v>1.8476999999999999</v>
      </c>
      <c r="AG208" s="47">
        <v>4.5999999999999999E-3</v>
      </c>
      <c r="AH208" s="275"/>
    </row>
    <row r="209" spans="2:34" x14ac:dyDescent="0.25">
      <c r="B209" s="274"/>
      <c r="C209" s="124">
        <v>606</v>
      </c>
      <c r="D209" s="43">
        <v>2.9565999999999999</v>
      </c>
      <c r="E209" s="43">
        <v>1.8728</v>
      </c>
      <c r="F209" s="43">
        <v>0.96379999999999999</v>
      </c>
      <c r="G209" s="43">
        <v>0.45939999999999998</v>
      </c>
      <c r="H209" s="43">
        <v>0.19919999999999999</v>
      </c>
      <c r="I209" s="43">
        <v>6.1400000000000003E-2</v>
      </c>
      <c r="J209" s="47">
        <v>3.1899999999999998E-2</v>
      </c>
      <c r="K209" s="43"/>
      <c r="L209" s="124">
        <v>606</v>
      </c>
      <c r="M209" s="43">
        <v>2.9312999999999998</v>
      </c>
      <c r="N209" s="43">
        <v>1.8476999999999999</v>
      </c>
      <c r="O209" s="43">
        <v>0.94910000000000005</v>
      </c>
      <c r="P209" s="43">
        <v>0.45290000000000002</v>
      </c>
      <c r="Q209" s="43">
        <v>0.18940000000000001</v>
      </c>
      <c r="R209" s="43">
        <v>6.3899999999999998E-2</v>
      </c>
      <c r="S209" s="47">
        <v>3.0300000000000001E-2</v>
      </c>
      <c r="T209" s="275"/>
      <c r="V209" s="274"/>
      <c r="W209" s="124">
        <v>606</v>
      </c>
      <c r="X209" s="43">
        <v>1.2999999999999999E-3</v>
      </c>
      <c r="Y209" s="43">
        <v>1.1000000000000001E-3</v>
      </c>
      <c r="Z209" s="43">
        <v>1.8728</v>
      </c>
      <c r="AA209" s="47">
        <v>6.6E-3</v>
      </c>
      <c r="AB209" s="43"/>
      <c r="AC209" s="124">
        <v>606</v>
      </c>
      <c r="AD209" s="43">
        <v>5.0000000000000001E-4</v>
      </c>
      <c r="AE209" s="43">
        <v>8.8999999999999999E-3</v>
      </c>
      <c r="AF209" s="43">
        <v>1.8476999999999999</v>
      </c>
      <c r="AG209" s="47">
        <v>4.5999999999999999E-3</v>
      </c>
      <c r="AH209" s="275"/>
    </row>
    <row r="210" spans="2:34" x14ac:dyDescent="0.25">
      <c r="B210" s="274"/>
      <c r="C210" s="124">
        <v>609</v>
      </c>
      <c r="D210" s="43">
        <v>2.9565999999999999</v>
      </c>
      <c r="E210" s="43">
        <v>1.8728</v>
      </c>
      <c r="F210" s="43">
        <v>0.96440000000000003</v>
      </c>
      <c r="G210" s="43">
        <v>0.4597</v>
      </c>
      <c r="H210" s="43">
        <v>0.1996</v>
      </c>
      <c r="I210" s="43">
        <v>6.1400000000000003E-2</v>
      </c>
      <c r="J210" s="47">
        <v>3.1899999999999998E-2</v>
      </c>
      <c r="K210" s="43"/>
      <c r="L210" s="124">
        <v>609</v>
      </c>
      <c r="M210" s="43">
        <v>2.9312999999999998</v>
      </c>
      <c r="N210" s="43">
        <v>1.8476999999999999</v>
      </c>
      <c r="O210" s="43">
        <v>0.95009999999999994</v>
      </c>
      <c r="P210" s="43">
        <v>0.45329999999999998</v>
      </c>
      <c r="Q210" s="43">
        <v>0.1895</v>
      </c>
      <c r="R210" s="43">
        <v>6.3899999999999998E-2</v>
      </c>
      <c r="S210" s="47">
        <v>3.0499999999999999E-2</v>
      </c>
      <c r="T210" s="275"/>
      <c r="V210" s="274"/>
      <c r="W210" s="124">
        <v>609</v>
      </c>
      <c r="X210" s="43">
        <v>1.2999999999999999E-3</v>
      </c>
      <c r="Y210" s="43">
        <v>1.1999999999999999E-3</v>
      </c>
      <c r="Z210" s="43">
        <v>1.8728</v>
      </c>
      <c r="AA210" s="47">
        <v>6.7000000000000002E-3</v>
      </c>
      <c r="AB210" s="43"/>
      <c r="AC210" s="124">
        <v>609</v>
      </c>
      <c r="AD210" s="43">
        <v>5.0000000000000001E-4</v>
      </c>
      <c r="AE210" s="43">
        <v>8.8999999999999999E-3</v>
      </c>
      <c r="AF210" s="43">
        <v>1.8476999999999999</v>
      </c>
      <c r="AG210" s="47">
        <v>4.5999999999999999E-3</v>
      </c>
      <c r="AH210" s="275"/>
    </row>
    <row r="211" spans="2:34" x14ac:dyDescent="0.25">
      <c r="B211" s="274"/>
      <c r="C211" s="124">
        <v>612</v>
      </c>
      <c r="D211" s="43">
        <v>3.0024000000000002</v>
      </c>
      <c r="E211" s="43">
        <v>1.877</v>
      </c>
      <c r="F211" s="43">
        <v>0.96399999999999997</v>
      </c>
      <c r="G211" s="43">
        <v>0.46010000000000001</v>
      </c>
      <c r="H211" s="43">
        <v>0.19980000000000001</v>
      </c>
      <c r="I211" s="43">
        <v>6.13E-2</v>
      </c>
      <c r="J211" s="47">
        <v>3.2000000000000001E-2</v>
      </c>
      <c r="K211" s="43"/>
      <c r="L211" s="124">
        <v>612</v>
      </c>
      <c r="M211" s="43">
        <v>2.9824999999999999</v>
      </c>
      <c r="N211" s="43">
        <v>1.849</v>
      </c>
      <c r="O211" s="43">
        <v>0.9506</v>
      </c>
      <c r="P211" s="43">
        <v>0.4536</v>
      </c>
      <c r="Q211" s="43">
        <v>0.1895</v>
      </c>
      <c r="R211" s="43">
        <v>6.4000000000000001E-2</v>
      </c>
      <c r="S211" s="47">
        <v>3.0499999999999999E-2</v>
      </c>
      <c r="T211" s="275"/>
      <c r="V211" s="274"/>
      <c r="W211" s="124">
        <v>612</v>
      </c>
      <c r="X211" s="43">
        <v>1.2999999999999999E-3</v>
      </c>
      <c r="Y211" s="43">
        <v>1.1000000000000001E-3</v>
      </c>
      <c r="Z211" s="43">
        <v>1.877</v>
      </c>
      <c r="AA211" s="47">
        <v>6.7000000000000002E-3</v>
      </c>
      <c r="AB211" s="43"/>
      <c r="AC211" s="124">
        <v>612</v>
      </c>
      <c r="AD211" s="43">
        <v>5.9999999999999995E-4</v>
      </c>
      <c r="AE211" s="43">
        <v>8.9999999999999993E-3</v>
      </c>
      <c r="AF211" s="43">
        <v>1.849</v>
      </c>
      <c r="AG211" s="47">
        <v>4.5999999999999999E-3</v>
      </c>
      <c r="AH211" s="275"/>
    </row>
    <row r="212" spans="2:34" x14ac:dyDescent="0.25">
      <c r="B212" s="274"/>
      <c r="C212" s="124">
        <v>615</v>
      </c>
      <c r="D212" s="43">
        <v>3.0024000000000002</v>
      </c>
      <c r="E212" s="43">
        <v>1.877</v>
      </c>
      <c r="F212" s="43">
        <v>0.9667</v>
      </c>
      <c r="G212" s="43">
        <v>0.4607</v>
      </c>
      <c r="H212" s="43">
        <v>0.2001</v>
      </c>
      <c r="I212" s="43">
        <v>6.1499999999999999E-2</v>
      </c>
      <c r="J212" s="47">
        <v>3.2199999999999999E-2</v>
      </c>
      <c r="K212" s="43"/>
      <c r="L212" s="124">
        <v>615</v>
      </c>
      <c r="M212" s="43">
        <v>2.9824999999999999</v>
      </c>
      <c r="N212" s="43">
        <v>1.849</v>
      </c>
      <c r="O212" s="43">
        <v>0.95109999999999995</v>
      </c>
      <c r="P212" s="43">
        <v>0.45390000000000003</v>
      </c>
      <c r="Q212" s="43">
        <v>0.18959999999999999</v>
      </c>
      <c r="R212" s="43">
        <v>6.4000000000000001E-2</v>
      </c>
      <c r="S212" s="47">
        <v>3.0700000000000002E-2</v>
      </c>
      <c r="T212" s="275"/>
      <c r="V212" s="274"/>
      <c r="W212" s="124">
        <v>615</v>
      </c>
      <c r="X212" s="43">
        <v>1.2999999999999999E-3</v>
      </c>
      <c r="Y212" s="43">
        <v>8.9999999999999998E-4</v>
      </c>
      <c r="Z212" s="43">
        <v>1.877</v>
      </c>
      <c r="AA212" s="47">
        <v>6.7999999999999996E-3</v>
      </c>
      <c r="AB212" s="43"/>
      <c r="AC212" s="124">
        <v>615</v>
      </c>
      <c r="AD212" s="43">
        <v>5.0000000000000001E-4</v>
      </c>
      <c r="AE212" s="43">
        <v>9.1000000000000004E-3</v>
      </c>
      <c r="AF212" s="43">
        <v>1.849</v>
      </c>
      <c r="AG212" s="47">
        <v>4.5999999999999999E-3</v>
      </c>
      <c r="AH212" s="275"/>
    </row>
    <row r="213" spans="2:34" x14ac:dyDescent="0.25">
      <c r="B213" s="274"/>
      <c r="C213" s="124">
        <v>618</v>
      </c>
      <c r="D213" s="43">
        <v>3.0535999999999999</v>
      </c>
      <c r="E213" s="43">
        <v>1.8813</v>
      </c>
      <c r="F213" s="43">
        <v>0.96730000000000005</v>
      </c>
      <c r="G213" s="43">
        <v>0.46100000000000002</v>
      </c>
      <c r="H213" s="43">
        <v>0.20039999999999999</v>
      </c>
      <c r="I213" s="43">
        <v>6.1499999999999999E-2</v>
      </c>
      <c r="J213" s="47">
        <v>3.2300000000000002E-2</v>
      </c>
      <c r="K213" s="43"/>
      <c r="L213" s="124">
        <v>618</v>
      </c>
      <c r="M213" s="43">
        <v>2.9312999999999998</v>
      </c>
      <c r="N213" s="43">
        <v>1.8512999999999999</v>
      </c>
      <c r="O213" s="43">
        <v>0.95309999999999995</v>
      </c>
      <c r="P213" s="43">
        <v>0.45400000000000001</v>
      </c>
      <c r="Q213" s="43">
        <v>0.18970000000000001</v>
      </c>
      <c r="R213" s="43">
        <v>6.4199999999999993E-2</v>
      </c>
      <c r="S213" s="47">
        <v>3.0800000000000001E-2</v>
      </c>
      <c r="T213" s="275"/>
      <c r="V213" s="274"/>
      <c r="W213" s="124">
        <v>618</v>
      </c>
      <c r="X213" s="43">
        <v>1.2999999999999999E-3</v>
      </c>
      <c r="Y213" s="43">
        <v>8.9999999999999998E-4</v>
      </c>
      <c r="Z213" s="43">
        <v>1.8813</v>
      </c>
      <c r="AA213" s="47">
        <v>6.7999999999999996E-3</v>
      </c>
      <c r="AB213" s="43"/>
      <c r="AC213" s="124">
        <v>618</v>
      </c>
      <c r="AD213" s="43">
        <v>5.9999999999999995E-4</v>
      </c>
      <c r="AE213" s="43">
        <v>9.1000000000000004E-3</v>
      </c>
      <c r="AF213" s="43">
        <v>1.8512999999999999</v>
      </c>
      <c r="AG213" s="47">
        <v>4.7000000000000002E-3</v>
      </c>
      <c r="AH213" s="275"/>
    </row>
    <row r="214" spans="2:34" x14ac:dyDescent="0.25">
      <c r="B214" s="274"/>
      <c r="C214" s="124">
        <v>621</v>
      </c>
      <c r="D214" s="43">
        <v>2.9565999999999999</v>
      </c>
      <c r="E214" s="43">
        <v>1.8813</v>
      </c>
      <c r="F214" s="43">
        <v>0.96809999999999996</v>
      </c>
      <c r="G214" s="43">
        <v>0.46150000000000002</v>
      </c>
      <c r="H214" s="43">
        <v>0.20069999999999999</v>
      </c>
      <c r="I214" s="43">
        <v>6.1600000000000002E-2</v>
      </c>
      <c r="J214" s="47">
        <v>3.2399999999999998E-2</v>
      </c>
      <c r="K214" s="43"/>
      <c r="L214" s="124">
        <v>621</v>
      </c>
      <c r="M214" s="43">
        <v>2.9824999999999999</v>
      </c>
      <c r="N214" s="43">
        <v>1.8512999999999999</v>
      </c>
      <c r="O214" s="43">
        <v>0.95409999999999995</v>
      </c>
      <c r="P214" s="43">
        <v>0.45429999999999998</v>
      </c>
      <c r="Q214" s="43">
        <v>0.1898</v>
      </c>
      <c r="R214" s="43">
        <v>6.4299999999999996E-2</v>
      </c>
      <c r="S214" s="47">
        <v>3.09E-2</v>
      </c>
      <c r="T214" s="275"/>
      <c r="V214" s="274"/>
      <c r="W214" s="124">
        <v>621</v>
      </c>
      <c r="X214" s="43">
        <v>1.1999999999999999E-3</v>
      </c>
      <c r="Y214" s="43">
        <v>8.9999999999999998E-4</v>
      </c>
      <c r="Z214" s="43">
        <v>1.8813</v>
      </c>
      <c r="AA214" s="47">
        <v>6.7999999999999996E-3</v>
      </c>
      <c r="AB214" s="43"/>
      <c r="AC214" s="124">
        <v>621</v>
      </c>
      <c r="AD214" s="43">
        <v>5.0000000000000001E-4</v>
      </c>
      <c r="AE214" s="43">
        <v>9.1999999999999998E-3</v>
      </c>
      <c r="AF214" s="43">
        <v>1.8512999999999999</v>
      </c>
      <c r="AG214" s="47">
        <v>4.7000000000000002E-3</v>
      </c>
      <c r="AH214" s="275"/>
    </row>
    <row r="215" spans="2:34" x14ac:dyDescent="0.25">
      <c r="B215" s="274"/>
      <c r="C215" s="124">
        <v>624</v>
      </c>
      <c r="D215" s="43">
        <v>3.0535999999999999</v>
      </c>
      <c r="E215" s="43">
        <v>1.8855999999999999</v>
      </c>
      <c r="F215" s="43">
        <v>0.96870000000000001</v>
      </c>
      <c r="G215" s="43">
        <v>0.4617</v>
      </c>
      <c r="H215" s="43">
        <v>0.20100000000000001</v>
      </c>
      <c r="I215" s="43">
        <v>6.1400000000000003E-2</v>
      </c>
      <c r="J215" s="47">
        <v>3.2500000000000001E-2</v>
      </c>
      <c r="K215" s="43"/>
      <c r="L215" s="124">
        <v>624</v>
      </c>
      <c r="M215" s="43">
        <v>3.1074000000000002</v>
      </c>
      <c r="N215" s="43">
        <v>1.8544</v>
      </c>
      <c r="O215" s="43">
        <v>0.95669999999999999</v>
      </c>
      <c r="P215" s="43">
        <v>0.4546</v>
      </c>
      <c r="Q215" s="43">
        <v>0.19009999999999999</v>
      </c>
      <c r="R215" s="43">
        <v>6.4299999999999996E-2</v>
      </c>
      <c r="S215" s="47">
        <v>3.1099999999999999E-2</v>
      </c>
      <c r="T215" s="275"/>
      <c r="V215" s="274"/>
      <c r="W215" s="124">
        <v>624</v>
      </c>
      <c r="X215" s="43">
        <v>1.2999999999999999E-3</v>
      </c>
      <c r="Y215" s="43">
        <v>8.9999999999999998E-4</v>
      </c>
      <c r="Z215" s="43">
        <v>1.8855999999999999</v>
      </c>
      <c r="AA215" s="47">
        <v>6.8999999999999999E-3</v>
      </c>
      <c r="AB215" s="43"/>
      <c r="AC215" s="124">
        <v>624</v>
      </c>
      <c r="AD215" s="43">
        <v>5.0000000000000001E-4</v>
      </c>
      <c r="AE215" s="43">
        <v>9.2999999999999992E-3</v>
      </c>
      <c r="AF215" s="43">
        <v>1.8544</v>
      </c>
      <c r="AG215" s="47">
        <v>4.7000000000000002E-3</v>
      </c>
      <c r="AH215" s="275"/>
    </row>
    <row r="216" spans="2:34" x14ac:dyDescent="0.25">
      <c r="B216" s="274"/>
      <c r="C216" s="124">
        <v>627</v>
      </c>
      <c r="D216" s="43">
        <v>3.0535999999999999</v>
      </c>
      <c r="E216" s="43">
        <v>1.8855999999999999</v>
      </c>
      <c r="F216" s="43">
        <v>0.96930000000000005</v>
      </c>
      <c r="G216" s="43">
        <v>0.46150000000000002</v>
      </c>
      <c r="H216" s="43">
        <v>0.20130000000000001</v>
      </c>
      <c r="I216" s="43">
        <v>6.1600000000000002E-2</v>
      </c>
      <c r="J216" s="47">
        <v>3.27E-2</v>
      </c>
      <c r="K216" s="43"/>
      <c r="L216" s="124">
        <v>627</v>
      </c>
      <c r="M216" s="43">
        <v>3.1074000000000002</v>
      </c>
      <c r="N216" s="43">
        <v>1.8544</v>
      </c>
      <c r="O216" s="43">
        <v>0.9587</v>
      </c>
      <c r="P216" s="43">
        <v>0.45479999999999998</v>
      </c>
      <c r="Q216" s="43">
        <v>0.19020000000000001</v>
      </c>
      <c r="R216" s="43">
        <v>6.4299999999999996E-2</v>
      </c>
      <c r="S216" s="47">
        <v>3.1300000000000001E-2</v>
      </c>
      <c r="T216" s="275"/>
      <c r="V216" s="274"/>
      <c r="W216" s="124">
        <v>627</v>
      </c>
      <c r="X216" s="43">
        <v>1.2999999999999999E-3</v>
      </c>
      <c r="Y216" s="43">
        <v>1E-3</v>
      </c>
      <c r="Z216" s="43">
        <v>1.8855999999999999</v>
      </c>
      <c r="AA216" s="47">
        <v>6.8999999999999999E-3</v>
      </c>
      <c r="AB216" s="43"/>
      <c r="AC216" s="124">
        <v>627</v>
      </c>
      <c r="AD216" s="43">
        <v>5.0000000000000001E-4</v>
      </c>
      <c r="AE216" s="43">
        <v>9.2999999999999992E-3</v>
      </c>
      <c r="AF216" s="43">
        <v>1.8544</v>
      </c>
      <c r="AG216" s="47">
        <v>4.7000000000000002E-3</v>
      </c>
      <c r="AH216" s="275"/>
    </row>
    <row r="217" spans="2:34" x14ac:dyDescent="0.25">
      <c r="B217" s="274"/>
      <c r="C217" s="124">
        <v>630</v>
      </c>
      <c r="D217" s="43">
        <v>3.0535999999999999</v>
      </c>
      <c r="E217" s="43">
        <v>1.8944000000000001</v>
      </c>
      <c r="F217" s="43">
        <v>0.97050000000000003</v>
      </c>
      <c r="G217" s="43">
        <v>0.4617</v>
      </c>
      <c r="H217" s="43">
        <v>0.20150000000000001</v>
      </c>
      <c r="I217" s="43">
        <v>6.1600000000000002E-2</v>
      </c>
      <c r="J217" s="47">
        <v>3.2800000000000003E-2</v>
      </c>
      <c r="K217" s="43"/>
      <c r="L217" s="124">
        <v>630</v>
      </c>
      <c r="M217" s="43">
        <v>2.9824999999999999</v>
      </c>
      <c r="N217" s="43">
        <v>1.8544</v>
      </c>
      <c r="O217" s="43">
        <v>0.95979999999999999</v>
      </c>
      <c r="P217" s="43">
        <v>0.4551</v>
      </c>
      <c r="Q217" s="43">
        <v>0.1903</v>
      </c>
      <c r="R217" s="43">
        <v>6.4600000000000005E-2</v>
      </c>
      <c r="S217" s="47">
        <v>3.1399999999999997E-2</v>
      </c>
      <c r="T217" s="275"/>
      <c r="V217" s="274"/>
      <c r="W217" s="124">
        <v>630</v>
      </c>
      <c r="X217" s="43">
        <v>1.1999999999999999E-3</v>
      </c>
      <c r="Y217" s="43">
        <v>1E-3</v>
      </c>
      <c r="Z217" s="43">
        <v>1.8944000000000001</v>
      </c>
      <c r="AA217" s="47">
        <v>6.7999999999999996E-3</v>
      </c>
      <c r="AB217" s="43"/>
      <c r="AC217" s="124">
        <v>630</v>
      </c>
      <c r="AD217" s="43">
        <v>5.0000000000000001E-4</v>
      </c>
      <c r="AE217" s="43">
        <v>9.4000000000000004E-3</v>
      </c>
      <c r="AF217" s="43">
        <v>1.8544</v>
      </c>
      <c r="AG217" s="47">
        <v>4.7000000000000002E-3</v>
      </c>
      <c r="AH217" s="275"/>
    </row>
    <row r="218" spans="2:34" x14ac:dyDescent="0.25">
      <c r="B218" s="274"/>
      <c r="C218" s="124">
        <v>633</v>
      </c>
      <c r="D218" s="43">
        <v>3.0024000000000002</v>
      </c>
      <c r="E218" s="43">
        <v>1.89</v>
      </c>
      <c r="F218" s="43">
        <v>0.97170000000000001</v>
      </c>
      <c r="G218" s="43">
        <v>0.46200000000000002</v>
      </c>
      <c r="H218" s="43">
        <v>0.20169999999999999</v>
      </c>
      <c r="I218" s="43">
        <v>6.1699999999999998E-2</v>
      </c>
      <c r="J218" s="47">
        <v>3.2899999999999999E-2</v>
      </c>
      <c r="K218" s="43"/>
      <c r="L218" s="124">
        <v>633</v>
      </c>
      <c r="M218" s="43">
        <v>3.0405000000000002</v>
      </c>
      <c r="N218" s="43">
        <v>1.8581000000000001</v>
      </c>
      <c r="O218" s="43">
        <v>0.96079999999999999</v>
      </c>
      <c r="P218" s="43">
        <v>0.4551</v>
      </c>
      <c r="Q218" s="43">
        <v>0.19040000000000001</v>
      </c>
      <c r="R218" s="43">
        <v>6.4500000000000002E-2</v>
      </c>
      <c r="S218" s="47">
        <v>3.1699999999999999E-2</v>
      </c>
      <c r="T218" s="275"/>
      <c r="V218" s="274"/>
      <c r="W218" s="124">
        <v>633</v>
      </c>
      <c r="X218" s="43">
        <v>1.2999999999999999E-3</v>
      </c>
      <c r="Y218" s="43">
        <v>1E-3</v>
      </c>
      <c r="Z218" s="43">
        <v>1.89</v>
      </c>
      <c r="AA218" s="47">
        <v>6.8999999999999999E-3</v>
      </c>
      <c r="AB218" s="43"/>
      <c r="AC218" s="124">
        <v>633</v>
      </c>
      <c r="AD218" s="43">
        <v>5.0000000000000001E-4</v>
      </c>
      <c r="AE218" s="43">
        <v>9.4000000000000004E-3</v>
      </c>
      <c r="AF218" s="43">
        <v>1.8581000000000001</v>
      </c>
      <c r="AG218" s="47">
        <v>4.5999999999999999E-3</v>
      </c>
      <c r="AH218" s="275"/>
    </row>
    <row r="219" spans="2:34" x14ac:dyDescent="0.25">
      <c r="B219" s="274"/>
      <c r="C219" s="124">
        <v>636</v>
      </c>
      <c r="D219" s="43">
        <v>3.0024000000000002</v>
      </c>
      <c r="E219" s="43">
        <v>1.8944000000000001</v>
      </c>
      <c r="F219" s="43">
        <v>0.9728</v>
      </c>
      <c r="G219" s="43">
        <v>0.46250000000000002</v>
      </c>
      <c r="H219" s="43">
        <v>0.20180000000000001</v>
      </c>
      <c r="I219" s="43">
        <v>6.1699999999999998E-2</v>
      </c>
      <c r="J219" s="47">
        <v>3.2899999999999999E-2</v>
      </c>
      <c r="K219" s="43"/>
      <c r="L219" s="124">
        <v>636</v>
      </c>
      <c r="M219" s="43">
        <v>2.9824999999999999</v>
      </c>
      <c r="N219" s="43">
        <v>1.8581000000000001</v>
      </c>
      <c r="O219" s="43">
        <v>0.96140000000000003</v>
      </c>
      <c r="P219" s="43">
        <v>0.45490000000000003</v>
      </c>
      <c r="Q219" s="43">
        <v>0.1905</v>
      </c>
      <c r="R219" s="43">
        <v>6.4600000000000005E-2</v>
      </c>
      <c r="S219" s="47">
        <v>3.1600000000000003E-2</v>
      </c>
      <c r="T219" s="275"/>
      <c r="V219" s="274"/>
      <c r="W219" s="124">
        <v>636</v>
      </c>
      <c r="X219" s="43">
        <v>1.1999999999999999E-3</v>
      </c>
      <c r="Y219" s="43">
        <v>1.1000000000000001E-3</v>
      </c>
      <c r="Z219" s="43">
        <v>1.8944000000000001</v>
      </c>
      <c r="AA219" s="47">
        <v>7.0000000000000001E-3</v>
      </c>
      <c r="AB219" s="43"/>
      <c r="AC219" s="124">
        <v>636</v>
      </c>
      <c r="AD219" s="43">
        <v>5.0000000000000001E-4</v>
      </c>
      <c r="AE219" s="43">
        <v>9.4999999999999998E-3</v>
      </c>
      <c r="AF219" s="43">
        <v>1.8581000000000001</v>
      </c>
      <c r="AG219" s="47">
        <v>4.7000000000000002E-3</v>
      </c>
      <c r="AH219" s="275"/>
    </row>
    <row r="220" spans="2:34" x14ac:dyDescent="0.25">
      <c r="B220" s="274"/>
      <c r="C220" s="124">
        <v>639</v>
      </c>
      <c r="D220" s="43">
        <v>3.0535999999999999</v>
      </c>
      <c r="E220" s="43">
        <v>1.8944000000000001</v>
      </c>
      <c r="F220" s="43">
        <v>0.97330000000000005</v>
      </c>
      <c r="G220" s="43">
        <v>0.46279999999999999</v>
      </c>
      <c r="H220" s="43">
        <v>0.20219999999999999</v>
      </c>
      <c r="I220" s="43">
        <v>6.1899999999999997E-2</v>
      </c>
      <c r="J220" s="47">
        <v>3.3000000000000002E-2</v>
      </c>
      <c r="K220" s="43"/>
      <c r="L220" s="124">
        <v>639</v>
      </c>
      <c r="M220" s="43">
        <v>3.0405000000000002</v>
      </c>
      <c r="N220" s="43">
        <v>1.8608</v>
      </c>
      <c r="O220" s="43">
        <v>0.96199999999999997</v>
      </c>
      <c r="P220" s="43">
        <v>0.45519999999999999</v>
      </c>
      <c r="Q220" s="43">
        <v>0.1905</v>
      </c>
      <c r="R220" s="43">
        <v>6.4600000000000005E-2</v>
      </c>
      <c r="S220" s="47">
        <v>3.1800000000000002E-2</v>
      </c>
      <c r="T220" s="275"/>
      <c r="V220" s="274"/>
      <c r="W220" s="124">
        <v>639</v>
      </c>
      <c r="X220" s="43">
        <v>1.2999999999999999E-3</v>
      </c>
      <c r="Y220" s="43">
        <v>1.1999999999999999E-3</v>
      </c>
      <c r="Z220" s="43">
        <v>1.8944000000000001</v>
      </c>
      <c r="AA220" s="47">
        <v>7.1000000000000004E-3</v>
      </c>
      <c r="AB220" s="43"/>
      <c r="AC220" s="124">
        <v>639</v>
      </c>
      <c r="AD220" s="43">
        <v>5.0000000000000001E-4</v>
      </c>
      <c r="AE220" s="43">
        <v>9.7000000000000003E-3</v>
      </c>
      <c r="AF220" s="43">
        <v>1.8608</v>
      </c>
      <c r="AG220" s="47">
        <v>4.7000000000000002E-3</v>
      </c>
      <c r="AH220" s="275"/>
    </row>
    <row r="221" spans="2:34" x14ac:dyDescent="0.25">
      <c r="B221" s="274"/>
      <c r="C221" s="124">
        <v>642</v>
      </c>
      <c r="D221" s="43">
        <v>3.0535999999999999</v>
      </c>
      <c r="E221" s="43">
        <v>1.8944000000000001</v>
      </c>
      <c r="F221" s="43">
        <v>0.97460000000000002</v>
      </c>
      <c r="G221" s="43">
        <v>0.46279999999999999</v>
      </c>
      <c r="H221" s="43">
        <v>0.20219999999999999</v>
      </c>
      <c r="I221" s="43">
        <v>6.2E-2</v>
      </c>
      <c r="J221" s="47">
        <v>3.32E-2</v>
      </c>
      <c r="K221" s="43"/>
      <c r="L221" s="124">
        <v>642</v>
      </c>
      <c r="M221" s="43">
        <v>3.0405000000000002</v>
      </c>
      <c r="N221" s="43">
        <v>1.8615999999999999</v>
      </c>
      <c r="O221" s="43">
        <v>0.96289999999999998</v>
      </c>
      <c r="P221" s="43">
        <v>0.45540000000000003</v>
      </c>
      <c r="Q221" s="43">
        <v>0.19070000000000001</v>
      </c>
      <c r="R221" s="43">
        <v>6.4699999999999994E-2</v>
      </c>
      <c r="S221" s="47">
        <v>3.2000000000000001E-2</v>
      </c>
      <c r="T221" s="275"/>
      <c r="V221" s="274"/>
      <c r="W221" s="124">
        <v>642</v>
      </c>
      <c r="X221" s="43">
        <v>1.2999999999999999E-3</v>
      </c>
      <c r="Y221" s="43">
        <v>1.1999999999999999E-3</v>
      </c>
      <c r="Z221" s="43">
        <v>1.8944000000000001</v>
      </c>
      <c r="AA221" s="47">
        <v>7.1000000000000004E-3</v>
      </c>
      <c r="AB221" s="43"/>
      <c r="AC221" s="124">
        <v>642</v>
      </c>
      <c r="AD221" s="43">
        <v>5.0000000000000001E-4</v>
      </c>
      <c r="AE221" s="43">
        <v>9.7000000000000003E-3</v>
      </c>
      <c r="AF221" s="43">
        <v>1.8615999999999999</v>
      </c>
      <c r="AG221" s="47">
        <v>4.7000000000000002E-3</v>
      </c>
      <c r="AH221" s="275"/>
    </row>
    <row r="222" spans="2:34" x14ac:dyDescent="0.25">
      <c r="B222" s="274"/>
      <c r="C222" s="124">
        <v>645</v>
      </c>
      <c r="D222" s="43">
        <v>3.0024000000000002</v>
      </c>
      <c r="E222" s="43">
        <v>1.8944000000000001</v>
      </c>
      <c r="F222" s="43">
        <v>0.97589999999999999</v>
      </c>
      <c r="G222" s="43">
        <v>0.46300000000000002</v>
      </c>
      <c r="H222" s="43">
        <v>0.20230000000000001</v>
      </c>
      <c r="I222" s="43">
        <v>6.1899999999999997E-2</v>
      </c>
      <c r="J222" s="47">
        <v>3.3300000000000003E-2</v>
      </c>
      <c r="K222" s="43"/>
      <c r="L222" s="124">
        <v>645</v>
      </c>
      <c r="M222" s="43">
        <v>3.0405000000000002</v>
      </c>
      <c r="N222" s="43">
        <v>1.8615999999999999</v>
      </c>
      <c r="O222" s="43">
        <v>0.9637</v>
      </c>
      <c r="P222" s="43">
        <v>0.45550000000000002</v>
      </c>
      <c r="Q222" s="43">
        <v>0.1908</v>
      </c>
      <c r="R222" s="43">
        <v>6.4799999999999996E-2</v>
      </c>
      <c r="S222" s="47">
        <v>3.2099999999999997E-2</v>
      </c>
      <c r="T222" s="275"/>
      <c r="V222" s="274"/>
      <c r="W222" s="124">
        <v>645</v>
      </c>
      <c r="X222" s="43">
        <v>1.2999999999999999E-3</v>
      </c>
      <c r="Y222" s="43">
        <v>1.2999999999999999E-3</v>
      </c>
      <c r="Z222" s="43">
        <v>1.8944000000000001</v>
      </c>
      <c r="AA222" s="47">
        <v>7.1999999999999998E-3</v>
      </c>
      <c r="AB222" s="43"/>
      <c r="AC222" s="124">
        <v>645</v>
      </c>
      <c r="AD222" s="43">
        <v>4.0000000000000002E-4</v>
      </c>
      <c r="AE222" s="43">
        <v>9.7000000000000003E-3</v>
      </c>
      <c r="AF222" s="43">
        <v>1.8615999999999999</v>
      </c>
      <c r="AG222" s="47">
        <v>4.5999999999999999E-3</v>
      </c>
      <c r="AH222" s="275"/>
    </row>
    <row r="223" spans="2:34" x14ac:dyDescent="0.25">
      <c r="B223" s="274"/>
      <c r="C223" s="124">
        <v>648</v>
      </c>
      <c r="D223" s="43">
        <v>3.0024000000000002</v>
      </c>
      <c r="E223" s="43">
        <v>1.8988</v>
      </c>
      <c r="F223" s="43">
        <v>0.97629999999999995</v>
      </c>
      <c r="G223" s="43">
        <v>0.46279999999999999</v>
      </c>
      <c r="H223" s="43">
        <v>0.2026</v>
      </c>
      <c r="I223" s="43">
        <v>6.2E-2</v>
      </c>
      <c r="J223" s="47">
        <v>3.3500000000000002E-2</v>
      </c>
      <c r="K223" s="43"/>
      <c r="L223" s="124">
        <v>648</v>
      </c>
      <c r="M223" s="43">
        <v>3.0405000000000002</v>
      </c>
      <c r="N223" s="43">
        <v>1.8615999999999999</v>
      </c>
      <c r="O223" s="43">
        <v>0.96409999999999996</v>
      </c>
      <c r="P223" s="43">
        <v>0.45569999999999999</v>
      </c>
      <c r="Q223" s="43">
        <v>0.19109999999999999</v>
      </c>
      <c r="R223" s="43">
        <v>6.4799999999999996E-2</v>
      </c>
      <c r="S223" s="47">
        <v>3.2199999999999999E-2</v>
      </c>
      <c r="T223" s="275"/>
      <c r="V223" s="274"/>
      <c r="W223" s="124">
        <v>648</v>
      </c>
      <c r="X223" s="43">
        <v>1.2999999999999999E-3</v>
      </c>
      <c r="Y223" s="43">
        <v>1.4E-3</v>
      </c>
      <c r="Z223" s="43">
        <v>1.8988</v>
      </c>
      <c r="AA223" s="47">
        <v>7.3000000000000001E-3</v>
      </c>
      <c r="AB223" s="43"/>
      <c r="AC223" s="124">
        <v>648</v>
      </c>
      <c r="AD223" s="43">
        <v>5.0000000000000001E-4</v>
      </c>
      <c r="AE223" s="43">
        <v>9.7000000000000003E-3</v>
      </c>
      <c r="AF223" s="43">
        <v>1.8615999999999999</v>
      </c>
      <c r="AG223" s="47">
        <v>4.5999999999999999E-3</v>
      </c>
      <c r="AH223" s="275"/>
    </row>
    <row r="224" spans="2:34" x14ac:dyDescent="0.25">
      <c r="B224" s="274"/>
      <c r="C224" s="124">
        <v>651</v>
      </c>
      <c r="D224" s="43">
        <v>3.0535999999999999</v>
      </c>
      <c r="E224" s="43">
        <v>1.8944000000000001</v>
      </c>
      <c r="F224" s="43">
        <v>0.97699999999999998</v>
      </c>
      <c r="G224" s="43">
        <v>0.46279999999999999</v>
      </c>
      <c r="H224" s="43">
        <v>0.20280000000000001</v>
      </c>
      <c r="I224" s="43">
        <v>6.2100000000000002E-2</v>
      </c>
      <c r="J224" s="47">
        <v>3.3599999999999998E-2</v>
      </c>
      <c r="K224" s="43"/>
      <c r="L224" s="124">
        <v>651</v>
      </c>
      <c r="M224" s="43">
        <v>3.0405000000000002</v>
      </c>
      <c r="N224" s="43">
        <v>1.8666</v>
      </c>
      <c r="O224" s="43">
        <v>0.96550000000000002</v>
      </c>
      <c r="P224" s="43">
        <v>0.45600000000000002</v>
      </c>
      <c r="Q224" s="43">
        <v>0.19109999999999999</v>
      </c>
      <c r="R224" s="43">
        <v>6.4799999999999996E-2</v>
      </c>
      <c r="S224" s="47">
        <v>3.2399999999999998E-2</v>
      </c>
      <c r="T224" s="275"/>
      <c r="V224" s="274"/>
      <c r="W224" s="124">
        <v>651</v>
      </c>
      <c r="X224" s="43">
        <v>1.2999999999999999E-3</v>
      </c>
      <c r="Y224" s="43">
        <v>1.5E-3</v>
      </c>
      <c r="Z224" s="43">
        <v>1.8944000000000001</v>
      </c>
      <c r="AA224" s="47">
        <v>7.3000000000000001E-3</v>
      </c>
      <c r="AB224" s="43"/>
      <c r="AC224" s="124">
        <v>651</v>
      </c>
      <c r="AD224" s="43">
        <v>5.0000000000000001E-4</v>
      </c>
      <c r="AE224" s="43">
        <v>9.9000000000000008E-3</v>
      </c>
      <c r="AF224" s="43">
        <v>1.8666</v>
      </c>
      <c r="AG224" s="47">
        <v>4.5999999999999999E-3</v>
      </c>
      <c r="AH224" s="275"/>
    </row>
    <row r="225" spans="2:34" x14ac:dyDescent="0.25">
      <c r="B225" s="274"/>
      <c r="C225" s="124">
        <v>654</v>
      </c>
      <c r="D225" s="43">
        <v>3.0535999999999999</v>
      </c>
      <c r="E225" s="43">
        <v>1.8988</v>
      </c>
      <c r="F225" s="43">
        <v>0.97770000000000001</v>
      </c>
      <c r="G225" s="43">
        <v>0.46300000000000002</v>
      </c>
      <c r="H225" s="43">
        <v>0.2029</v>
      </c>
      <c r="I225" s="43">
        <v>6.2199999999999998E-2</v>
      </c>
      <c r="J225" s="47">
        <v>3.3700000000000001E-2</v>
      </c>
      <c r="K225" s="43"/>
      <c r="L225" s="124">
        <v>654</v>
      </c>
      <c r="M225" s="43">
        <v>3.0405000000000002</v>
      </c>
      <c r="N225" s="43">
        <v>1.8666</v>
      </c>
      <c r="O225" s="43">
        <v>0.96619999999999995</v>
      </c>
      <c r="P225" s="43">
        <v>0.45619999999999999</v>
      </c>
      <c r="Q225" s="43">
        <v>0.1913</v>
      </c>
      <c r="R225" s="43">
        <v>6.4899999999999999E-2</v>
      </c>
      <c r="S225" s="47">
        <v>3.2500000000000001E-2</v>
      </c>
      <c r="T225" s="275"/>
      <c r="V225" s="274"/>
      <c r="W225" s="124">
        <v>654</v>
      </c>
      <c r="X225" s="43">
        <v>1.2999999999999999E-3</v>
      </c>
      <c r="Y225" s="43">
        <v>1.5E-3</v>
      </c>
      <c r="Z225" s="43">
        <v>1.8988</v>
      </c>
      <c r="AA225" s="47">
        <v>7.3000000000000001E-3</v>
      </c>
      <c r="AB225" s="43"/>
      <c r="AC225" s="124">
        <v>654</v>
      </c>
      <c r="AD225" s="43">
        <v>4.0000000000000002E-4</v>
      </c>
      <c r="AE225" s="43">
        <v>9.7999999999999997E-3</v>
      </c>
      <c r="AF225" s="43">
        <v>1.8666</v>
      </c>
      <c r="AG225" s="47">
        <v>4.5999999999999999E-3</v>
      </c>
      <c r="AH225" s="275"/>
    </row>
    <row r="226" spans="2:34" x14ac:dyDescent="0.25">
      <c r="B226" s="274"/>
      <c r="C226" s="124">
        <v>657</v>
      </c>
      <c r="D226" s="43">
        <v>3.0535999999999999</v>
      </c>
      <c r="E226" s="43">
        <v>1.9033</v>
      </c>
      <c r="F226" s="43">
        <v>0.97840000000000005</v>
      </c>
      <c r="G226" s="43">
        <v>0.4632</v>
      </c>
      <c r="H226" s="43">
        <v>0.2029</v>
      </c>
      <c r="I226" s="43">
        <v>6.2300000000000001E-2</v>
      </c>
      <c r="J226" s="47">
        <v>3.3700000000000001E-2</v>
      </c>
      <c r="K226" s="43"/>
      <c r="L226" s="124">
        <v>657</v>
      </c>
      <c r="M226" s="43">
        <v>3.0341999999999998</v>
      </c>
      <c r="N226" s="43">
        <v>1.8682000000000001</v>
      </c>
      <c r="O226" s="43">
        <v>0.96689999999999998</v>
      </c>
      <c r="P226" s="43">
        <v>0.45639999999999997</v>
      </c>
      <c r="Q226" s="43">
        <v>0.1913</v>
      </c>
      <c r="R226" s="43">
        <v>6.5000000000000002E-2</v>
      </c>
      <c r="S226" s="47">
        <v>3.27E-2</v>
      </c>
      <c r="T226" s="275"/>
      <c r="V226" s="274"/>
      <c r="W226" s="124">
        <v>657</v>
      </c>
      <c r="X226" s="43">
        <v>1.2999999999999999E-3</v>
      </c>
      <c r="Y226" s="43">
        <v>1.6000000000000001E-3</v>
      </c>
      <c r="Z226" s="43">
        <v>1.9033</v>
      </c>
      <c r="AA226" s="47">
        <v>7.4000000000000003E-3</v>
      </c>
      <c r="AB226" s="43"/>
      <c r="AC226" s="124">
        <v>657</v>
      </c>
      <c r="AD226" s="43">
        <v>5.0000000000000001E-4</v>
      </c>
      <c r="AE226" s="43">
        <v>9.9000000000000008E-3</v>
      </c>
      <c r="AF226" s="43">
        <v>1.8682000000000001</v>
      </c>
      <c r="AG226" s="47">
        <v>4.5999999999999999E-3</v>
      </c>
      <c r="AH226" s="275"/>
    </row>
    <row r="227" spans="2:34" x14ac:dyDescent="0.25">
      <c r="B227" s="274"/>
      <c r="C227" s="124">
        <v>660</v>
      </c>
      <c r="D227" s="43">
        <v>3.1116000000000001</v>
      </c>
      <c r="E227" s="43">
        <v>1.9033</v>
      </c>
      <c r="F227" s="43">
        <v>0.97960000000000003</v>
      </c>
      <c r="G227" s="43">
        <v>0.46300000000000002</v>
      </c>
      <c r="H227" s="43">
        <v>0.2031</v>
      </c>
      <c r="I227" s="43">
        <v>6.2300000000000001E-2</v>
      </c>
      <c r="J227" s="47">
        <v>3.39E-2</v>
      </c>
      <c r="K227" s="43"/>
      <c r="L227" s="124">
        <v>660</v>
      </c>
      <c r="M227" s="43">
        <v>3.0341999999999998</v>
      </c>
      <c r="N227" s="43">
        <v>1.8682000000000001</v>
      </c>
      <c r="O227" s="43">
        <v>0.96709999999999996</v>
      </c>
      <c r="P227" s="43">
        <v>0.45650000000000002</v>
      </c>
      <c r="Q227" s="43">
        <v>0.1915</v>
      </c>
      <c r="R227" s="43">
        <v>6.5100000000000005E-2</v>
      </c>
      <c r="S227" s="47">
        <v>3.2800000000000003E-2</v>
      </c>
      <c r="T227" s="275"/>
      <c r="V227" s="274"/>
      <c r="W227" s="124">
        <v>660</v>
      </c>
      <c r="X227" s="43">
        <v>1.2999999999999999E-3</v>
      </c>
      <c r="Y227" s="43">
        <v>1.6999999999999999E-3</v>
      </c>
      <c r="Z227" s="43">
        <v>1.9033</v>
      </c>
      <c r="AA227" s="47">
        <v>7.4000000000000003E-3</v>
      </c>
      <c r="AB227" s="43"/>
      <c r="AC227" s="124">
        <v>660</v>
      </c>
      <c r="AD227" s="43">
        <v>4.0000000000000002E-4</v>
      </c>
      <c r="AE227" s="43">
        <v>0.01</v>
      </c>
      <c r="AF227" s="43">
        <v>1.8682000000000001</v>
      </c>
      <c r="AG227" s="47">
        <v>4.5999999999999999E-3</v>
      </c>
      <c r="AH227" s="275"/>
    </row>
    <row r="228" spans="2:34" x14ac:dyDescent="0.25">
      <c r="B228" s="274"/>
      <c r="C228" s="124">
        <v>663</v>
      </c>
      <c r="D228" s="43">
        <v>3.1116000000000001</v>
      </c>
      <c r="E228" s="43">
        <v>1.9033</v>
      </c>
      <c r="F228" s="43">
        <v>0.98060000000000003</v>
      </c>
      <c r="G228" s="43">
        <v>0.4632</v>
      </c>
      <c r="H228" s="43">
        <v>0.2034</v>
      </c>
      <c r="I228" s="43">
        <v>6.2399999999999997E-2</v>
      </c>
      <c r="J228" s="47">
        <v>3.4000000000000002E-2</v>
      </c>
      <c r="K228" s="43"/>
      <c r="L228" s="124">
        <v>663</v>
      </c>
      <c r="M228" s="43">
        <v>3.0341999999999998</v>
      </c>
      <c r="N228" s="43">
        <v>1.8698999999999999</v>
      </c>
      <c r="O228" s="43">
        <v>0.96750000000000003</v>
      </c>
      <c r="P228" s="43">
        <v>0.45669999999999999</v>
      </c>
      <c r="Q228" s="43">
        <v>0.19170000000000001</v>
      </c>
      <c r="R228" s="43">
        <v>6.5199999999999994E-2</v>
      </c>
      <c r="S228" s="47">
        <v>3.2899999999999999E-2</v>
      </c>
      <c r="T228" s="275"/>
      <c r="V228" s="274"/>
      <c r="W228" s="124">
        <v>663</v>
      </c>
      <c r="X228" s="43">
        <v>1.2999999999999999E-3</v>
      </c>
      <c r="Y228" s="43">
        <v>1.6999999999999999E-3</v>
      </c>
      <c r="Z228" s="43">
        <v>1.9033</v>
      </c>
      <c r="AA228" s="47">
        <v>7.4999999999999997E-3</v>
      </c>
      <c r="AB228" s="43"/>
      <c r="AC228" s="124">
        <v>663</v>
      </c>
      <c r="AD228" s="43">
        <v>5.0000000000000001E-4</v>
      </c>
      <c r="AE228" s="43">
        <v>1.01E-2</v>
      </c>
      <c r="AF228" s="43">
        <v>1.8698999999999999</v>
      </c>
      <c r="AG228" s="47">
        <v>4.5999999999999999E-3</v>
      </c>
      <c r="AH228" s="275"/>
    </row>
    <row r="229" spans="2:34" x14ac:dyDescent="0.25">
      <c r="B229" s="274"/>
      <c r="C229" s="124">
        <v>666</v>
      </c>
      <c r="D229" s="43">
        <v>3.1116000000000001</v>
      </c>
      <c r="E229" s="43">
        <v>1.9078999999999999</v>
      </c>
      <c r="F229" s="43">
        <v>0.98119999999999996</v>
      </c>
      <c r="G229" s="43">
        <v>0.4632</v>
      </c>
      <c r="H229" s="43">
        <v>0.2036</v>
      </c>
      <c r="I229" s="43">
        <v>6.2399999999999997E-2</v>
      </c>
      <c r="J229" s="47">
        <v>3.4200000000000001E-2</v>
      </c>
      <c r="K229" s="43"/>
      <c r="L229" s="124">
        <v>666</v>
      </c>
      <c r="M229" s="43">
        <v>3.0341999999999998</v>
      </c>
      <c r="N229" s="43">
        <v>1.8713</v>
      </c>
      <c r="O229" s="43">
        <v>0.96809999999999996</v>
      </c>
      <c r="P229" s="43">
        <v>0.45689999999999997</v>
      </c>
      <c r="Q229" s="43">
        <v>0.19170000000000001</v>
      </c>
      <c r="R229" s="43">
        <v>6.5299999999999997E-2</v>
      </c>
      <c r="S229" s="47">
        <v>3.3000000000000002E-2</v>
      </c>
      <c r="T229" s="275"/>
      <c r="V229" s="274"/>
      <c r="W229" s="124">
        <v>666</v>
      </c>
      <c r="X229" s="43">
        <v>1.2999999999999999E-3</v>
      </c>
      <c r="Y229" s="43">
        <v>1.8E-3</v>
      </c>
      <c r="Z229" s="43">
        <v>1.9078999999999999</v>
      </c>
      <c r="AA229" s="47">
        <v>7.4999999999999997E-3</v>
      </c>
      <c r="AB229" s="43"/>
      <c r="AC229" s="124">
        <v>666</v>
      </c>
      <c r="AD229" s="43">
        <v>5.0000000000000001E-4</v>
      </c>
      <c r="AE229" s="43">
        <v>1.0200000000000001E-2</v>
      </c>
      <c r="AF229" s="43">
        <v>1.8713</v>
      </c>
      <c r="AG229" s="47">
        <v>4.5999999999999999E-3</v>
      </c>
      <c r="AH229" s="275"/>
    </row>
    <row r="230" spans="2:34" x14ac:dyDescent="0.25">
      <c r="B230" s="274"/>
      <c r="C230" s="124">
        <v>669</v>
      </c>
      <c r="D230" s="43">
        <v>3.0535999999999999</v>
      </c>
      <c r="E230" s="43">
        <v>1.9125000000000001</v>
      </c>
      <c r="F230" s="43">
        <v>0.98270000000000002</v>
      </c>
      <c r="G230" s="43">
        <v>0.46300000000000002</v>
      </c>
      <c r="H230" s="43">
        <v>0.20349999999999999</v>
      </c>
      <c r="I230" s="43">
        <v>6.25E-2</v>
      </c>
      <c r="J230" s="47">
        <v>3.4299999999999997E-2</v>
      </c>
      <c r="K230" s="43"/>
      <c r="L230" s="124">
        <v>669</v>
      </c>
      <c r="M230" s="43">
        <v>3.0756000000000001</v>
      </c>
      <c r="N230" s="43">
        <v>1.8713</v>
      </c>
      <c r="O230" s="43">
        <v>0.96870000000000001</v>
      </c>
      <c r="P230" s="43">
        <v>0.45710000000000001</v>
      </c>
      <c r="Q230" s="43">
        <v>0.19189999999999999</v>
      </c>
      <c r="R230" s="43">
        <v>6.54E-2</v>
      </c>
      <c r="S230" s="47">
        <v>3.3099999999999997E-2</v>
      </c>
      <c r="T230" s="275"/>
      <c r="V230" s="274"/>
      <c r="W230" s="124">
        <v>669</v>
      </c>
      <c r="X230" s="43">
        <v>1.2999999999999999E-3</v>
      </c>
      <c r="Y230" s="43">
        <v>1.9E-3</v>
      </c>
      <c r="Z230" s="43">
        <v>1.9125000000000001</v>
      </c>
      <c r="AA230" s="47">
        <v>7.4999999999999997E-3</v>
      </c>
      <c r="AB230" s="43"/>
      <c r="AC230" s="124">
        <v>669</v>
      </c>
      <c r="AD230" s="43">
        <v>5.0000000000000001E-4</v>
      </c>
      <c r="AE230" s="43">
        <v>1.0200000000000001E-2</v>
      </c>
      <c r="AF230" s="43">
        <v>1.8713</v>
      </c>
      <c r="AG230" s="47">
        <v>4.7000000000000002E-3</v>
      </c>
      <c r="AH230" s="275"/>
    </row>
    <row r="231" spans="2:34" x14ac:dyDescent="0.25">
      <c r="B231" s="274"/>
      <c r="C231" s="124">
        <v>672</v>
      </c>
      <c r="D231" s="43">
        <v>3.0535999999999999</v>
      </c>
      <c r="E231" s="43">
        <v>1.9078999999999999</v>
      </c>
      <c r="F231" s="43">
        <v>0.98319999999999996</v>
      </c>
      <c r="G231" s="43">
        <v>0.4632</v>
      </c>
      <c r="H231" s="43">
        <v>0.20369999999999999</v>
      </c>
      <c r="I231" s="43">
        <v>6.25E-2</v>
      </c>
      <c r="J231" s="47">
        <v>3.4299999999999997E-2</v>
      </c>
      <c r="K231" s="43"/>
      <c r="L231" s="124">
        <v>672</v>
      </c>
      <c r="M231" s="43">
        <v>3.0405000000000002</v>
      </c>
      <c r="N231" s="43">
        <v>1.8713</v>
      </c>
      <c r="O231" s="43">
        <v>0.96919999999999995</v>
      </c>
      <c r="P231" s="43">
        <v>0.4572</v>
      </c>
      <c r="Q231" s="43">
        <v>0.192</v>
      </c>
      <c r="R231" s="43">
        <v>6.5500000000000003E-2</v>
      </c>
      <c r="S231" s="47">
        <v>3.32E-2</v>
      </c>
      <c r="T231" s="275"/>
      <c r="V231" s="274"/>
      <c r="W231" s="124">
        <v>672</v>
      </c>
      <c r="X231" s="43">
        <v>1.1999999999999999E-3</v>
      </c>
      <c r="Y231" s="43">
        <v>1.9E-3</v>
      </c>
      <c r="Z231" s="43">
        <v>1.9078999999999999</v>
      </c>
      <c r="AA231" s="47">
        <v>7.6E-3</v>
      </c>
      <c r="AB231" s="43"/>
      <c r="AC231" s="124">
        <v>672</v>
      </c>
      <c r="AD231" s="43">
        <v>4.0000000000000002E-4</v>
      </c>
      <c r="AE231" s="43">
        <v>1.0200000000000001E-2</v>
      </c>
      <c r="AF231" s="43">
        <v>1.8713</v>
      </c>
      <c r="AG231" s="47">
        <v>4.5999999999999999E-3</v>
      </c>
      <c r="AH231" s="275"/>
    </row>
    <row r="232" spans="2:34" x14ac:dyDescent="0.25">
      <c r="B232" s="274"/>
      <c r="C232" s="124">
        <v>675</v>
      </c>
      <c r="D232" s="43">
        <v>3.1116000000000001</v>
      </c>
      <c r="E232" s="43">
        <v>1.9078999999999999</v>
      </c>
      <c r="F232" s="43">
        <v>0.98460000000000003</v>
      </c>
      <c r="G232" s="43">
        <v>0.46329999999999999</v>
      </c>
      <c r="H232" s="43">
        <v>0.2041</v>
      </c>
      <c r="I232" s="43">
        <v>6.25E-2</v>
      </c>
      <c r="J232" s="47">
        <v>3.4599999999999999E-2</v>
      </c>
      <c r="K232" s="43"/>
      <c r="L232" s="124">
        <v>675</v>
      </c>
      <c r="M232" s="43">
        <v>3.0405000000000002</v>
      </c>
      <c r="N232" s="43">
        <v>1.8756999999999999</v>
      </c>
      <c r="O232" s="43">
        <v>0.96989999999999998</v>
      </c>
      <c r="P232" s="43">
        <v>0.45750000000000002</v>
      </c>
      <c r="Q232" s="43">
        <v>0.19220000000000001</v>
      </c>
      <c r="R232" s="43">
        <v>6.5500000000000003E-2</v>
      </c>
      <c r="S232" s="47">
        <v>3.3300000000000003E-2</v>
      </c>
      <c r="T232" s="275"/>
      <c r="V232" s="274"/>
      <c r="W232" s="124">
        <v>675</v>
      </c>
      <c r="X232" s="43">
        <v>1.1999999999999999E-3</v>
      </c>
      <c r="Y232" s="43">
        <v>2E-3</v>
      </c>
      <c r="Z232" s="43">
        <v>1.9078999999999999</v>
      </c>
      <c r="AA232" s="47">
        <v>7.6E-3</v>
      </c>
      <c r="AB232" s="43"/>
      <c r="AC232" s="124">
        <v>675</v>
      </c>
      <c r="AD232" s="43">
        <v>4.0000000000000002E-4</v>
      </c>
      <c r="AE232" s="43">
        <v>1.03E-2</v>
      </c>
      <c r="AF232" s="43">
        <v>1.8756999999999999</v>
      </c>
      <c r="AG232" s="47">
        <v>4.7000000000000002E-3</v>
      </c>
      <c r="AH232" s="275"/>
    </row>
    <row r="233" spans="2:34" x14ac:dyDescent="0.25">
      <c r="B233" s="274"/>
      <c r="C233" s="124">
        <v>678</v>
      </c>
      <c r="D233" s="43">
        <v>3.0535999999999999</v>
      </c>
      <c r="E233" s="43">
        <v>1.9125000000000001</v>
      </c>
      <c r="F233" s="43">
        <v>0.98629999999999995</v>
      </c>
      <c r="G233" s="43">
        <v>0.46350000000000002</v>
      </c>
      <c r="H233" s="43">
        <v>0.2041</v>
      </c>
      <c r="I233" s="43">
        <v>6.2399999999999997E-2</v>
      </c>
      <c r="J233" s="47">
        <v>3.4799999999999998E-2</v>
      </c>
      <c r="K233" s="43"/>
      <c r="L233" s="124">
        <v>678</v>
      </c>
      <c r="M233" s="43">
        <v>3.0341999999999998</v>
      </c>
      <c r="N233" s="43">
        <v>1.8756999999999999</v>
      </c>
      <c r="O233" s="43">
        <v>0.97019999999999995</v>
      </c>
      <c r="P233" s="43">
        <v>0.45739999999999997</v>
      </c>
      <c r="Q233" s="43">
        <v>0.1923</v>
      </c>
      <c r="R233" s="43">
        <v>6.5600000000000006E-2</v>
      </c>
      <c r="S233" s="47">
        <v>3.3300000000000003E-2</v>
      </c>
      <c r="T233" s="275"/>
      <c r="V233" s="274"/>
      <c r="W233" s="124">
        <v>678</v>
      </c>
      <c r="X233" s="43">
        <v>1.2999999999999999E-3</v>
      </c>
      <c r="Y233" s="43">
        <v>2E-3</v>
      </c>
      <c r="Z233" s="43">
        <v>1.9125000000000001</v>
      </c>
      <c r="AA233" s="47">
        <v>7.7000000000000002E-3</v>
      </c>
      <c r="AB233" s="43"/>
      <c r="AC233" s="124">
        <v>678</v>
      </c>
      <c r="AD233" s="43">
        <v>5.0000000000000001E-4</v>
      </c>
      <c r="AE233" s="43">
        <v>1.03E-2</v>
      </c>
      <c r="AF233" s="43">
        <v>1.8756999999999999</v>
      </c>
      <c r="AG233" s="47">
        <v>4.5999999999999999E-3</v>
      </c>
      <c r="AH233" s="275"/>
    </row>
    <row r="234" spans="2:34" x14ac:dyDescent="0.25">
      <c r="B234" s="274"/>
      <c r="C234" s="124">
        <v>681</v>
      </c>
      <c r="D234" s="43">
        <v>3.0535999999999999</v>
      </c>
      <c r="E234" s="43">
        <v>1.9125000000000001</v>
      </c>
      <c r="F234" s="43">
        <v>0.98799999999999999</v>
      </c>
      <c r="G234" s="43">
        <v>0.46329999999999999</v>
      </c>
      <c r="H234" s="43">
        <v>0.20430000000000001</v>
      </c>
      <c r="I234" s="43">
        <v>6.25E-2</v>
      </c>
      <c r="J234" s="47">
        <v>3.49E-2</v>
      </c>
      <c r="K234" s="43"/>
      <c r="L234" s="124">
        <v>681</v>
      </c>
      <c r="M234" s="43">
        <v>3.0756000000000001</v>
      </c>
      <c r="N234" s="43">
        <v>1.8782000000000001</v>
      </c>
      <c r="O234" s="43">
        <v>0.97089999999999999</v>
      </c>
      <c r="P234" s="43">
        <v>0.45779999999999998</v>
      </c>
      <c r="Q234" s="43">
        <v>0.19239999999999999</v>
      </c>
      <c r="R234" s="43">
        <v>6.5600000000000006E-2</v>
      </c>
      <c r="S234" s="47">
        <v>3.3399999999999999E-2</v>
      </c>
      <c r="T234" s="275"/>
      <c r="V234" s="274"/>
      <c r="W234" s="124">
        <v>681</v>
      </c>
      <c r="X234" s="43">
        <v>1.2999999999999999E-3</v>
      </c>
      <c r="Y234" s="43">
        <v>2E-3</v>
      </c>
      <c r="Z234" s="43">
        <v>1.9125000000000001</v>
      </c>
      <c r="AA234" s="47">
        <v>7.7000000000000002E-3</v>
      </c>
      <c r="AB234" s="43"/>
      <c r="AC234" s="124">
        <v>681</v>
      </c>
      <c r="AD234" s="43">
        <v>5.0000000000000001E-4</v>
      </c>
      <c r="AE234" s="43">
        <v>1.04E-2</v>
      </c>
      <c r="AF234" s="43">
        <v>1.8782000000000001</v>
      </c>
      <c r="AG234" s="47">
        <v>4.7000000000000002E-3</v>
      </c>
      <c r="AH234" s="275"/>
    </row>
    <row r="235" spans="2:34" x14ac:dyDescent="0.25">
      <c r="B235" s="274"/>
      <c r="C235" s="124">
        <v>684</v>
      </c>
      <c r="D235" s="43">
        <v>3.0535999999999999</v>
      </c>
      <c r="E235" s="43">
        <v>1.9171</v>
      </c>
      <c r="F235" s="43">
        <v>0.98909999999999998</v>
      </c>
      <c r="G235" s="43">
        <v>0.46329999999999999</v>
      </c>
      <c r="H235" s="43">
        <v>0.20449999999999999</v>
      </c>
      <c r="I235" s="43">
        <v>6.25E-2</v>
      </c>
      <c r="J235" s="47">
        <v>3.5000000000000003E-2</v>
      </c>
      <c r="K235" s="43"/>
      <c r="L235" s="124">
        <v>684</v>
      </c>
      <c r="M235" s="43">
        <v>3.0341999999999998</v>
      </c>
      <c r="N235" s="43">
        <v>1.8782000000000001</v>
      </c>
      <c r="O235" s="43">
        <v>0.97119999999999995</v>
      </c>
      <c r="P235" s="43">
        <v>0.45760000000000001</v>
      </c>
      <c r="Q235" s="43">
        <v>0.1925</v>
      </c>
      <c r="R235" s="43">
        <v>6.5799999999999997E-2</v>
      </c>
      <c r="S235" s="47">
        <v>3.3399999999999999E-2</v>
      </c>
      <c r="T235" s="275"/>
      <c r="V235" s="274"/>
      <c r="W235" s="124">
        <v>684</v>
      </c>
      <c r="X235" s="43">
        <v>1.2999999999999999E-3</v>
      </c>
      <c r="Y235" s="43">
        <v>2.0999999999999999E-3</v>
      </c>
      <c r="Z235" s="43">
        <v>1.9171</v>
      </c>
      <c r="AA235" s="47">
        <v>7.7000000000000002E-3</v>
      </c>
      <c r="AB235" s="43"/>
      <c r="AC235" s="124">
        <v>684</v>
      </c>
      <c r="AD235" s="43">
        <v>5.0000000000000001E-4</v>
      </c>
      <c r="AE235" s="43">
        <v>1.0500000000000001E-2</v>
      </c>
      <c r="AF235" s="43">
        <v>1.8782000000000001</v>
      </c>
      <c r="AG235" s="47">
        <v>4.5999999999999999E-3</v>
      </c>
      <c r="AH235" s="275"/>
    </row>
    <row r="236" spans="2:34" x14ac:dyDescent="0.25">
      <c r="B236" s="274"/>
      <c r="C236" s="124">
        <v>687</v>
      </c>
      <c r="D236" s="43">
        <v>3.0535999999999999</v>
      </c>
      <c r="E236" s="43">
        <v>1.9171</v>
      </c>
      <c r="F236" s="43">
        <v>0.99019999999999997</v>
      </c>
      <c r="G236" s="43">
        <v>0.46350000000000002</v>
      </c>
      <c r="H236" s="43">
        <v>0.20480000000000001</v>
      </c>
      <c r="I236" s="43">
        <v>6.2399999999999997E-2</v>
      </c>
      <c r="J236" s="47">
        <v>3.5200000000000002E-2</v>
      </c>
      <c r="K236" s="43"/>
      <c r="L236" s="124">
        <v>687</v>
      </c>
      <c r="M236" s="43">
        <v>3.0341999999999998</v>
      </c>
      <c r="N236" s="43">
        <v>1.8838999999999999</v>
      </c>
      <c r="O236" s="43">
        <v>0.97170000000000001</v>
      </c>
      <c r="P236" s="43">
        <v>0.45789999999999997</v>
      </c>
      <c r="Q236" s="43">
        <v>0.19259999999999999</v>
      </c>
      <c r="R236" s="43">
        <v>6.59E-2</v>
      </c>
      <c r="S236" s="47">
        <v>3.3399999999999999E-2</v>
      </c>
      <c r="T236" s="275"/>
      <c r="V236" s="274"/>
      <c r="W236" s="124">
        <v>687</v>
      </c>
      <c r="X236" s="43">
        <v>1.2999999999999999E-3</v>
      </c>
      <c r="Y236" s="43">
        <v>2.0999999999999999E-3</v>
      </c>
      <c r="Z236" s="43">
        <v>1.9171</v>
      </c>
      <c r="AA236" s="47">
        <v>7.9000000000000008E-3</v>
      </c>
      <c r="AB236" s="43"/>
      <c r="AC236" s="124">
        <v>687</v>
      </c>
      <c r="AD236" s="43">
        <v>4.0000000000000002E-4</v>
      </c>
      <c r="AE236" s="43">
        <v>1.0500000000000001E-2</v>
      </c>
      <c r="AF236" s="43">
        <v>1.8838999999999999</v>
      </c>
      <c r="AG236" s="47">
        <v>4.7000000000000002E-3</v>
      </c>
      <c r="AH236" s="275"/>
    </row>
    <row r="237" spans="2:34" x14ac:dyDescent="0.25">
      <c r="B237" s="274"/>
      <c r="C237" s="124">
        <v>690</v>
      </c>
      <c r="D237" s="43">
        <v>3.0024000000000002</v>
      </c>
      <c r="E237" s="43">
        <v>1.9171</v>
      </c>
      <c r="F237" s="43">
        <v>0.99129999999999996</v>
      </c>
      <c r="G237" s="43">
        <v>0.46350000000000002</v>
      </c>
      <c r="H237" s="43">
        <v>0.20499999999999999</v>
      </c>
      <c r="I237" s="43">
        <v>6.2300000000000001E-2</v>
      </c>
      <c r="J237" s="47">
        <v>3.5200000000000002E-2</v>
      </c>
      <c r="K237" s="43"/>
      <c r="L237" s="124">
        <v>690</v>
      </c>
      <c r="M237" s="43">
        <v>3.0341999999999998</v>
      </c>
      <c r="N237" s="43">
        <v>1.8838999999999999</v>
      </c>
      <c r="O237" s="43">
        <v>0.97240000000000004</v>
      </c>
      <c r="P237" s="43">
        <v>0.4582</v>
      </c>
      <c r="Q237" s="43">
        <v>0.19270000000000001</v>
      </c>
      <c r="R237" s="43">
        <v>6.59E-2</v>
      </c>
      <c r="S237" s="47">
        <v>3.3599999999999998E-2</v>
      </c>
      <c r="T237" s="275"/>
      <c r="V237" s="274"/>
      <c r="W237" s="124">
        <v>690</v>
      </c>
      <c r="X237" s="43">
        <v>1.2999999999999999E-3</v>
      </c>
      <c r="Y237" s="43">
        <v>2.2000000000000001E-3</v>
      </c>
      <c r="Z237" s="43">
        <v>1.9171</v>
      </c>
      <c r="AA237" s="47">
        <v>7.9000000000000008E-3</v>
      </c>
      <c r="AB237" s="43"/>
      <c r="AC237" s="124">
        <v>690</v>
      </c>
      <c r="AD237" s="43">
        <v>4.0000000000000002E-4</v>
      </c>
      <c r="AE237" s="43">
        <v>1.0699999999999999E-2</v>
      </c>
      <c r="AF237" s="43">
        <v>1.8838999999999999</v>
      </c>
      <c r="AG237" s="47">
        <v>4.7000000000000002E-3</v>
      </c>
      <c r="AH237" s="275"/>
    </row>
    <row r="238" spans="2:34" x14ac:dyDescent="0.25">
      <c r="B238" s="274"/>
      <c r="C238" s="124">
        <v>693</v>
      </c>
      <c r="D238" s="43">
        <v>3.0535999999999999</v>
      </c>
      <c r="E238" s="43">
        <v>1.9171</v>
      </c>
      <c r="F238" s="43">
        <v>0.99239999999999995</v>
      </c>
      <c r="G238" s="43">
        <v>0.46350000000000002</v>
      </c>
      <c r="H238" s="43">
        <v>0.20519999999999999</v>
      </c>
      <c r="I238" s="43">
        <v>6.2399999999999997E-2</v>
      </c>
      <c r="J238" s="47">
        <v>3.5400000000000001E-2</v>
      </c>
      <c r="K238" s="43"/>
      <c r="L238" s="124">
        <v>693</v>
      </c>
      <c r="M238" s="43">
        <v>3.0756000000000001</v>
      </c>
      <c r="N238" s="43">
        <v>1.8871</v>
      </c>
      <c r="O238" s="43">
        <v>0.97299999999999998</v>
      </c>
      <c r="P238" s="43">
        <v>0.4587</v>
      </c>
      <c r="Q238" s="43">
        <v>0.19289999999999999</v>
      </c>
      <c r="R238" s="43">
        <v>6.6000000000000003E-2</v>
      </c>
      <c r="S238" s="47">
        <v>3.3599999999999998E-2</v>
      </c>
      <c r="T238" s="275"/>
      <c r="V238" s="274"/>
      <c r="W238" s="124">
        <v>693</v>
      </c>
      <c r="X238" s="43">
        <v>1.2999999999999999E-3</v>
      </c>
      <c r="Y238" s="43">
        <v>2.2000000000000001E-3</v>
      </c>
      <c r="Z238" s="43">
        <v>1.9171</v>
      </c>
      <c r="AA238" s="47">
        <v>8.0000000000000002E-3</v>
      </c>
      <c r="AB238" s="43"/>
      <c r="AC238" s="124">
        <v>693</v>
      </c>
      <c r="AD238" s="43">
        <v>4.0000000000000002E-4</v>
      </c>
      <c r="AE238" s="43">
        <v>1.0699999999999999E-2</v>
      </c>
      <c r="AF238" s="43">
        <v>1.8871</v>
      </c>
      <c r="AG238" s="47">
        <v>4.7000000000000002E-3</v>
      </c>
      <c r="AH238" s="275"/>
    </row>
    <row r="239" spans="2:34" x14ac:dyDescent="0.25">
      <c r="B239" s="274"/>
      <c r="C239" s="124">
        <v>696</v>
      </c>
      <c r="D239" s="43">
        <v>3.0535999999999999</v>
      </c>
      <c r="E239" s="43">
        <v>1.9218</v>
      </c>
      <c r="F239" s="43">
        <v>0.99399999999999999</v>
      </c>
      <c r="G239" s="43">
        <v>0.4637</v>
      </c>
      <c r="H239" s="43">
        <v>0.20569999999999999</v>
      </c>
      <c r="I239" s="43">
        <v>6.2300000000000001E-2</v>
      </c>
      <c r="J239" s="47">
        <v>3.5400000000000001E-2</v>
      </c>
      <c r="K239" s="43"/>
      <c r="L239" s="124">
        <v>696</v>
      </c>
      <c r="M239" s="43">
        <v>3.0756000000000001</v>
      </c>
      <c r="N239" s="43">
        <v>1.8871</v>
      </c>
      <c r="O239" s="43">
        <v>0.97309999999999997</v>
      </c>
      <c r="P239" s="43">
        <v>0.4592</v>
      </c>
      <c r="Q239" s="43">
        <v>0.19289999999999999</v>
      </c>
      <c r="R239" s="43">
        <v>6.6199999999999995E-2</v>
      </c>
      <c r="S239" s="47">
        <v>3.3799999999999997E-2</v>
      </c>
      <c r="T239" s="275"/>
      <c r="V239" s="274"/>
      <c r="W239" s="124">
        <v>696</v>
      </c>
      <c r="X239" s="43">
        <v>1.2999999999999999E-3</v>
      </c>
      <c r="Y239" s="43">
        <v>2.3E-3</v>
      </c>
      <c r="Z239" s="43">
        <v>1.9218</v>
      </c>
      <c r="AA239" s="47">
        <v>8.0000000000000002E-3</v>
      </c>
      <c r="AB239" s="43"/>
      <c r="AC239" s="124">
        <v>696</v>
      </c>
      <c r="AD239" s="43">
        <v>4.0000000000000002E-4</v>
      </c>
      <c r="AE239" s="43">
        <v>1.0800000000000001E-2</v>
      </c>
      <c r="AF239" s="43">
        <v>1.8871</v>
      </c>
      <c r="AG239" s="47">
        <v>4.7000000000000002E-3</v>
      </c>
      <c r="AH239" s="275"/>
    </row>
    <row r="240" spans="2:34" x14ac:dyDescent="0.25">
      <c r="B240" s="274"/>
      <c r="C240" s="124">
        <v>699</v>
      </c>
      <c r="D240" s="43">
        <v>3.0535999999999999</v>
      </c>
      <c r="E240" s="43">
        <v>1.9218</v>
      </c>
      <c r="F240" s="43">
        <v>0.99460000000000004</v>
      </c>
      <c r="G240" s="43">
        <v>0.4637</v>
      </c>
      <c r="H240" s="43">
        <v>0.20599999999999999</v>
      </c>
      <c r="I240" s="43">
        <v>6.25E-2</v>
      </c>
      <c r="J240" s="47">
        <v>3.5499999999999997E-2</v>
      </c>
      <c r="K240" s="43"/>
      <c r="L240" s="124">
        <v>699</v>
      </c>
      <c r="M240" s="43">
        <v>3.0341999999999998</v>
      </c>
      <c r="N240" s="43">
        <v>1.8871</v>
      </c>
      <c r="O240" s="43">
        <v>0.9738</v>
      </c>
      <c r="P240" s="43">
        <v>0.45960000000000001</v>
      </c>
      <c r="Q240" s="43">
        <v>0.19309999999999999</v>
      </c>
      <c r="R240" s="43">
        <v>6.6299999999999998E-2</v>
      </c>
      <c r="S240" s="47">
        <v>3.3799999999999997E-2</v>
      </c>
      <c r="T240" s="275"/>
      <c r="V240" s="274"/>
      <c r="W240" s="124">
        <v>699</v>
      </c>
      <c r="X240" s="43">
        <v>1.2999999999999999E-3</v>
      </c>
      <c r="Y240" s="43">
        <v>2.3E-3</v>
      </c>
      <c r="Z240" s="43">
        <v>1.9218</v>
      </c>
      <c r="AA240" s="47">
        <v>8.0999999999999996E-3</v>
      </c>
      <c r="AB240" s="43"/>
      <c r="AC240" s="124">
        <v>699</v>
      </c>
      <c r="AD240" s="43">
        <v>4.0000000000000002E-4</v>
      </c>
      <c r="AE240" s="43">
        <v>1.09E-2</v>
      </c>
      <c r="AF240" s="43">
        <v>1.8871</v>
      </c>
      <c r="AG240" s="47">
        <v>4.7000000000000002E-3</v>
      </c>
      <c r="AH240" s="275"/>
    </row>
    <row r="241" spans="2:34" x14ac:dyDescent="0.25">
      <c r="B241" s="274"/>
      <c r="C241" s="124">
        <v>702</v>
      </c>
      <c r="D241" s="43">
        <v>3.1116000000000001</v>
      </c>
      <c r="E241" s="43">
        <v>1.9265000000000001</v>
      </c>
      <c r="F241" s="43">
        <v>0.99570000000000003</v>
      </c>
      <c r="G241" s="43">
        <v>0.46410000000000001</v>
      </c>
      <c r="H241" s="43">
        <v>0.20610000000000001</v>
      </c>
      <c r="I241" s="43">
        <v>6.2300000000000001E-2</v>
      </c>
      <c r="J241" s="47">
        <v>3.5700000000000003E-2</v>
      </c>
      <c r="K241" s="43"/>
      <c r="L241" s="124">
        <v>702</v>
      </c>
      <c r="M241" s="43">
        <v>3.0341999999999998</v>
      </c>
      <c r="N241" s="43">
        <v>1.8908</v>
      </c>
      <c r="O241" s="43">
        <v>0.97430000000000005</v>
      </c>
      <c r="P241" s="43">
        <v>0.4602</v>
      </c>
      <c r="Q241" s="43">
        <v>0.19309999999999999</v>
      </c>
      <c r="R241" s="43">
        <v>6.6299999999999998E-2</v>
      </c>
      <c r="S241" s="47">
        <v>3.3799999999999997E-2</v>
      </c>
      <c r="T241" s="275"/>
      <c r="V241" s="274"/>
      <c r="W241" s="124">
        <v>702</v>
      </c>
      <c r="X241" s="43">
        <v>1.2999999999999999E-3</v>
      </c>
      <c r="Y241" s="43">
        <v>2.3E-3</v>
      </c>
      <c r="Z241" s="43">
        <v>1.9265000000000001</v>
      </c>
      <c r="AA241" s="47">
        <v>8.0999999999999996E-3</v>
      </c>
      <c r="AB241" s="43"/>
      <c r="AC241" s="124">
        <v>702</v>
      </c>
      <c r="AD241" s="43">
        <v>4.0000000000000002E-4</v>
      </c>
      <c r="AE241" s="43">
        <v>1.0999999999999999E-2</v>
      </c>
      <c r="AF241" s="43">
        <v>1.8908</v>
      </c>
      <c r="AG241" s="47">
        <v>4.7000000000000002E-3</v>
      </c>
      <c r="AH241" s="275"/>
    </row>
    <row r="242" spans="2:34" x14ac:dyDescent="0.25">
      <c r="B242" s="274"/>
      <c r="C242" s="124">
        <v>705</v>
      </c>
      <c r="D242" s="43">
        <v>3.0535999999999999</v>
      </c>
      <c r="E242" s="43">
        <v>1.9218</v>
      </c>
      <c r="F242" s="43">
        <v>0.99629999999999996</v>
      </c>
      <c r="G242" s="43">
        <v>0.46429999999999999</v>
      </c>
      <c r="H242" s="43">
        <v>0.20669999999999999</v>
      </c>
      <c r="I242" s="43">
        <v>6.2300000000000001E-2</v>
      </c>
      <c r="J242" s="47">
        <v>3.5799999999999998E-2</v>
      </c>
      <c r="K242" s="43"/>
      <c r="L242" s="124">
        <v>705</v>
      </c>
      <c r="M242" s="43">
        <v>3.0756000000000001</v>
      </c>
      <c r="N242" s="43">
        <v>1.8908</v>
      </c>
      <c r="O242" s="43">
        <v>0.9748</v>
      </c>
      <c r="P242" s="43">
        <v>0.46060000000000001</v>
      </c>
      <c r="Q242" s="43">
        <v>0.19320000000000001</v>
      </c>
      <c r="R242" s="43">
        <v>6.6500000000000004E-2</v>
      </c>
      <c r="S242" s="47">
        <v>3.39E-2</v>
      </c>
      <c r="T242" s="275"/>
      <c r="V242" s="274"/>
      <c r="W242" s="124">
        <v>705</v>
      </c>
      <c r="X242" s="43">
        <v>1.2999999999999999E-3</v>
      </c>
      <c r="Y242" s="43">
        <v>2.3E-3</v>
      </c>
      <c r="Z242" s="43">
        <v>1.9218</v>
      </c>
      <c r="AA242" s="47">
        <v>8.2000000000000007E-3</v>
      </c>
      <c r="AB242" s="43"/>
      <c r="AC242" s="124">
        <v>705</v>
      </c>
      <c r="AD242" s="43">
        <v>4.0000000000000002E-4</v>
      </c>
      <c r="AE242" s="43">
        <v>1.0999999999999999E-2</v>
      </c>
      <c r="AF242" s="43">
        <v>1.8908</v>
      </c>
      <c r="AG242" s="47">
        <v>4.7000000000000002E-3</v>
      </c>
      <c r="AH242" s="275"/>
    </row>
    <row r="243" spans="2:34" x14ac:dyDescent="0.25">
      <c r="B243" s="274"/>
      <c r="C243" s="124">
        <v>708</v>
      </c>
      <c r="D243" s="43">
        <v>3.0024000000000002</v>
      </c>
      <c r="E243" s="43">
        <v>1.9218</v>
      </c>
      <c r="F243" s="43">
        <v>0.998</v>
      </c>
      <c r="G243" s="43">
        <v>0.46429999999999999</v>
      </c>
      <c r="H243" s="43">
        <v>0.20699999999999999</v>
      </c>
      <c r="I243" s="43">
        <v>6.2100000000000002E-2</v>
      </c>
      <c r="J243" s="47">
        <v>3.5900000000000001E-2</v>
      </c>
      <c r="K243" s="43"/>
      <c r="L243" s="124">
        <v>708</v>
      </c>
      <c r="M243" s="43">
        <v>3.0756000000000001</v>
      </c>
      <c r="N243" s="43">
        <v>1.8908</v>
      </c>
      <c r="O243" s="43">
        <v>0.97499999999999998</v>
      </c>
      <c r="P243" s="43">
        <v>0.46089999999999998</v>
      </c>
      <c r="Q243" s="43">
        <v>0.19339999999999999</v>
      </c>
      <c r="R243" s="43">
        <v>6.6500000000000004E-2</v>
      </c>
      <c r="S243" s="47">
        <v>3.4000000000000002E-2</v>
      </c>
      <c r="T243" s="275"/>
      <c r="V243" s="274"/>
      <c r="W243" s="124">
        <v>708</v>
      </c>
      <c r="X243" s="43">
        <v>1.2999999999999999E-3</v>
      </c>
      <c r="Y243" s="43">
        <v>2.3E-3</v>
      </c>
      <c r="Z243" s="43">
        <v>1.9218</v>
      </c>
      <c r="AA243" s="47">
        <v>8.2000000000000007E-3</v>
      </c>
      <c r="AB243" s="43"/>
      <c r="AC243" s="124">
        <v>708</v>
      </c>
      <c r="AD243" s="43">
        <v>4.0000000000000002E-4</v>
      </c>
      <c r="AE243" s="43">
        <v>1.12E-2</v>
      </c>
      <c r="AF243" s="43">
        <v>1.8908</v>
      </c>
      <c r="AG243" s="47">
        <v>4.7000000000000002E-3</v>
      </c>
      <c r="AH243" s="275"/>
    </row>
    <row r="244" spans="2:34" x14ac:dyDescent="0.25">
      <c r="B244" s="274"/>
      <c r="C244" s="124">
        <v>711</v>
      </c>
      <c r="D244" s="43">
        <v>3.0535999999999999</v>
      </c>
      <c r="E244" s="43">
        <v>1.9218</v>
      </c>
      <c r="F244" s="43">
        <v>0.99850000000000005</v>
      </c>
      <c r="G244" s="43">
        <v>0.46429999999999999</v>
      </c>
      <c r="H244" s="43">
        <v>0.2072</v>
      </c>
      <c r="I244" s="43">
        <v>6.2E-2</v>
      </c>
      <c r="J244" s="47">
        <v>3.61E-2</v>
      </c>
      <c r="K244" s="43"/>
      <c r="L244" s="124">
        <v>711</v>
      </c>
      <c r="M244" s="43">
        <v>3.1213000000000002</v>
      </c>
      <c r="N244" s="43">
        <v>1.8933</v>
      </c>
      <c r="O244" s="43">
        <v>0.97540000000000004</v>
      </c>
      <c r="P244" s="43">
        <v>0.4612</v>
      </c>
      <c r="Q244" s="43">
        <v>0.19350000000000001</v>
      </c>
      <c r="R244" s="43">
        <v>6.6299999999999998E-2</v>
      </c>
      <c r="S244" s="47">
        <v>3.4099999999999998E-2</v>
      </c>
      <c r="T244" s="275"/>
      <c r="V244" s="274"/>
      <c r="W244" s="124">
        <v>711</v>
      </c>
      <c r="X244" s="43">
        <v>1.2999999999999999E-3</v>
      </c>
      <c r="Y244" s="43">
        <v>2.3E-3</v>
      </c>
      <c r="Z244" s="43">
        <v>1.9218</v>
      </c>
      <c r="AA244" s="47">
        <v>8.3000000000000001E-3</v>
      </c>
      <c r="AB244" s="43"/>
      <c r="AC244" s="124">
        <v>711</v>
      </c>
      <c r="AD244" s="43">
        <v>2.9999999999999997E-4</v>
      </c>
      <c r="AE244" s="43">
        <v>1.1299999999999999E-2</v>
      </c>
      <c r="AF244" s="43">
        <v>1.8933</v>
      </c>
      <c r="AG244" s="47">
        <v>4.7000000000000002E-3</v>
      </c>
      <c r="AH244" s="275"/>
    </row>
    <row r="245" spans="2:34" x14ac:dyDescent="0.25">
      <c r="B245" s="274"/>
      <c r="C245" s="124">
        <v>714</v>
      </c>
      <c r="D245" s="43">
        <v>3.0535999999999999</v>
      </c>
      <c r="E245" s="43">
        <v>1.9218</v>
      </c>
      <c r="F245" s="43">
        <v>0.99970000000000003</v>
      </c>
      <c r="G245" s="43">
        <v>0.46450000000000002</v>
      </c>
      <c r="H245" s="43">
        <v>0.20749999999999999</v>
      </c>
      <c r="I245" s="43">
        <v>6.2E-2</v>
      </c>
      <c r="J245" s="47">
        <v>3.6299999999999999E-2</v>
      </c>
      <c r="K245" s="43"/>
      <c r="L245" s="124">
        <v>714</v>
      </c>
      <c r="M245" s="43">
        <v>3.0756000000000001</v>
      </c>
      <c r="N245" s="43">
        <v>1.8933</v>
      </c>
      <c r="O245" s="43">
        <v>0.97589999999999999</v>
      </c>
      <c r="P245" s="43">
        <v>0.46129999999999999</v>
      </c>
      <c r="Q245" s="43">
        <v>0.19359999999999999</v>
      </c>
      <c r="R245" s="43">
        <v>6.6500000000000004E-2</v>
      </c>
      <c r="S245" s="47">
        <v>3.4200000000000001E-2</v>
      </c>
      <c r="T245" s="275"/>
      <c r="V245" s="274"/>
      <c r="W245" s="124">
        <v>714</v>
      </c>
      <c r="X245" s="43">
        <v>1.2999999999999999E-3</v>
      </c>
      <c r="Y245" s="43">
        <v>2.3E-3</v>
      </c>
      <c r="Z245" s="43">
        <v>1.9218</v>
      </c>
      <c r="AA245" s="47">
        <v>8.3000000000000001E-3</v>
      </c>
      <c r="AB245" s="43"/>
      <c r="AC245" s="124">
        <v>714</v>
      </c>
      <c r="AD245" s="43">
        <v>4.0000000000000002E-4</v>
      </c>
      <c r="AE245" s="43">
        <v>1.12E-2</v>
      </c>
      <c r="AF245" s="43">
        <v>1.8933</v>
      </c>
      <c r="AG245" s="47">
        <v>4.7000000000000002E-3</v>
      </c>
      <c r="AH245" s="275"/>
    </row>
    <row r="246" spans="2:34" x14ac:dyDescent="0.25">
      <c r="B246" s="274"/>
      <c r="C246" s="124">
        <v>717</v>
      </c>
      <c r="D246" s="43">
        <v>3.1116000000000001</v>
      </c>
      <c r="E246" s="43">
        <v>1.9313</v>
      </c>
      <c r="F246" s="43">
        <v>1.0002</v>
      </c>
      <c r="G246" s="43">
        <v>0.46460000000000001</v>
      </c>
      <c r="H246" s="43">
        <v>0.2077</v>
      </c>
      <c r="I246" s="43">
        <v>6.1899999999999997E-2</v>
      </c>
      <c r="J246" s="47">
        <v>3.6400000000000002E-2</v>
      </c>
      <c r="K246" s="43"/>
      <c r="L246" s="124">
        <v>717</v>
      </c>
      <c r="M246" s="43">
        <v>3.0756000000000001</v>
      </c>
      <c r="N246" s="43">
        <v>1.8951</v>
      </c>
      <c r="O246" s="43">
        <v>0.97629999999999995</v>
      </c>
      <c r="P246" s="43">
        <v>0.46160000000000001</v>
      </c>
      <c r="Q246" s="43">
        <v>0.19359999999999999</v>
      </c>
      <c r="R246" s="43">
        <v>6.6699999999999995E-2</v>
      </c>
      <c r="S246" s="47">
        <v>3.4299999999999997E-2</v>
      </c>
      <c r="T246" s="275"/>
      <c r="V246" s="274"/>
      <c r="W246" s="124">
        <v>717</v>
      </c>
      <c r="X246" s="43">
        <v>1.2999999999999999E-3</v>
      </c>
      <c r="Y246" s="43">
        <v>2.2000000000000001E-3</v>
      </c>
      <c r="Z246" s="43">
        <v>1.9313</v>
      </c>
      <c r="AA246" s="47">
        <v>8.3000000000000001E-3</v>
      </c>
      <c r="AB246" s="43"/>
      <c r="AC246" s="124">
        <v>717</v>
      </c>
      <c r="AD246" s="43">
        <v>4.0000000000000002E-4</v>
      </c>
      <c r="AE246" s="43">
        <v>1.1299999999999999E-2</v>
      </c>
      <c r="AF246" s="43">
        <v>1.8951</v>
      </c>
      <c r="AG246" s="47">
        <v>4.7000000000000002E-3</v>
      </c>
      <c r="AH246" s="275"/>
    </row>
    <row r="247" spans="2:34" x14ac:dyDescent="0.25">
      <c r="B247" s="274"/>
      <c r="C247" s="124">
        <v>720</v>
      </c>
      <c r="D247" s="43">
        <v>3.0535999999999999</v>
      </c>
      <c r="E247" s="43">
        <v>1.9313</v>
      </c>
      <c r="F247" s="43">
        <v>1.0007999999999999</v>
      </c>
      <c r="G247" s="43">
        <v>0.46479999999999999</v>
      </c>
      <c r="H247" s="43">
        <v>0.20799999999999999</v>
      </c>
      <c r="I247" s="43">
        <v>6.1899999999999997E-2</v>
      </c>
      <c r="J247" s="47">
        <v>3.6499999999999998E-2</v>
      </c>
      <c r="K247" s="43"/>
      <c r="L247" s="124">
        <v>720</v>
      </c>
      <c r="M247" s="43">
        <v>3.1042000000000001</v>
      </c>
      <c r="N247" s="43">
        <v>1.8951</v>
      </c>
      <c r="O247" s="43">
        <v>0.97670000000000001</v>
      </c>
      <c r="P247" s="43">
        <v>0.46189999999999998</v>
      </c>
      <c r="Q247" s="43">
        <v>0.1938</v>
      </c>
      <c r="R247" s="43">
        <v>6.6699999999999995E-2</v>
      </c>
      <c r="S247" s="47">
        <v>3.4299999999999997E-2</v>
      </c>
      <c r="T247" s="275"/>
      <c r="V247" s="274"/>
      <c r="W247" s="124">
        <v>720</v>
      </c>
      <c r="X247" s="43">
        <v>1.2999999999999999E-3</v>
      </c>
      <c r="Y247" s="43">
        <v>2.2000000000000001E-3</v>
      </c>
      <c r="Z247" s="43">
        <v>1.9313</v>
      </c>
      <c r="AA247" s="47">
        <v>8.3999999999999995E-3</v>
      </c>
      <c r="AB247" s="43"/>
      <c r="AC247" s="124">
        <v>720</v>
      </c>
      <c r="AD247" s="43">
        <v>2.9999999999999997E-4</v>
      </c>
      <c r="AE247" s="43">
        <v>1.14E-2</v>
      </c>
      <c r="AF247" s="43">
        <v>1.8951</v>
      </c>
      <c r="AG247" s="47">
        <v>4.7000000000000002E-3</v>
      </c>
      <c r="AH247" s="275"/>
    </row>
    <row r="248" spans="2:34" x14ac:dyDescent="0.25">
      <c r="B248" s="274"/>
      <c r="C248" s="124">
        <v>723</v>
      </c>
      <c r="D248" s="43">
        <v>3.1116000000000001</v>
      </c>
      <c r="E248" s="43">
        <v>1.9313</v>
      </c>
      <c r="F248" s="43">
        <v>1.0019</v>
      </c>
      <c r="G248" s="43">
        <v>0.46529999999999999</v>
      </c>
      <c r="H248" s="43">
        <v>0.20830000000000001</v>
      </c>
      <c r="I248" s="43">
        <v>6.1899999999999997E-2</v>
      </c>
      <c r="J248" s="47">
        <v>3.6700000000000003E-2</v>
      </c>
      <c r="K248" s="43"/>
      <c r="L248" s="124">
        <v>723</v>
      </c>
      <c r="M248" s="43">
        <v>3.1456</v>
      </c>
      <c r="N248" s="43">
        <v>1.8962000000000001</v>
      </c>
      <c r="O248" s="43">
        <v>0.97709999999999997</v>
      </c>
      <c r="P248" s="43">
        <v>0.46210000000000001</v>
      </c>
      <c r="Q248" s="43">
        <v>0.19409999999999999</v>
      </c>
      <c r="R248" s="43">
        <v>6.6500000000000004E-2</v>
      </c>
      <c r="S248" s="47">
        <v>3.44E-2</v>
      </c>
      <c r="T248" s="275"/>
      <c r="V248" s="274"/>
      <c r="W248" s="124">
        <v>723</v>
      </c>
      <c r="X248" s="43">
        <v>1.2999999999999999E-3</v>
      </c>
      <c r="Y248" s="43">
        <v>2.2000000000000001E-3</v>
      </c>
      <c r="Z248" s="43">
        <v>1.9313</v>
      </c>
      <c r="AA248" s="47">
        <v>8.5000000000000006E-3</v>
      </c>
      <c r="AB248" s="43"/>
      <c r="AC248" s="124">
        <v>723</v>
      </c>
      <c r="AD248" s="43">
        <v>4.0000000000000002E-4</v>
      </c>
      <c r="AE248" s="43">
        <v>1.14E-2</v>
      </c>
      <c r="AF248" s="43">
        <v>1.8962000000000001</v>
      </c>
      <c r="AG248" s="47">
        <v>4.7999999999999996E-3</v>
      </c>
      <c r="AH248" s="275"/>
    </row>
    <row r="249" spans="2:34" x14ac:dyDescent="0.25">
      <c r="B249" s="274"/>
      <c r="C249" s="124">
        <v>726</v>
      </c>
      <c r="D249" s="43">
        <v>3.1116000000000001</v>
      </c>
      <c r="E249" s="43">
        <v>1.9265000000000001</v>
      </c>
      <c r="F249" s="43">
        <v>1.0024999999999999</v>
      </c>
      <c r="G249" s="43">
        <v>0.46560000000000001</v>
      </c>
      <c r="H249" s="43">
        <v>0.2084</v>
      </c>
      <c r="I249" s="43">
        <v>6.1899999999999997E-2</v>
      </c>
      <c r="J249" s="47">
        <v>3.6900000000000002E-2</v>
      </c>
      <c r="K249" s="43"/>
      <c r="L249" s="124">
        <v>726</v>
      </c>
      <c r="M249" s="43">
        <v>3.1042000000000001</v>
      </c>
      <c r="N249" s="43">
        <v>1.8962000000000001</v>
      </c>
      <c r="O249" s="43">
        <v>0.97709999999999997</v>
      </c>
      <c r="P249" s="43">
        <v>0.46239999999999998</v>
      </c>
      <c r="Q249" s="43">
        <v>0.19420000000000001</v>
      </c>
      <c r="R249" s="43">
        <v>6.7000000000000004E-2</v>
      </c>
      <c r="S249" s="47">
        <v>3.4500000000000003E-2</v>
      </c>
      <c r="T249" s="275"/>
      <c r="V249" s="274"/>
      <c r="W249" s="124">
        <v>726</v>
      </c>
      <c r="X249" s="43">
        <v>1.2999999999999999E-3</v>
      </c>
      <c r="Y249" s="43">
        <v>2.0999999999999999E-3</v>
      </c>
      <c r="Z249" s="43">
        <v>1.9265000000000001</v>
      </c>
      <c r="AA249" s="47">
        <v>8.5000000000000006E-3</v>
      </c>
      <c r="AB249" s="43"/>
      <c r="AC249" s="124">
        <v>726</v>
      </c>
      <c r="AD249" s="43">
        <v>2.9999999999999997E-4</v>
      </c>
      <c r="AE249" s="43">
        <v>1.15E-2</v>
      </c>
      <c r="AF249" s="43">
        <v>1.8962000000000001</v>
      </c>
      <c r="AG249" s="47">
        <v>4.7000000000000002E-3</v>
      </c>
      <c r="AH249" s="275"/>
    </row>
    <row r="250" spans="2:34" x14ac:dyDescent="0.25">
      <c r="B250" s="274"/>
      <c r="C250" s="124">
        <v>729</v>
      </c>
      <c r="D250" s="43">
        <v>3.0535999999999999</v>
      </c>
      <c r="E250" s="43">
        <v>1.9313</v>
      </c>
      <c r="F250" s="43">
        <v>1.0036</v>
      </c>
      <c r="G250" s="43">
        <v>0.46610000000000001</v>
      </c>
      <c r="H250" s="43">
        <v>0.20880000000000001</v>
      </c>
      <c r="I250" s="43">
        <v>6.1899999999999997E-2</v>
      </c>
      <c r="J250" s="47">
        <v>3.7100000000000001E-2</v>
      </c>
      <c r="K250" s="43"/>
      <c r="L250" s="124">
        <v>729</v>
      </c>
      <c r="M250" s="43">
        <v>3.1042000000000001</v>
      </c>
      <c r="N250" s="43">
        <v>1.8962000000000001</v>
      </c>
      <c r="O250" s="43">
        <v>0.97760000000000002</v>
      </c>
      <c r="P250" s="43">
        <v>0.4622</v>
      </c>
      <c r="Q250" s="43">
        <v>0.19450000000000001</v>
      </c>
      <c r="R250" s="43">
        <v>6.6699999999999995E-2</v>
      </c>
      <c r="S250" s="47">
        <v>3.4500000000000003E-2</v>
      </c>
      <c r="T250" s="275"/>
      <c r="V250" s="274"/>
      <c r="W250" s="124">
        <v>729</v>
      </c>
      <c r="X250" s="43">
        <v>1.2999999999999999E-3</v>
      </c>
      <c r="Y250" s="43">
        <v>2.0999999999999999E-3</v>
      </c>
      <c r="Z250" s="43">
        <v>1.9313</v>
      </c>
      <c r="AA250" s="47">
        <v>8.6E-3</v>
      </c>
      <c r="AB250" s="43"/>
      <c r="AC250" s="124">
        <v>729</v>
      </c>
      <c r="AD250" s="43">
        <v>2.9999999999999997E-4</v>
      </c>
      <c r="AE250" s="43">
        <v>1.15E-2</v>
      </c>
      <c r="AF250" s="43">
        <v>1.8962000000000001</v>
      </c>
      <c r="AG250" s="47">
        <v>4.7000000000000002E-3</v>
      </c>
      <c r="AH250" s="275"/>
    </row>
    <row r="251" spans="2:34" x14ac:dyDescent="0.25">
      <c r="B251" s="274"/>
      <c r="C251" s="124">
        <v>732</v>
      </c>
      <c r="D251" s="43">
        <v>3.1116000000000001</v>
      </c>
      <c r="E251" s="43">
        <v>1.9313</v>
      </c>
      <c r="F251" s="43">
        <v>1.0042</v>
      </c>
      <c r="G251" s="43">
        <v>0.46660000000000001</v>
      </c>
      <c r="H251" s="43">
        <v>0.20910000000000001</v>
      </c>
      <c r="I251" s="43">
        <v>6.2E-2</v>
      </c>
      <c r="J251" s="47">
        <v>3.7199999999999997E-2</v>
      </c>
      <c r="K251" s="43"/>
      <c r="L251" s="124">
        <v>732</v>
      </c>
      <c r="M251" s="43">
        <v>3.1042000000000001</v>
      </c>
      <c r="N251" s="43">
        <v>1.9026000000000001</v>
      </c>
      <c r="O251" s="43">
        <v>0.97789999999999999</v>
      </c>
      <c r="P251" s="43">
        <v>0.46250000000000002</v>
      </c>
      <c r="Q251" s="43">
        <v>0.1946</v>
      </c>
      <c r="R251" s="43">
        <v>6.6500000000000004E-2</v>
      </c>
      <c r="S251" s="47">
        <v>3.4500000000000003E-2</v>
      </c>
      <c r="T251" s="275"/>
      <c r="V251" s="274"/>
      <c r="W251" s="124">
        <v>732</v>
      </c>
      <c r="X251" s="43">
        <v>1.2999999999999999E-3</v>
      </c>
      <c r="Y251" s="43">
        <v>2.2000000000000001E-3</v>
      </c>
      <c r="Z251" s="43">
        <v>1.9313</v>
      </c>
      <c r="AA251" s="47">
        <v>8.6E-3</v>
      </c>
      <c r="AB251" s="43"/>
      <c r="AC251" s="124">
        <v>732</v>
      </c>
      <c r="AD251" s="43">
        <v>2.9999999999999997E-4</v>
      </c>
      <c r="AE251" s="43">
        <v>1.15E-2</v>
      </c>
      <c r="AF251" s="43">
        <v>1.9026000000000001</v>
      </c>
      <c r="AG251" s="47">
        <v>4.7000000000000002E-3</v>
      </c>
      <c r="AH251" s="275"/>
    </row>
    <row r="252" spans="2:34" x14ac:dyDescent="0.25">
      <c r="B252" s="274"/>
      <c r="C252" s="124">
        <v>735</v>
      </c>
      <c r="D252" s="43">
        <v>3.0535999999999999</v>
      </c>
      <c r="E252" s="43">
        <v>1.9361999999999999</v>
      </c>
      <c r="F252" s="43">
        <v>1.0047999999999999</v>
      </c>
      <c r="G252" s="43">
        <v>0.46710000000000002</v>
      </c>
      <c r="H252" s="43">
        <v>0.20930000000000001</v>
      </c>
      <c r="I252" s="43">
        <v>6.2E-2</v>
      </c>
      <c r="J252" s="47">
        <v>3.73E-2</v>
      </c>
      <c r="K252" s="43"/>
      <c r="L252" s="124">
        <v>735</v>
      </c>
      <c r="M252" s="43">
        <v>3.1042000000000001</v>
      </c>
      <c r="N252" s="43">
        <v>1.9026000000000001</v>
      </c>
      <c r="O252" s="43">
        <v>0.97819999999999996</v>
      </c>
      <c r="P252" s="43">
        <v>0.4627</v>
      </c>
      <c r="Q252" s="43">
        <v>0.19470000000000001</v>
      </c>
      <c r="R252" s="43">
        <v>6.7000000000000004E-2</v>
      </c>
      <c r="S252" s="47">
        <v>3.4500000000000003E-2</v>
      </c>
      <c r="T252" s="275"/>
      <c r="V252" s="274"/>
      <c r="W252" s="124">
        <v>735</v>
      </c>
      <c r="X252" s="43">
        <v>1.2999999999999999E-3</v>
      </c>
      <c r="Y252" s="43">
        <v>2.0999999999999999E-3</v>
      </c>
      <c r="Z252" s="43">
        <v>1.9361999999999999</v>
      </c>
      <c r="AA252" s="47">
        <v>8.6999999999999994E-3</v>
      </c>
      <c r="AB252" s="43"/>
      <c r="AC252" s="124">
        <v>735</v>
      </c>
      <c r="AD252" s="43">
        <v>2.9999999999999997E-4</v>
      </c>
      <c r="AE252" s="43">
        <v>1.1599999999999999E-2</v>
      </c>
      <c r="AF252" s="43">
        <v>1.9026000000000001</v>
      </c>
      <c r="AG252" s="47">
        <v>4.7000000000000002E-3</v>
      </c>
      <c r="AH252" s="275"/>
    </row>
    <row r="253" spans="2:34" x14ac:dyDescent="0.25">
      <c r="B253" s="274"/>
      <c r="C253" s="124">
        <v>738</v>
      </c>
      <c r="D253" s="43">
        <v>3.1116000000000001</v>
      </c>
      <c r="E253" s="43">
        <v>1.9411</v>
      </c>
      <c r="F253" s="43">
        <v>1.0053000000000001</v>
      </c>
      <c r="G253" s="43">
        <v>0.46779999999999999</v>
      </c>
      <c r="H253" s="43">
        <v>0.2097</v>
      </c>
      <c r="I253" s="43">
        <v>6.2199999999999998E-2</v>
      </c>
      <c r="J253" s="47">
        <v>3.7400000000000003E-2</v>
      </c>
      <c r="K253" s="43"/>
      <c r="L253" s="124">
        <v>738</v>
      </c>
      <c r="M253" s="43">
        <v>3.1213000000000002</v>
      </c>
      <c r="N253" s="43">
        <v>1.9066000000000001</v>
      </c>
      <c r="O253" s="43">
        <v>0.97819999999999996</v>
      </c>
      <c r="P253" s="43">
        <v>0.46279999999999999</v>
      </c>
      <c r="Q253" s="43">
        <v>0.19470000000000001</v>
      </c>
      <c r="R253" s="43">
        <v>6.7100000000000007E-2</v>
      </c>
      <c r="S253" s="47">
        <v>3.44E-2</v>
      </c>
      <c r="T253" s="275"/>
      <c r="V253" s="274"/>
      <c r="W253" s="124">
        <v>738</v>
      </c>
      <c r="X253" s="43">
        <v>1.2999999999999999E-3</v>
      </c>
      <c r="Y253" s="43">
        <v>2.0999999999999999E-3</v>
      </c>
      <c r="Z253" s="43">
        <v>1.9411</v>
      </c>
      <c r="AA253" s="47">
        <v>8.6999999999999994E-3</v>
      </c>
      <c r="AB253" s="43"/>
      <c r="AC253" s="124">
        <v>738</v>
      </c>
      <c r="AD253" s="43">
        <v>2.9999999999999997E-4</v>
      </c>
      <c r="AE253" s="43">
        <v>1.1599999999999999E-2</v>
      </c>
      <c r="AF253" s="43">
        <v>1.9066000000000001</v>
      </c>
      <c r="AG253" s="47">
        <v>4.7000000000000002E-3</v>
      </c>
      <c r="AH253" s="275"/>
    </row>
    <row r="254" spans="2:34" x14ac:dyDescent="0.25">
      <c r="B254" s="274"/>
      <c r="C254" s="124">
        <v>741</v>
      </c>
      <c r="D254" s="43">
        <v>3.0535999999999999</v>
      </c>
      <c r="E254" s="43">
        <v>1.9361999999999999</v>
      </c>
      <c r="F254" s="43">
        <v>1.0065</v>
      </c>
      <c r="G254" s="43">
        <v>0.46810000000000002</v>
      </c>
      <c r="H254" s="43">
        <v>0.21</v>
      </c>
      <c r="I254" s="43">
        <v>6.2199999999999998E-2</v>
      </c>
      <c r="J254" s="47">
        <v>3.7499999999999999E-2</v>
      </c>
      <c r="K254" s="43"/>
      <c r="L254" s="124">
        <v>741</v>
      </c>
      <c r="M254" s="43">
        <v>3.1213000000000002</v>
      </c>
      <c r="N254" s="43">
        <v>1.9066000000000001</v>
      </c>
      <c r="O254" s="43">
        <v>0.97860000000000003</v>
      </c>
      <c r="P254" s="43">
        <v>0.46300000000000002</v>
      </c>
      <c r="Q254" s="43">
        <v>0.19470000000000001</v>
      </c>
      <c r="R254" s="43">
        <v>6.7100000000000007E-2</v>
      </c>
      <c r="S254" s="47">
        <v>3.44E-2</v>
      </c>
      <c r="T254" s="275"/>
      <c r="V254" s="274"/>
      <c r="W254" s="124">
        <v>741</v>
      </c>
      <c r="X254" s="43">
        <v>1.2999999999999999E-3</v>
      </c>
      <c r="Y254" s="43">
        <v>2.0999999999999999E-3</v>
      </c>
      <c r="Z254" s="43">
        <v>1.9361999999999999</v>
      </c>
      <c r="AA254" s="47">
        <v>8.6999999999999994E-3</v>
      </c>
      <c r="AB254" s="43"/>
      <c r="AC254" s="124">
        <v>741</v>
      </c>
      <c r="AD254" s="43">
        <v>2.9999999999999997E-4</v>
      </c>
      <c r="AE254" s="43">
        <v>1.1599999999999999E-2</v>
      </c>
      <c r="AF254" s="43">
        <v>1.9066000000000001</v>
      </c>
      <c r="AG254" s="47">
        <v>4.7000000000000002E-3</v>
      </c>
      <c r="AH254" s="275"/>
    </row>
    <row r="255" spans="2:34" x14ac:dyDescent="0.25">
      <c r="B255" s="274"/>
      <c r="C255" s="124">
        <v>744</v>
      </c>
      <c r="D255" s="43">
        <v>3.1116000000000001</v>
      </c>
      <c r="E255" s="43">
        <v>1.9361999999999999</v>
      </c>
      <c r="F255" s="43">
        <v>1.0076000000000001</v>
      </c>
      <c r="G255" s="43">
        <v>0.46860000000000002</v>
      </c>
      <c r="H255" s="43">
        <v>0.2104</v>
      </c>
      <c r="I255" s="43">
        <v>6.2300000000000001E-2</v>
      </c>
      <c r="J255" s="47">
        <v>3.7600000000000001E-2</v>
      </c>
      <c r="K255" s="43"/>
      <c r="L255" s="124">
        <v>744</v>
      </c>
      <c r="M255" s="43">
        <v>3.1213000000000002</v>
      </c>
      <c r="N255" s="43">
        <v>1.9066000000000001</v>
      </c>
      <c r="O255" s="43">
        <v>0.97899999999999998</v>
      </c>
      <c r="P255" s="43">
        <v>0.46329999999999999</v>
      </c>
      <c r="Q255" s="43">
        <v>0.1948</v>
      </c>
      <c r="R255" s="43">
        <v>6.7299999999999999E-2</v>
      </c>
      <c r="S255" s="47">
        <v>3.4500000000000003E-2</v>
      </c>
      <c r="T255" s="275"/>
      <c r="V255" s="274"/>
      <c r="W255" s="124">
        <v>744</v>
      </c>
      <c r="X255" s="43">
        <v>1.4E-3</v>
      </c>
      <c r="Y255" s="43">
        <v>2.0999999999999999E-3</v>
      </c>
      <c r="Z255" s="43">
        <v>1.9361999999999999</v>
      </c>
      <c r="AA255" s="47">
        <v>8.8000000000000005E-3</v>
      </c>
      <c r="AB255" s="43"/>
      <c r="AC255" s="124">
        <v>744</v>
      </c>
      <c r="AD255" s="43">
        <v>2.9999999999999997E-4</v>
      </c>
      <c r="AE255" s="43">
        <v>1.1599999999999999E-2</v>
      </c>
      <c r="AF255" s="43">
        <v>1.9066000000000001</v>
      </c>
      <c r="AG255" s="47">
        <v>4.7000000000000002E-3</v>
      </c>
      <c r="AH255" s="275"/>
    </row>
    <row r="256" spans="2:34" x14ac:dyDescent="0.25">
      <c r="B256" s="274"/>
      <c r="C256" s="124">
        <v>747</v>
      </c>
      <c r="D256" s="43">
        <v>3.1116000000000001</v>
      </c>
      <c r="E256" s="43">
        <v>1.9411</v>
      </c>
      <c r="F256" s="43">
        <v>1.0082</v>
      </c>
      <c r="G256" s="43">
        <v>0.46929999999999999</v>
      </c>
      <c r="H256" s="43">
        <v>0.21060000000000001</v>
      </c>
      <c r="I256" s="43">
        <v>6.2300000000000001E-2</v>
      </c>
      <c r="J256" s="47">
        <v>3.7600000000000001E-2</v>
      </c>
      <c r="K256" s="43"/>
      <c r="L256" s="124">
        <v>747</v>
      </c>
      <c r="M256" s="43">
        <v>3.1213000000000002</v>
      </c>
      <c r="N256" s="43">
        <v>1.9123000000000001</v>
      </c>
      <c r="O256" s="43">
        <v>0.97929999999999995</v>
      </c>
      <c r="P256" s="43">
        <v>0.46350000000000002</v>
      </c>
      <c r="Q256" s="43">
        <v>0.1948</v>
      </c>
      <c r="R256" s="43">
        <v>6.7100000000000007E-2</v>
      </c>
      <c r="S256" s="47">
        <v>3.4500000000000003E-2</v>
      </c>
      <c r="T256" s="275"/>
      <c r="V256" s="274"/>
      <c r="W256" s="124">
        <v>747</v>
      </c>
      <c r="X256" s="43">
        <v>1.2999999999999999E-3</v>
      </c>
      <c r="Y256" s="43">
        <v>2.2000000000000001E-3</v>
      </c>
      <c r="Z256" s="43">
        <v>1.9411</v>
      </c>
      <c r="AA256" s="47">
        <v>8.8999999999999999E-3</v>
      </c>
      <c r="AB256" s="43"/>
      <c r="AC256" s="124">
        <v>747</v>
      </c>
      <c r="AD256" s="43">
        <v>2.9999999999999997E-4</v>
      </c>
      <c r="AE256" s="43">
        <v>1.17E-2</v>
      </c>
      <c r="AF256" s="43">
        <v>1.9123000000000001</v>
      </c>
      <c r="AG256" s="47">
        <v>4.7000000000000002E-3</v>
      </c>
      <c r="AH256" s="275"/>
    </row>
    <row r="257" spans="2:34" x14ac:dyDescent="0.25">
      <c r="B257" s="274"/>
      <c r="C257" s="124">
        <v>750</v>
      </c>
      <c r="D257" s="43">
        <v>3.1785000000000001</v>
      </c>
      <c r="E257" s="43">
        <v>1.9361999999999999</v>
      </c>
      <c r="F257" s="43">
        <v>1.0087999999999999</v>
      </c>
      <c r="G257" s="43">
        <v>0.46989999999999998</v>
      </c>
      <c r="H257" s="43">
        <v>0.21079999999999999</v>
      </c>
      <c r="I257" s="43">
        <v>6.25E-2</v>
      </c>
      <c r="J257" s="47">
        <v>3.7699999999999997E-2</v>
      </c>
      <c r="K257" s="43"/>
      <c r="L257" s="124">
        <v>750</v>
      </c>
      <c r="M257" s="43">
        <v>3.1213000000000002</v>
      </c>
      <c r="N257" s="43">
        <v>1.9123000000000001</v>
      </c>
      <c r="O257" s="43">
        <v>0.97960000000000003</v>
      </c>
      <c r="P257" s="43">
        <v>0.46350000000000002</v>
      </c>
      <c r="Q257" s="43">
        <v>0.1948</v>
      </c>
      <c r="R257" s="43">
        <v>6.7100000000000007E-2</v>
      </c>
      <c r="S257" s="47">
        <v>3.44E-2</v>
      </c>
      <c r="T257" s="275"/>
      <c r="V257" s="274"/>
      <c r="W257" s="124">
        <v>750</v>
      </c>
      <c r="X257" s="43">
        <v>1.2999999999999999E-3</v>
      </c>
      <c r="Y257" s="43">
        <v>2.0999999999999999E-3</v>
      </c>
      <c r="Z257" s="43">
        <v>1.9361999999999999</v>
      </c>
      <c r="AA257" s="47">
        <v>8.8999999999999999E-3</v>
      </c>
      <c r="AB257" s="43"/>
      <c r="AC257" s="124">
        <v>750</v>
      </c>
      <c r="AD257" s="43">
        <v>2.9999999999999997E-4</v>
      </c>
      <c r="AE257" s="43">
        <v>1.18E-2</v>
      </c>
      <c r="AF257" s="43">
        <v>1.9123000000000001</v>
      </c>
      <c r="AG257" s="47">
        <v>4.7000000000000002E-3</v>
      </c>
      <c r="AH257" s="275"/>
    </row>
    <row r="258" spans="2:34" x14ac:dyDescent="0.25">
      <c r="B258" s="274"/>
      <c r="C258" s="124">
        <v>753</v>
      </c>
      <c r="D258" s="43">
        <v>3.1116000000000001</v>
      </c>
      <c r="E258" s="43">
        <v>1.9361999999999999</v>
      </c>
      <c r="F258" s="43">
        <v>1.0099</v>
      </c>
      <c r="G258" s="43">
        <v>0.47010000000000002</v>
      </c>
      <c r="H258" s="43">
        <v>0.2112</v>
      </c>
      <c r="I258" s="43">
        <v>6.25E-2</v>
      </c>
      <c r="J258" s="47">
        <v>3.7699999999999997E-2</v>
      </c>
      <c r="K258" s="43"/>
      <c r="L258" s="124">
        <v>753</v>
      </c>
      <c r="M258" s="43">
        <v>3.1213000000000002</v>
      </c>
      <c r="N258" s="43">
        <v>1.9147000000000001</v>
      </c>
      <c r="O258" s="43">
        <v>0.98009999999999997</v>
      </c>
      <c r="P258" s="43">
        <v>0.4637</v>
      </c>
      <c r="Q258" s="43">
        <v>0.19489999999999999</v>
      </c>
      <c r="R258" s="43">
        <v>6.7299999999999999E-2</v>
      </c>
      <c r="S258" s="47">
        <v>3.4500000000000003E-2</v>
      </c>
      <c r="T258" s="275"/>
      <c r="V258" s="274"/>
      <c r="W258" s="124">
        <v>753</v>
      </c>
      <c r="X258" s="43">
        <v>1.2999999999999999E-3</v>
      </c>
      <c r="Y258" s="43">
        <v>2E-3</v>
      </c>
      <c r="Z258" s="43">
        <v>1.9361999999999999</v>
      </c>
      <c r="AA258" s="47">
        <v>8.9999999999999993E-3</v>
      </c>
      <c r="AB258" s="43"/>
      <c r="AC258" s="124">
        <v>753</v>
      </c>
      <c r="AD258" s="43">
        <v>2.9999999999999997E-4</v>
      </c>
      <c r="AE258" s="43">
        <v>1.18E-2</v>
      </c>
      <c r="AF258" s="43">
        <v>1.9147000000000001</v>
      </c>
      <c r="AG258" s="47">
        <v>4.7000000000000002E-3</v>
      </c>
      <c r="AH258" s="275"/>
    </row>
    <row r="259" spans="2:34" x14ac:dyDescent="0.25">
      <c r="B259" s="274"/>
      <c r="C259" s="124">
        <v>756</v>
      </c>
      <c r="D259" s="43">
        <v>3.1116000000000001</v>
      </c>
      <c r="E259" s="43">
        <v>1.9361999999999999</v>
      </c>
      <c r="F259" s="43">
        <v>1.0105</v>
      </c>
      <c r="G259" s="43">
        <v>0.4708</v>
      </c>
      <c r="H259" s="43">
        <v>0.2114</v>
      </c>
      <c r="I259" s="43">
        <v>6.25E-2</v>
      </c>
      <c r="J259" s="47">
        <v>3.7900000000000003E-2</v>
      </c>
      <c r="K259" s="43"/>
      <c r="L259" s="124">
        <v>756</v>
      </c>
      <c r="M259" s="43">
        <v>3.1213000000000002</v>
      </c>
      <c r="N259" s="43">
        <v>1.9185000000000001</v>
      </c>
      <c r="O259" s="43">
        <v>0.98050000000000004</v>
      </c>
      <c r="P259" s="43">
        <v>0.46379999999999999</v>
      </c>
      <c r="Q259" s="43">
        <v>0.19489999999999999</v>
      </c>
      <c r="R259" s="43">
        <v>6.7599999999999993E-2</v>
      </c>
      <c r="S259" s="47">
        <v>3.44E-2</v>
      </c>
      <c r="T259" s="275"/>
      <c r="V259" s="274"/>
      <c r="W259" s="124">
        <v>756</v>
      </c>
      <c r="X259" s="43">
        <v>1.2999999999999999E-3</v>
      </c>
      <c r="Y259" s="43">
        <v>2E-3</v>
      </c>
      <c r="Z259" s="43">
        <v>1.9361999999999999</v>
      </c>
      <c r="AA259" s="47">
        <v>8.9999999999999993E-3</v>
      </c>
      <c r="AB259" s="43"/>
      <c r="AC259" s="124">
        <v>756</v>
      </c>
      <c r="AD259" s="43">
        <v>2.9999999999999997E-4</v>
      </c>
      <c r="AE259" s="43">
        <v>1.18E-2</v>
      </c>
      <c r="AF259" s="43">
        <v>1.9185000000000001</v>
      </c>
      <c r="AG259" s="47">
        <v>4.7000000000000002E-3</v>
      </c>
      <c r="AH259" s="275"/>
    </row>
    <row r="260" spans="2:34" x14ac:dyDescent="0.25">
      <c r="B260" s="274"/>
      <c r="C260" s="124">
        <v>759</v>
      </c>
      <c r="D260" s="43">
        <v>3.1116000000000001</v>
      </c>
      <c r="E260" s="43">
        <v>1.9361999999999999</v>
      </c>
      <c r="F260" s="43">
        <v>1.0111000000000001</v>
      </c>
      <c r="G260" s="43">
        <v>0.47149999999999997</v>
      </c>
      <c r="H260" s="43">
        <v>0.2117</v>
      </c>
      <c r="I260" s="43">
        <v>6.25E-2</v>
      </c>
      <c r="J260" s="47">
        <v>3.7900000000000003E-2</v>
      </c>
      <c r="K260" s="43"/>
      <c r="L260" s="124">
        <v>759</v>
      </c>
      <c r="M260" s="43">
        <v>3.1213000000000002</v>
      </c>
      <c r="N260" s="43">
        <v>1.9185000000000001</v>
      </c>
      <c r="O260" s="43">
        <v>0.98070000000000002</v>
      </c>
      <c r="P260" s="43">
        <v>0.46400000000000002</v>
      </c>
      <c r="Q260" s="43">
        <v>0.19500000000000001</v>
      </c>
      <c r="R260" s="43">
        <v>6.7599999999999993E-2</v>
      </c>
      <c r="S260" s="47">
        <v>3.4500000000000003E-2</v>
      </c>
      <c r="T260" s="275"/>
      <c r="V260" s="274"/>
      <c r="W260" s="124">
        <v>759</v>
      </c>
      <c r="X260" s="43">
        <v>1.2999999999999999E-3</v>
      </c>
      <c r="Y260" s="43">
        <v>1.9E-3</v>
      </c>
      <c r="Z260" s="43">
        <v>1.9361999999999999</v>
      </c>
      <c r="AA260" s="47">
        <v>8.9999999999999993E-3</v>
      </c>
      <c r="AB260" s="43"/>
      <c r="AC260" s="124">
        <v>759</v>
      </c>
      <c r="AD260" s="43">
        <v>2.9999999999999997E-4</v>
      </c>
      <c r="AE260" s="43">
        <v>1.18E-2</v>
      </c>
      <c r="AF260" s="43">
        <v>1.9185000000000001</v>
      </c>
      <c r="AG260" s="47">
        <v>4.7000000000000002E-3</v>
      </c>
      <c r="AH260" s="275"/>
    </row>
    <row r="261" spans="2:34" x14ac:dyDescent="0.25">
      <c r="B261" s="274"/>
      <c r="C261" s="124">
        <v>762</v>
      </c>
      <c r="D261" s="43">
        <v>3.0535999999999999</v>
      </c>
      <c r="E261" s="43">
        <v>1.9361999999999999</v>
      </c>
      <c r="F261" s="43">
        <v>1.0123</v>
      </c>
      <c r="G261" s="43">
        <v>0.4718</v>
      </c>
      <c r="H261" s="43">
        <v>0.21199999999999999</v>
      </c>
      <c r="I261" s="43">
        <v>6.25E-2</v>
      </c>
      <c r="J261" s="47">
        <v>3.7900000000000003E-2</v>
      </c>
      <c r="K261" s="43"/>
      <c r="L261" s="124">
        <v>762</v>
      </c>
      <c r="M261" s="43">
        <v>3.0756000000000001</v>
      </c>
      <c r="N261" s="43">
        <v>1.9185000000000001</v>
      </c>
      <c r="O261" s="43">
        <v>0.98050000000000004</v>
      </c>
      <c r="P261" s="43">
        <v>0.4642</v>
      </c>
      <c r="Q261" s="43">
        <v>0.19500000000000001</v>
      </c>
      <c r="R261" s="43">
        <v>6.7599999999999993E-2</v>
      </c>
      <c r="S261" s="47">
        <v>3.44E-2</v>
      </c>
      <c r="T261" s="275"/>
      <c r="V261" s="274"/>
      <c r="W261" s="124">
        <v>762</v>
      </c>
      <c r="X261" s="43">
        <v>1.2999999999999999E-3</v>
      </c>
      <c r="Y261" s="43">
        <v>1.8E-3</v>
      </c>
      <c r="Z261" s="43">
        <v>1.9361999999999999</v>
      </c>
      <c r="AA261" s="47">
        <v>8.9999999999999993E-3</v>
      </c>
      <c r="AB261" s="43"/>
      <c r="AC261" s="124">
        <v>762</v>
      </c>
      <c r="AD261" s="43">
        <v>2.0000000000000001E-4</v>
      </c>
      <c r="AE261" s="43">
        <v>1.18E-2</v>
      </c>
      <c r="AF261" s="43">
        <v>1.9185000000000001</v>
      </c>
      <c r="AG261" s="47">
        <v>4.7000000000000002E-3</v>
      </c>
      <c r="AH261" s="275"/>
    </row>
    <row r="262" spans="2:34" x14ac:dyDescent="0.25">
      <c r="B262" s="274"/>
      <c r="C262" s="124">
        <v>765</v>
      </c>
      <c r="D262" s="43">
        <v>3.0535999999999999</v>
      </c>
      <c r="E262" s="43">
        <v>1.9411</v>
      </c>
      <c r="F262" s="43">
        <v>1.0123</v>
      </c>
      <c r="G262" s="43">
        <v>0.47260000000000002</v>
      </c>
      <c r="H262" s="43">
        <v>0.21210000000000001</v>
      </c>
      <c r="I262" s="43">
        <v>6.2300000000000001E-2</v>
      </c>
      <c r="J262" s="47">
        <v>3.7900000000000003E-2</v>
      </c>
      <c r="K262" s="43"/>
      <c r="L262" s="124">
        <v>765</v>
      </c>
      <c r="M262" s="43">
        <v>3.1213000000000002</v>
      </c>
      <c r="N262" s="43">
        <v>1.9195</v>
      </c>
      <c r="O262" s="43">
        <v>0.98099999999999998</v>
      </c>
      <c r="P262" s="43">
        <v>0.46439999999999998</v>
      </c>
      <c r="Q262" s="43">
        <v>0.19500000000000001</v>
      </c>
      <c r="R262" s="43">
        <v>6.7799999999999999E-2</v>
      </c>
      <c r="S262" s="47">
        <v>3.4500000000000003E-2</v>
      </c>
      <c r="T262" s="275"/>
      <c r="V262" s="274"/>
      <c r="W262" s="124">
        <v>765</v>
      </c>
      <c r="X262" s="43">
        <v>1.2999999999999999E-3</v>
      </c>
      <c r="Y262" s="43">
        <v>1.6999999999999999E-3</v>
      </c>
      <c r="Z262" s="43">
        <v>1.9411</v>
      </c>
      <c r="AA262" s="47">
        <v>9.1999999999999998E-3</v>
      </c>
      <c r="AB262" s="43"/>
      <c r="AC262" s="124">
        <v>765</v>
      </c>
      <c r="AD262" s="43">
        <v>2.0000000000000001E-4</v>
      </c>
      <c r="AE262" s="43">
        <v>1.1900000000000001E-2</v>
      </c>
      <c r="AF262" s="43">
        <v>1.9195</v>
      </c>
      <c r="AG262" s="47">
        <v>4.7999999999999996E-3</v>
      </c>
      <c r="AH262" s="275"/>
    </row>
    <row r="263" spans="2:34" x14ac:dyDescent="0.25">
      <c r="B263" s="274"/>
      <c r="C263" s="124">
        <v>768</v>
      </c>
      <c r="D263" s="43">
        <v>3.0535999999999999</v>
      </c>
      <c r="E263" s="43">
        <v>1.9411</v>
      </c>
      <c r="F263" s="43">
        <v>1.014</v>
      </c>
      <c r="G263" s="43">
        <v>0.47310000000000002</v>
      </c>
      <c r="H263" s="43">
        <v>0.21240000000000001</v>
      </c>
      <c r="I263" s="43">
        <v>6.2300000000000001E-2</v>
      </c>
      <c r="J263" s="47">
        <v>3.7999999999999999E-2</v>
      </c>
      <c r="K263" s="43"/>
      <c r="L263" s="124">
        <v>768</v>
      </c>
      <c r="M263" s="43">
        <v>3.0756000000000001</v>
      </c>
      <c r="N263" s="43">
        <v>1.9211</v>
      </c>
      <c r="O263" s="43">
        <v>0.98129999999999995</v>
      </c>
      <c r="P263" s="43">
        <v>0.46450000000000002</v>
      </c>
      <c r="Q263" s="43">
        <v>0.1951</v>
      </c>
      <c r="R263" s="43">
        <v>6.7799999999999999E-2</v>
      </c>
      <c r="S263" s="47">
        <v>3.4500000000000003E-2</v>
      </c>
      <c r="T263" s="275"/>
      <c r="V263" s="274"/>
      <c r="W263" s="124">
        <v>768</v>
      </c>
      <c r="X263" s="43">
        <v>1.2999999999999999E-3</v>
      </c>
      <c r="Y263" s="43">
        <v>1.6999999999999999E-3</v>
      </c>
      <c r="Z263" s="43">
        <v>1.9411</v>
      </c>
      <c r="AA263" s="47">
        <v>9.1999999999999998E-3</v>
      </c>
      <c r="AB263" s="43"/>
      <c r="AC263" s="124">
        <v>768</v>
      </c>
      <c r="AD263" s="43">
        <v>8.9999999999999998E-4</v>
      </c>
      <c r="AE263" s="43">
        <v>1.1900000000000001E-2</v>
      </c>
      <c r="AF263" s="43">
        <v>1.9211</v>
      </c>
      <c r="AG263" s="47">
        <v>4.7000000000000002E-3</v>
      </c>
      <c r="AH263" s="275"/>
    </row>
    <row r="264" spans="2:34" x14ac:dyDescent="0.25">
      <c r="B264" s="274"/>
      <c r="C264" s="124">
        <v>771</v>
      </c>
      <c r="D264" s="43">
        <v>3.1116000000000001</v>
      </c>
      <c r="E264" s="43">
        <v>1.9361999999999999</v>
      </c>
      <c r="F264" s="43">
        <v>1.0145999999999999</v>
      </c>
      <c r="G264" s="43">
        <v>0.47360000000000002</v>
      </c>
      <c r="H264" s="43">
        <v>0.21260000000000001</v>
      </c>
      <c r="I264" s="43">
        <v>6.2300000000000001E-2</v>
      </c>
      <c r="J264" s="47">
        <v>3.7999999999999999E-2</v>
      </c>
      <c r="K264" s="43"/>
      <c r="L264" s="124">
        <v>771</v>
      </c>
      <c r="M264" s="43">
        <v>3.1213000000000002</v>
      </c>
      <c r="N264" s="43">
        <v>1.9216</v>
      </c>
      <c r="O264" s="43">
        <v>0.98180000000000001</v>
      </c>
      <c r="P264" s="43">
        <v>0.46479999999999999</v>
      </c>
      <c r="Q264" s="43">
        <v>0.1951</v>
      </c>
      <c r="R264" s="43">
        <v>6.7799999999999999E-2</v>
      </c>
      <c r="S264" s="47">
        <v>3.4500000000000003E-2</v>
      </c>
      <c r="T264" s="275"/>
      <c r="V264" s="274"/>
      <c r="W264" s="124">
        <v>771</v>
      </c>
      <c r="X264" s="43">
        <v>1.2999999999999999E-3</v>
      </c>
      <c r="Y264" s="43">
        <v>1.6000000000000001E-3</v>
      </c>
      <c r="Z264" s="43">
        <v>1.9361999999999999</v>
      </c>
      <c r="AA264" s="47">
        <v>9.1999999999999998E-3</v>
      </c>
      <c r="AB264" s="43"/>
      <c r="AC264" s="124">
        <v>771</v>
      </c>
      <c r="AD264" s="43">
        <v>8.9999999999999998E-4</v>
      </c>
      <c r="AE264" s="43">
        <v>1.1900000000000001E-2</v>
      </c>
      <c r="AF264" s="43">
        <v>1.9216</v>
      </c>
      <c r="AG264" s="47">
        <v>4.7000000000000002E-3</v>
      </c>
      <c r="AH264" s="275"/>
    </row>
    <row r="265" spans="2:34" x14ac:dyDescent="0.25">
      <c r="B265" s="274"/>
      <c r="C265" s="124">
        <v>774</v>
      </c>
      <c r="D265" s="43">
        <v>3.1116000000000001</v>
      </c>
      <c r="E265" s="43">
        <v>1.9460999999999999</v>
      </c>
      <c r="F265" s="43">
        <v>1.0145999999999999</v>
      </c>
      <c r="G265" s="43">
        <v>0.47410000000000002</v>
      </c>
      <c r="H265" s="43">
        <v>0.2127</v>
      </c>
      <c r="I265" s="43">
        <v>6.2199999999999998E-2</v>
      </c>
      <c r="J265" s="47">
        <v>3.8100000000000002E-2</v>
      </c>
      <c r="K265" s="43"/>
      <c r="L265" s="124">
        <v>774</v>
      </c>
      <c r="M265" s="43">
        <v>3.1213000000000002</v>
      </c>
      <c r="N265" s="43">
        <v>1.9216</v>
      </c>
      <c r="O265" s="43">
        <v>0.98219999999999996</v>
      </c>
      <c r="P265" s="43">
        <v>0.46510000000000001</v>
      </c>
      <c r="Q265" s="43">
        <v>0.1951</v>
      </c>
      <c r="R265" s="43">
        <v>6.8000000000000005E-2</v>
      </c>
      <c r="S265" s="47">
        <v>3.4500000000000003E-2</v>
      </c>
      <c r="T265" s="275"/>
      <c r="V265" s="274"/>
      <c r="W265" s="124">
        <v>774</v>
      </c>
      <c r="X265" s="43">
        <v>1.1999999999999999E-3</v>
      </c>
      <c r="Y265" s="43">
        <v>1.6000000000000001E-3</v>
      </c>
      <c r="Z265" s="43">
        <v>1.9460999999999999</v>
      </c>
      <c r="AA265" s="47">
        <v>9.2999999999999992E-3</v>
      </c>
      <c r="AB265" s="43"/>
      <c r="AC265" s="124">
        <v>774</v>
      </c>
      <c r="AD265" s="43">
        <v>8.9999999999999998E-4</v>
      </c>
      <c r="AE265" s="43">
        <v>1.2E-2</v>
      </c>
      <c r="AF265" s="43">
        <v>1.9216</v>
      </c>
      <c r="AG265" s="47">
        <v>4.7000000000000002E-3</v>
      </c>
      <c r="AH265" s="275"/>
    </row>
    <row r="266" spans="2:34" x14ac:dyDescent="0.25">
      <c r="B266" s="274"/>
      <c r="C266" s="124">
        <v>777</v>
      </c>
      <c r="D266" s="43">
        <v>3.1116000000000001</v>
      </c>
      <c r="E266" s="43">
        <v>1.9460999999999999</v>
      </c>
      <c r="F266" s="43">
        <v>1.0152000000000001</v>
      </c>
      <c r="G266" s="43">
        <v>0.47460000000000002</v>
      </c>
      <c r="H266" s="43">
        <v>0.21290000000000001</v>
      </c>
      <c r="I266" s="43">
        <v>6.2199999999999998E-2</v>
      </c>
      <c r="J266" s="47">
        <v>3.7999999999999999E-2</v>
      </c>
      <c r="K266" s="43"/>
      <c r="L266" s="124">
        <v>777</v>
      </c>
      <c r="M266" s="43">
        <v>3.0756000000000001</v>
      </c>
      <c r="N266" s="43">
        <v>1.9216</v>
      </c>
      <c r="O266" s="43">
        <v>0.98260000000000003</v>
      </c>
      <c r="P266" s="43">
        <v>0.46550000000000002</v>
      </c>
      <c r="Q266" s="43">
        <v>0.19520000000000001</v>
      </c>
      <c r="R266" s="43">
        <v>6.7599999999999993E-2</v>
      </c>
      <c r="S266" s="47">
        <v>3.4500000000000003E-2</v>
      </c>
      <c r="T266" s="275"/>
      <c r="V266" s="274"/>
      <c r="W266" s="124">
        <v>777</v>
      </c>
      <c r="X266" s="43">
        <v>1.2999999999999999E-3</v>
      </c>
      <c r="Y266" s="43">
        <v>1.5E-3</v>
      </c>
      <c r="Z266" s="43">
        <v>1.9460999999999999</v>
      </c>
      <c r="AA266" s="47">
        <v>9.2999999999999992E-3</v>
      </c>
      <c r="AB266" s="43"/>
      <c r="AC266" s="124">
        <v>777</v>
      </c>
      <c r="AD266" s="43">
        <v>8.9999999999999998E-4</v>
      </c>
      <c r="AE266" s="43">
        <v>1.2E-2</v>
      </c>
      <c r="AF266" s="43">
        <v>1.9216</v>
      </c>
      <c r="AG266" s="47">
        <v>4.7000000000000002E-3</v>
      </c>
      <c r="AH266" s="275"/>
    </row>
    <row r="267" spans="2:34" x14ac:dyDescent="0.25">
      <c r="B267" s="274"/>
      <c r="C267" s="124">
        <v>780</v>
      </c>
      <c r="D267" s="43">
        <v>3.1116000000000001</v>
      </c>
      <c r="E267" s="43">
        <v>1.9460999999999999</v>
      </c>
      <c r="F267" s="43">
        <v>1.0168999999999999</v>
      </c>
      <c r="G267" s="43">
        <v>0.47510000000000002</v>
      </c>
      <c r="H267" s="43">
        <v>0.21290000000000001</v>
      </c>
      <c r="I267" s="43">
        <v>6.2300000000000001E-2</v>
      </c>
      <c r="J267" s="47">
        <v>3.8199999999999998E-2</v>
      </c>
      <c r="K267" s="43"/>
      <c r="L267" s="124">
        <v>780</v>
      </c>
      <c r="M267" s="43">
        <v>3.1213000000000002</v>
      </c>
      <c r="N267" s="43">
        <v>1.9232</v>
      </c>
      <c r="O267" s="43">
        <v>0.98299999999999998</v>
      </c>
      <c r="P267" s="43">
        <v>0.4662</v>
      </c>
      <c r="Q267" s="43">
        <v>0.19520000000000001</v>
      </c>
      <c r="R267" s="43">
        <v>6.7599999999999993E-2</v>
      </c>
      <c r="S267" s="47">
        <v>3.44E-2</v>
      </c>
      <c r="T267" s="275"/>
      <c r="V267" s="274"/>
      <c r="W267" s="124">
        <v>780</v>
      </c>
      <c r="X267" s="43">
        <v>1.2999999999999999E-3</v>
      </c>
      <c r="Y267" s="43">
        <v>1.5E-3</v>
      </c>
      <c r="Z267" s="43">
        <v>1.9460999999999999</v>
      </c>
      <c r="AA267" s="47">
        <v>9.4000000000000004E-3</v>
      </c>
      <c r="AB267" s="43"/>
      <c r="AC267" s="124">
        <v>780</v>
      </c>
      <c r="AD267" s="43">
        <v>8.9999999999999998E-4</v>
      </c>
      <c r="AE267" s="43">
        <v>1.21E-2</v>
      </c>
      <c r="AF267" s="43">
        <v>1.9232</v>
      </c>
      <c r="AG267" s="47">
        <v>4.7000000000000002E-3</v>
      </c>
      <c r="AH267" s="275"/>
    </row>
    <row r="268" spans="2:34" x14ac:dyDescent="0.25">
      <c r="B268" s="274"/>
      <c r="C268" s="124">
        <v>783</v>
      </c>
      <c r="D268" s="43">
        <v>3.1116000000000001</v>
      </c>
      <c r="E268" s="43">
        <v>1.9460999999999999</v>
      </c>
      <c r="F268" s="43">
        <v>1.0168999999999999</v>
      </c>
      <c r="G268" s="43">
        <v>0.47549999999999998</v>
      </c>
      <c r="H268" s="43">
        <v>0.21290000000000001</v>
      </c>
      <c r="I268" s="43">
        <v>6.2300000000000001E-2</v>
      </c>
      <c r="J268" s="47">
        <v>3.8199999999999998E-2</v>
      </c>
      <c r="K268" s="43"/>
      <c r="L268" s="124">
        <v>783</v>
      </c>
      <c r="M268" s="43">
        <v>3.1213000000000002</v>
      </c>
      <c r="N268" s="43">
        <v>1.9220999999999999</v>
      </c>
      <c r="O268" s="43">
        <v>0.98340000000000005</v>
      </c>
      <c r="P268" s="43">
        <v>0.46689999999999998</v>
      </c>
      <c r="Q268" s="43">
        <v>0.19520000000000001</v>
      </c>
      <c r="R268" s="43">
        <v>6.7599999999999993E-2</v>
      </c>
      <c r="S268" s="47">
        <v>3.4299999999999997E-2</v>
      </c>
      <c r="T268" s="275"/>
      <c r="V268" s="274"/>
      <c r="W268" s="124">
        <v>783</v>
      </c>
      <c r="X268" s="43">
        <v>1.2999999999999999E-3</v>
      </c>
      <c r="Y268" s="43">
        <v>1.5E-3</v>
      </c>
      <c r="Z268" s="43">
        <v>1.9460999999999999</v>
      </c>
      <c r="AA268" s="47">
        <v>9.4999999999999998E-3</v>
      </c>
      <c r="AB268" s="43"/>
      <c r="AC268" s="124">
        <v>783</v>
      </c>
      <c r="AD268" s="43">
        <v>1E-3</v>
      </c>
      <c r="AE268" s="43">
        <v>1.2200000000000001E-2</v>
      </c>
      <c r="AF268" s="43">
        <v>1.9220999999999999</v>
      </c>
      <c r="AG268" s="47">
        <v>4.7000000000000002E-3</v>
      </c>
      <c r="AH268" s="275"/>
    </row>
    <row r="269" spans="2:34" x14ac:dyDescent="0.25">
      <c r="B269" s="274"/>
      <c r="C269" s="124">
        <v>786</v>
      </c>
      <c r="D269" s="43">
        <v>3.1785000000000001</v>
      </c>
      <c r="E269" s="43">
        <v>1.9460999999999999</v>
      </c>
      <c r="F269" s="43">
        <v>1.0175000000000001</v>
      </c>
      <c r="G269" s="43">
        <v>0.47599999999999998</v>
      </c>
      <c r="H269" s="43">
        <v>0.21310000000000001</v>
      </c>
      <c r="I269" s="43">
        <v>6.2399999999999997E-2</v>
      </c>
      <c r="J269" s="47">
        <v>3.8300000000000001E-2</v>
      </c>
      <c r="K269" s="43"/>
      <c r="L269" s="124">
        <v>786</v>
      </c>
      <c r="M269" s="43">
        <v>3.1213000000000002</v>
      </c>
      <c r="N269" s="43">
        <v>1.9220999999999999</v>
      </c>
      <c r="O269" s="43">
        <v>0.98380000000000001</v>
      </c>
      <c r="P269" s="43">
        <v>0.46729999999999999</v>
      </c>
      <c r="Q269" s="43">
        <v>0.19520000000000001</v>
      </c>
      <c r="R269" s="43">
        <v>6.7699999999999996E-2</v>
      </c>
      <c r="S269" s="47">
        <v>3.44E-2</v>
      </c>
      <c r="T269" s="275"/>
      <c r="V269" s="274"/>
      <c r="W269" s="124">
        <v>786</v>
      </c>
      <c r="X269" s="43">
        <v>1.2999999999999999E-3</v>
      </c>
      <c r="Y269" s="43">
        <v>1.5E-3</v>
      </c>
      <c r="Z269" s="43">
        <v>1.9460999999999999</v>
      </c>
      <c r="AA269" s="47">
        <v>9.4000000000000004E-3</v>
      </c>
      <c r="AB269" s="43"/>
      <c r="AC269" s="124">
        <v>786</v>
      </c>
      <c r="AD269" s="43">
        <v>1E-3</v>
      </c>
      <c r="AE269" s="43">
        <v>1.2200000000000001E-2</v>
      </c>
      <c r="AF269" s="43">
        <v>1.9220999999999999</v>
      </c>
      <c r="AG269" s="47">
        <v>4.7000000000000002E-3</v>
      </c>
      <c r="AH269" s="275"/>
    </row>
    <row r="270" spans="2:34" x14ac:dyDescent="0.25">
      <c r="B270" s="274"/>
      <c r="C270" s="124">
        <v>789</v>
      </c>
      <c r="D270" s="43">
        <v>3.0535999999999999</v>
      </c>
      <c r="E270" s="43">
        <v>1.9511000000000001</v>
      </c>
      <c r="F270" s="43">
        <v>1.0181</v>
      </c>
      <c r="G270" s="43">
        <v>0.47670000000000001</v>
      </c>
      <c r="H270" s="43">
        <v>0.2132</v>
      </c>
      <c r="I270" s="43">
        <v>6.2399999999999997E-2</v>
      </c>
      <c r="J270" s="47">
        <v>3.8300000000000001E-2</v>
      </c>
      <c r="K270" s="43"/>
      <c r="L270" s="124">
        <v>789</v>
      </c>
      <c r="M270" s="43">
        <v>3.1213000000000002</v>
      </c>
      <c r="N270" s="43">
        <v>1.9232</v>
      </c>
      <c r="O270" s="43">
        <v>0.98380000000000001</v>
      </c>
      <c r="P270" s="43">
        <v>0.46779999999999999</v>
      </c>
      <c r="Q270" s="43">
        <v>0.19520000000000001</v>
      </c>
      <c r="R270" s="43">
        <v>6.7699999999999996E-2</v>
      </c>
      <c r="S270" s="47">
        <v>3.4500000000000003E-2</v>
      </c>
      <c r="T270" s="275"/>
      <c r="V270" s="274"/>
      <c r="W270" s="124">
        <v>789</v>
      </c>
      <c r="X270" s="43">
        <v>1.2999999999999999E-3</v>
      </c>
      <c r="Y270" s="43">
        <v>1.5E-3</v>
      </c>
      <c r="Z270" s="43">
        <v>1.9511000000000001</v>
      </c>
      <c r="AA270" s="47">
        <v>9.4999999999999998E-3</v>
      </c>
      <c r="AB270" s="43"/>
      <c r="AC270" s="124">
        <v>789</v>
      </c>
      <c r="AD270" s="43">
        <v>8.9999999999999998E-4</v>
      </c>
      <c r="AE270" s="43">
        <v>1.2200000000000001E-2</v>
      </c>
      <c r="AF270" s="43">
        <v>1.9232</v>
      </c>
      <c r="AG270" s="47">
        <v>4.7000000000000002E-3</v>
      </c>
      <c r="AH270" s="275"/>
    </row>
    <row r="271" spans="2:34" x14ac:dyDescent="0.25">
      <c r="B271" s="274"/>
      <c r="C271" s="124">
        <v>792</v>
      </c>
      <c r="D271" s="43">
        <v>3.1116000000000001</v>
      </c>
      <c r="E271" s="43">
        <v>1.9460999999999999</v>
      </c>
      <c r="F271" s="43">
        <v>1.0193000000000001</v>
      </c>
      <c r="G271" s="43">
        <v>0.47699999999999998</v>
      </c>
      <c r="H271" s="43">
        <v>0.2132</v>
      </c>
      <c r="I271" s="43">
        <v>6.25E-2</v>
      </c>
      <c r="J271" s="47">
        <v>3.8399999999999997E-2</v>
      </c>
      <c r="K271" s="43"/>
      <c r="L271" s="124">
        <v>792</v>
      </c>
      <c r="M271" s="43">
        <v>3.1213000000000002</v>
      </c>
      <c r="N271" s="43">
        <v>1.9232</v>
      </c>
      <c r="O271" s="43">
        <v>0.98409999999999997</v>
      </c>
      <c r="P271" s="43">
        <v>0.46820000000000001</v>
      </c>
      <c r="Q271" s="43">
        <v>0.19520000000000001</v>
      </c>
      <c r="R271" s="43">
        <v>6.7799999999999999E-2</v>
      </c>
      <c r="S271" s="47">
        <v>3.4299999999999997E-2</v>
      </c>
      <c r="T271" s="275"/>
      <c r="V271" s="274"/>
      <c r="W271" s="124">
        <v>792</v>
      </c>
      <c r="X271" s="43">
        <v>1.1999999999999999E-3</v>
      </c>
      <c r="Y271" s="43">
        <v>1.5E-3</v>
      </c>
      <c r="Z271" s="43">
        <v>1.9460999999999999</v>
      </c>
      <c r="AA271" s="47">
        <v>9.5999999999999992E-3</v>
      </c>
      <c r="AB271" s="43"/>
      <c r="AC271" s="124">
        <v>792</v>
      </c>
      <c r="AD271" s="43">
        <v>1E-3</v>
      </c>
      <c r="AE271" s="43">
        <v>1.24E-2</v>
      </c>
      <c r="AF271" s="43">
        <v>1.9232</v>
      </c>
      <c r="AG271" s="47">
        <v>4.7000000000000002E-3</v>
      </c>
      <c r="AH271" s="275"/>
    </row>
    <row r="272" spans="2:34" x14ac:dyDescent="0.25">
      <c r="B272" s="274"/>
      <c r="C272" s="124">
        <v>795</v>
      </c>
      <c r="D272" s="43">
        <v>3.1116000000000001</v>
      </c>
      <c r="E272" s="43">
        <v>1.9511000000000001</v>
      </c>
      <c r="F272" s="43">
        <v>1.0199</v>
      </c>
      <c r="G272" s="43">
        <v>0.47749999999999998</v>
      </c>
      <c r="H272" s="43">
        <v>0.21329999999999999</v>
      </c>
      <c r="I272" s="43">
        <v>6.25E-2</v>
      </c>
      <c r="J272" s="47">
        <v>3.8399999999999997E-2</v>
      </c>
      <c r="K272" s="43"/>
      <c r="L272" s="124">
        <v>795</v>
      </c>
      <c r="M272" s="43">
        <v>3.1724999999999999</v>
      </c>
      <c r="N272" s="43">
        <v>1.9227000000000001</v>
      </c>
      <c r="O272" s="43">
        <v>0.98419999999999996</v>
      </c>
      <c r="P272" s="43">
        <v>0.46839999999999998</v>
      </c>
      <c r="Q272" s="43">
        <v>0.1953</v>
      </c>
      <c r="R272" s="43">
        <v>6.7799999999999999E-2</v>
      </c>
      <c r="S272" s="47">
        <v>3.4500000000000003E-2</v>
      </c>
      <c r="T272" s="275"/>
      <c r="V272" s="274"/>
      <c r="W272" s="124">
        <v>795</v>
      </c>
      <c r="X272" s="43">
        <v>1.2999999999999999E-3</v>
      </c>
      <c r="Y272" s="43">
        <v>1.5E-3</v>
      </c>
      <c r="Z272" s="43">
        <v>1.9511000000000001</v>
      </c>
      <c r="AA272" s="47">
        <v>9.5999999999999992E-3</v>
      </c>
      <c r="AB272" s="43"/>
      <c r="AC272" s="124">
        <v>795</v>
      </c>
      <c r="AD272" s="43">
        <v>5.0000000000000001E-4</v>
      </c>
      <c r="AE272" s="43">
        <v>1.2500000000000001E-2</v>
      </c>
      <c r="AF272" s="43">
        <v>1.9227000000000001</v>
      </c>
      <c r="AG272" s="47">
        <v>4.7000000000000002E-3</v>
      </c>
      <c r="AH272" s="275"/>
    </row>
    <row r="273" spans="2:34" x14ac:dyDescent="0.25">
      <c r="B273" s="274"/>
      <c r="C273" s="124">
        <v>798</v>
      </c>
      <c r="D273" s="43">
        <v>3.1116000000000001</v>
      </c>
      <c r="E273" s="43">
        <v>1.9561999999999999</v>
      </c>
      <c r="F273" s="43">
        <v>1.0205</v>
      </c>
      <c r="G273" s="43">
        <v>0.47820000000000001</v>
      </c>
      <c r="H273" s="43">
        <v>0.21329999999999999</v>
      </c>
      <c r="I273" s="43">
        <v>6.2399999999999997E-2</v>
      </c>
      <c r="J273" s="47">
        <v>3.85E-2</v>
      </c>
      <c r="K273" s="43"/>
      <c r="L273" s="124">
        <v>798</v>
      </c>
      <c r="M273" s="43">
        <v>3.1042000000000001</v>
      </c>
      <c r="N273" s="43">
        <v>1.9227000000000001</v>
      </c>
      <c r="O273" s="43">
        <v>0.98460000000000003</v>
      </c>
      <c r="P273" s="43">
        <v>0.46879999999999999</v>
      </c>
      <c r="Q273" s="43">
        <v>0.1953</v>
      </c>
      <c r="R273" s="43">
        <v>6.7799999999999999E-2</v>
      </c>
      <c r="S273" s="47">
        <v>3.4500000000000003E-2</v>
      </c>
      <c r="T273" s="275"/>
      <c r="V273" s="274"/>
      <c r="W273" s="124">
        <v>798</v>
      </c>
      <c r="X273" s="43">
        <v>1.2999999999999999E-3</v>
      </c>
      <c r="Y273" s="43">
        <v>1.5E-3</v>
      </c>
      <c r="Z273" s="43">
        <v>1.9561999999999999</v>
      </c>
      <c r="AA273" s="47">
        <v>9.5999999999999992E-3</v>
      </c>
      <c r="AB273" s="43"/>
      <c r="AC273" s="124">
        <v>798</v>
      </c>
      <c r="AD273" s="43">
        <v>5.0000000000000001E-4</v>
      </c>
      <c r="AE273" s="43">
        <v>1.2500000000000001E-2</v>
      </c>
      <c r="AF273" s="43">
        <v>1.9227000000000001</v>
      </c>
      <c r="AG273" s="47">
        <v>4.7000000000000002E-3</v>
      </c>
      <c r="AH273" s="275"/>
    </row>
    <row r="274" spans="2:34" x14ac:dyDescent="0.25">
      <c r="B274" s="274"/>
      <c r="C274" s="124">
        <v>801</v>
      </c>
      <c r="D274" s="43">
        <v>3.1116000000000001</v>
      </c>
      <c r="E274" s="43">
        <v>1.9561999999999999</v>
      </c>
      <c r="F274" s="43">
        <v>1.0223</v>
      </c>
      <c r="G274" s="43">
        <v>0.47889999999999999</v>
      </c>
      <c r="H274" s="43">
        <v>0.21329999999999999</v>
      </c>
      <c r="I274" s="43">
        <v>6.2399999999999997E-2</v>
      </c>
      <c r="J274" s="47">
        <v>3.85E-2</v>
      </c>
      <c r="K274" s="43"/>
      <c r="L274" s="124">
        <v>801</v>
      </c>
      <c r="M274" s="43">
        <v>3.1042000000000001</v>
      </c>
      <c r="N274" s="43">
        <v>1.9220999999999999</v>
      </c>
      <c r="O274" s="43">
        <v>0.98499999999999999</v>
      </c>
      <c r="P274" s="43">
        <v>0.46910000000000002</v>
      </c>
      <c r="Q274" s="43">
        <v>0.1953</v>
      </c>
      <c r="R274" s="43">
        <v>6.7599999999999993E-2</v>
      </c>
      <c r="S274" s="47">
        <v>3.4500000000000003E-2</v>
      </c>
      <c r="T274" s="275"/>
      <c r="V274" s="274"/>
      <c r="W274" s="124">
        <v>801</v>
      </c>
      <c r="X274" s="43">
        <v>1.2999999999999999E-3</v>
      </c>
      <c r="Y274" s="43">
        <v>1.5E-3</v>
      </c>
      <c r="Z274" s="43">
        <v>1.9561999999999999</v>
      </c>
      <c r="AA274" s="47">
        <v>9.5999999999999992E-3</v>
      </c>
      <c r="AB274" s="43"/>
      <c r="AC274" s="124">
        <v>801</v>
      </c>
      <c r="AD274" s="43">
        <v>5.9999999999999995E-4</v>
      </c>
      <c r="AE274" s="43">
        <v>1.26E-2</v>
      </c>
      <c r="AF274" s="43">
        <v>1.9220999999999999</v>
      </c>
      <c r="AG274" s="47">
        <v>4.7000000000000002E-3</v>
      </c>
      <c r="AH274" s="275"/>
    </row>
    <row r="275" spans="2:34" x14ac:dyDescent="0.25">
      <c r="B275" s="274"/>
      <c r="C275" s="124">
        <v>804</v>
      </c>
      <c r="D275" s="43">
        <v>3.1116000000000001</v>
      </c>
      <c r="E275" s="43">
        <v>1.9561999999999999</v>
      </c>
      <c r="F275" s="43">
        <v>1.0223</v>
      </c>
      <c r="G275" s="43">
        <v>0.47920000000000001</v>
      </c>
      <c r="H275" s="43">
        <v>0.21329999999999999</v>
      </c>
      <c r="I275" s="43">
        <v>6.2300000000000001E-2</v>
      </c>
      <c r="J275" s="47">
        <v>3.8399999999999997E-2</v>
      </c>
      <c r="K275" s="43"/>
      <c r="L275" s="124">
        <v>804</v>
      </c>
      <c r="M275" s="43">
        <v>3.1042000000000001</v>
      </c>
      <c r="N275" s="43">
        <v>1.9241999999999999</v>
      </c>
      <c r="O275" s="43">
        <v>0.98529999999999995</v>
      </c>
      <c r="P275" s="43">
        <v>0.46949999999999997</v>
      </c>
      <c r="Q275" s="43">
        <v>0.1953</v>
      </c>
      <c r="R275" s="43">
        <v>6.8099999999999994E-2</v>
      </c>
      <c r="S275" s="47">
        <v>3.4599999999999999E-2</v>
      </c>
      <c r="T275" s="275"/>
      <c r="V275" s="274"/>
      <c r="W275" s="124">
        <v>804</v>
      </c>
      <c r="X275" s="43">
        <v>1.2999999999999999E-3</v>
      </c>
      <c r="Y275" s="43">
        <v>1.5E-3</v>
      </c>
      <c r="Z275" s="43">
        <v>1.9561999999999999</v>
      </c>
      <c r="AA275" s="47">
        <v>9.7000000000000003E-3</v>
      </c>
      <c r="AB275" s="43"/>
      <c r="AC275" s="124">
        <v>804</v>
      </c>
      <c r="AD275" s="43">
        <v>5.9999999999999995E-4</v>
      </c>
      <c r="AE275" s="43">
        <v>1.26E-2</v>
      </c>
      <c r="AF275" s="43">
        <v>1.9241999999999999</v>
      </c>
      <c r="AG275" s="47">
        <v>4.7000000000000002E-3</v>
      </c>
      <c r="AH275" s="275"/>
    </row>
    <row r="276" spans="2:34" x14ac:dyDescent="0.25">
      <c r="B276" s="274"/>
      <c r="C276" s="124">
        <v>807</v>
      </c>
      <c r="D276" s="43">
        <v>3.1116000000000001</v>
      </c>
      <c r="E276" s="43">
        <v>1.9561999999999999</v>
      </c>
      <c r="F276" s="43">
        <v>1.0235000000000001</v>
      </c>
      <c r="G276" s="43">
        <v>0.47970000000000002</v>
      </c>
      <c r="H276" s="43">
        <v>0.21310000000000001</v>
      </c>
      <c r="I276" s="43">
        <v>6.2199999999999998E-2</v>
      </c>
      <c r="J276" s="47">
        <v>3.85E-2</v>
      </c>
      <c r="K276" s="43"/>
      <c r="L276" s="124">
        <v>807</v>
      </c>
      <c r="M276" s="43">
        <v>3.1042000000000001</v>
      </c>
      <c r="N276" s="43">
        <v>1.9241999999999999</v>
      </c>
      <c r="O276" s="43">
        <v>0.98580000000000001</v>
      </c>
      <c r="P276" s="43">
        <v>0.46989999999999998</v>
      </c>
      <c r="Q276" s="43">
        <v>0.19539999999999999</v>
      </c>
      <c r="R276" s="43">
        <v>6.7799999999999999E-2</v>
      </c>
      <c r="S276" s="47">
        <v>3.4599999999999999E-2</v>
      </c>
      <c r="T276" s="275"/>
      <c r="V276" s="274"/>
      <c r="W276" s="124">
        <v>807</v>
      </c>
      <c r="X276" s="43">
        <v>1.2999999999999999E-3</v>
      </c>
      <c r="Y276" s="43">
        <v>1.5E-3</v>
      </c>
      <c r="Z276" s="43">
        <v>1.9561999999999999</v>
      </c>
      <c r="AA276" s="47">
        <v>9.7999999999999997E-3</v>
      </c>
      <c r="AB276" s="43"/>
      <c r="AC276" s="124">
        <v>807</v>
      </c>
      <c r="AD276" s="43">
        <v>5.9999999999999995E-4</v>
      </c>
      <c r="AE276" s="43">
        <v>1.2699999999999999E-2</v>
      </c>
      <c r="AF276" s="43">
        <v>1.9241999999999999</v>
      </c>
      <c r="AG276" s="47">
        <v>4.7000000000000002E-3</v>
      </c>
      <c r="AH276" s="275"/>
    </row>
    <row r="277" spans="2:34" x14ac:dyDescent="0.25">
      <c r="B277" s="274"/>
      <c r="C277" s="124">
        <v>810</v>
      </c>
      <c r="D277" s="43">
        <v>3.1116000000000001</v>
      </c>
      <c r="E277" s="43">
        <v>1.9613</v>
      </c>
      <c r="F277" s="43">
        <v>1.0241</v>
      </c>
      <c r="G277" s="43">
        <v>0.48020000000000002</v>
      </c>
      <c r="H277" s="43">
        <v>0.2132</v>
      </c>
      <c r="I277" s="43">
        <v>6.2199999999999998E-2</v>
      </c>
      <c r="J277" s="47">
        <v>3.85E-2</v>
      </c>
      <c r="K277" s="43"/>
      <c r="L277" s="124">
        <v>810</v>
      </c>
      <c r="M277" s="43">
        <v>3.1042000000000001</v>
      </c>
      <c r="N277" s="43">
        <v>1.9269000000000001</v>
      </c>
      <c r="O277" s="43">
        <v>0.98650000000000004</v>
      </c>
      <c r="P277" s="43">
        <v>0.47</v>
      </c>
      <c r="Q277" s="43">
        <v>0.19539999999999999</v>
      </c>
      <c r="R277" s="43">
        <v>6.7799999999999999E-2</v>
      </c>
      <c r="S277" s="47">
        <v>3.4599999999999999E-2</v>
      </c>
      <c r="T277" s="275"/>
      <c r="V277" s="274"/>
      <c r="W277" s="124">
        <v>810</v>
      </c>
      <c r="X277" s="43">
        <v>1.2999999999999999E-3</v>
      </c>
      <c r="Y277" s="43">
        <v>1.5E-3</v>
      </c>
      <c r="Z277" s="43">
        <v>1.9613</v>
      </c>
      <c r="AA277" s="47">
        <v>9.7999999999999997E-3</v>
      </c>
      <c r="AB277" s="43"/>
      <c r="AC277" s="124">
        <v>810</v>
      </c>
      <c r="AD277" s="43">
        <v>5.9999999999999995E-4</v>
      </c>
      <c r="AE277" s="43">
        <v>1.2699999999999999E-2</v>
      </c>
      <c r="AF277" s="43">
        <v>1.9269000000000001</v>
      </c>
      <c r="AG277" s="47">
        <v>4.7000000000000002E-3</v>
      </c>
      <c r="AH277" s="275"/>
    </row>
    <row r="278" spans="2:34" x14ac:dyDescent="0.25">
      <c r="B278" s="274"/>
      <c r="C278" s="124">
        <v>813</v>
      </c>
      <c r="D278" s="43">
        <v>3.1116000000000001</v>
      </c>
      <c r="E278" s="43">
        <v>1.9613</v>
      </c>
      <c r="F278" s="43">
        <v>1.0246999999999999</v>
      </c>
      <c r="G278" s="43">
        <v>0.48060000000000003</v>
      </c>
      <c r="H278" s="43">
        <v>0.2132</v>
      </c>
      <c r="I278" s="43">
        <v>6.2199999999999998E-2</v>
      </c>
      <c r="J278" s="47">
        <v>3.8399999999999997E-2</v>
      </c>
      <c r="K278" s="43"/>
      <c r="L278" s="124">
        <v>813</v>
      </c>
      <c r="M278" s="43">
        <v>3.1042000000000001</v>
      </c>
      <c r="N278" s="43">
        <v>1.9269000000000001</v>
      </c>
      <c r="O278" s="43">
        <v>0.98680000000000001</v>
      </c>
      <c r="P278" s="43">
        <v>0.47039999999999998</v>
      </c>
      <c r="Q278" s="43">
        <v>0.19539999999999999</v>
      </c>
      <c r="R278" s="43">
        <v>6.7599999999999993E-2</v>
      </c>
      <c r="S278" s="47">
        <v>3.4599999999999999E-2</v>
      </c>
      <c r="T278" s="275"/>
      <c r="V278" s="274"/>
      <c r="W278" s="124">
        <v>813</v>
      </c>
      <c r="X278" s="43">
        <v>1.2999999999999999E-3</v>
      </c>
      <c r="Y278" s="43">
        <v>1.6000000000000001E-3</v>
      </c>
      <c r="Z278" s="43">
        <v>1.9613</v>
      </c>
      <c r="AA278" s="47">
        <v>9.7999999999999997E-3</v>
      </c>
      <c r="AB278" s="43"/>
      <c r="AC278" s="124">
        <v>813</v>
      </c>
      <c r="AD278" s="43">
        <v>5.9999999999999995E-4</v>
      </c>
      <c r="AE278" s="43">
        <v>1.2800000000000001E-2</v>
      </c>
      <c r="AF278" s="43">
        <v>1.9269000000000001</v>
      </c>
      <c r="AG278" s="47">
        <v>4.7000000000000002E-3</v>
      </c>
      <c r="AH278" s="275"/>
    </row>
    <row r="279" spans="2:34" x14ac:dyDescent="0.25">
      <c r="B279" s="274"/>
      <c r="C279" s="124">
        <v>816</v>
      </c>
      <c r="D279" s="43">
        <v>3.1785000000000001</v>
      </c>
      <c r="E279" s="43">
        <v>1.9613</v>
      </c>
      <c r="F279" s="43">
        <v>1.0258</v>
      </c>
      <c r="G279" s="43">
        <v>0.48130000000000001</v>
      </c>
      <c r="H279" s="43">
        <v>0.2132</v>
      </c>
      <c r="I279" s="43">
        <v>6.2199999999999998E-2</v>
      </c>
      <c r="J279" s="47">
        <v>3.8399999999999997E-2</v>
      </c>
      <c r="K279" s="43"/>
      <c r="L279" s="124">
        <v>816</v>
      </c>
      <c r="M279" s="43">
        <v>3.1042000000000001</v>
      </c>
      <c r="N279" s="43">
        <v>1.9269000000000001</v>
      </c>
      <c r="O279" s="43">
        <v>0.98719999999999997</v>
      </c>
      <c r="P279" s="43">
        <v>0.47089999999999999</v>
      </c>
      <c r="Q279" s="43">
        <v>0.19550000000000001</v>
      </c>
      <c r="R279" s="43">
        <v>6.8400000000000002E-2</v>
      </c>
      <c r="S279" s="47">
        <v>3.4599999999999999E-2</v>
      </c>
      <c r="T279" s="275"/>
      <c r="V279" s="274"/>
      <c r="W279" s="124">
        <v>816</v>
      </c>
      <c r="X279" s="43">
        <v>1.2999999999999999E-3</v>
      </c>
      <c r="Y279" s="43">
        <v>1.6000000000000001E-3</v>
      </c>
      <c r="Z279" s="43">
        <v>1.9613</v>
      </c>
      <c r="AA279" s="47">
        <v>9.9000000000000008E-3</v>
      </c>
      <c r="AB279" s="43"/>
      <c r="AC279" s="124">
        <v>816</v>
      </c>
      <c r="AD279" s="43">
        <v>5.9999999999999995E-4</v>
      </c>
      <c r="AE279" s="43">
        <v>1.29E-2</v>
      </c>
      <c r="AF279" s="43">
        <v>1.9269000000000001</v>
      </c>
      <c r="AG279" s="47">
        <v>4.7999999999999996E-3</v>
      </c>
      <c r="AH279" s="275"/>
    </row>
    <row r="280" spans="2:34" x14ac:dyDescent="0.25">
      <c r="B280" s="274"/>
      <c r="C280" s="124">
        <v>819</v>
      </c>
      <c r="D280" s="43">
        <v>3.1116000000000001</v>
      </c>
      <c r="E280" s="43">
        <v>1.9613</v>
      </c>
      <c r="F280" s="43">
        <v>1.0264</v>
      </c>
      <c r="G280" s="43">
        <v>0.48159999999999997</v>
      </c>
      <c r="H280" s="43">
        <v>0.21310000000000001</v>
      </c>
      <c r="I280" s="43">
        <v>6.2100000000000002E-2</v>
      </c>
      <c r="J280" s="47">
        <v>3.8300000000000001E-2</v>
      </c>
      <c r="K280" s="43"/>
      <c r="L280" s="124">
        <v>819</v>
      </c>
      <c r="M280" s="43">
        <v>3.1042000000000001</v>
      </c>
      <c r="N280" s="43">
        <v>1.9269000000000001</v>
      </c>
      <c r="O280" s="43">
        <v>0.98760000000000003</v>
      </c>
      <c r="P280" s="43">
        <v>0.47110000000000002</v>
      </c>
      <c r="Q280" s="43">
        <v>0.19550000000000001</v>
      </c>
      <c r="R280" s="43">
        <v>6.8400000000000002E-2</v>
      </c>
      <c r="S280" s="47">
        <v>3.4700000000000002E-2</v>
      </c>
      <c r="T280" s="275"/>
      <c r="V280" s="274"/>
      <c r="W280" s="124">
        <v>819</v>
      </c>
      <c r="X280" s="43">
        <v>1.2999999999999999E-3</v>
      </c>
      <c r="Y280" s="43">
        <v>1.6000000000000001E-3</v>
      </c>
      <c r="Z280" s="43">
        <v>1.9613</v>
      </c>
      <c r="AA280" s="47">
        <v>9.9000000000000008E-3</v>
      </c>
      <c r="AB280" s="43"/>
      <c r="AC280" s="124">
        <v>819</v>
      </c>
      <c r="AD280" s="43">
        <v>5.0000000000000001E-4</v>
      </c>
      <c r="AE280" s="43">
        <v>1.3100000000000001E-2</v>
      </c>
      <c r="AF280" s="43">
        <v>1.9269000000000001</v>
      </c>
      <c r="AG280" s="47">
        <v>4.7000000000000002E-3</v>
      </c>
      <c r="AH280" s="275"/>
    </row>
    <row r="281" spans="2:34" x14ac:dyDescent="0.25">
      <c r="B281" s="274"/>
      <c r="C281" s="124">
        <v>822</v>
      </c>
      <c r="D281" s="43">
        <v>3.1116000000000001</v>
      </c>
      <c r="E281" s="43">
        <v>1.9561999999999999</v>
      </c>
      <c r="F281" s="43">
        <v>1.0270999999999999</v>
      </c>
      <c r="G281" s="43">
        <v>0.48230000000000001</v>
      </c>
      <c r="H281" s="43">
        <v>0.21310000000000001</v>
      </c>
      <c r="I281" s="43">
        <v>6.1899999999999997E-2</v>
      </c>
      <c r="J281" s="47">
        <v>3.8300000000000001E-2</v>
      </c>
      <c r="K281" s="43"/>
      <c r="L281" s="124">
        <v>822</v>
      </c>
      <c r="M281" s="43">
        <v>3.0756000000000001</v>
      </c>
      <c r="N281" s="43">
        <v>1.9282999999999999</v>
      </c>
      <c r="O281" s="43">
        <v>0.98809999999999998</v>
      </c>
      <c r="P281" s="43">
        <v>0.4713</v>
      </c>
      <c r="Q281" s="43">
        <v>0.1956</v>
      </c>
      <c r="R281" s="43">
        <v>6.8099999999999994E-2</v>
      </c>
      <c r="S281" s="47">
        <v>3.4799999999999998E-2</v>
      </c>
      <c r="T281" s="275"/>
      <c r="V281" s="274"/>
      <c r="W281" s="124">
        <v>822</v>
      </c>
      <c r="X281" s="43">
        <v>1.2999999999999999E-3</v>
      </c>
      <c r="Y281" s="43">
        <v>1.6000000000000001E-3</v>
      </c>
      <c r="Z281" s="43">
        <v>1.9561999999999999</v>
      </c>
      <c r="AA281" s="47">
        <v>0.01</v>
      </c>
      <c r="AB281" s="43"/>
      <c r="AC281" s="124">
        <v>822</v>
      </c>
      <c r="AD281" s="43">
        <v>5.9999999999999995E-4</v>
      </c>
      <c r="AE281" s="43">
        <v>1.3100000000000001E-2</v>
      </c>
      <c r="AF281" s="43">
        <v>1.9282999999999999</v>
      </c>
      <c r="AG281" s="47">
        <v>4.7000000000000002E-3</v>
      </c>
      <c r="AH281" s="275"/>
    </row>
    <row r="282" spans="2:34" x14ac:dyDescent="0.25">
      <c r="B282" s="274"/>
      <c r="C282" s="124">
        <v>825</v>
      </c>
      <c r="D282" s="43">
        <v>3.1785000000000001</v>
      </c>
      <c r="E282" s="43">
        <v>1.9613</v>
      </c>
      <c r="F282" s="43">
        <v>1.0277000000000001</v>
      </c>
      <c r="G282" s="43">
        <v>0.48259999999999997</v>
      </c>
      <c r="H282" s="43">
        <v>0.21310000000000001</v>
      </c>
      <c r="I282" s="43">
        <v>6.1899999999999997E-2</v>
      </c>
      <c r="J282" s="47">
        <v>3.8300000000000001E-2</v>
      </c>
      <c r="K282" s="43"/>
      <c r="L282" s="124">
        <v>825</v>
      </c>
      <c r="M282" s="43">
        <v>3.1213000000000002</v>
      </c>
      <c r="N282" s="43">
        <v>1.9282999999999999</v>
      </c>
      <c r="O282" s="43">
        <v>0.98870000000000002</v>
      </c>
      <c r="P282" s="43">
        <v>0.47170000000000001</v>
      </c>
      <c r="Q282" s="43">
        <v>0.19570000000000001</v>
      </c>
      <c r="R282" s="43">
        <v>6.8400000000000002E-2</v>
      </c>
      <c r="S282" s="47">
        <v>3.4799999999999998E-2</v>
      </c>
      <c r="T282" s="275"/>
      <c r="V282" s="274"/>
      <c r="W282" s="124">
        <v>825</v>
      </c>
      <c r="X282" s="43">
        <v>1.1999999999999999E-3</v>
      </c>
      <c r="Y282" s="43">
        <v>1.6000000000000001E-3</v>
      </c>
      <c r="Z282" s="43">
        <v>1.9613</v>
      </c>
      <c r="AA282" s="47">
        <v>0.01</v>
      </c>
      <c r="AB282" s="43"/>
      <c r="AC282" s="124">
        <v>825</v>
      </c>
      <c r="AD282" s="43">
        <v>8.0000000000000004E-4</v>
      </c>
      <c r="AE282" s="43">
        <v>1.32E-2</v>
      </c>
      <c r="AF282" s="43">
        <v>1.9282999999999999</v>
      </c>
      <c r="AG282" s="47">
        <v>4.7000000000000002E-3</v>
      </c>
      <c r="AH282" s="275"/>
    </row>
    <row r="283" spans="2:34" x14ac:dyDescent="0.25">
      <c r="B283" s="274"/>
      <c r="C283" s="124">
        <v>828</v>
      </c>
      <c r="D283" s="43">
        <v>3.1116000000000001</v>
      </c>
      <c r="E283" s="43">
        <v>1.9664999999999999</v>
      </c>
      <c r="F283" s="43">
        <v>1.0283</v>
      </c>
      <c r="G283" s="43">
        <v>0.48320000000000002</v>
      </c>
      <c r="H283" s="43">
        <v>0.2132</v>
      </c>
      <c r="I283" s="43">
        <v>6.2E-2</v>
      </c>
      <c r="J283" s="47">
        <v>3.8399999999999997E-2</v>
      </c>
      <c r="K283" s="43"/>
      <c r="L283" s="124">
        <v>828</v>
      </c>
      <c r="M283" s="43">
        <v>3.1213000000000002</v>
      </c>
      <c r="N283" s="43">
        <v>1.9282999999999999</v>
      </c>
      <c r="O283" s="43">
        <v>0.98909999999999998</v>
      </c>
      <c r="P283" s="43">
        <v>0.47199999999999998</v>
      </c>
      <c r="Q283" s="43">
        <v>0.19570000000000001</v>
      </c>
      <c r="R283" s="43">
        <v>6.8400000000000002E-2</v>
      </c>
      <c r="S283" s="47">
        <v>3.4799999999999998E-2</v>
      </c>
      <c r="T283" s="275"/>
      <c r="V283" s="274"/>
      <c r="W283" s="124">
        <v>828</v>
      </c>
      <c r="X283" s="43">
        <v>1.2999999999999999E-3</v>
      </c>
      <c r="Y283" s="43">
        <v>1.8E-3</v>
      </c>
      <c r="Z283" s="43">
        <v>1.9664999999999999</v>
      </c>
      <c r="AA283" s="47">
        <v>1.01E-2</v>
      </c>
      <c r="AB283" s="43"/>
      <c r="AC283" s="124">
        <v>828</v>
      </c>
      <c r="AD283" s="43">
        <v>6.9999999999999999E-4</v>
      </c>
      <c r="AE283" s="43">
        <v>1.3299999999999999E-2</v>
      </c>
      <c r="AF283" s="43">
        <v>1.9282999999999999</v>
      </c>
      <c r="AG283" s="47">
        <v>4.7000000000000002E-3</v>
      </c>
      <c r="AH283" s="275"/>
    </row>
    <row r="284" spans="2:34" x14ac:dyDescent="0.25">
      <c r="B284" s="274"/>
      <c r="C284" s="124">
        <v>831</v>
      </c>
      <c r="D284" s="43">
        <v>3.0535999999999999</v>
      </c>
      <c r="E284" s="43">
        <v>1.9664999999999999</v>
      </c>
      <c r="F284" s="43">
        <v>1.0295000000000001</v>
      </c>
      <c r="G284" s="43">
        <v>0.48380000000000001</v>
      </c>
      <c r="H284" s="43">
        <v>0.2132</v>
      </c>
      <c r="I284" s="43">
        <v>6.1899999999999997E-2</v>
      </c>
      <c r="J284" s="47">
        <v>3.8399999999999997E-2</v>
      </c>
      <c r="K284" s="43"/>
      <c r="L284" s="124">
        <v>831</v>
      </c>
      <c r="M284" s="43">
        <v>3.1213000000000002</v>
      </c>
      <c r="N284" s="43">
        <v>1.9321999999999999</v>
      </c>
      <c r="O284" s="43">
        <v>0.98939999999999995</v>
      </c>
      <c r="P284" s="43">
        <v>0.4723</v>
      </c>
      <c r="Q284" s="43">
        <v>0.1958</v>
      </c>
      <c r="R284" s="43">
        <v>6.8500000000000005E-2</v>
      </c>
      <c r="S284" s="47">
        <v>3.49E-2</v>
      </c>
      <c r="T284" s="275"/>
      <c r="V284" s="274"/>
      <c r="W284" s="124">
        <v>831</v>
      </c>
      <c r="X284" s="43">
        <v>1.2999999999999999E-3</v>
      </c>
      <c r="Y284" s="43">
        <v>1.8E-3</v>
      </c>
      <c r="Z284" s="43">
        <v>1.9664999999999999</v>
      </c>
      <c r="AA284" s="47">
        <v>1.01E-2</v>
      </c>
      <c r="AB284" s="43"/>
      <c r="AC284" s="124">
        <v>831</v>
      </c>
      <c r="AD284" s="43">
        <v>8.0000000000000004E-4</v>
      </c>
      <c r="AE284" s="43">
        <v>1.3299999999999999E-2</v>
      </c>
      <c r="AF284" s="43">
        <v>1.9321999999999999</v>
      </c>
      <c r="AG284" s="47">
        <v>4.7000000000000002E-3</v>
      </c>
      <c r="AH284" s="275"/>
    </row>
    <row r="285" spans="2:34" x14ac:dyDescent="0.25">
      <c r="B285" s="274"/>
      <c r="C285" s="124">
        <v>834</v>
      </c>
      <c r="D285" s="43">
        <v>3.1116000000000001</v>
      </c>
      <c r="E285" s="43">
        <v>1.9664999999999999</v>
      </c>
      <c r="F285" s="43">
        <v>1.0306999999999999</v>
      </c>
      <c r="G285" s="43">
        <v>0.48420000000000002</v>
      </c>
      <c r="H285" s="43">
        <v>0.21310000000000001</v>
      </c>
      <c r="I285" s="43">
        <v>6.1899999999999997E-2</v>
      </c>
      <c r="J285" s="47">
        <v>3.8399999999999997E-2</v>
      </c>
      <c r="K285" s="43"/>
      <c r="L285" s="124">
        <v>834</v>
      </c>
      <c r="M285" s="43">
        <v>3.1213000000000002</v>
      </c>
      <c r="N285" s="43">
        <v>1.9321999999999999</v>
      </c>
      <c r="O285" s="43">
        <v>0.9899</v>
      </c>
      <c r="P285" s="43">
        <v>0.47249999999999998</v>
      </c>
      <c r="Q285" s="43">
        <v>0.1958</v>
      </c>
      <c r="R285" s="43">
        <v>6.8400000000000002E-2</v>
      </c>
      <c r="S285" s="47">
        <v>3.5000000000000003E-2</v>
      </c>
      <c r="T285" s="275"/>
      <c r="V285" s="274"/>
      <c r="W285" s="124">
        <v>834</v>
      </c>
      <c r="X285" s="43">
        <v>1.2999999999999999E-3</v>
      </c>
      <c r="Y285" s="43">
        <v>1.9E-3</v>
      </c>
      <c r="Z285" s="43">
        <v>1.9664999999999999</v>
      </c>
      <c r="AA285" s="47">
        <v>1.0200000000000001E-2</v>
      </c>
      <c r="AB285" s="43"/>
      <c r="AC285" s="124">
        <v>834</v>
      </c>
      <c r="AD285" s="43">
        <v>6.9999999999999999E-4</v>
      </c>
      <c r="AE285" s="43">
        <v>1.35E-2</v>
      </c>
      <c r="AF285" s="43">
        <v>1.9321999999999999</v>
      </c>
      <c r="AG285" s="47">
        <v>4.7000000000000002E-3</v>
      </c>
      <c r="AH285" s="275"/>
    </row>
    <row r="286" spans="2:34" x14ac:dyDescent="0.25">
      <c r="B286" s="274"/>
      <c r="C286" s="124">
        <v>837</v>
      </c>
      <c r="D286" s="43">
        <v>3.1116000000000001</v>
      </c>
      <c r="E286" s="43">
        <v>1.9664999999999999</v>
      </c>
      <c r="F286" s="43">
        <v>1.0313000000000001</v>
      </c>
      <c r="G286" s="43">
        <v>0.48449999999999999</v>
      </c>
      <c r="H286" s="43">
        <v>0.2132</v>
      </c>
      <c r="I286" s="43">
        <v>6.2E-2</v>
      </c>
      <c r="J286" s="47">
        <v>3.85E-2</v>
      </c>
      <c r="K286" s="43"/>
      <c r="L286" s="124">
        <v>837</v>
      </c>
      <c r="M286" s="43">
        <v>3.1213000000000002</v>
      </c>
      <c r="N286" s="43">
        <v>1.9358</v>
      </c>
      <c r="O286" s="43">
        <v>0.99009999999999998</v>
      </c>
      <c r="P286" s="43">
        <v>0.47310000000000002</v>
      </c>
      <c r="Q286" s="43">
        <v>0.19589999999999999</v>
      </c>
      <c r="R286" s="43">
        <v>6.8500000000000005E-2</v>
      </c>
      <c r="S286" s="47">
        <v>3.5000000000000003E-2</v>
      </c>
      <c r="T286" s="275"/>
      <c r="V286" s="274"/>
      <c r="W286" s="124">
        <v>837</v>
      </c>
      <c r="X286" s="43">
        <v>1.2999999999999999E-3</v>
      </c>
      <c r="Y286" s="43">
        <v>1.9E-3</v>
      </c>
      <c r="Z286" s="43">
        <v>1.9664999999999999</v>
      </c>
      <c r="AA286" s="47">
        <v>1.03E-2</v>
      </c>
      <c r="AB286" s="43"/>
      <c r="AC286" s="124">
        <v>837</v>
      </c>
      <c r="AD286" s="43">
        <v>8.0000000000000004E-4</v>
      </c>
      <c r="AE286" s="43">
        <v>1.35E-2</v>
      </c>
      <c r="AF286" s="43">
        <v>1.9358</v>
      </c>
      <c r="AG286" s="47">
        <v>4.7000000000000002E-3</v>
      </c>
      <c r="AH286" s="275"/>
    </row>
    <row r="287" spans="2:34" x14ac:dyDescent="0.25">
      <c r="B287" s="274"/>
      <c r="C287" s="124">
        <v>840</v>
      </c>
      <c r="D287" s="43">
        <v>3.1116000000000001</v>
      </c>
      <c r="E287" s="43">
        <v>1.9718</v>
      </c>
      <c r="F287" s="43">
        <v>1.0319</v>
      </c>
      <c r="G287" s="43">
        <v>0.48470000000000002</v>
      </c>
      <c r="H287" s="43">
        <v>0.2132</v>
      </c>
      <c r="I287" s="43">
        <v>6.1899999999999997E-2</v>
      </c>
      <c r="J287" s="47">
        <v>3.85E-2</v>
      </c>
      <c r="K287" s="43"/>
      <c r="L287" s="124">
        <v>840</v>
      </c>
      <c r="M287" s="43">
        <v>3.1213000000000002</v>
      </c>
      <c r="N287" s="43">
        <v>1.9389000000000001</v>
      </c>
      <c r="O287" s="43">
        <v>0.99039999999999995</v>
      </c>
      <c r="P287" s="43">
        <v>0.47349999999999998</v>
      </c>
      <c r="Q287" s="43">
        <v>0.19589999999999999</v>
      </c>
      <c r="R287" s="43">
        <v>6.8599999999999994E-2</v>
      </c>
      <c r="S287" s="47">
        <v>3.5000000000000003E-2</v>
      </c>
      <c r="T287" s="275"/>
      <c r="V287" s="274"/>
      <c r="W287" s="124">
        <v>840</v>
      </c>
      <c r="X287" s="43">
        <v>1.2999999999999999E-3</v>
      </c>
      <c r="Y287" s="43">
        <v>1.9E-3</v>
      </c>
      <c r="Z287" s="43">
        <v>1.9718</v>
      </c>
      <c r="AA287" s="47">
        <v>1.03E-2</v>
      </c>
      <c r="AB287" s="43"/>
      <c r="AC287" s="124">
        <v>840</v>
      </c>
      <c r="AD287" s="43">
        <v>6.9999999999999999E-4</v>
      </c>
      <c r="AE287" s="43">
        <v>1.37E-2</v>
      </c>
      <c r="AF287" s="43">
        <v>1.9389000000000001</v>
      </c>
      <c r="AG287" s="47">
        <v>4.7000000000000002E-3</v>
      </c>
      <c r="AH287" s="275"/>
    </row>
    <row r="288" spans="2:34" x14ac:dyDescent="0.25">
      <c r="B288" s="274"/>
      <c r="C288" s="124">
        <v>843</v>
      </c>
      <c r="D288" s="43">
        <v>3.1116000000000001</v>
      </c>
      <c r="E288" s="43">
        <v>1.9664999999999999</v>
      </c>
      <c r="F288" s="43">
        <v>1.0325</v>
      </c>
      <c r="G288" s="43">
        <v>0.48499999999999999</v>
      </c>
      <c r="H288" s="43">
        <v>0.2132</v>
      </c>
      <c r="I288" s="43">
        <v>6.1800000000000001E-2</v>
      </c>
      <c r="J288" s="47">
        <v>3.8600000000000002E-2</v>
      </c>
      <c r="K288" s="43"/>
      <c r="L288" s="124">
        <v>843</v>
      </c>
      <c r="M288" s="43">
        <v>3.1213000000000002</v>
      </c>
      <c r="N288" s="43">
        <v>1.9389000000000001</v>
      </c>
      <c r="O288" s="43">
        <v>0.99080000000000001</v>
      </c>
      <c r="P288" s="43">
        <v>0.47360000000000002</v>
      </c>
      <c r="Q288" s="43">
        <v>0.19600000000000001</v>
      </c>
      <c r="R288" s="43">
        <v>6.8500000000000005E-2</v>
      </c>
      <c r="S288" s="47">
        <v>3.5099999999999999E-2</v>
      </c>
      <c r="T288" s="275"/>
      <c r="V288" s="274"/>
      <c r="W288" s="124">
        <v>843</v>
      </c>
      <c r="X288" s="43">
        <v>1.2999999999999999E-3</v>
      </c>
      <c r="Y288" s="43">
        <v>2E-3</v>
      </c>
      <c r="Z288" s="43">
        <v>1.9664999999999999</v>
      </c>
      <c r="AA288" s="47">
        <v>1.03E-2</v>
      </c>
      <c r="AB288" s="43"/>
      <c r="AC288" s="124">
        <v>843</v>
      </c>
      <c r="AD288" s="43">
        <v>8.0000000000000004E-4</v>
      </c>
      <c r="AE288" s="43">
        <v>1.37E-2</v>
      </c>
      <c r="AF288" s="43">
        <v>1.9389000000000001</v>
      </c>
      <c r="AG288" s="47">
        <v>4.7000000000000002E-3</v>
      </c>
      <c r="AH288" s="275"/>
    </row>
    <row r="289" spans="2:34" x14ac:dyDescent="0.25">
      <c r="B289" s="274"/>
      <c r="C289" s="124">
        <v>846</v>
      </c>
      <c r="D289" s="43">
        <v>3.1785000000000001</v>
      </c>
      <c r="E289" s="43">
        <v>1.9718</v>
      </c>
      <c r="F289" s="43">
        <v>1.0343</v>
      </c>
      <c r="G289" s="43">
        <v>0.4854</v>
      </c>
      <c r="H289" s="43">
        <v>0.2132</v>
      </c>
      <c r="I289" s="43">
        <v>6.1800000000000001E-2</v>
      </c>
      <c r="J289" s="47">
        <v>3.85E-2</v>
      </c>
      <c r="K289" s="43"/>
      <c r="L289" s="124">
        <v>846</v>
      </c>
      <c r="M289" s="43">
        <v>3.1042000000000001</v>
      </c>
      <c r="N289" s="43">
        <v>1.9389000000000001</v>
      </c>
      <c r="O289" s="43">
        <v>0.99119999999999997</v>
      </c>
      <c r="P289" s="43">
        <v>0.47420000000000001</v>
      </c>
      <c r="Q289" s="43">
        <v>0.19600000000000001</v>
      </c>
      <c r="R289" s="43">
        <v>6.88E-2</v>
      </c>
      <c r="S289" s="47">
        <v>3.5099999999999999E-2</v>
      </c>
      <c r="T289" s="275"/>
      <c r="V289" s="274"/>
      <c r="W289" s="124">
        <v>846</v>
      </c>
      <c r="X289" s="43">
        <v>1.2999999999999999E-3</v>
      </c>
      <c r="Y289" s="43">
        <v>2E-3</v>
      </c>
      <c r="Z289" s="43">
        <v>1.9718</v>
      </c>
      <c r="AA289" s="47">
        <v>1.03E-2</v>
      </c>
      <c r="AB289" s="43"/>
      <c r="AC289" s="124">
        <v>846</v>
      </c>
      <c r="AD289" s="43">
        <v>8.0000000000000004E-4</v>
      </c>
      <c r="AE289" s="43">
        <v>1.38E-2</v>
      </c>
      <c r="AF289" s="43">
        <v>1.9389000000000001</v>
      </c>
      <c r="AG289" s="47">
        <v>4.7000000000000002E-3</v>
      </c>
      <c r="AH289" s="275"/>
    </row>
    <row r="290" spans="2:34" x14ac:dyDescent="0.25">
      <c r="B290" s="274"/>
      <c r="C290" s="124">
        <v>849</v>
      </c>
      <c r="D290" s="43">
        <v>3.0535999999999999</v>
      </c>
      <c r="E290" s="43">
        <v>1.9664999999999999</v>
      </c>
      <c r="F290" s="43">
        <v>1.0343</v>
      </c>
      <c r="G290" s="43">
        <v>0.48570000000000002</v>
      </c>
      <c r="H290" s="43">
        <v>0.21329999999999999</v>
      </c>
      <c r="I290" s="43">
        <v>6.1800000000000001E-2</v>
      </c>
      <c r="J290" s="47">
        <v>3.85E-2</v>
      </c>
      <c r="K290" s="43"/>
      <c r="L290" s="124">
        <v>849</v>
      </c>
      <c r="M290" s="43">
        <v>3.1042000000000001</v>
      </c>
      <c r="N290" s="43">
        <v>1.9455</v>
      </c>
      <c r="O290" s="43">
        <v>0.99150000000000005</v>
      </c>
      <c r="P290" s="43">
        <v>0.47449999999999998</v>
      </c>
      <c r="Q290" s="43">
        <v>0.1961</v>
      </c>
      <c r="R290" s="43">
        <v>6.8500000000000005E-2</v>
      </c>
      <c r="S290" s="47">
        <v>3.5099999999999999E-2</v>
      </c>
      <c r="T290" s="275"/>
      <c r="V290" s="274"/>
      <c r="W290" s="124">
        <v>849</v>
      </c>
      <c r="X290" s="43">
        <v>1.2999999999999999E-3</v>
      </c>
      <c r="Y290" s="43">
        <v>2.0999999999999999E-3</v>
      </c>
      <c r="Z290" s="43">
        <v>1.9664999999999999</v>
      </c>
      <c r="AA290" s="47">
        <v>1.04E-2</v>
      </c>
      <c r="AB290" s="43"/>
      <c r="AC290" s="124">
        <v>849</v>
      </c>
      <c r="AD290" s="43">
        <v>8.0000000000000004E-4</v>
      </c>
      <c r="AE290" s="43">
        <v>1.38E-2</v>
      </c>
      <c r="AF290" s="43">
        <v>1.9455</v>
      </c>
      <c r="AG290" s="47">
        <v>4.7000000000000002E-3</v>
      </c>
      <c r="AH290" s="275"/>
    </row>
    <row r="291" spans="2:34" x14ac:dyDescent="0.25">
      <c r="B291" s="274"/>
      <c r="C291" s="124">
        <v>852</v>
      </c>
      <c r="D291" s="43">
        <v>3.1116000000000001</v>
      </c>
      <c r="E291" s="43">
        <v>1.9664999999999999</v>
      </c>
      <c r="F291" s="43">
        <v>1.0356000000000001</v>
      </c>
      <c r="G291" s="43">
        <v>0.4864</v>
      </c>
      <c r="H291" s="43">
        <v>0.21329999999999999</v>
      </c>
      <c r="I291" s="43">
        <v>6.1899999999999997E-2</v>
      </c>
      <c r="J291" s="47">
        <v>3.85E-2</v>
      </c>
      <c r="K291" s="43"/>
      <c r="L291" s="124">
        <v>852</v>
      </c>
      <c r="M291" s="43">
        <v>3.1042000000000001</v>
      </c>
      <c r="N291" s="43">
        <v>1.9455</v>
      </c>
      <c r="O291" s="43">
        <v>0.99229999999999996</v>
      </c>
      <c r="P291" s="43">
        <v>0.47499999999999998</v>
      </c>
      <c r="Q291" s="43">
        <v>0.1961</v>
      </c>
      <c r="R291" s="43">
        <v>6.8699999999999997E-2</v>
      </c>
      <c r="S291" s="47">
        <v>3.5200000000000002E-2</v>
      </c>
      <c r="T291" s="275"/>
      <c r="V291" s="274"/>
      <c r="W291" s="124">
        <v>852</v>
      </c>
      <c r="X291" s="43">
        <v>1.2999999999999999E-3</v>
      </c>
      <c r="Y291" s="43">
        <v>2.0999999999999999E-3</v>
      </c>
      <c r="Z291" s="43">
        <v>1.9664999999999999</v>
      </c>
      <c r="AA291" s="47">
        <v>1.06E-2</v>
      </c>
      <c r="AB291" s="43"/>
      <c r="AC291" s="124">
        <v>852</v>
      </c>
      <c r="AD291" s="43">
        <v>6.9999999999999999E-4</v>
      </c>
      <c r="AE291" s="43">
        <v>1.3899999999999999E-2</v>
      </c>
      <c r="AF291" s="43">
        <v>1.9455</v>
      </c>
      <c r="AG291" s="47">
        <v>4.7999999999999996E-3</v>
      </c>
      <c r="AH291" s="275"/>
    </row>
    <row r="292" spans="2:34" x14ac:dyDescent="0.25">
      <c r="B292" s="274"/>
      <c r="C292" s="124">
        <v>855</v>
      </c>
      <c r="D292" s="43">
        <v>3.1116000000000001</v>
      </c>
      <c r="E292" s="43">
        <v>1.9718</v>
      </c>
      <c r="F292" s="43">
        <v>1.0367999999999999</v>
      </c>
      <c r="G292" s="43">
        <v>0.48730000000000001</v>
      </c>
      <c r="H292" s="43">
        <v>0.21340000000000001</v>
      </c>
      <c r="I292" s="43">
        <v>6.1699999999999998E-2</v>
      </c>
      <c r="J292" s="47">
        <v>3.85E-2</v>
      </c>
      <c r="K292" s="43"/>
      <c r="L292" s="124">
        <v>855</v>
      </c>
      <c r="M292" s="43">
        <v>3.0756000000000001</v>
      </c>
      <c r="N292" s="43">
        <v>1.9479</v>
      </c>
      <c r="O292" s="43">
        <v>0.99260000000000004</v>
      </c>
      <c r="P292" s="43">
        <v>0.47549999999999998</v>
      </c>
      <c r="Q292" s="43">
        <v>0.1961</v>
      </c>
      <c r="R292" s="43">
        <v>6.88E-2</v>
      </c>
      <c r="S292" s="47">
        <v>3.5200000000000002E-2</v>
      </c>
      <c r="T292" s="275"/>
      <c r="V292" s="274"/>
      <c r="W292" s="124">
        <v>855</v>
      </c>
      <c r="X292" s="43">
        <v>1.2999999999999999E-3</v>
      </c>
      <c r="Y292" s="43">
        <v>2.0999999999999999E-3</v>
      </c>
      <c r="Z292" s="43">
        <v>1.9718</v>
      </c>
      <c r="AA292" s="47">
        <v>1.06E-2</v>
      </c>
      <c r="AB292" s="43"/>
      <c r="AC292" s="124">
        <v>855</v>
      </c>
      <c r="AD292" s="43">
        <v>8.0000000000000004E-4</v>
      </c>
      <c r="AE292" s="43">
        <v>1.4E-2</v>
      </c>
      <c r="AF292" s="43">
        <v>1.9479</v>
      </c>
      <c r="AG292" s="47">
        <v>4.7000000000000002E-3</v>
      </c>
      <c r="AH292" s="275"/>
    </row>
    <row r="293" spans="2:34" x14ac:dyDescent="0.25">
      <c r="B293" s="274"/>
      <c r="C293" s="124">
        <v>858</v>
      </c>
      <c r="D293" s="43">
        <v>3.0535999999999999</v>
      </c>
      <c r="E293" s="43">
        <v>1.9664999999999999</v>
      </c>
      <c r="F293" s="43">
        <v>1.0367999999999999</v>
      </c>
      <c r="G293" s="43">
        <v>0.48759999999999998</v>
      </c>
      <c r="H293" s="43">
        <v>0.21340000000000001</v>
      </c>
      <c r="I293" s="43">
        <v>6.1699999999999998E-2</v>
      </c>
      <c r="J293" s="47">
        <v>3.85E-2</v>
      </c>
      <c r="K293" s="43"/>
      <c r="L293" s="124">
        <v>858</v>
      </c>
      <c r="M293" s="43">
        <v>3.0756000000000001</v>
      </c>
      <c r="N293" s="43">
        <v>1.9479</v>
      </c>
      <c r="O293" s="43">
        <v>0.99329999999999996</v>
      </c>
      <c r="P293" s="43">
        <v>0.4758</v>
      </c>
      <c r="Q293" s="43">
        <v>0.19620000000000001</v>
      </c>
      <c r="R293" s="43">
        <v>6.8500000000000005E-2</v>
      </c>
      <c r="S293" s="47">
        <v>3.5200000000000002E-2</v>
      </c>
      <c r="T293" s="275"/>
      <c r="V293" s="274"/>
      <c r="W293" s="124">
        <v>858</v>
      </c>
      <c r="X293" s="43">
        <v>1.2999999999999999E-3</v>
      </c>
      <c r="Y293" s="43">
        <v>2.0999999999999999E-3</v>
      </c>
      <c r="Z293" s="43">
        <v>1.9664999999999999</v>
      </c>
      <c r="AA293" s="47">
        <v>1.06E-2</v>
      </c>
      <c r="AB293" s="43"/>
      <c r="AC293" s="124">
        <v>858</v>
      </c>
      <c r="AD293" s="43">
        <v>8.0000000000000004E-4</v>
      </c>
      <c r="AE293" s="43">
        <v>1.4E-2</v>
      </c>
      <c r="AF293" s="43">
        <v>1.9479</v>
      </c>
      <c r="AG293" s="47">
        <v>4.7000000000000002E-3</v>
      </c>
      <c r="AH293" s="275"/>
    </row>
    <row r="294" spans="2:34" x14ac:dyDescent="0.25">
      <c r="B294" s="274"/>
      <c r="C294" s="124">
        <v>861</v>
      </c>
      <c r="D294" s="43">
        <v>3.1116000000000001</v>
      </c>
      <c r="E294" s="43">
        <v>1.9718</v>
      </c>
      <c r="F294" s="43">
        <v>1.038</v>
      </c>
      <c r="G294" s="43">
        <v>0.48820000000000002</v>
      </c>
      <c r="H294" s="43">
        <v>0.2137</v>
      </c>
      <c r="I294" s="43">
        <v>6.1699999999999998E-2</v>
      </c>
      <c r="J294" s="47">
        <v>3.8600000000000002E-2</v>
      </c>
      <c r="K294" s="43"/>
      <c r="L294" s="124">
        <v>861</v>
      </c>
      <c r="M294" s="43">
        <v>3.1213000000000002</v>
      </c>
      <c r="N294" s="43">
        <v>1.9479</v>
      </c>
      <c r="O294" s="43">
        <v>0.99370000000000003</v>
      </c>
      <c r="P294" s="43">
        <v>0.47610000000000002</v>
      </c>
      <c r="Q294" s="43">
        <v>0.1963</v>
      </c>
      <c r="R294" s="43">
        <v>6.88E-2</v>
      </c>
      <c r="S294" s="47">
        <v>3.5200000000000002E-2</v>
      </c>
      <c r="T294" s="275"/>
      <c r="V294" s="274"/>
      <c r="W294" s="124">
        <v>861</v>
      </c>
      <c r="X294" s="43">
        <v>1.2999999999999999E-3</v>
      </c>
      <c r="Y294" s="43">
        <v>2.0999999999999999E-3</v>
      </c>
      <c r="Z294" s="43">
        <v>1.9718</v>
      </c>
      <c r="AA294" s="47">
        <v>1.0699999999999999E-2</v>
      </c>
      <c r="AB294" s="43"/>
      <c r="AC294" s="124">
        <v>861</v>
      </c>
      <c r="AD294" s="43">
        <v>8.0000000000000004E-4</v>
      </c>
      <c r="AE294" s="43">
        <v>1.41E-2</v>
      </c>
      <c r="AF294" s="43">
        <v>1.9479</v>
      </c>
      <c r="AG294" s="47">
        <v>4.5999999999999999E-3</v>
      </c>
      <c r="AH294" s="275"/>
    </row>
    <row r="295" spans="2:34" x14ac:dyDescent="0.25">
      <c r="B295" s="274"/>
      <c r="C295" s="124">
        <v>864</v>
      </c>
      <c r="D295" s="43">
        <v>3.1116000000000001</v>
      </c>
      <c r="E295" s="43">
        <v>1.9718</v>
      </c>
      <c r="F295" s="43">
        <v>1.0392999999999999</v>
      </c>
      <c r="G295" s="43">
        <v>0.4889</v>
      </c>
      <c r="H295" s="43">
        <v>0.21379999999999999</v>
      </c>
      <c r="I295" s="43">
        <v>6.1699999999999998E-2</v>
      </c>
      <c r="J295" s="47">
        <v>3.85E-2</v>
      </c>
      <c r="K295" s="43"/>
      <c r="L295" s="124">
        <v>864</v>
      </c>
      <c r="M295" s="43">
        <v>3.1213000000000002</v>
      </c>
      <c r="N295" s="43">
        <v>1.9505999999999999</v>
      </c>
      <c r="O295" s="43">
        <v>0.99409999999999998</v>
      </c>
      <c r="P295" s="43">
        <v>0.4763</v>
      </c>
      <c r="Q295" s="43">
        <v>0.1963</v>
      </c>
      <c r="R295" s="43">
        <v>6.83E-2</v>
      </c>
      <c r="S295" s="47">
        <v>3.5299999999999998E-2</v>
      </c>
      <c r="T295" s="275"/>
      <c r="V295" s="274"/>
      <c r="W295" s="124">
        <v>864</v>
      </c>
      <c r="X295" s="43">
        <v>1.2999999999999999E-3</v>
      </c>
      <c r="Y295" s="43">
        <v>2.0999999999999999E-3</v>
      </c>
      <c r="Z295" s="43">
        <v>1.9718</v>
      </c>
      <c r="AA295" s="47">
        <v>1.0699999999999999E-2</v>
      </c>
      <c r="AB295" s="43"/>
      <c r="AC295" s="124">
        <v>864</v>
      </c>
      <c r="AD295" s="43">
        <v>6.9999999999999999E-4</v>
      </c>
      <c r="AE295" s="43">
        <v>1.41E-2</v>
      </c>
      <c r="AF295" s="43">
        <v>1.9505999999999999</v>
      </c>
      <c r="AG295" s="47">
        <v>4.5999999999999999E-3</v>
      </c>
      <c r="AH295" s="275"/>
    </row>
    <row r="296" spans="2:34" x14ac:dyDescent="0.25">
      <c r="B296" s="274"/>
      <c r="C296" s="124">
        <v>867</v>
      </c>
      <c r="D296" s="43">
        <v>3.1116000000000001</v>
      </c>
      <c r="E296" s="43">
        <v>1.9718</v>
      </c>
      <c r="F296" s="43">
        <v>1.0399</v>
      </c>
      <c r="G296" s="43">
        <v>0.48899999999999999</v>
      </c>
      <c r="H296" s="43">
        <v>0.21390000000000001</v>
      </c>
      <c r="I296" s="43">
        <v>6.1600000000000002E-2</v>
      </c>
      <c r="J296" s="47">
        <v>3.85E-2</v>
      </c>
      <c r="K296" s="43"/>
      <c r="L296" s="124">
        <v>867</v>
      </c>
      <c r="M296" s="43">
        <v>3.1213000000000002</v>
      </c>
      <c r="N296" s="43">
        <v>1.9534</v>
      </c>
      <c r="O296" s="43">
        <v>0.99480000000000002</v>
      </c>
      <c r="P296" s="43">
        <v>0.4763</v>
      </c>
      <c r="Q296" s="43">
        <v>0.1963</v>
      </c>
      <c r="R296" s="43">
        <v>6.8199999999999997E-2</v>
      </c>
      <c r="S296" s="47">
        <v>3.5400000000000001E-2</v>
      </c>
      <c r="T296" s="275"/>
      <c r="V296" s="274"/>
      <c r="W296" s="124">
        <v>867</v>
      </c>
      <c r="X296" s="43">
        <v>1.1999999999999999E-3</v>
      </c>
      <c r="Y296" s="43">
        <v>2.2000000000000001E-3</v>
      </c>
      <c r="Z296" s="43">
        <v>1.9718</v>
      </c>
      <c r="AA296" s="47">
        <v>1.0800000000000001E-2</v>
      </c>
      <c r="AB296" s="43"/>
      <c r="AC296" s="124">
        <v>867</v>
      </c>
      <c r="AD296" s="43">
        <v>8.0000000000000004E-4</v>
      </c>
      <c r="AE296" s="43">
        <v>1.4200000000000001E-2</v>
      </c>
      <c r="AF296" s="43">
        <v>1.9534</v>
      </c>
      <c r="AG296" s="47">
        <v>4.7000000000000002E-3</v>
      </c>
      <c r="AH296" s="275"/>
    </row>
    <row r="297" spans="2:34" x14ac:dyDescent="0.25">
      <c r="B297" s="274"/>
      <c r="C297" s="124">
        <v>870</v>
      </c>
      <c r="D297" s="43">
        <v>3.1116000000000001</v>
      </c>
      <c r="E297" s="43">
        <v>1.9664999999999999</v>
      </c>
      <c r="F297" s="43">
        <v>1.0405</v>
      </c>
      <c r="G297" s="43">
        <v>0.4894</v>
      </c>
      <c r="H297" s="43">
        <v>0.2142</v>
      </c>
      <c r="I297" s="43">
        <v>6.1600000000000002E-2</v>
      </c>
      <c r="J297" s="47">
        <v>3.8399999999999997E-2</v>
      </c>
      <c r="K297" s="43"/>
      <c r="L297" s="124">
        <v>870</v>
      </c>
      <c r="M297" s="43">
        <v>3.1213000000000002</v>
      </c>
      <c r="N297" s="43">
        <v>1.9534</v>
      </c>
      <c r="O297" s="43">
        <v>0.99539999999999995</v>
      </c>
      <c r="P297" s="43">
        <v>0.47660000000000002</v>
      </c>
      <c r="Q297" s="43">
        <v>0.19639999999999999</v>
      </c>
      <c r="R297" s="43">
        <v>6.8199999999999997E-2</v>
      </c>
      <c r="S297" s="47">
        <v>3.5299999999999998E-2</v>
      </c>
      <c r="T297" s="275"/>
      <c r="V297" s="274"/>
      <c r="W297" s="124">
        <v>870</v>
      </c>
      <c r="X297" s="43">
        <v>1.2999999999999999E-3</v>
      </c>
      <c r="Y297" s="43">
        <v>2.3E-3</v>
      </c>
      <c r="Z297" s="43">
        <v>1.9664999999999999</v>
      </c>
      <c r="AA297" s="47">
        <v>1.0800000000000001E-2</v>
      </c>
      <c r="AB297" s="43"/>
      <c r="AC297" s="124">
        <v>870</v>
      </c>
      <c r="AD297" s="43">
        <v>6.9999999999999999E-4</v>
      </c>
      <c r="AE297" s="43">
        <v>1.43E-2</v>
      </c>
      <c r="AF297" s="43">
        <v>1.9534</v>
      </c>
      <c r="AG297" s="47">
        <v>4.7000000000000002E-3</v>
      </c>
      <c r="AH297" s="275"/>
    </row>
    <row r="298" spans="2:34" x14ac:dyDescent="0.25">
      <c r="B298" s="274"/>
      <c r="C298" s="124">
        <v>873</v>
      </c>
      <c r="D298" s="43">
        <v>3.0535999999999999</v>
      </c>
      <c r="E298" s="43">
        <v>1.9664999999999999</v>
      </c>
      <c r="F298" s="43">
        <v>1.0424</v>
      </c>
      <c r="G298" s="43">
        <v>0.48970000000000002</v>
      </c>
      <c r="H298" s="43">
        <v>0.21440000000000001</v>
      </c>
      <c r="I298" s="43">
        <v>6.1600000000000002E-2</v>
      </c>
      <c r="J298" s="47">
        <v>3.8399999999999997E-2</v>
      </c>
      <c r="K298" s="43"/>
      <c r="L298" s="124">
        <v>873</v>
      </c>
      <c r="M298" s="43">
        <v>3.1213000000000002</v>
      </c>
      <c r="N298" s="43">
        <v>1.9534</v>
      </c>
      <c r="O298" s="43">
        <v>0.99590000000000001</v>
      </c>
      <c r="P298" s="43">
        <v>0.47689999999999999</v>
      </c>
      <c r="Q298" s="43">
        <v>0.19639999999999999</v>
      </c>
      <c r="R298" s="43">
        <v>6.8099999999999994E-2</v>
      </c>
      <c r="S298" s="47">
        <v>3.5400000000000001E-2</v>
      </c>
      <c r="T298" s="275"/>
      <c r="V298" s="274"/>
      <c r="W298" s="124">
        <v>873</v>
      </c>
      <c r="X298" s="43">
        <v>1.1999999999999999E-3</v>
      </c>
      <c r="Y298" s="43">
        <v>2.3999999999999998E-3</v>
      </c>
      <c r="Z298" s="43">
        <v>1.9664999999999999</v>
      </c>
      <c r="AA298" s="47">
        <v>1.0800000000000001E-2</v>
      </c>
      <c r="AB298" s="43"/>
      <c r="AC298" s="124">
        <v>873</v>
      </c>
      <c r="AD298" s="43">
        <v>6.9999999999999999E-4</v>
      </c>
      <c r="AE298" s="43">
        <v>1.44E-2</v>
      </c>
      <c r="AF298" s="43">
        <v>1.9534</v>
      </c>
      <c r="AG298" s="47">
        <v>4.5999999999999999E-3</v>
      </c>
      <c r="AH298" s="275"/>
    </row>
    <row r="299" spans="2:34" x14ac:dyDescent="0.25">
      <c r="B299" s="274"/>
      <c r="C299" s="124">
        <v>876</v>
      </c>
      <c r="D299" s="43">
        <v>3.1116000000000001</v>
      </c>
      <c r="E299" s="43">
        <v>1.9664999999999999</v>
      </c>
      <c r="F299" s="43">
        <v>1.0429999999999999</v>
      </c>
      <c r="G299" s="43">
        <v>0.49009999999999998</v>
      </c>
      <c r="H299" s="43">
        <v>0.2147</v>
      </c>
      <c r="I299" s="43">
        <v>6.1600000000000002E-2</v>
      </c>
      <c r="J299" s="47">
        <v>3.8399999999999997E-2</v>
      </c>
      <c r="K299" s="43"/>
      <c r="L299" s="124">
        <v>876</v>
      </c>
      <c r="M299" s="43">
        <v>3.1042000000000001</v>
      </c>
      <c r="N299" s="43">
        <v>1.9534</v>
      </c>
      <c r="O299" s="43">
        <v>0.99629999999999996</v>
      </c>
      <c r="P299" s="43">
        <v>0.47699999999999998</v>
      </c>
      <c r="Q299" s="43">
        <v>0.19639999999999999</v>
      </c>
      <c r="R299" s="43">
        <v>6.8000000000000005E-2</v>
      </c>
      <c r="S299" s="47">
        <v>3.5400000000000001E-2</v>
      </c>
      <c r="T299" s="275"/>
      <c r="V299" s="274"/>
      <c r="W299" s="124">
        <v>876</v>
      </c>
      <c r="X299" s="43">
        <v>1.2999999999999999E-3</v>
      </c>
      <c r="Y299" s="43">
        <v>2.3999999999999998E-3</v>
      </c>
      <c r="Z299" s="43">
        <v>1.9664999999999999</v>
      </c>
      <c r="AA299" s="47">
        <v>1.09E-2</v>
      </c>
      <c r="AB299" s="43"/>
      <c r="AC299" s="124">
        <v>876</v>
      </c>
      <c r="AD299" s="43">
        <v>8.0000000000000004E-4</v>
      </c>
      <c r="AE299" s="43">
        <v>1.4E-2</v>
      </c>
      <c r="AF299" s="43">
        <v>1.9534</v>
      </c>
      <c r="AG299" s="47">
        <v>4.7000000000000002E-3</v>
      </c>
      <c r="AH299" s="275"/>
    </row>
    <row r="300" spans="2:34" x14ac:dyDescent="0.25">
      <c r="B300" s="274"/>
      <c r="C300" s="124">
        <v>879</v>
      </c>
      <c r="D300" s="43">
        <v>3.1116000000000001</v>
      </c>
      <c r="E300" s="43">
        <v>1.9718</v>
      </c>
      <c r="F300" s="43">
        <v>1.0429999999999999</v>
      </c>
      <c r="G300" s="43">
        <v>0.49009999999999998</v>
      </c>
      <c r="H300" s="43">
        <v>0.21490000000000001</v>
      </c>
      <c r="I300" s="43">
        <v>6.1499999999999999E-2</v>
      </c>
      <c r="J300" s="47">
        <v>3.85E-2</v>
      </c>
      <c r="K300" s="43"/>
      <c r="L300" s="124">
        <v>879</v>
      </c>
      <c r="M300" s="43">
        <v>3.1042000000000001</v>
      </c>
      <c r="N300" s="43">
        <v>1.9572000000000001</v>
      </c>
      <c r="O300" s="43">
        <v>0.99680000000000002</v>
      </c>
      <c r="P300" s="43">
        <v>0.47720000000000001</v>
      </c>
      <c r="Q300" s="43">
        <v>0.19650000000000001</v>
      </c>
      <c r="R300" s="43">
        <v>6.8000000000000005E-2</v>
      </c>
      <c r="S300" s="47">
        <v>3.5499999999999997E-2</v>
      </c>
      <c r="T300" s="275"/>
      <c r="V300" s="274"/>
      <c r="W300" s="124">
        <v>879</v>
      </c>
      <c r="X300" s="43">
        <v>1.2999999999999999E-3</v>
      </c>
      <c r="Y300" s="43">
        <v>2.3999999999999998E-3</v>
      </c>
      <c r="Z300" s="43">
        <v>1.9718</v>
      </c>
      <c r="AA300" s="47">
        <v>1.0999999999999999E-2</v>
      </c>
      <c r="AB300" s="43"/>
      <c r="AC300" s="124">
        <v>879</v>
      </c>
      <c r="AD300" s="43">
        <v>8.0000000000000004E-4</v>
      </c>
      <c r="AE300" s="43">
        <v>1.4E-2</v>
      </c>
      <c r="AF300" s="43">
        <v>1.9572000000000001</v>
      </c>
      <c r="AG300" s="47">
        <v>4.5999999999999999E-3</v>
      </c>
      <c r="AH300" s="275"/>
    </row>
    <row r="301" spans="2:34" x14ac:dyDescent="0.25">
      <c r="B301" s="274"/>
      <c r="C301" s="124">
        <v>882</v>
      </c>
      <c r="D301" s="43">
        <v>3.1116000000000001</v>
      </c>
      <c r="E301" s="43">
        <v>1.9718</v>
      </c>
      <c r="F301" s="43">
        <v>1.0436000000000001</v>
      </c>
      <c r="G301" s="43">
        <v>0.4904</v>
      </c>
      <c r="H301" s="43">
        <v>0.2152</v>
      </c>
      <c r="I301" s="43">
        <v>6.1499999999999999E-2</v>
      </c>
      <c r="J301" s="47">
        <v>3.85E-2</v>
      </c>
      <c r="K301" s="43"/>
      <c r="L301" s="124">
        <v>882</v>
      </c>
      <c r="M301" s="43">
        <v>3.1213000000000002</v>
      </c>
      <c r="N301" s="43">
        <v>1.9572000000000001</v>
      </c>
      <c r="O301" s="43">
        <v>0.99719999999999998</v>
      </c>
      <c r="P301" s="43">
        <v>0.47689999999999999</v>
      </c>
      <c r="Q301" s="43">
        <v>0.19650000000000001</v>
      </c>
      <c r="R301" s="43">
        <v>6.7900000000000002E-2</v>
      </c>
      <c r="S301" s="47">
        <v>3.5499999999999997E-2</v>
      </c>
      <c r="T301" s="275"/>
      <c r="V301" s="274"/>
      <c r="W301" s="124">
        <v>882</v>
      </c>
      <c r="X301" s="43">
        <v>1.2999999999999999E-3</v>
      </c>
      <c r="Y301" s="43">
        <v>2.5999999999999999E-3</v>
      </c>
      <c r="Z301" s="43">
        <v>1.9718</v>
      </c>
      <c r="AA301" s="47">
        <v>1.11E-2</v>
      </c>
      <c r="AB301" s="43"/>
      <c r="AC301" s="124">
        <v>882</v>
      </c>
      <c r="AD301" s="43">
        <v>8.0000000000000004E-4</v>
      </c>
      <c r="AE301" s="43">
        <v>1.44E-2</v>
      </c>
      <c r="AF301" s="43">
        <v>1.9572000000000001</v>
      </c>
      <c r="AG301" s="47">
        <v>4.7000000000000002E-3</v>
      </c>
      <c r="AH301" s="275"/>
    </row>
    <row r="302" spans="2:34" x14ac:dyDescent="0.25">
      <c r="B302" s="274"/>
      <c r="C302" s="124">
        <v>885</v>
      </c>
      <c r="D302" s="43">
        <v>3.0535999999999999</v>
      </c>
      <c r="E302" s="43">
        <v>1.9771000000000001</v>
      </c>
      <c r="F302" s="43">
        <v>1.0442</v>
      </c>
      <c r="G302" s="43">
        <v>0.49080000000000001</v>
      </c>
      <c r="H302" s="43">
        <v>0.2155</v>
      </c>
      <c r="I302" s="43">
        <v>6.1400000000000003E-2</v>
      </c>
      <c r="J302" s="47">
        <v>3.8600000000000002E-2</v>
      </c>
      <c r="K302" s="43"/>
      <c r="L302" s="124">
        <v>885</v>
      </c>
      <c r="M302" s="43">
        <v>3.1213000000000002</v>
      </c>
      <c r="N302" s="43">
        <v>1.9534</v>
      </c>
      <c r="O302" s="43">
        <v>0.99770000000000003</v>
      </c>
      <c r="P302" s="43">
        <v>0.47699999999999998</v>
      </c>
      <c r="Q302" s="43">
        <v>0.19650000000000001</v>
      </c>
      <c r="R302" s="43">
        <v>6.8000000000000005E-2</v>
      </c>
      <c r="S302" s="47">
        <v>3.5499999999999997E-2</v>
      </c>
      <c r="T302" s="275"/>
      <c r="V302" s="274"/>
      <c r="W302" s="124">
        <v>885</v>
      </c>
      <c r="X302" s="43">
        <v>1.1999999999999999E-3</v>
      </c>
      <c r="Y302" s="43">
        <v>2.5999999999999999E-3</v>
      </c>
      <c r="Z302" s="43">
        <v>1.9771000000000001</v>
      </c>
      <c r="AA302" s="47">
        <v>1.11E-2</v>
      </c>
      <c r="AB302" s="43"/>
      <c r="AC302" s="124">
        <v>885</v>
      </c>
      <c r="AD302" s="43">
        <v>6.9999999999999999E-4</v>
      </c>
      <c r="AE302" s="43">
        <v>1.46E-2</v>
      </c>
      <c r="AF302" s="43">
        <v>1.9534</v>
      </c>
      <c r="AG302" s="47">
        <v>4.7000000000000002E-3</v>
      </c>
      <c r="AH302" s="275"/>
    </row>
    <row r="303" spans="2:34" x14ac:dyDescent="0.25">
      <c r="B303" s="274"/>
      <c r="C303" s="124">
        <v>888</v>
      </c>
      <c r="D303" s="43">
        <v>3.1116000000000001</v>
      </c>
      <c r="E303" s="43">
        <v>1.9664999999999999</v>
      </c>
      <c r="F303" s="43">
        <v>1.0455000000000001</v>
      </c>
      <c r="G303" s="43">
        <v>0.49080000000000001</v>
      </c>
      <c r="H303" s="43">
        <v>0.21579999999999999</v>
      </c>
      <c r="I303" s="43">
        <v>6.1400000000000003E-2</v>
      </c>
      <c r="J303" s="47">
        <v>3.8600000000000002E-2</v>
      </c>
      <c r="K303" s="43"/>
      <c r="L303" s="124">
        <v>888</v>
      </c>
      <c r="M303" s="43">
        <v>3.0756000000000001</v>
      </c>
      <c r="N303" s="43">
        <v>1.9572000000000001</v>
      </c>
      <c r="O303" s="43">
        <v>0.99809999999999999</v>
      </c>
      <c r="P303" s="43">
        <v>0.47689999999999999</v>
      </c>
      <c r="Q303" s="43">
        <v>0.19650000000000001</v>
      </c>
      <c r="R303" s="43">
        <v>6.7900000000000002E-2</v>
      </c>
      <c r="S303" s="47">
        <v>3.56E-2</v>
      </c>
      <c r="T303" s="275"/>
      <c r="V303" s="274"/>
      <c r="W303" s="124">
        <v>888</v>
      </c>
      <c r="X303" s="43">
        <v>1.2999999999999999E-3</v>
      </c>
      <c r="Y303" s="43">
        <v>2.7000000000000001E-3</v>
      </c>
      <c r="Z303" s="43">
        <v>1.9664999999999999</v>
      </c>
      <c r="AA303" s="47">
        <v>1.11E-2</v>
      </c>
      <c r="AB303" s="43"/>
      <c r="AC303" s="124">
        <v>888</v>
      </c>
      <c r="AD303" s="43">
        <v>8.0000000000000004E-4</v>
      </c>
      <c r="AE303" s="43">
        <v>1.47E-2</v>
      </c>
      <c r="AF303" s="43">
        <v>1.9572000000000001</v>
      </c>
      <c r="AG303" s="47">
        <v>4.5999999999999999E-3</v>
      </c>
      <c r="AH303" s="275"/>
    </row>
    <row r="304" spans="2:34" x14ac:dyDescent="0.25">
      <c r="B304" s="274"/>
      <c r="C304" s="124">
        <v>891</v>
      </c>
      <c r="D304" s="43">
        <v>3.1116000000000001</v>
      </c>
      <c r="E304" s="43">
        <v>1.9718</v>
      </c>
      <c r="F304" s="43">
        <v>1.0455000000000001</v>
      </c>
      <c r="G304" s="43">
        <v>0.49080000000000001</v>
      </c>
      <c r="H304" s="43">
        <v>0.21590000000000001</v>
      </c>
      <c r="I304" s="43">
        <v>6.13E-2</v>
      </c>
      <c r="J304" s="47">
        <v>3.8600000000000002E-2</v>
      </c>
      <c r="K304" s="43"/>
      <c r="L304" s="124">
        <v>891</v>
      </c>
      <c r="M304" s="43">
        <v>3.1213000000000002</v>
      </c>
      <c r="N304" s="43">
        <v>1.9572000000000001</v>
      </c>
      <c r="O304" s="43">
        <v>0.99819999999999998</v>
      </c>
      <c r="P304" s="43">
        <v>0.47670000000000001</v>
      </c>
      <c r="Q304" s="43">
        <v>0.1966</v>
      </c>
      <c r="R304" s="43">
        <v>6.8000000000000005E-2</v>
      </c>
      <c r="S304" s="47">
        <v>3.5700000000000003E-2</v>
      </c>
      <c r="T304" s="275"/>
      <c r="V304" s="274"/>
      <c r="W304" s="124">
        <v>891</v>
      </c>
      <c r="X304" s="43">
        <v>1.2999999999999999E-3</v>
      </c>
      <c r="Y304" s="43">
        <v>2.7000000000000001E-3</v>
      </c>
      <c r="Z304" s="43">
        <v>1.9718</v>
      </c>
      <c r="AA304" s="47">
        <v>1.11E-2</v>
      </c>
      <c r="AB304" s="43"/>
      <c r="AC304" s="124">
        <v>891</v>
      </c>
      <c r="AD304" s="43">
        <v>8.0000000000000004E-4</v>
      </c>
      <c r="AE304" s="43">
        <v>1.4800000000000001E-2</v>
      </c>
      <c r="AF304" s="43">
        <v>1.9572000000000001</v>
      </c>
      <c r="AG304" s="47">
        <v>4.7000000000000002E-3</v>
      </c>
      <c r="AH304" s="275"/>
    </row>
    <row r="305" spans="2:34" x14ac:dyDescent="0.25">
      <c r="B305" s="274"/>
      <c r="C305" s="124">
        <v>894</v>
      </c>
      <c r="D305" s="43">
        <v>3.1785000000000001</v>
      </c>
      <c r="E305" s="43">
        <v>1.9718</v>
      </c>
      <c r="F305" s="43">
        <v>1.0455000000000001</v>
      </c>
      <c r="G305" s="43">
        <v>0.49080000000000001</v>
      </c>
      <c r="H305" s="43">
        <v>0.21609999999999999</v>
      </c>
      <c r="I305" s="43">
        <v>6.13E-2</v>
      </c>
      <c r="J305" s="47">
        <v>3.8600000000000002E-2</v>
      </c>
      <c r="K305" s="43"/>
      <c r="L305" s="124">
        <v>894</v>
      </c>
      <c r="M305" s="43">
        <v>3.1213000000000002</v>
      </c>
      <c r="N305" s="43">
        <v>1.9572000000000001</v>
      </c>
      <c r="O305" s="43">
        <v>0.99890000000000001</v>
      </c>
      <c r="P305" s="43">
        <v>0.4763</v>
      </c>
      <c r="Q305" s="43">
        <v>0.1966</v>
      </c>
      <c r="R305" s="43">
        <v>6.7599999999999993E-2</v>
      </c>
      <c r="S305" s="47">
        <v>3.5799999999999998E-2</v>
      </c>
      <c r="T305" s="275"/>
      <c r="V305" s="274"/>
      <c r="W305" s="124">
        <v>894</v>
      </c>
      <c r="X305" s="43">
        <v>1.1999999999999999E-3</v>
      </c>
      <c r="Y305" s="43">
        <v>2.7000000000000001E-3</v>
      </c>
      <c r="Z305" s="43">
        <v>1.9718</v>
      </c>
      <c r="AA305" s="47">
        <v>1.12E-2</v>
      </c>
      <c r="AB305" s="43"/>
      <c r="AC305" s="124">
        <v>894</v>
      </c>
      <c r="AD305" s="43">
        <v>8.0000000000000004E-4</v>
      </c>
      <c r="AE305" s="43">
        <v>1.49E-2</v>
      </c>
      <c r="AF305" s="43">
        <v>1.9572000000000001</v>
      </c>
      <c r="AG305" s="47">
        <v>4.7000000000000002E-3</v>
      </c>
      <c r="AH305" s="275"/>
    </row>
    <row r="306" spans="2:34" x14ac:dyDescent="0.25">
      <c r="B306" s="274"/>
      <c r="C306" s="124">
        <v>897</v>
      </c>
      <c r="D306" s="43">
        <v>3.1785000000000001</v>
      </c>
      <c r="E306" s="43">
        <v>1.9771000000000001</v>
      </c>
      <c r="F306" s="43">
        <v>1.0455000000000001</v>
      </c>
      <c r="G306" s="43">
        <v>0.49109999999999998</v>
      </c>
      <c r="H306" s="43">
        <v>0.21640000000000001</v>
      </c>
      <c r="I306" s="43">
        <v>6.1100000000000002E-2</v>
      </c>
      <c r="J306" s="47">
        <v>3.8699999999999998E-2</v>
      </c>
      <c r="K306" s="43"/>
      <c r="L306" s="124">
        <v>897</v>
      </c>
      <c r="M306" s="43">
        <v>3.1213000000000002</v>
      </c>
      <c r="N306" s="43">
        <v>1.9603999999999999</v>
      </c>
      <c r="O306" s="43">
        <v>0.99890000000000001</v>
      </c>
      <c r="P306" s="43">
        <v>0.47660000000000002</v>
      </c>
      <c r="Q306" s="43">
        <v>0.19670000000000001</v>
      </c>
      <c r="R306" s="43">
        <v>6.7599999999999993E-2</v>
      </c>
      <c r="S306" s="47">
        <v>3.5700000000000003E-2</v>
      </c>
      <c r="T306" s="275"/>
      <c r="V306" s="274"/>
      <c r="W306" s="124">
        <v>897</v>
      </c>
      <c r="X306" s="43">
        <v>1.2999999999999999E-3</v>
      </c>
      <c r="Y306" s="43">
        <v>2.7000000000000001E-3</v>
      </c>
      <c r="Z306" s="43">
        <v>1.9771000000000001</v>
      </c>
      <c r="AA306" s="47">
        <v>1.1299999999999999E-2</v>
      </c>
      <c r="AB306" s="43"/>
      <c r="AC306" s="124">
        <v>897</v>
      </c>
      <c r="AD306" s="43">
        <v>8.0000000000000004E-4</v>
      </c>
      <c r="AE306" s="43">
        <v>1.49E-2</v>
      </c>
      <c r="AF306" s="43">
        <v>1.9603999999999999</v>
      </c>
      <c r="AG306" s="47">
        <v>4.7000000000000002E-3</v>
      </c>
      <c r="AH306" s="275"/>
    </row>
    <row r="307" spans="2:34" x14ac:dyDescent="0.25">
      <c r="B307" s="274"/>
      <c r="C307" s="124">
        <v>900</v>
      </c>
      <c r="D307" s="43">
        <v>3.1785000000000001</v>
      </c>
      <c r="E307" s="43">
        <v>1.9718</v>
      </c>
      <c r="F307" s="43">
        <v>1.0461</v>
      </c>
      <c r="G307" s="43">
        <v>0.49080000000000001</v>
      </c>
      <c r="H307" s="43">
        <v>0.21659999999999999</v>
      </c>
      <c r="I307" s="43">
        <v>6.1199999999999997E-2</v>
      </c>
      <c r="J307" s="47">
        <v>3.8699999999999998E-2</v>
      </c>
      <c r="K307" s="43"/>
      <c r="L307" s="124">
        <v>900</v>
      </c>
      <c r="M307" s="43">
        <v>3.1213000000000002</v>
      </c>
      <c r="N307" s="43">
        <v>1.9603999999999999</v>
      </c>
      <c r="O307" s="43">
        <v>0.99929999999999997</v>
      </c>
      <c r="P307" s="43">
        <v>0.47699999999999998</v>
      </c>
      <c r="Q307" s="43">
        <v>0.19670000000000001</v>
      </c>
      <c r="R307" s="43">
        <v>6.7699999999999996E-2</v>
      </c>
      <c r="S307" s="47">
        <v>3.5700000000000003E-2</v>
      </c>
      <c r="T307" s="275"/>
      <c r="V307" s="274"/>
      <c r="W307" s="124">
        <v>900</v>
      </c>
      <c r="X307" s="43">
        <v>1.1999999999999999E-3</v>
      </c>
      <c r="Y307" s="43">
        <v>2.8E-3</v>
      </c>
      <c r="Z307" s="43">
        <v>1.9718</v>
      </c>
      <c r="AA307" s="47">
        <v>1.1299999999999999E-2</v>
      </c>
      <c r="AB307" s="43"/>
      <c r="AC307" s="124">
        <v>900</v>
      </c>
      <c r="AD307" s="43">
        <v>8.0000000000000004E-4</v>
      </c>
      <c r="AE307" s="43">
        <v>1.4999999999999999E-2</v>
      </c>
      <c r="AF307" s="43">
        <v>1.9603999999999999</v>
      </c>
      <c r="AG307" s="47">
        <v>4.7000000000000002E-3</v>
      </c>
      <c r="AH307" s="275"/>
    </row>
    <row r="308" spans="2:34" x14ac:dyDescent="0.25">
      <c r="B308" s="274"/>
      <c r="C308" s="124">
        <v>903</v>
      </c>
      <c r="D308" s="43">
        <v>3.1785000000000001</v>
      </c>
      <c r="E308" s="43">
        <v>1.9771000000000001</v>
      </c>
      <c r="F308" s="43">
        <v>1.0467</v>
      </c>
      <c r="G308" s="43">
        <v>0.49130000000000001</v>
      </c>
      <c r="H308" s="43">
        <v>0.21679999999999999</v>
      </c>
      <c r="I308" s="43">
        <v>6.1100000000000002E-2</v>
      </c>
      <c r="J308" s="47">
        <v>3.8699999999999998E-2</v>
      </c>
      <c r="K308" s="43"/>
      <c r="L308" s="124">
        <v>903</v>
      </c>
      <c r="M308" s="43">
        <v>3.1213000000000002</v>
      </c>
      <c r="N308" s="43">
        <v>1.9603999999999999</v>
      </c>
      <c r="O308" s="43">
        <v>1.0001</v>
      </c>
      <c r="P308" s="43">
        <v>0.47760000000000002</v>
      </c>
      <c r="Q308" s="43">
        <v>0.19670000000000001</v>
      </c>
      <c r="R308" s="43">
        <v>6.7599999999999993E-2</v>
      </c>
      <c r="S308" s="47">
        <v>3.5700000000000003E-2</v>
      </c>
      <c r="T308" s="275"/>
      <c r="V308" s="274"/>
      <c r="W308" s="124">
        <v>903</v>
      </c>
      <c r="X308" s="43">
        <v>1.2999999999999999E-3</v>
      </c>
      <c r="Y308" s="43">
        <v>2.8E-3</v>
      </c>
      <c r="Z308" s="43">
        <v>1.9771000000000001</v>
      </c>
      <c r="AA308" s="47">
        <v>1.15E-2</v>
      </c>
      <c r="AB308" s="43"/>
      <c r="AC308" s="124">
        <v>903</v>
      </c>
      <c r="AD308" s="43">
        <v>8.0000000000000004E-4</v>
      </c>
      <c r="AE308" s="43">
        <v>1.5100000000000001E-2</v>
      </c>
      <c r="AF308" s="43">
        <v>1.9603999999999999</v>
      </c>
      <c r="AG308" s="47">
        <v>4.7000000000000002E-3</v>
      </c>
      <c r="AH308" s="275"/>
    </row>
    <row r="309" spans="2:34" x14ac:dyDescent="0.25">
      <c r="B309" s="274"/>
      <c r="C309" s="124">
        <v>906</v>
      </c>
      <c r="D309" s="43">
        <v>3.1116000000000001</v>
      </c>
      <c r="E309" s="43">
        <v>1.9718</v>
      </c>
      <c r="F309" s="43">
        <v>1.0467</v>
      </c>
      <c r="G309" s="43">
        <v>0.49130000000000001</v>
      </c>
      <c r="H309" s="43">
        <v>0.21690000000000001</v>
      </c>
      <c r="I309" s="43">
        <v>6.1100000000000002E-2</v>
      </c>
      <c r="J309" s="47">
        <v>3.8699999999999998E-2</v>
      </c>
      <c r="K309" s="43"/>
      <c r="L309" s="124">
        <v>906</v>
      </c>
      <c r="M309" s="43">
        <v>3.1213000000000002</v>
      </c>
      <c r="N309" s="43">
        <v>1.9622999999999999</v>
      </c>
      <c r="O309" s="43">
        <v>1.004</v>
      </c>
      <c r="P309" s="43">
        <v>0.47789999999999999</v>
      </c>
      <c r="Q309" s="43">
        <v>0.19670000000000001</v>
      </c>
      <c r="R309" s="43">
        <v>6.7599999999999993E-2</v>
      </c>
      <c r="S309" s="47">
        <v>3.5700000000000003E-2</v>
      </c>
      <c r="T309" s="275"/>
      <c r="V309" s="274"/>
      <c r="W309" s="124">
        <v>906</v>
      </c>
      <c r="X309" s="43">
        <v>1.1999999999999999E-3</v>
      </c>
      <c r="Y309" s="43">
        <v>2.8E-3</v>
      </c>
      <c r="Z309" s="43">
        <v>1.9718</v>
      </c>
      <c r="AA309" s="47">
        <v>1.15E-2</v>
      </c>
      <c r="AB309" s="43"/>
      <c r="AC309" s="124">
        <v>906</v>
      </c>
      <c r="AD309" s="43">
        <v>8.0000000000000004E-4</v>
      </c>
      <c r="AE309" s="43">
        <v>1.52E-2</v>
      </c>
      <c r="AF309" s="43">
        <v>1.9622999999999999</v>
      </c>
      <c r="AG309" s="47">
        <v>4.7000000000000002E-3</v>
      </c>
      <c r="AH309" s="275"/>
    </row>
    <row r="310" spans="2:34" x14ac:dyDescent="0.25">
      <c r="B310" s="274"/>
      <c r="C310" s="124">
        <v>909</v>
      </c>
      <c r="D310" s="43">
        <v>3.1785000000000001</v>
      </c>
      <c r="E310" s="43">
        <v>1.9771000000000001</v>
      </c>
      <c r="F310" s="43">
        <v>1.0486</v>
      </c>
      <c r="G310" s="43">
        <v>0.49099999999999999</v>
      </c>
      <c r="H310" s="43">
        <v>0.21690000000000001</v>
      </c>
      <c r="I310" s="43">
        <v>6.1100000000000002E-2</v>
      </c>
      <c r="J310" s="47">
        <v>3.8800000000000001E-2</v>
      </c>
      <c r="K310" s="43"/>
      <c r="L310" s="124">
        <v>909</v>
      </c>
      <c r="M310" s="43">
        <v>3.1213000000000002</v>
      </c>
      <c r="N310" s="43">
        <v>1.9603999999999999</v>
      </c>
      <c r="O310" s="43">
        <v>1.0008999999999999</v>
      </c>
      <c r="P310" s="43">
        <v>0.47810000000000002</v>
      </c>
      <c r="Q310" s="43">
        <v>0.1968</v>
      </c>
      <c r="R310" s="43">
        <v>6.7400000000000002E-2</v>
      </c>
      <c r="S310" s="47">
        <v>3.5700000000000003E-2</v>
      </c>
      <c r="T310" s="275"/>
      <c r="V310" s="274"/>
      <c r="W310" s="124">
        <v>909</v>
      </c>
      <c r="X310" s="43">
        <v>1.2999999999999999E-3</v>
      </c>
      <c r="Y310" s="43">
        <v>2.8999999999999998E-3</v>
      </c>
      <c r="Z310" s="43">
        <v>1.9771000000000001</v>
      </c>
      <c r="AA310" s="47">
        <v>1.14E-2</v>
      </c>
      <c r="AB310" s="43"/>
      <c r="AC310" s="124">
        <v>909</v>
      </c>
      <c r="AD310" s="43">
        <v>8.0000000000000004E-4</v>
      </c>
      <c r="AE310" s="43">
        <v>1.5299999999999999E-2</v>
      </c>
      <c r="AF310" s="43">
        <v>1.9603999999999999</v>
      </c>
      <c r="AG310" s="47">
        <v>4.7000000000000002E-3</v>
      </c>
      <c r="AH310" s="275"/>
    </row>
    <row r="311" spans="2:34" x14ac:dyDescent="0.25">
      <c r="B311" s="274"/>
      <c r="C311" s="124">
        <v>912</v>
      </c>
      <c r="D311" s="43">
        <v>3.1116000000000001</v>
      </c>
      <c r="E311" s="43">
        <v>1.9771000000000001</v>
      </c>
      <c r="F311" s="43">
        <v>1.0486</v>
      </c>
      <c r="G311" s="43">
        <v>0.49099999999999999</v>
      </c>
      <c r="H311" s="43">
        <v>0.217</v>
      </c>
      <c r="I311" s="43">
        <v>6.1100000000000002E-2</v>
      </c>
      <c r="J311" s="47">
        <v>3.8800000000000001E-2</v>
      </c>
      <c r="K311" s="43"/>
      <c r="L311" s="124">
        <v>912</v>
      </c>
      <c r="M311" s="43">
        <v>3.1213000000000002</v>
      </c>
      <c r="N311" s="43">
        <v>1.9622999999999999</v>
      </c>
      <c r="O311" s="43">
        <v>1.0012000000000001</v>
      </c>
      <c r="P311" s="43">
        <v>0.4783</v>
      </c>
      <c r="Q311" s="43">
        <v>0.1968</v>
      </c>
      <c r="R311" s="43">
        <v>6.7199999999999996E-2</v>
      </c>
      <c r="S311" s="47">
        <v>3.5799999999999998E-2</v>
      </c>
      <c r="T311" s="275"/>
      <c r="V311" s="274"/>
      <c r="W311" s="124">
        <v>912</v>
      </c>
      <c r="X311" s="43">
        <v>1.1999999999999999E-3</v>
      </c>
      <c r="Y311" s="43">
        <v>3.0999999999999999E-3</v>
      </c>
      <c r="Z311" s="43">
        <v>1.9771000000000001</v>
      </c>
      <c r="AA311" s="47">
        <v>1.15E-2</v>
      </c>
      <c r="AB311" s="43"/>
      <c r="AC311" s="124">
        <v>912</v>
      </c>
      <c r="AD311" s="43">
        <v>8.0000000000000004E-4</v>
      </c>
      <c r="AE311" s="43">
        <v>1.5299999999999999E-2</v>
      </c>
      <c r="AF311" s="43">
        <v>1.9622999999999999</v>
      </c>
      <c r="AG311" s="47">
        <v>4.7999999999999996E-3</v>
      </c>
      <c r="AH311" s="275"/>
    </row>
    <row r="312" spans="2:34" x14ac:dyDescent="0.25">
      <c r="B312" s="274"/>
      <c r="C312" s="124">
        <v>915</v>
      </c>
      <c r="D312" s="43">
        <v>3.1785000000000001</v>
      </c>
      <c r="E312" s="43">
        <v>1.9771000000000001</v>
      </c>
      <c r="F312" s="43">
        <v>1.0486</v>
      </c>
      <c r="G312" s="43">
        <v>0.49130000000000001</v>
      </c>
      <c r="H312" s="43">
        <v>0.21709999999999999</v>
      </c>
      <c r="I312" s="43">
        <v>6.0999999999999999E-2</v>
      </c>
      <c r="J312" s="47">
        <v>3.8800000000000001E-2</v>
      </c>
      <c r="K312" s="43"/>
      <c r="L312" s="124">
        <v>915</v>
      </c>
      <c r="M312" s="43">
        <v>3.1456</v>
      </c>
      <c r="N312" s="43">
        <v>1.9622999999999999</v>
      </c>
      <c r="O312" s="43">
        <v>1.0016</v>
      </c>
      <c r="P312" s="43">
        <v>0.47849999999999998</v>
      </c>
      <c r="Q312" s="43">
        <v>0.1968</v>
      </c>
      <c r="R312" s="43">
        <v>6.7299999999999999E-2</v>
      </c>
      <c r="S312" s="47">
        <v>3.5700000000000003E-2</v>
      </c>
      <c r="T312" s="275"/>
      <c r="V312" s="274"/>
      <c r="W312" s="124">
        <v>915</v>
      </c>
      <c r="X312" s="43">
        <v>1.1999999999999999E-3</v>
      </c>
      <c r="Y312" s="43">
        <v>3.0999999999999999E-3</v>
      </c>
      <c r="Z312" s="43">
        <v>1.9771000000000001</v>
      </c>
      <c r="AA312" s="47">
        <v>1.1599999999999999E-2</v>
      </c>
      <c r="AB312" s="43"/>
      <c r="AC312" s="124">
        <v>915</v>
      </c>
      <c r="AD312" s="43">
        <v>8.0000000000000004E-4</v>
      </c>
      <c r="AE312" s="43">
        <v>1.54E-2</v>
      </c>
      <c r="AF312" s="43">
        <v>1.9622999999999999</v>
      </c>
      <c r="AG312" s="47">
        <v>4.7000000000000002E-3</v>
      </c>
      <c r="AH312" s="275"/>
    </row>
    <row r="313" spans="2:34" x14ac:dyDescent="0.25">
      <c r="B313" s="274"/>
      <c r="C313" s="124">
        <v>918</v>
      </c>
      <c r="D313" s="43">
        <v>3.1116000000000001</v>
      </c>
      <c r="E313" s="43">
        <v>1.9824999999999999</v>
      </c>
      <c r="F313" s="43">
        <v>1.0499000000000001</v>
      </c>
      <c r="G313" s="43">
        <v>0.49130000000000001</v>
      </c>
      <c r="H313" s="43">
        <v>0.21690000000000001</v>
      </c>
      <c r="I313" s="43">
        <v>6.0999999999999999E-2</v>
      </c>
      <c r="J313" s="47">
        <v>3.8899999999999997E-2</v>
      </c>
      <c r="K313" s="43"/>
      <c r="L313" s="124">
        <v>918</v>
      </c>
      <c r="M313" s="43">
        <v>3.1213000000000002</v>
      </c>
      <c r="N313" s="43">
        <v>1.9668000000000001</v>
      </c>
      <c r="O313" s="43">
        <v>1.0023</v>
      </c>
      <c r="P313" s="43">
        <v>0.47870000000000001</v>
      </c>
      <c r="Q313" s="43">
        <v>0.19689999999999999</v>
      </c>
      <c r="R313" s="43">
        <v>6.7000000000000004E-2</v>
      </c>
      <c r="S313" s="47">
        <v>3.5700000000000003E-2</v>
      </c>
      <c r="T313" s="275"/>
      <c r="V313" s="274"/>
      <c r="W313" s="124">
        <v>918</v>
      </c>
      <c r="X313" s="43">
        <v>1.2999999999999999E-3</v>
      </c>
      <c r="Y313" s="43">
        <v>3.2000000000000002E-3</v>
      </c>
      <c r="Z313" s="43">
        <v>1.9824999999999999</v>
      </c>
      <c r="AA313" s="47">
        <v>1.17E-2</v>
      </c>
      <c r="AB313" s="43"/>
      <c r="AC313" s="124">
        <v>918</v>
      </c>
      <c r="AD313" s="43">
        <v>8.0000000000000004E-4</v>
      </c>
      <c r="AE313" s="43">
        <v>1.54E-2</v>
      </c>
      <c r="AF313" s="43">
        <v>1.9668000000000001</v>
      </c>
      <c r="AG313" s="47">
        <v>4.7000000000000002E-3</v>
      </c>
      <c r="AH313" s="275"/>
    </row>
    <row r="314" spans="2:34" x14ac:dyDescent="0.25">
      <c r="B314" s="274"/>
      <c r="C314" s="124">
        <v>921</v>
      </c>
      <c r="D314" s="43">
        <v>3.1785000000000001</v>
      </c>
      <c r="E314" s="43">
        <v>1.9771000000000001</v>
      </c>
      <c r="F314" s="43">
        <v>1.0492999999999999</v>
      </c>
      <c r="G314" s="43">
        <v>0.49109999999999998</v>
      </c>
      <c r="H314" s="43">
        <v>0.21690000000000001</v>
      </c>
      <c r="I314" s="43">
        <v>6.0999999999999999E-2</v>
      </c>
      <c r="J314" s="47">
        <v>3.8899999999999997E-2</v>
      </c>
      <c r="K314" s="43"/>
      <c r="L314" s="124">
        <v>921</v>
      </c>
      <c r="M314" s="43">
        <v>3.1213000000000002</v>
      </c>
      <c r="N314" s="43">
        <v>1.9668000000000001</v>
      </c>
      <c r="O314" s="43">
        <v>1.0027999999999999</v>
      </c>
      <c r="P314" s="43">
        <v>0.4788</v>
      </c>
      <c r="Q314" s="43">
        <v>0.19689999999999999</v>
      </c>
      <c r="R314" s="43">
        <v>6.7000000000000004E-2</v>
      </c>
      <c r="S314" s="47">
        <v>3.5799999999999998E-2</v>
      </c>
      <c r="T314" s="275"/>
      <c r="V314" s="274"/>
      <c r="W314" s="124">
        <v>921</v>
      </c>
      <c r="X314" s="43">
        <v>1.1999999999999999E-3</v>
      </c>
      <c r="Y314" s="43">
        <v>3.2000000000000002E-3</v>
      </c>
      <c r="Z314" s="43">
        <v>1.9771000000000001</v>
      </c>
      <c r="AA314" s="47">
        <v>1.17E-2</v>
      </c>
      <c r="AB314" s="43"/>
      <c r="AC314" s="124">
        <v>921</v>
      </c>
      <c r="AD314" s="43">
        <v>8.0000000000000004E-4</v>
      </c>
      <c r="AE314" s="43">
        <v>1.55E-2</v>
      </c>
      <c r="AF314" s="43">
        <v>1.9668000000000001</v>
      </c>
      <c r="AG314" s="47">
        <v>4.7000000000000002E-3</v>
      </c>
      <c r="AH314" s="275"/>
    </row>
    <row r="315" spans="2:34" x14ac:dyDescent="0.25">
      <c r="B315" s="274"/>
      <c r="C315" s="124">
        <v>924</v>
      </c>
      <c r="D315" s="43">
        <v>3.1785000000000001</v>
      </c>
      <c r="E315" s="43">
        <v>1.9771000000000001</v>
      </c>
      <c r="F315" s="43">
        <v>1.0492999999999999</v>
      </c>
      <c r="G315" s="43">
        <v>0.49149999999999999</v>
      </c>
      <c r="H315" s="43">
        <v>0.21690000000000001</v>
      </c>
      <c r="I315" s="43">
        <v>6.1100000000000002E-2</v>
      </c>
      <c r="J315" s="47">
        <v>3.8899999999999997E-2</v>
      </c>
      <c r="K315" s="43"/>
      <c r="L315" s="124">
        <v>924</v>
      </c>
      <c r="M315" s="43">
        <v>3.1456</v>
      </c>
      <c r="N315" s="43">
        <v>1.9668000000000001</v>
      </c>
      <c r="O315" s="43">
        <v>1.0032000000000001</v>
      </c>
      <c r="P315" s="43">
        <v>0.47910000000000003</v>
      </c>
      <c r="Q315" s="43">
        <v>0.19689999999999999</v>
      </c>
      <c r="R315" s="43">
        <v>6.7299999999999999E-2</v>
      </c>
      <c r="S315" s="47">
        <v>3.5900000000000001E-2</v>
      </c>
      <c r="T315" s="275"/>
      <c r="V315" s="274"/>
      <c r="W315" s="124">
        <v>924</v>
      </c>
      <c r="X315" s="43">
        <v>1.1999999999999999E-3</v>
      </c>
      <c r="Y315" s="43">
        <v>3.3999999999999998E-3</v>
      </c>
      <c r="Z315" s="43">
        <v>1.9771000000000001</v>
      </c>
      <c r="AA315" s="47">
        <v>1.17E-2</v>
      </c>
      <c r="AB315" s="43"/>
      <c r="AC315" s="124">
        <v>924</v>
      </c>
      <c r="AD315" s="43">
        <v>8.0000000000000004E-4</v>
      </c>
      <c r="AE315" s="43">
        <v>1.54E-2</v>
      </c>
      <c r="AF315" s="43">
        <v>1.9668000000000001</v>
      </c>
      <c r="AG315" s="47">
        <v>4.7000000000000002E-3</v>
      </c>
      <c r="AH315" s="275"/>
    </row>
    <row r="316" spans="2:34" x14ac:dyDescent="0.25">
      <c r="B316" s="274"/>
      <c r="C316" s="124">
        <v>927</v>
      </c>
      <c r="D316" s="43">
        <v>3.1116000000000001</v>
      </c>
      <c r="E316" s="43">
        <v>1.9824999999999999</v>
      </c>
      <c r="F316" s="43">
        <v>1.0511999999999999</v>
      </c>
      <c r="G316" s="43">
        <v>0.49170000000000003</v>
      </c>
      <c r="H316" s="43">
        <v>0.21690000000000001</v>
      </c>
      <c r="I316" s="43">
        <v>6.0999999999999999E-2</v>
      </c>
      <c r="J316" s="47">
        <v>3.9E-2</v>
      </c>
      <c r="K316" s="43"/>
      <c r="L316" s="124">
        <v>927</v>
      </c>
      <c r="M316" s="43">
        <v>3.1213000000000002</v>
      </c>
      <c r="N316" s="43">
        <v>1.9668000000000001</v>
      </c>
      <c r="O316" s="43">
        <v>1.0039</v>
      </c>
      <c r="P316" s="43">
        <v>0.47949999999999998</v>
      </c>
      <c r="Q316" s="43">
        <v>0.19700000000000001</v>
      </c>
      <c r="R316" s="43">
        <v>6.7000000000000004E-2</v>
      </c>
      <c r="S316" s="47">
        <v>3.5999999999999997E-2</v>
      </c>
      <c r="T316" s="275"/>
      <c r="V316" s="274"/>
      <c r="W316" s="124">
        <v>927</v>
      </c>
      <c r="X316" s="43">
        <v>1.1999999999999999E-3</v>
      </c>
      <c r="Y316" s="43">
        <v>3.3999999999999998E-3</v>
      </c>
      <c r="Z316" s="43">
        <v>1.9824999999999999</v>
      </c>
      <c r="AA316" s="47">
        <v>1.18E-2</v>
      </c>
      <c r="AB316" s="43"/>
      <c r="AC316" s="124">
        <v>927</v>
      </c>
      <c r="AD316" s="43">
        <v>8.0000000000000004E-4</v>
      </c>
      <c r="AE316" s="43">
        <v>1.54E-2</v>
      </c>
      <c r="AF316" s="43">
        <v>1.9668000000000001</v>
      </c>
      <c r="AG316" s="47">
        <v>4.7000000000000002E-3</v>
      </c>
      <c r="AH316" s="275"/>
    </row>
    <row r="317" spans="2:34" x14ac:dyDescent="0.25">
      <c r="B317" s="274"/>
      <c r="C317" s="124">
        <v>930</v>
      </c>
      <c r="D317" s="43">
        <v>3.1785000000000001</v>
      </c>
      <c r="E317" s="43">
        <v>1.9824999999999999</v>
      </c>
      <c r="F317" s="43">
        <v>1.0505</v>
      </c>
      <c r="G317" s="43">
        <v>0.49180000000000001</v>
      </c>
      <c r="H317" s="43">
        <v>0.21690000000000001</v>
      </c>
      <c r="I317" s="43">
        <v>6.0999999999999999E-2</v>
      </c>
      <c r="J317" s="47">
        <v>3.8899999999999997E-2</v>
      </c>
      <c r="K317" s="43"/>
      <c r="L317" s="124">
        <v>930</v>
      </c>
      <c r="M317" s="43">
        <v>3.1213000000000002</v>
      </c>
      <c r="N317" s="43">
        <v>1.9622999999999999</v>
      </c>
      <c r="O317" s="43">
        <v>1.004</v>
      </c>
      <c r="P317" s="43">
        <v>0.47970000000000002</v>
      </c>
      <c r="Q317" s="43">
        <v>0.19700000000000001</v>
      </c>
      <c r="R317" s="43">
        <v>6.7299999999999999E-2</v>
      </c>
      <c r="S317" s="47">
        <v>3.5900000000000001E-2</v>
      </c>
      <c r="T317" s="275"/>
      <c r="V317" s="274"/>
      <c r="W317" s="124">
        <v>930</v>
      </c>
      <c r="X317" s="43">
        <v>1.2999999999999999E-3</v>
      </c>
      <c r="Y317" s="43">
        <v>3.3999999999999998E-3</v>
      </c>
      <c r="Z317" s="43">
        <v>1.9824999999999999</v>
      </c>
      <c r="AA317" s="47">
        <v>1.18E-2</v>
      </c>
      <c r="AB317" s="43"/>
      <c r="AC317" s="124">
        <v>930</v>
      </c>
      <c r="AD317" s="43">
        <v>8.0000000000000004E-4</v>
      </c>
      <c r="AE317" s="43">
        <v>1.54E-2</v>
      </c>
      <c r="AF317" s="43">
        <v>1.9622999999999999</v>
      </c>
      <c r="AG317" s="47">
        <v>4.7000000000000002E-3</v>
      </c>
      <c r="AH317" s="275"/>
    </row>
    <row r="318" spans="2:34" x14ac:dyDescent="0.25">
      <c r="B318" s="274"/>
      <c r="C318" s="124">
        <v>933</v>
      </c>
      <c r="D318" s="43">
        <v>3.1116000000000001</v>
      </c>
      <c r="E318" s="43">
        <v>1.9824999999999999</v>
      </c>
      <c r="F318" s="43">
        <v>1.0518000000000001</v>
      </c>
      <c r="G318" s="43">
        <v>0.49149999999999999</v>
      </c>
      <c r="H318" s="43">
        <v>0.21679999999999999</v>
      </c>
      <c r="I318" s="43">
        <v>6.1100000000000002E-2</v>
      </c>
      <c r="J318" s="47">
        <v>3.9E-2</v>
      </c>
      <c r="K318" s="43"/>
      <c r="L318" s="124">
        <v>933</v>
      </c>
      <c r="M318" s="43">
        <v>3.1213000000000002</v>
      </c>
      <c r="N318" s="43">
        <v>1.9622999999999999</v>
      </c>
      <c r="O318" s="43">
        <v>1.0046999999999999</v>
      </c>
      <c r="P318" s="43">
        <v>0.4798</v>
      </c>
      <c r="Q318" s="43">
        <v>0.19700000000000001</v>
      </c>
      <c r="R318" s="43">
        <v>6.7299999999999999E-2</v>
      </c>
      <c r="S318" s="47">
        <v>3.5999999999999997E-2</v>
      </c>
      <c r="T318" s="275"/>
      <c r="V318" s="274"/>
      <c r="W318" s="124">
        <v>933</v>
      </c>
      <c r="X318" s="43">
        <v>1.1999999999999999E-3</v>
      </c>
      <c r="Y318" s="43">
        <v>3.3999999999999998E-3</v>
      </c>
      <c r="Z318" s="43">
        <v>1.9824999999999999</v>
      </c>
      <c r="AA318" s="47">
        <v>1.1900000000000001E-2</v>
      </c>
      <c r="AB318" s="43"/>
      <c r="AC318" s="124">
        <v>933</v>
      </c>
      <c r="AD318" s="43">
        <v>8.9999999999999998E-4</v>
      </c>
      <c r="AE318" s="43">
        <v>1.54E-2</v>
      </c>
      <c r="AF318" s="43">
        <v>1.9622999999999999</v>
      </c>
      <c r="AG318" s="47">
        <v>4.7000000000000002E-3</v>
      </c>
      <c r="AH318" s="275"/>
    </row>
    <row r="319" spans="2:34" x14ac:dyDescent="0.25">
      <c r="B319" s="274"/>
      <c r="C319" s="124">
        <v>936</v>
      </c>
      <c r="D319" s="43">
        <v>3.1116000000000001</v>
      </c>
      <c r="E319" s="43">
        <v>1.9771000000000001</v>
      </c>
      <c r="F319" s="43">
        <v>1.0524</v>
      </c>
      <c r="G319" s="43">
        <v>0.49170000000000003</v>
      </c>
      <c r="H319" s="43">
        <v>0.2167</v>
      </c>
      <c r="I319" s="43">
        <v>6.1199999999999997E-2</v>
      </c>
      <c r="J319" s="47">
        <v>3.9E-2</v>
      </c>
      <c r="K319" s="43"/>
      <c r="L319" s="124">
        <v>936</v>
      </c>
      <c r="M319" s="43">
        <v>3.1213000000000002</v>
      </c>
      <c r="N319" s="43">
        <v>1.9622999999999999</v>
      </c>
      <c r="O319" s="43">
        <v>1.0053000000000001</v>
      </c>
      <c r="P319" s="43">
        <v>0.4798</v>
      </c>
      <c r="Q319" s="43">
        <v>0.19700000000000001</v>
      </c>
      <c r="R319" s="43">
        <v>6.7900000000000002E-2</v>
      </c>
      <c r="S319" s="47">
        <v>3.5999999999999997E-2</v>
      </c>
      <c r="T319" s="275"/>
      <c r="V319" s="274"/>
      <c r="W319" s="124">
        <v>936</v>
      </c>
      <c r="X319" s="43">
        <v>1.1999999999999999E-3</v>
      </c>
      <c r="Y319" s="43">
        <v>3.3999999999999998E-3</v>
      </c>
      <c r="Z319" s="43">
        <v>1.9771000000000001</v>
      </c>
      <c r="AA319" s="47">
        <v>1.2E-2</v>
      </c>
      <c r="AB319" s="43"/>
      <c r="AC319" s="124">
        <v>936</v>
      </c>
      <c r="AD319" s="43">
        <v>8.0000000000000004E-4</v>
      </c>
      <c r="AE319" s="43">
        <v>1.55E-2</v>
      </c>
      <c r="AF319" s="43">
        <v>1.9622999999999999</v>
      </c>
      <c r="AG319" s="47">
        <v>4.7000000000000002E-3</v>
      </c>
      <c r="AH319" s="275"/>
    </row>
    <row r="320" spans="2:34" x14ac:dyDescent="0.25">
      <c r="B320" s="274"/>
      <c r="C320" s="124">
        <v>939</v>
      </c>
      <c r="D320" s="43">
        <v>3.1116000000000001</v>
      </c>
      <c r="E320" s="43">
        <v>1.988</v>
      </c>
      <c r="F320" s="43">
        <v>1.0518000000000001</v>
      </c>
      <c r="G320" s="43">
        <v>0.49199999999999999</v>
      </c>
      <c r="H320" s="43">
        <v>0.2165</v>
      </c>
      <c r="I320" s="43">
        <v>6.13E-2</v>
      </c>
      <c r="J320" s="47">
        <v>3.9E-2</v>
      </c>
      <c r="K320" s="43"/>
      <c r="L320" s="124">
        <v>939</v>
      </c>
      <c r="M320" s="43">
        <v>3.1213000000000002</v>
      </c>
      <c r="N320" s="43">
        <v>1.9622999999999999</v>
      </c>
      <c r="O320" s="43">
        <v>1.0059</v>
      </c>
      <c r="P320" s="43">
        <v>0.47989999999999999</v>
      </c>
      <c r="Q320" s="43">
        <v>0.19700000000000001</v>
      </c>
      <c r="R320" s="43">
        <v>6.7299999999999999E-2</v>
      </c>
      <c r="S320" s="47">
        <v>3.61E-2</v>
      </c>
      <c r="T320" s="275"/>
      <c r="V320" s="274"/>
      <c r="W320" s="124">
        <v>939</v>
      </c>
      <c r="X320" s="43">
        <v>1.1999999999999999E-3</v>
      </c>
      <c r="Y320" s="43">
        <v>3.5000000000000001E-3</v>
      </c>
      <c r="Z320" s="43">
        <v>1.988</v>
      </c>
      <c r="AA320" s="47">
        <v>1.2E-2</v>
      </c>
      <c r="AB320" s="43"/>
      <c r="AC320" s="124">
        <v>939</v>
      </c>
      <c r="AD320" s="43">
        <v>8.0000000000000004E-4</v>
      </c>
      <c r="AE320" s="43">
        <v>1.55E-2</v>
      </c>
      <c r="AF320" s="43">
        <v>1.9622999999999999</v>
      </c>
      <c r="AG320" s="47">
        <v>4.7999999999999996E-3</v>
      </c>
      <c r="AH320" s="275"/>
    </row>
    <row r="321" spans="2:34" x14ac:dyDescent="0.25">
      <c r="B321" s="274"/>
      <c r="C321" s="124">
        <v>942</v>
      </c>
      <c r="D321" s="43">
        <v>3.1785000000000001</v>
      </c>
      <c r="E321" s="43">
        <v>1.988</v>
      </c>
      <c r="F321" s="43">
        <v>1.0537000000000001</v>
      </c>
      <c r="G321" s="43">
        <v>0.49180000000000001</v>
      </c>
      <c r="H321" s="43">
        <v>0.21640000000000001</v>
      </c>
      <c r="I321" s="43">
        <v>6.13E-2</v>
      </c>
      <c r="J321" s="47">
        <v>3.8899999999999997E-2</v>
      </c>
      <c r="K321" s="43"/>
      <c r="L321" s="124">
        <v>942</v>
      </c>
      <c r="M321" s="43">
        <v>3.1456</v>
      </c>
      <c r="N321" s="43">
        <v>1.9668000000000001</v>
      </c>
      <c r="O321" s="43">
        <v>1.0065999999999999</v>
      </c>
      <c r="P321" s="43">
        <v>0.48020000000000002</v>
      </c>
      <c r="Q321" s="43">
        <v>0.19700000000000001</v>
      </c>
      <c r="R321" s="43">
        <v>6.7900000000000002E-2</v>
      </c>
      <c r="S321" s="47">
        <v>3.61E-2</v>
      </c>
      <c r="T321" s="275"/>
      <c r="V321" s="274"/>
      <c r="W321" s="124">
        <v>942</v>
      </c>
      <c r="X321" s="43">
        <v>1.1999999999999999E-3</v>
      </c>
      <c r="Y321" s="43">
        <v>3.5999999999999999E-3</v>
      </c>
      <c r="Z321" s="43">
        <v>1.988</v>
      </c>
      <c r="AA321" s="47">
        <v>1.2E-2</v>
      </c>
      <c r="AB321" s="43"/>
      <c r="AC321" s="124">
        <v>942</v>
      </c>
      <c r="AD321" s="43">
        <v>8.0000000000000004E-4</v>
      </c>
      <c r="AE321" s="43">
        <v>1.55E-2</v>
      </c>
      <c r="AF321" s="43">
        <v>1.9668000000000001</v>
      </c>
      <c r="AG321" s="47">
        <v>4.7000000000000002E-3</v>
      </c>
      <c r="AH321" s="275"/>
    </row>
    <row r="322" spans="2:34" x14ac:dyDescent="0.25">
      <c r="B322" s="274"/>
      <c r="C322" s="124">
        <v>945</v>
      </c>
      <c r="D322" s="43">
        <v>3.1116000000000001</v>
      </c>
      <c r="E322" s="43">
        <v>1.9824999999999999</v>
      </c>
      <c r="F322" s="43">
        <v>1.0530999999999999</v>
      </c>
      <c r="G322" s="43">
        <v>0.49199999999999999</v>
      </c>
      <c r="H322" s="43">
        <v>0.2162</v>
      </c>
      <c r="I322" s="43">
        <v>6.13E-2</v>
      </c>
      <c r="J322" s="47">
        <v>3.9E-2</v>
      </c>
      <c r="K322" s="43"/>
      <c r="L322" s="124">
        <v>945</v>
      </c>
      <c r="M322" s="43">
        <v>3.1213000000000002</v>
      </c>
      <c r="N322" s="43">
        <v>1.9668000000000001</v>
      </c>
      <c r="O322" s="43">
        <v>1.0069999999999999</v>
      </c>
      <c r="P322" s="43">
        <v>0.48049999999999998</v>
      </c>
      <c r="Q322" s="43">
        <v>0.19700000000000001</v>
      </c>
      <c r="R322" s="43">
        <v>6.7900000000000002E-2</v>
      </c>
      <c r="S322" s="47">
        <v>3.61E-2</v>
      </c>
      <c r="T322" s="275"/>
      <c r="V322" s="274"/>
      <c r="W322" s="124">
        <v>945</v>
      </c>
      <c r="X322" s="43">
        <v>1.1999999999999999E-3</v>
      </c>
      <c r="Y322" s="43">
        <v>3.5000000000000001E-3</v>
      </c>
      <c r="Z322" s="43">
        <v>1.9824999999999999</v>
      </c>
      <c r="AA322" s="47">
        <v>1.21E-2</v>
      </c>
      <c r="AB322" s="43"/>
      <c r="AC322" s="124">
        <v>945</v>
      </c>
      <c r="AD322" s="43">
        <v>8.0000000000000004E-4</v>
      </c>
      <c r="AE322" s="43">
        <v>1.55E-2</v>
      </c>
      <c r="AF322" s="43">
        <v>1.9668000000000001</v>
      </c>
      <c r="AG322" s="47">
        <v>4.7000000000000002E-3</v>
      </c>
      <c r="AH322" s="275"/>
    </row>
    <row r="323" spans="2:34" x14ac:dyDescent="0.25">
      <c r="B323" s="274"/>
      <c r="C323" s="124">
        <v>948</v>
      </c>
      <c r="D323" s="43">
        <v>3.1785000000000001</v>
      </c>
      <c r="E323" s="43">
        <v>1.9824999999999999</v>
      </c>
      <c r="F323" s="43">
        <v>1.0544</v>
      </c>
      <c r="G323" s="43">
        <v>0.49199999999999999</v>
      </c>
      <c r="H323" s="43">
        <v>0.21609999999999999</v>
      </c>
      <c r="I323" s="43">
        <v>6.1400000000000003E-2</v>
      </c>
      <c r="J323" s="47">
        <v>3.9100000000000003E-2</v>
      </c>
      <c r="K323" s="43"/>
      <c r="L323" s="124">
        <v>948</v>
      </c>
      <c r="M323" s="43">
        <v>3.1213000000000002</v>
      </c>
      <c r="N323" s="43">
        <v>1.9684999999999999</v>
      </c>
      <c r="O323" s="43">
        <v>1.0072000000000001</v>
      </c>
      <c r="P323" s="43">
        <v>0.48110000000000003</v>
      </c>
      <c r="Q323" s="43">
        <v>0.1971</v>
      </c>
      <c r="R323" s="43">
        <v>6.8099999999999994E-2</v>
      </c>
      <c r="S323" s="47">
        <v>3.6200000000000003E-2</v>
      </c>
      <c r="T323" s="275"/>
      <c r="V323" s="274"/>
      <c r="W323" s="124">
        <v>948</v>
      </c>
      <c r="X323" s="43">
        <v>1.1000000000000001E-3</v>
      </c>
      <c r="Y323" s="43">
        <v>3.5999999999999999E-3</v>
      </c>
      <c r="Z323" s="43">
        <v>1.9824999999999999</v>
      </c>
      <c r="AA323" s="47">
        <v>1.2200000000000001E-2</v>
      </c>
      <c r="AB323" s="43"/>
      <c r="AC323" s="124">
        <v>948</v>
      </c>
      <c r="AD323" s="43">
        <v>8.0000000000000004E-4</v>
      </c>
      <c r="AE323" s="43">
        <v>1.5699999999999999E-2</v>
      </c>
      <c r="AF323" s="43">
        <v>1.9684999999999999</v>
      </c>
      <c r="AG323" s="47">
        <v>4.7000000000000002E-3</v>
      </c>
      <c r="AH323" s="275"/>
    </row>
    <row r="324" spans="2:34" x14ac:dyDescent="0.25">
      <c r="B324" s="274"/>
      <c r="C324" s="124">
        <v>951</v>
      </c>
      <c r="D324" s="43">
        <v>3.1785000000000001</v>
      </c>
      <c r="E324" s="43">
        <v>1.9935</v>
      </c>
      <c r="F324" s="43">
        <v>1.0544</v>
      </c>
      <c r="G324" s="43">
        <v>0.49199999999999999</v>
      </c>
      <c r="H324" s="43">
        <v>0.21590000000000001</v>
      </c>
      <c r="I324" s="43">
        <v>6.1400000000000003E-2</v>
      </c>
      <c r="J324" s="47">
        <v>3.9100000000000003E-2</v>
      </c>
      <c r="K324" s="43"/>
      <c r="L324" s="124">
        <v>951</v>
      </c>
      <c r="M324" s="43">
        <v>3.1213000000000002</v>
      </c>
      <c r="N324" s="43">
        <v>1.9696</v>
      </c>
      <c r="O324" s="43">
        <v>1.0078</v>
      </c>
      <c r="P324" s="43">
        <v>0.48159999999999997</v>
      </c>
      <c r="Q324" s="43">
        <v>0.19719999999999999</v>
      </c>
      <c r="R324" s="43">
        <v>6.8099999999999994E-2</v>
      </c>
      <c r="S324" s="47">
        <v>3.6299999999999999E-2</v>
      </c>
      <c r="T324" s="275"/>
      <c r="V324" s="274"/>
      <c r="W324" s="124">
        <v>951</v>
      </c>
      <c r="X324" s="43">
        <v>1.1999999999999999E-3</v>
      </c>
      <c r="Y324" s="43">
        <v>3.5999999999999999E-3</v>
      </c>
      <c r="Z324" s="43">
        <v>1.9935</v>
      </c>
      <c r="AA324" s="47">
        <v>1.2200000000000001E-2</v>
      </c>
      <c r="AB324" s="43"/>
      <c r="AC324" s="124">
        <v>951</v>
      </c>
      <c r="AD324" s="43">
        <v>8.0000000000000004E-4</v>
      </c>
      <c r="AE324" s="43">
        <v>1.5699999999999999E-2</v>
      </c>
      <c r="AF324" s="43">
        <v>1.9696</v>
      </c>
      <c r="AG324" s="47">
        <v>4.7000000000000002E-3</v>
      </c>
      <c r="AH324" s="275"/>
    </row>
    <row r="325" spans="2:34" x14ac:dyDescent="0.25">
      <c r="B325" s="274"/>
      <c r="C325" s="124">
        <v>954</v>
      </c>
      <c r="D325" s="43">
        <v>3.1785000000000001</v>
      </c>
      <c r="E325" s="43">
        <v>1.988</v>
      </c>
      <c r="F325" s="43">
        <v>1.0549999999999999</v>
      </c>
      <c r="G325" s="43">
        <v>0.49199999999999999</v>
      </c>
      <c r="H325" s="43">
        <v>0.21590000000000001</v>
      </c>
      <c r="I325" s="43">
        <v>6.1400000000000003E-2</v>
      </c>
      <c r="J325" s="47">
        <v>3.9199999999999999E-2</v>
      </c>
      <c r="K325" s="43"/>
      <c r="L325" s="124">
        <v>954</v>
      </c>
      <c r="M325" s="43">
        <v>3.1213000000000002</v>
      </c>
      <c r="N325" s="43">
        <v>1.9696</v>
      </c>
      <c r="O325" s="43">
        <v>1.0082</v>
      </c>
      <c r="P325" s="43">
        <v>0.4819</v>
      </c>
      <c r="Q325" s="43">
        <v>0.19719999999999999</v>
      </c>
      <c r="R325" s="43">
        <v>6.7900000000000002E-2</v>
      </c>
      <c r="S325" s="47">
        <v>3.6299999999999999E-2</v>
      </c>
      <c r="T325" s="275"/>
      <c r="V325" s="274"/>
      <c r="W325" s="124">
        <v>954</v>
      </c>
      <c r="X325" s="43">
        <v>1.1999999999999999E-3</v>
      </c>
      <c r="Y325" s="43">
        <v>3.5999999999999999E-3</v>
      </c>
      <c r="Z325" s="43">
        <v>1.988</v>
      </c>
      <c r="AA325" s="47">
        <v>1.2200000000000001E-2</v>
      </c>
      <c r="AB325" s="43"/>
      <c r="AC325" s="124">
        <v>954</v>
      </c>
      <c r="AD325" s="43">
        <v>8.0000000000000004E-4</v>
      </c>
      <c r="AE325" s="43">
        <v>1.5800000000000002E-2</v>
      </c>
      <c r="AF325" s="43">
        <v>1.9696</v>
      </c>
      <c r="AG325" s="47">
        <v>4.7000000000000002E-3</v>
      </c>
      <c r="AH325" s="275"/>
    </row>
    <row r="326" spans="2:34" x14ac:dyDescent="0.25">
      <c r="B326" s="274"/>
      <c r="C326" s="124">
        <v>957</v>
      </c>
      <c r="D326" s="43">
        <v>3.1785000000000001</v>
      </c>
      <c r="E326" s="43">
        <v>1.9935</v>
      </c>
      <c r="F326" s="43">
        <v>1.0556000000000001</v>
      </c>
      <c r="G326" s="43">
        <v>0.49199999999999999</v>
      </c>
      <c r="H326" s="43">
        <v>0.2157</v>
      </c>
      <c r="I326" s="43">
        <v>6.1499999999999999E-2</v>
      </c>
      <c r="J326" s="47">
        <v>3.9300000000000002E-2</v>
      </c>
      <c r="K326" s="43"/>
      <c r="L326" s="124">
        <v>957</v>
      </c>
      <c r="M326" s="43">
        <v>3.1213000000000002</v>
      </c>
      <c r="N326" s="43">
        <v>1.9696</v>
      </c>
      <c r="O326" s="43">
        <v>1.0085999999999999</v>
      </c>
      <c r="P326" s="43">
        <v>0.48230000000000001</v>
      </c>
      <c r="Q326" s="43">
        <v>0.19719999999999999</v>
      </c>
      <c r="R326" s="43">
        <v>6.8099999999999994E-2</v>
      </c>
      <c r="S326" s="47">
        <v>3.6400000000000002E-2</v>
      </c>
      <c r="T326" s="275"/>
      <c r="V326" s="274"/>
      <c r="W326" s="124">
        <v>957</v>
      </c>
      <c r="X326" s="43">
        <v>1.1999999999999999E-3</v>
      </c>
      <c r="Y326" s="43">
        <v>3.5999999999999999E-3</v>
      </c>
      <c r="Z326" s="43">
        <v>1.9935</v>
      </c>
      <c r="AA326" s="47">
        <v>1.23E-2</v>
      </c>
      <c r="AB326" s="43"/>
      <c r="AC326" s="124">
        <v>957</v>
      </c>
      <c r="AD326" s="43">
        <v>8.0000000000000004E-4</v>
      </c>
      <c r="AE326" s="43">
        <v>1.5900000000000001E-2</v>
      </c>
      <c r="AF326" s="43">
        <v>1.9696</v>
      </c>
      <c r="AG326" s="47">
        <v>4.7000000000000002E-3</v>
      </c>
      <c r="AH326" s="275"/>
    </row>
    <row r="327" spans="2:34" x14ac:dyDescent="0.25">
      <c r="B327" s="274"/>
      <c r="C327" s="124">
        <v>960</v>
      </c>
      <c r="D327" s="43">
        <v>3.1785000000000001</v>
      </c>
      <c r="E327" s="43">
        <v>1.988</v>
      </c>
      <c r="F327" s="43">
        <v>1.0563</v>
      </c>
      <c r="G327" s="43">
        <v>0.4924</v>
      </c>
      <c r="H327" s="43">
        <v>0.2157</v>
      </c>
      <c r="I327" s="43">
        <v>6.1600000000000002E-2</v>
      </c>
      <c r="J327" s="47">
        <v>3.9199999999999999E-2</v>
      </c>
      <c r="K327" s="43"/>
      <c r="L327" s="124">
        <v>960</v>
      </c>
      <c r="M327" s="43">
        <v>3.1456</v>
      </c>
      <c r="N327" s="43">
        <v>1.9684999999999999</v>
      </c>
      <c r="O327" s="43">
        <v>1.0085999999999999</v>
      </c>
      <c r="P327" s="43">
        <v>0.48309999999999997</v>
      </c>
      <c r="Q327" s="43">
        <v>0.19719999999999999</v>
      </c>
      <c r="R327" s="43">
        <v>6.83E-2</v>
      </c>
      <c r="S327" s="47">
        <v>3.6400000000000002E-2</v>
      </c>
      <c r="T327" s="275"/>
      <c r="V327" s="274"/>
      <c r="W327" s="124">
        <v>960</v>
      </c>
      <c r="X327" s="43">
        <v>1.1999999999999999E-3</v>
      </c>
      <c r="Y327" s="43">
        <v>3.5999999999999999E-3</v>
      </c>
      <c r="Z327" s="43">
        <v>1.988</v>
      </c>
      <c r="AA327" s="47">
        <v>1.23E-2</v>
      </c>
      <c r="AB327" s="43"/>
      <c r="AC327" s="124">
        <v>960</v>
      </c>
      <c r="AD327" s="43">
        <v>8.0000000000000004E-4</v>
      </c>
      <c r="AE327" s="43">
        <v>1.5900000000000001E-2</v>
      </c>
      <c r="AF327" s="43">
        <v>1.9684999999999999</v>
      </c>
      <c r="AG327" s="47">
        <v>4.7000000000000002E-3</v>
      </c>
      <c r="AH327" s="275"/>
    </row>
    <row r="328" spans="2:34" x14ac:dyDescent="0.25">
      <c r="B328" s="274"/>
      <c r="C328" s="124">
        <v>963</v>
      </c>
      <c r="D328" s="43">
        <v>3.1785000000000001</v>
      </c>
      <c r="E328" s="43">
        <v>1.9935</v>
      </c>
      <c r="F328" s="43">
        <v>1.0569</v>
      </c>
      <c r="G328" s="43">
        <v>0.49220000000000003</v>
      </c>
      <c r="H328" s="43">
        <v>0.2155</v>
      </c>
      <c r="I328" s="43">
        <v>6.1600000000000002E-2</v>
      </c>
      <c r="J328" s="47">
        <v>3.9399999999999998E-2</v>
      </c>
      <c r="K328" s="43"/>
      <c r="L328" s="124">
        <v>963</v>
      </c>
      <c r="M328" s="43">
        <v>3.1456</v>
      </c>
      <c r="N328" s="43">
        <v>1.9696</v>
      </c>
      <c r="O328" s="43">
        <v>1.0089999999999999</v>
      </c>
      <c r="P328" s="43">
        <v>0.48359999999999997</v>
      </c>
      <c r="Q328" s="43">
        <v>0.19739999999999999</v>
      </c>
      <c r="R328" s="43">
        <v>6.8400000000000002E-2</v>
      </c>
      <c r="S328" s="47">
        <v>3.6499999999999998E-2</v>
      </c>
      <c r="T328" s="275"/>
      <c r="V328" s="274"/>
      <c r="W328" s="124">
        <v>963</v>
      </c>
      <c r="X328" s="43">
        <v>1.1999999999999999E-3</v>
      </c>
      <c r="Y328" s="43">
        <v>3.5999999999999999E-3</v>
      </c>
      <c r="Z328" s="43">
        <v>1.9935</v>
      </c>
      <c r="AA328" s="47">
        <v>1.24E-2</v>
      </c>
      <c r="AB328" s="43"/>
      <c r="AC328" s="124">
        <v>963</v>
      </c>
      <c r="AD328" s="43">
        <v>8.0000000000000004E-4</v>
      </c>
      <c r="AE328" s="43">
        <v>1.6E-2</v>
      </c>
      <c r="AF328" s="43">
        <v>1.9696</v>
      </c>
      <c r="AG328" s="47">
        <v>4.7000000000000002E-3</v>
      </c>
      <c r="AH328" s="275"/>
    </row>
    <row r="329" spans="2:34" x14ac:dyDescent="0.25">
      <c r="B329" s="274"/>
      <c r="C329" s="124">
        <v>966</v>
      </c>
      <c r="D329" s="43">
        <v>3.1116000000000001</v>
      </c>
      <c r="E329" s="43">
        <v>1.988</v>
      </c>
      <c r="F329" s="43">
        <v>1.0569</v>
      </c>
      <c r="G329" s="43">
        <v>0.49220000000000003</v>
      </c>
      <c r="H329" s="43">
        <v>0.2155</v>
      </c>
      <c r="I329" s="43">
        <v>6.1699999999999998E-2</v>
      </c>
      <c r="J329" s="47">
        <v>3.9600000000000003E-2</v>
      </c>
      <c r="K329" s="43"/>
      <c r="L329" s="124">
        <v>966</v>
      </c>
      <c r="M329" s="43">
        <v>3.1042000000000001</v>
      </c>
      <c r="N329" s="43">
        <v>1.9696</v>
      </c>
      <c r="O329" s="43">
        <v>1.0094000000000001</v>
      </c>
      <c r="P329" s="43">
        <v>0.4839</v>
      </c>
      <c r="Q329" s="43">
        <v>0.19739999999999999</v>
      </c>
      <c r="R329" s="43">
        <v>6.8099999999999994E-2</v>
      </c>
      <c r="S329" s="47">
        <v>3.6600000000000001E-2</v>
      </c>
      <c r="T329" s="275"/>
      <c r="V329" s="274"/>
      <c r="W329" s="124">
        <v>966</v>
      </c>
      <c r="X329" s="43">
        <v>1.1999999999999999E-3</v>
      </c>
      <c r="Y329" s="43">
        <v>3.5999999999999999E-3</v>
      </c>
      <c r="Z329" s="43">
        <v>1.988</v>
      </c>
      <c r="AA329" s="47">
        <v>1.2500000000000001E-2</v>
      </c>
      <c r="AB329" s="43"/>
      <c r="AC329" s="124">
        <v>966</v>
      </c>
      <c r="AD329" s="43">
        <v>8.0000000000000004E-4</v>
      </c>
      <c r="AE329" s="43">
        <v>1.61E-2</v>
      </c>
      <c r="AF329" s="43">
        <v>1.9696</v>
      </c>
      <c r="AG329" s="47">
        <v>4.5999999999999999E-3</v>
      </c>
      <c r="AH329" s="275"/>
    </row>
    <row r="330" spans="2:34" x14ac:dyDescent="0.25">
      <c r="B330" s="274"/>
      <c r="C330" s="124">
        <v>969</v>
      </c>
      <c r="D330" s="43">
        <v>3.1116000000000001</v>
      </c>
      <c r="E330" s="43">
        <v>1.9935</v>
      </c>
      <c r="F330" s="43">
        <v>1.0576000000000001</v>
      </c>
      <c r="G330" s="43">
        <v>0.4924</v>
      </c>
      <c r="H330" s="43">
        <v>0.21540000000000001</v>
      </c>
      <c r="I330" s="43">
        <v>6.1800000000000001E-2</v>
      </c>
      <c r="J330" s="47">
        <v>3.9800000000000002E-2</v>
      </c>
      <c r="K330" s="43"/>
      <c r="L330" s="124">
        <v>969</v>
      </c>
      <c r="M330" s="43">
        <v>3.1042000000000001</v>
      </c>
      <c r="N330" s="43">
        <v>1.9708000000000001</v>
      </c>
      <c r="O330" s="43">
        <v>1.0108999999999999</v>
      </c>
      <c r="P330" s="43">
        <v>0.4839</v>
      </c>
      <c r="Q330" s="43">
        <v>0.19739999999999999</v>
      </c>
      <c r="R330" s="43">
        <v>6.8400000000000002E-2</v>
      </c>
      <c r="S330" s="47">
        <v>3.6600000000000001E-2</v>
      </c>
      <c r="T330" s="275"/>
      <c r="V330" s="274"/>
      <c r="W330" s="124">
        <v>969</v>
      </c>
      <c r="X330" s="43">
        <v>1.1999999999999999E-3</v>
      </c>
      <c r="Y330" s="43">
        <v>3.7000000000000002E-3</v>
      </c>
      <c r="Z330" s="43">
        <v>1.9935</v>
      </c>
      <c r="AA330" s="47">
        <v>1.26E-2</v>
      </c>
      <c r="AB330" s="43"/>
      <c r="AC330" s="124">
        <v>969</v>
      </c>
      <c r="AD330" s="43">
        <v>8.9999999999999998E-4</v>
      </c>
      <c r="AE330" s="43">
        <v>1.61E-2</v>
      </c>
      <c r="AF330" s="43">
        <v>1.9708000000000001</v>
      </c>
      <c r="AG330" s="47">
        <v>4.7000000000000002E-3</v>
      </c>
      <c r="AH330" s="275"/>
    </row>
    <row r="331" spans="2:34" x14ac:dyDescent="0.25">
      <c r="B331" s="274"/>
      <c r="C331" s="124">
        <v>972</v>
      </c>
      <c r="D331" s="43">
        <v>3.2576999999999998</v>
      </c>
      <c r="E331" s="43">
        <v>1.988</v>
      </c>
      <c r="F331" s="43">
        <v>1.0582</v>
      </c>
      <c r="G331" s="43">
        <v>0.49270000000000003</v>
      </c>
      <c r="H331" s="43">
        <v>0.2155</v>
      </c>
      <c r="I331" s="43">
        <v>6.1800000000000001E-2</v>
      </c>
      <c r="J331" s="47">
        <v>3.9899999999999998E-2</v>
      </c>
      <c r="K331" s="43"/>
      <c r="L331" s="124">
        <v>972</v>
      </c>
      <c r="M331" s="43">
        <v>3.1213000000000002</v>
      </c>
      <c r="N331" s="43">
        <v>1.9708000000000001</v>
      </c>
      <c r="O331" s="43">
        <v>1.0112000000000001</v>
      </c>
      <c r="P331" s="43">
        <v>0.4839</v>
      </c>
      <c r="Q331" s="43">
        <v>0.19739999999999999</v>
      </c>
      <c r="R331" s="43">
        <v>6.8400000000000002E-2</v>
      </c>
      <c r="S331" s="47">
        <v>3.6799999999999999E-2</v>
      </c>
      <c r="T331" s="275"/>
      <c r="V331" s="274"/>
      <c r="W331" s="124">
        <v>972</v>
      </c>
      <c r="X331" s="43">
        <v>1.1999999999999999E-3</v>
      </c>
      <c r="Y331" s="43">
        <v>3.7000000000000002E-3</v>
      </c>
      <c r="Z331" s="43">
        <v>1.988</v>
      </c>
      <c r="AA331" s="47">
        <v>1.26E-2</v>
      </c>
      <c r="AB331" s="43"/>
      <c r="AC331" s="124">
        <v>972</v>
      </c>
      <c r="AD331" s="43">
        <v>8.0000000000000004E-4</v>
      </c>
      <c r="AE331" s="43">
        <v>1.61E-2</v>
      </c>
      <c r="AF331" s="43">
        <v>1.9708000000000001</v>
      </c>
      <c r="AG331" s="47">
        <v>4.7000000000000002E-3</v>
      </c>
      <c r="AH331" s="275"/>
    </row>
    <row r="332" spans="2:34" x14ac:dyDescent="0.25">
      <c r="B332" s="274"/>
      <c r="C332" s="124">
        <v>975</v>
      </c>
      <c r="D332" s="43">
        <v>3.2576999999999998</v>
      </c>
      <c r="E332" s="43">
        <v>1.9935</v>
      </c>
      <c r="F332" s="43">
        <v>1.0582</v>
      </c>
      <c r="G332" s="43">
        <v>0.49270000000000003</v>
      </c>
      <c r="H332" s="43">
        <v>0.21540000000000001</v>
      </c>
      <c r="I332" s="43">
        <v>6.2E-2</v>
      </c>
      <c r="J332" s="47">
        <v>0.04</v>
      </c>
      <c r="K332" s="43"/>
      <c r="L332" s="124">
        <v>975</v>
      </c>
      <c r="M332" s="43">
        <v>3.1213000000000002</v>
      </c>
      <c r="N332" s="43">
        <v>1.9708000000000001</v>
      </c>
      <c r="O332" s="43">
        <v>1.0115000000000001</v>
      </c>
      <c r="P332" s="43">
        <v>0.48420000000000002</v>
      </c>
      <c r="Q332" s="43">
        <v>0.19739999999999999</v>
      </c>
      <c r="R332" s="43">
        <v>6.8699999999999997E-2</v>
      </c>
      <c r="S332" s="47">
        <v>3.6799999999999999E-2</v>
      </c>
      <c r="T332" s="275"/>
      <c r="V332" s="274"/>
      <c r="W332" s="124">
        <v>975</v>
      </c>
      <c r="X332" s="43">
        <v>1.1999999999999999E-3</v>
      </c>
      <c r="Y332" s="43">
        <v>3.7000000000000002E-3</v>
      </c>
      <c r="Z332" s="43">
        <v>1.9935</v>
      </c>
      <c r="AA332" s="47">
        <v>1.26E-2</v>
      </c>
      <c r="AB332" s="43"/>
      <c r="AC332" s="124">
        <v>975</v>
      </c>
      <c r="AD332" s="43">
        <v>8.0000000000000004E-4</v>
      </c>
      <c r="AE332" s="43">
        <v>1.6199999999999999E-2</v>
      </c>
      <c r="AF332" s="43">
        <v>1.9708000000000001</v>
      </c>
      <c r="AG332" s="47">
        <v>4.7000000000000002E-3</v>
      </c>
      <c r="AH332" s="275"/>
    </row>
    <row r="333" spans="2:34" x14ac:dyDescent="0.25">
      <c r="B333" s="274"/>
      <c r="C333" s="124">
        <v>978</v>
      </c>
      <c r="D333" s="43">
        <v>3.1785000000000001</v>
      </c>
      <c r="E333" s="43">
        <v>1.988</v>
      </c>
      <c r="F333" s="43">
        <v>1.0602</v>
      </c>
      <c r="G333" s="43">
        <v>0.4924</v>
      </c>
      <c r="H333" s="43">
        <v>0.21529999999999999</v>
      </c>
      <c r="I333" s="43">
        <v>6.2199999999999998E-2</v>
      </c>
      <c r="J333" s="47">
        <v>4.0099999999999997E-2</v>
      </c>
      <c r="K333" s="43"/>
      <c r="L333" s="124">
        <v>978</v>
      </c>
      <c r="M333" s="43">
        <v>3.1213000000000002</v>
      </c>
      <c r="N333" s="43">
        <v>1.9742</v>
      </c>
      <c r="O333" s="43">
        <v>1.0118</v>
      </c>
      <c r="P333" s="43">
        <v>0.48420000000000002</v>
      </c>
      <c r="Q333" s="43">
        <v>0.19750000000000001</v>
      </c>
      <c r="R333" s="43">
        <v>6.8400000000000002E-2</v>
      </c>
      <c r="S333" s="47">
        <v>3.6799999999999999E-2</v>
      </c>
      <c r="T333" s="275"/>
      <c r="V333" s="274"/>
      <c r="W333" s="124">
        <v>978</v>
      </c>
      <c r="X333" s="43">
        <v>1.1999999999999999E-3</v>
      </c>
      <c r="Y333" s="43">
        <v>3.5999999999999999E-3</v>
      </c>
      <c r="Z333" s="43">
        <v>1.988</v>
      </c>
      <c r="AA333" s="47">
        <v>1.2699999999999999E-2</v>
      </c>
      <c r="AB333" s="43"/>
      <c r="AC333" s="124">
        <v>978</v>
      </c>
      <c r="AD333" s="43">
        <v>8.0000000000000004E-4</v>
      </c>
      <c r="AE333" s="43">
        <v>1.6299999999999999E-2</v>
      </c>
      <c r="AF333" s="43">
        <v>1.9742</v>
      </c>
      <c r="AG333" s="47">
        <v>4.7000000000000002E-3</v>
      </c>
      <c r="AH333" s="275"/>
    </row>
    <row r="334" spans="2:34" x14ac:dyDescent="0.25">
      <c r="B334" s="274"/>
      <c r="C334" s="124">
        <v>981</v>
      </c>
      <c r="D334" s="43">
        <v>3.1785000000000001</v>
      </c>
      <c r="E334" s="43">
        <v>1.9935</v>
      </c>
      <c r="F334" s="43">
        <v>1.0602</v>
      </c>
      <c r="G334" s="43">
        <v>0.4924</v>
      </c>
      <c r="H334" s="43">
        <v>0.2152</v>
      </c>
      <c r="I334" s="43">
        <v>6.2199999999999998E-2</v>
      </c>
      <c r="J334" s="47">
        <v>4.02E-2</v>
      </c>
      <c r="K334" s="43"/>
      <c r="L334" s="124">
        <v>981</v>
      </c>
      <c r="M334" s="43">
        <v>3.1213000000000002</v>
      </c>
      <c r="N334" s="43">
        <v>1.9742</v>
      </c>
      <c r="O334" s="43">
        <v>1.0121</v>
      </c>
      <c r="P334" s="43">
        <v>0.48420000000000002</v>
      </c>
      <c r="Q334" s="43">
        <v>0.19750000000000001</v>
      </c>
      <c r="R334" s="43">
        <v>6.88E-2</v>
      </c>
      <c r="S334" s="47">
        <v>3.6900000000000002E-2</v>
      </c>
      <c r="T334" s="275"/>
      <c r="V334" s="274"/>
      <c r="W334" s="124">
        <v>981</v>
      </c>
      <c r="X334" s="43">
        <v>1.1999999999999999E-3</v>
      </c>
      <c r="Y334" s="43">
        <v>3.5999999999999999E-3</v>
      </c>
      <c r="Z334" s="43">
        <v>1.9935</v>
      </c>
      <c r="AA334" s="47">
        <v>1.2800000000000001E-2</v>
      </c>
      <c r="AB334" s="43"/>
      <c r="AC334" s="124">
        <v>981</v>
      </c>
      <c r="AD334" s="43">
        <v>8.0000000000000004E-4</v>
      </c>
      <c r="AE334" s="43">
        <v>1.6299999999999999E-2</v>
      </c>
      <c r="AF334" s="43">
        <v>1.9742</v>
      </c>
      <c r="AG334" s="47">
        <v>4.5999999999999999E-3</v>
      </c>
      <c r="AH334" s="275"/>
    </row>
    <row r="335" spans="2:34" x14ac:dyDescent="0.25">
      <c r="B335" s="274"/>
      <c r="C335" s="124">
        <v>984</v>
      </c>
      <c r="D335" s="43">
        <v>3.1785000000000001</v>
      </c>
      <c r="E335" s="43">
        <v>1.9991000000000001</v>
      </c>
      <c r="F335" s="43">
        <v>1.0615000000000001</v>
      </c>
      <c r="G335" s="43">
        <v>0.4924</v>
      </c>
      <c r="H335" s="43">
        <v>0.21529999999999999</v>
      </c>
      <c r="I335" s="43">
        <v>6.2300000000000001E-2</v>
      </c>
      <c r="J335" s="47">
        <v>4.02E-2</v>
      </c>
      <c r="K335" s="43"/>
      <c r="L335" s="124">
        <v>984</v>
      </c>
      <c r="M335" s="43">
        <v>3.1213000000000002</v>
      </c>
      <c r="N335" s="43">
        <v>1.9742</v>
      </c>
      <c r="O335" s="43">
        <v>1.0121</v>
      </c>
      <c r="P335" s="43">
        <v>0.4844</v>
      </c>
      <c r="Q335" s="43">
        <v>0.19750000000000001</v>
      </c>
      <c r="R335" s="43">
        <v>6.8699999999999997E-2</v>
      </c>
      <c r="S335" s="47">
        <v>3.6900000000000002E-2</v>
      </c>
      <c r="T335" s="275"/>
      <c r="V335" s="274"/>
      <c r="W335" s="124">
        <v>984</v>
      </c>
      <c r="X335" s="43">
        <v>1.1999999999999999E-3</v>
      </c>
      <c r="Y335" s="43">
        <v>3.7000000000000002E-3</v>
      </c>
      <c r="Z335" s="43">
        <v>1.9991000000000001</v>
      </c>
      <c r="AA335" s="47">
        <v>1.2800000000000001E-2</v>
      </c>
      <c r="AB335" s="43"/>
      <c r="AC335" s="124">
        <v>984</v>
      </c>
      <c r="AD335" s="43">
        <v>8.0000000000000004E-4</v>
      </c>
      <c r="AE335" s="43">
        <v>1.6400000000000001E-2</v>
      </c>
      <c r="AF335" s="43">
        <v>1.9742</v>
      </c>
      <c r="AG335" s="47">
        <v>4.7000000000000002E-3</v>
      </c>
      <c r="AH335" s="275"/>
    </row>
    <row r="336" spans="2:34" x14ac:dyDescent="0.25">
      <c r="B336" s="274"/>
      <c r="C336" s="124">
        <v>987</v>
      </c>
      <c r="D336" s="43">
        <v>3.1785000000000001</v>
      </c>
      <c r="E336" s="43">
        <v>1.9991000000000001</v>
      </c>
      <c r="F336" s="43">
        <v>1.0615000000000001</v>
      </c>
      <c r="G336" s="43">
        <v>0.4924</v>
      </c>
      <c r="H336" s="43">
        <v>0.21540000000000001</v>
      </c>
      <c r="I336" s="43">
        <v>6.2300000000000001E-2</v>
      </c>
      <c r="J336" s="47">
        <v>4.0300000000000002E-2</v>
      </c>
      <c r="K336" s="43"/>
      <c r="L336" s="124">
        <v>987</v>
      </c>
      <c r="M336" s="43">
        <v>3.1456</v>
      </c>
      <c r="N336" s="43">
        <v>1.9696</v>
      </c>
      <c r="O336" s="43">
        <v>1.0117</v>
      </c>
      <c r="P336" s="43">
        <v>0.4844</v>
      </c>
      <c r="Q336" s="43">
        <v>0.19750000000000001</v>
      </c>
      <c r="R336" s="43">
        <v>6.8699999999999997E-2</v>
      </c>
      <c r="S336" s="47">
        <v>3.6999999999999998E-2</v>
      </c>
      <c r="T336" s="275"/>
      <c r="V336" s="274"/>
      <c r="W336" s="124">
        <v>987</v>
      </c>
      <c r="X336" s="43">
        <v>1.1999999999999999E-3</v>
      </c>
      <c r="Y336" s="43">
        <v>3.5999999999999999E-3</v>
      </c>
      <c r="Z336" s="43">
        <v>1.9991000000000001</v>
      </c>
      <c r="AA336" s="47">
        <v>1.29E-2</v>
      </c>
      <c r="AB336" s="43"/>
      <c r="AC336" s="124">
        <v>987</v>
      </c>
      <c r="AD336" s="43">
        <v>8.0000000000000004E-4</v>
      </c>
      <c r="AE336" s="43">
        <v>1.66E-2</v>
      </c>
      <c r="AF336" s="43">
        <v>1.9696</v>
      </c>
      <c r="AG336" s="47">
        <v>4.7000000000000002E-3</v>
      </c>
      <c r="AH336" s="275"/>
    </row>
    <row r="337" spans="2:34" x14ac:dyDescent="0.25">
      <c r="B337" s="274"/>
      <c r="C337" s="124">
        <v>990</v>
      </c>
      <c r="D337" s="43">
        <v>3.1785000000000001</v>
      </c>
      <c r="E337" s="43">
        <v>1.9935</v>
      </c>
      <c r="F337" s="43">
        <v>1.0615000000000001</v>
      </c>
      <c r="G337" s="43">
        <v>0.4924</v>
      </c>
      <c r="H337" s="43">
        <v>0.2152</v>
      </c>
      <c r="I337" s="43">
        <v>6.2300000000000001E-2</v>
      </c>
      <c r="J337" s="47">
        <v>4.0399999999999998E-2</v>
      </c>
      <c r="K337" s="43"/>
      <c r="L337" s="124">
        <v>990</v>
      </c>
      <c r="M337" s="43">
        <v>3.1456</v>
      </c>
      <c r="N337" s="43">
        <v>1.9771000000000001</v>
      </c>
      <c r="O337" s="43">
        <v>1.0125</v>
      </c>
      <c r="P337" s="43">
        <v>0.48449999999999999</v>
      </c>
      <c r="Q337" s="43">
        <v>0.1976</v>
      </c>
      <c r="R337" s="43">
        <v>6.9099999999999995E-2</v>
      </c>
      <c r="S337" s="47">
        <v>3.7100000000000001E-2</v>
      </c>
      <c r="T337" s="275"/>
      <c r="V337" s="274"/>
      <c r="W337" s="124">
        <v>990</v>
      </c>
      <c r="X337" s="43">
        <v>1.1999999999999999E-3</v>
      </c>
      <c r="Y337" s="43">
        <v>3.7000000000000002E-3</v>
      </c>
      <c r="Z337" s="43">
        <v>1.9935</v>
      </c>
      <c r="AA337" s="47">
        <v>1.29E-2</v>
      </c>
      <c r="AB337" s="43"/>
      <c r="AC337" s="124">
        <v>990</v>
      </c>
      <c r="AD337" s="43">
        <v>8.0000000000000004E-4</v>
      </c>
      <c r="AE337" s="43">
        <v>1.66E-2</v>
      </c>
      <c r="AF337" s="43">
        <v>1.9771000000000001</v>
      </c>
      <c r="AG337" s="47">
        <v>4.7000000000000002E-3</v>
      </c>
      <c r="AH337" s="275"/>
    </row>
    <row r="338" spans="2:34" x14ac:dyDescent="0.25">
      <c r="B338" s="274"/>
      <c r="C338" s="124">
        <v>993</v>
      </c>
      <c r="D338" s="43">
        <v>3.1785000000000001</v>
      </c>
      <c r="E338" s="43">
        <v>1.9935</v>
      </c>
      <c r="F338" s="43">
        <v>1.0621</v>
      </c>
      <c r="G338" s="43">
        <v>0.49180000000000001</v>
      </c>
      <c r="H338" s="43">
        <v>0.21529999999999999</v>
      </c>
      <c r="I338" s="43">
        <v>6.25E-2</v>
      </c>
      <c r="J338" s="47">
        <v>4.0599999999999997E-2</v>
      </c>
      <c r="K338" s="43"/>
      <c r="L338" s="124">
        <v>993</v>
      </c>
      <c r="M338" s="43">
        <v>3.1456</v>
      </c>
      <c r="N338" s="43">
        <v>1.9771000000000001</v>
      </c>
      <c r="O338" s="43">
        <v>1.0130999999999999</v>
      </c>
      <c r="P338" s="43">
        <v>0.48449999999999999</v>
      </c>
      <c r="Q338" s="43">
        <v>0.1976</v>
      </c>
      <c r="R338" s="43">
        <v>6.8699999999999997E-2</v>
      </c>
      <c r="S338" s="47">
        <v>3.7199999999999997E-2</v>
      </c>
      <c r="T338" s="275"/>
      <c r="V338" s="274"/>
      <c r="W338" s="124">
        <v>993</v>
      </c>
      <c r="X338" s="43">
        <v>1.1999999999999999E-3</v>
      </c>
      <c r="Y338" s="43">
        <v>3.7000000000000002E-3</v>
      </c>
      <c r="Z338" s="43">
        <v>1.9935</v>
      </c>
      <c r="AA338" s="47">
        <v>1.29E-2</v>
      </c>
      <c r="AB338" s="43"/>
      <c r="AC338" s="124">
        <v>993</v>
      </c>
      <c r="AD338" s="43">
        <v>8.0000000000000004E-4</v>
      </c>
      <c r="AE338" s="43">
        <v>1.67E-2</v>
      </c>
      <c r="AF338" s="43">
        <v>1.9771000000000001</v>
      </c>
      <c r="AG338" s="47">
        <v>4.7000000000000002E-3</v>
      </c>
      <c r="AH338" s="275"/>
    </row>
    <row r="339" spans="2:34" x14ac:dyDescent="0.25">
      <c r="B339" s="274"/>
      <c r="C339" s="124">
        <v>996</v>
      </c>
      <c r="D339" s="43">
        <v>3.1116000000000001</v>
      </c>
      <c r="E339" s="43">
        <v>1.9935</v>
      </c>
      <c r="F339" s="43">
        <v>1.0621</v>
      </c>
      <c r="G339" s="43">
        <v>0.49199999999999999</v>
      </c>
      <c r="H339" s="43">
        <v>0.21529999999999999</v>
      </c>
      <c r="I339" s="43">
        <v>6.2700000000000006E-2</v>
      </c>
      <c r="J339" s="47">
        <v>4.0599999999999997E-2</v>
      </c>
      <c r="K339" s="43"/>
      <c r="L339" s="124">
        <v>996</v>
      </c>
      <c r="M339" s="43">
        <v>3.1456</v>
      </c>
      <c r="N339" s="43">
        <v>1.9771000000000001</v>
      </c>
      <c r="O339" s="43">
        <v>1.0137</v>
      </c>
      <c r="P339" s="43">
        <v>0.48449999999999999</v>
      </c>
      <c r="Q339" s="43">
        <v>0.1976</v>
      </c>
      <c r="R339" s="43">
        <v>6.8699999999999997E-2</v>
      </c>
      <c r="S339" s="47">
        <v>3.73E-2</v>
      </c>
      <c r="T339" s="275"/>
      <c r="V339" s="274"/>
      <c r="W339" s="124">
        <v>996</v>
      </c>
      <c r="X339" s="43">
        <v>1.1999999999999999E-3</v>
      </c>
      <c r="Y339" s="43">
        <v>3.7000000000000002E-3</v>
      </c>
      <c r="Z339" s="43">
        <v>1.9935</v>
      </c>
      <c r="AA339" s="47">
        <v>1.2999999999999999E-2</v>
      </c>
      <c r="AB339" s="43"/>
      <c r="AC339" s="124">
        <v>996</v>
      </c>
      <c r="AD339" s="43">
        <v>8.0000000000000004E-4</v>
      </c>
      <c r="AE339" s="43">
        <v>1.6799999999999999E-2</v>
      </c>
      <c r="AF339" s="43">
        <v>1.9771000000000001</v>
      </c>
      <c r="AG339" s="47">
        <v>4.7000000000000002E-3</v>
      </c>
      <c r="AH339" s="275"/>
    </row>
    <row r="340" spans="2:34" x14ac:dyDescent="0.25">
      <c r="B340" s="274"/>
      <c r="C340" s="124">
        <v>999</v>
      </c>
      <c r="D340" s="43">
        <v>3.1116000000000001</v>
      </c>
      <c r="E340" s="43">
        <v>1.9991000000000001</v>
      </c>
      <c r="F340" s="43">
        <v>1.0621</v>
      </c>
      <c r="G340" s="43">
        <v>0.49180000000000001</v>
      </c>
      <c r="H340" s="43">
        <v>0.21540000000000001</v>
      </c>
      <c r="I340" s="43">
        <v>6.2700000000000006E-2</v>
      </c>
      <c r="J340" s="47">
        <v>4.0599999999999997E-2</v>
      </c>
      <c r="K340" s="43"/>
      <c r="L340" s="124">
        <v>999</v>
      </c>
      <c r="M340" s="43">
        <v>3.1456</v>
      </c>
      <c r="N340" s="43">
        <v>1.9771000000000001</v>
      </c>
      <c r="O340" s="43">
        <v>1.014</v>
      </c>
      <c r="P340" s="43">
        <v>0.4844</v>
      </c>
      <c r="Q340" s="43">
        <v>0.1976</v>
      </c>
      <c r="R340" s="43">
        <v>6.9099999999999995E-2</v>
      </c>
      <c r="S340" s="47">
        <v>3.7400000000000003E-2</v>
      </c>
      <c r="T340" s="275"/>
      <c r="V340" s="274"/>
      <c r="W340" s="124">
        <v>999</v>
      </c>
      <c r="X340" s="43">
        <v>1.1999999999999999E-3</v>
      </c>
      <c r="Y340" s="43">
        <v>3.7000000000000002E-3</v>
      </c>
      <c r="Z340" s="43">
        <v>1.9991000000000001</v>
      </c>
      <c r="AA340" s="47">
        <v>1.3100000000000001E-2</v>
      </c>
      <c r="AB340" s="43"/>
      <c r="AC340" s="124">
        <v>999</v>
      </c>
      <c r="AD340" s="43">
        <v>8.0000000000000004E-4</v>
      </c>
      <c r="AE340" s="43">
        <v>1.6899999999999998E-2</v>
      </c>
      <c r="AF340" s="43">
        <v>1.9771000000000001</v>
      </c>
      <c r="AG340" s="47">
        <v>4.7000000000000002E-3</v>
      </c>
      <c r="AH340" s="275"/>
    </row>
    <row r="341" spans="2:34" x14ac:dyDescent="0.25">
      <c r="B341" s="274"/>
      <c r="C341" s="124">
        <v>1002</v>
      </c>
      <c r="D341" s="43">
        <v>3.1785000000000001</v>
      </c>
      <c r="E341" s="43">
        <v>1.9991000000000001</v>
      </c>
      <c r="F341" s="43">
        <v>1.0621</v>
      </c>
      <c r="G341" s="43">
        <v>0.49220000000000003</v>
      </c>
      <c r="H341" s="43">
        <v>0.21540000000000001</v>
      </c>
      <c r="I341" s="43">
        <v>6.3E-2</v>
      </c>
      <c r="J341" s="47">
        <v>4.07E-2</v>
      </c>
      <c r="K341" s="43"/>
      <c r="L341" s="124">
        <v>1002</v>
      </c>
      <c r="M341" s="43">
        <v>3.1042000000000001</v>
      </c>
      <c r="N341" s="43">
        <v>1.9782999999999999</v>
      </c>
      <c r="O341" s="43">
        <v>1.0145</v>
      </c>
      <c r="P341" s="43">
        <v>0.4844</v>
      </c>
      <c r="Q341" s="43">
        <v>0.19769999999999999</v>
      </c>
      <c r="R341" s="43">
        <v>6.9199999999999998E-2</v>
      </c>
      <c r="S341" s="47">
        <v>3.7600000000000001E-2</v>
      </c>
      <c r="T341" s="275"/>
      <c r="V341" s="274"/>
      <c r="W341" s="124">
        <v>1002</v>
      </c>
      <c r="X341" s="43">
        <v>1.1000000000000001E-3</v>
      </c>
      <c r="Y341" s="43">
        <v>3.7000000000000002E-3</v>
      </c>
      <c r="Z341" s="43">
        <v>1.9991000000000001</v>
      </c>
      <c r="AA341" s="47">
        <v>1.3100000000000001E-2</v>
      </c>
      <c r="AB341" s="43"/>
      <c r="AC341" s="124">
        <v>1002</v>
      </c>
      <c r="AD341" s="43">
        <v>8.0000000000000004E-4</v>
      </c>
      <c r="AE341" s="43">
        <v>1.6899999999999998E-2</v>
      </c>
      <c r="AF341" s="43">
        <v>1.9782999999999999</v>
      </c>
      <c r="AG341" s="47">
        <v>4.7000000000000002E-3</v>
      </c>
      <c r="AH341" s="275"/>
    </row>
    <row r="342" spans="2:34" x14ac:dyDescent="0.25">
      <c r="B342" s="274"/>
      <c r="C342" s="124">
        <v>1005</v>
      </c>
      <c r="D342" s="43">
        <v>3.1785000000000001</v>
      </c>
      <c r="E342" s="43">
        <v>1.9935</v>
      </c>
      <c r="F342" s="43">
        <v>1.0621</v>
      </c>
      <c r="G342" s="43">
        <v>0.49220000000000003</v>
      </c>
      <c r="H342" s="43">
        <v>0.21540000000000001</v>
      </c>
      <c r="I342" s="43">
        <v>6.3E-2</v>
      </c>
      <c r="J342" s="47">
        <v>4.0800000000000003E-2</v>
      </c>
      <c r="K342" s="43"/>
      <c r="L342" s="124">
        <v>1005</v>
      </c>
      <c r="M342" s="43">
        <v>3.1913</v>
      </c>
      <c r="N342" s="43">
        <v>1.9782999999999999</v>
      </c>
      <c r="O342" s="43">
        <v>1.0148999999999999</v>
      </c>
      <c r="P342" s="43">
        <v>0.48449999999999999</v>
      </c>
      <c r="Q342" s="43">
        <v>0.1978</v>
      </c>
      <c r="R342" s="43">
        <v>6.93E-2</v>
      </c>
      <c r="S342" s="47">
        <v>3.7699999999999997E-2</v>
      </c>
      <c r="T342" s="275"/>
      <c r="V342" s="274"/>
      <c r="W342" s="124">
        <v>1005</v>
      </c>
      <c r="X342" s="43">
        <v>1.1000000000000001E-3</v>
      </c>
      <c r="Y342" s="43">
        <v>3.7000000000000002E-3</v>
      </c>
      <c r="Z342" s="43">
        <v>1.9935</v>
      </c>
      <c r="AA342" s="47">
        <v>1.32E-2</v>
      </c>
      <c r="AB342" s="43"/>
      <c r="AC342" s="124">
        <v>1005</v>
      </c>
      <c r="AD342" s="43">
        <v>8.0000000000000004E-4</v>
      </c>
      <c r="AE342" s="43">
        <v>1.7100000000000001E-2</v>
      </c>
      <c r="AF342" s="43">
        <v>1.9782999999999999</v>
      </c>
      <c r="AG342" s="47">
        <v>4.5999999999999999E-3</v>
      </c>
      <c r="AH342" s="275"/>
    </row>
    <row r="343" spans="2:34" x14ac:dyDescent="0.25">
      <c r="B343" s="274"/>
      <c r="C343" s="124">
        <v>1008</v>
      </c>
      <c r="D343" s="43">
        <v>3.1785000000000001</v>
      </c>
      <c r="E343" s="43">
        <v>1.9991000000000001</v>
      </c>
      <c r="F343" s="43">
        <v>1.0628</v>
      </c>
      <c r="G343" s="43">
        <v>0.49249999999999999</v>
      </c>
      <c r="H343" s="43">
        <v>0.21540000000000001</v>
      </c>
      <c r="I343" s="43">
        <v>6.3100000000000003E-2</v>
      </c>
      <c r="J343" s="47">
        <v>4.0800000000000003E-2</v>
      </c>
      <c r="K343" s="43"/>
      <c r="L343" s="124">
        <v>1008</v>
      </c>
      <c r="M343" s="43">
        <v>3.1456</v>
      </c>
      <c r="N343" s="43">
        <v>1.9782999999999999</v>
      </c>
      <c r="O343" s="43">
        <v>1.0153000000000001</v>
      </c>
      <c r="P343" s="43">
        <v>0.4844</v>
      </c>
      <c r="Q343" s="43">
        <v>0.1978</v>
      </c>
      <c r="R343" s="43">
        <v>6.9199999999999998E-2</v>
      </c>
      <c r="S343" s="47">
        <v>3.78E-2</v>
      </c>
      <c r="T343" s="275"/>
      <c r="V343" s="274"/>
      <c r="W343" s="124">
        <v>1008</v>
      </c>
      <c r="X343" s="43">
        <v>1.1999999999999999E-3</v>
      </c>
      <c r="Y343" s="43">
        <v>3.7000000000000002E-3</v>
      </c>
      <c r="Z343" s="43">
        <v>1.9991000000000001</v>
      </c>
      <c r="AA343" s="47">
        <v>1.3299999999999999E-2</v>
      </c>
      <c r="AB343" s="43"/>
      <c r="AC343" s="124">
        <v>1008</v>
      </c>
      <c r="AD343" s="43">
        <v>8.0000000000000004E-4</v>
      </c>
      <c r="AE343" s="43">
        <v>1.72E-2</v>
      </c>
      <c r="AF343" s="43">
        <v>1.9782999999999999</v>
      </c>
      <c r="AG343" s="47">
        <v>4.7000000000000002E-3</v>
      </c>
      <c r="AH343" s="275"/>
    </row>
    <row r="344" spans="2:34" x14ac:dyDescent="0.25">
      <c r="B344" s="274"/>
      <c r="C344" s="124">
        <v>1011</v>
      </c>
      <c r="D344" s="43">
        <v>3.1785000000000001</v>
      </c>
      <c r="E344" s="43">
        <v>2.0047999999999999</v>
      </c>
      <c r="F344" s="43">
        <v>1.0628</v>
      </c>
      <c r="G344" s="43">
        <v>0.49249999999999999</v>
      </c>
      <c r="H344" s="43">
        <v>0.21540000000000001</v>
      </c>
      <c r="I344" s="43">
        <v>6.3100000000000003E-2</v>
      </c>
      <c r="J344" s="47">
        <v>4.0899999999999999E-2</v>
      </c>
      <c r="K344" s="43"/>
      <c r="L344" s="124">
        <v>1011</v>
      </c>
      <c r="M344" s="43">
        <v>3.1456</v>
      </c>
      <c r="N344" s="43">
        <v>1.9771000000000001</v>
      </c>
      <c r="O344" s="43">
        <v>1.0157</v>
      </c>
      <c r="P344" s="43">
        <v>0.48449999999999999</v>
      </c>
      <c r="Q344" s="43">
        <v>0.19789999999999999</v>
      </c>
      <c r="R344" s="43">
        <v>6.9199999999999998E-2</v>
      </c>
      <c r="S344" s="47">
        <v>3.7699999999999997E-2</v>
      </c>
      <c r="T344" s="275"/>
      <c r="V344" s="274"/>
      <c r="W344" s="124">
        <v>1011</v>
      </c>
      <c r="X344" s="43">
        <v>1.1000000000000001E-3</v>
      </c>
      <c r="Y344" s="43">
        <v>3.7000000000000002E-3</v>
      </c>
      <c r="Z344" s="43">
        <v>2.0047999999999999</v>
      </c>
      <c r="AA344" s="47">
        <v>1.3299999999999999E-2</v>
      </c>
      <c r="AB344" s="43"/>
      <c r="AC344" s="124">
        <v>1011</v>
      </c>
      <c r="AD344" s="43">
        <v>8.0000000000000004E-4</v>
      </c>
      <c r="AE344" s="43">
        <v>1.7299999999999999E-2</v>
      </c>
      <c r="AF344" s="43">
        <v>1.9771000000000001</v>
      </c>
      <c r="AG344" s="47">
        <v>4.7000000000000002E-3</v>
      </c>
      <c r="AH344" s="275"/>
    </row>
    <row r="345" spans="2:34" x14ac:dyDescent="0.25">
      <c r="B345" s="274"/>
      <c r="C345" s="124">
        <v>1014</v>
      </c>
      <c r="D345" s="43">
        <v>3.2576999999999998</v>
      </c>
      <c r="E345" s="43">
        <v>1.9991000000000001</v>
      </c>
      <c r="F345" s="43">
        <v>1.0628</v>
      </c>
      <c r="G345" s="43">
        <v>0.49249999999999999</v>
      </c>
      <c r="H345" s="43">
        <v>0.2155</v>
      </c>
      <c r="I345" s="43">
        <v>6.3299999999999995E-2</v>
      </c>
      <c r="J345" s="47">
        <v>4.1000000000000002E-2</v>
      </c>
      <c r="K345" s="43"/>
      <c r="L345" s="124">
        <v>1014</v>
      </c>
      <c r="M345" s="43">
        <v>3.1713</v>
      </c>
      <c r="N345" s="43">
        <v>1.9782999999999999</v>
      </c>
      <c r="O345" s="43">
        <v>1.0161</v>
      </c>
      <c r="P345" s="43">
        <v>0.48459999999999998</v>
      </c>
      <c r="Q345" s="43">
        <v>0.19800000000000001</v>
      </c>
      <c r="R345" s="43">
        <v>6.9199999999999998E-2</v>
      </c>
      <c r="S345" s="47">
        <v>3.78E-2</v>
      </c>
      <c r="T345" s="275"/>
      <c r="V345" s="274"/>
      <c r="W345" s="124">
        <v>1014</v>
      </c>
      <c r="X345" s="43">
        <v>1.1000000000000001E-3</v>
      </c>
      <c r="Y345" s="43">
        <v>3.7000000000000002E-3</v>
      </c>
      <c r="Z345" s="43">
        <v>1.9991000000000001</v>
      </c>
      <c r="AA345" s="47">
        <v>1.32E-2</v>
      </c>
      <c r="AB345" s="43"/>
      <c r="AC345" s="124">
        <v>1014</v>
      </c>
      <c r="AD345" s="43">
        <v>8.0000000000000004E-4</v>
      </c>
      <c r="AE345" s="43">
        <v>1.7399999999999999E-2</v>
      </c>
      <c r="AF345" s="43">
        <v>1.9782999999999999</v>
      </c>
      <c r="AG345" s="47">
        <v>4.7000000000000002E-3</v>
      </c>
      <c r="AH345" s="275"/>
    </row>
    <row r="346" spans="2:34" x14ac:dyDescent="0.25">
      <c r="B346" s="274"/>
      <c r="C346" s="124">
        <v>1017</v>
      </c>
      <c r="D346" s="43">
        <v>3.1785000000000001</v>
      </c>
      <c r="E346" s="43">
        <v>2.0047999999999999</v>
      </c>
      <c r="F346" s="43">
        <v>1.0628</v>
      </c>
      <c r="G346" s="43">
        <v>0.49249999999999999</v>
      </c>
      <c r="H346" s="43">
        <v>0.21540000000000001</v>
      </c>
      <c r="I346" s="43">
        <v>6.3299999999999995E-2</v>
      </c>
      <c r="J346" s="47">
        <v>4.1099999999999998E-2</v>
      </c>
      <c r="K346" s="43"/>
      <c r="L346" s="124">
        <v>1017</v>
      </c>
      <c r="M346" s="43">
        <v>3.1713</v>
      </c>
      <c r="N346" s="43">
        <v>1.9782999999999999</v>
      </c>
      <c r="O346" s="43">
        <v>1.0165</v>
      </c>
      <c r="P346" s="43">
        <v>0.48459999999999998</v>
      </c>
      <c r="Q346" s="43">
        <v>0.19800000000000001</v>
      </c>
      <c r="R346" s="43">
        <v>6.9599999999999995E-2</v>
      </c>
      <c r="S346" s="47">
        <v>3.7900000000000003E-2</v>
      </c>
      <c r="T346" s="275"/>
      <c r="V346" s="274"/>
      <c r="W346" s="124">
        <v>1017</v>
      </c>
      <c r="X346" s="43">
        <v>1.1999999999999999E-3</v>
      </c>
      <c r="Y346" s="43">
        <v>3.7000000000000002E-3</v>
      </c>
      <c r="Z346" s="43">
        <v>2.0047999999999999</v>
      </c>
      <c r="AA346" s="47">
        <v>1.34E-2</v>
      </c>
      <c r="AB346" s="43"/>
      <c r="AC346" s="124">
        <v>1017</v>
      </c>
      <c r="AD346" s="43">
        <v>8.0000000000000004E-4</v>
      </c>
      <c r="AE346" s="43">
        <v>1.7500000000000002E-2</v>
      </c>
      <c r="AF346" s="43">
        <v>1.9782999999999999</v>
      </c>
      <c r="AG346" s="47">
        <v>4.7999999999999996E-3</v>
      </c>
      <c r="AH346" s="275"/>
    </row>
    <row r="347" spans="2:34" x14ac:dyDescent="0.25">
      <c r="B347" s="274"/>
      <c r="C347" s="124">
        <v>1020</v>
      </c>
      <c r="D347" s="43">
        <v>3.1785000000000001</v>
      </c>
      <c r="E347" s="43">
        <v>2.0105</v>
      </c>
      <c r="F347" s="43">
        <v>1.0634999999999999</v>
      </c>
      <c r="G347" s="43">
        <v>0.49270000000000003</v>
      </c>
      <c r="H347" s="43">
        <v>0.21529999999999999</v>
      </c>
      <c r="I347" s="43">
        <v>6.3399999999999998E-2</v>
      </c>
      <c r="J347" s="47">
        <v>4.1200000000000001E-2</v>
      </c>
      <c r="K347" s="43"/>
      <c r="L347" s="124">
        <v>1020</v>
      </c>
      <c r="M347" s="43">
        <v>3.1713</v>
      </c>
      <c r="N347" s="43">
        <v>1.9782999999999999</v>
      </c>
      <c r="O347" s="43">
        <v>1.0168999999999999</v>
      </c>
      <c r="P347" s="43">
        <v>0.4849</v>
      </c>
      <c r="Q347" s="43">
        <v>0.19800000000000001</v>
      </c>
      <c r="R347" s="43">
        <v>6.9599999999999995E-2</v>
      </c>
      <c r="S347" s="47">
        <v>3.8100000000000002E-2</v>
      </c>
      <c r="T347" s="275"/>
      <c r="V347" s="274"/>
      <c r="W347" s="124">
        <v>1020</v>
      </c>
      <c r="X347" s="43">
        <v>1.1000000000000001E-3</v>
      </c>
      <c r="Y347" s="43">
        <v>3.5999999999999999E-3</v>
      </c>
      <c r="Z347" s="43">
        <v>2.0105</v>
      </c>
      <c r="AA347" s="47">
        <v>1.34E-2</v>
      </c>
      <c r="AB347" s="43"/>
      <c r="AC347" s="124">
        <v>1020</v>
      </c>
      <c r="AD347" s="43">
        <v>8.0000000000000004E-4</v>
      </c>
      <c r="AE347" s="43">
        <v>1.7600000000000001E-2</v>
      </c>
      <c r="AF347" s="43">
        <v>1.9782999999999999</v>
      </c>
      <c r="AG347" s="47">
        <v>4.7000000000000002E-3</v>
      </c>
      <c r="AH347" s="275"/>
    </row>
    <row r="348" spans="2:34" x14ac:dyDescent="0.25">
      <c r="B348" s="274"/>
      <c r="C348" s="124">
        <v>1023</v>
      </c>
      <c r="D348" s="43">
        <v>3.1785000000000001</v>
      </c>
      <c r="E348" s="43">
        <v>2.0105</v>
      </c>
      <c r="F348" s="43">
        <v>1.0634999999999999</v>
      </c>
      <c r="G348" s="43">
        <v>0.49220000000000003</v>
      </c>
      <c r="H348" s="43">
        <v>0.21529999999999999</v>
      </c>
      <c r="I348" s="43">
        <v>6.3399999999999998E-2</v>
      </c>
      <c r="J348" s="47">
        <v>4.1300000000000003E-2</v>
      </c>
      <c r="K348" s="43"/>
      <c r="L348" s="124">
        <v>1023</v>
      </c>
      <c r="M348" s="43">
        <v>3.1713</v>
      </c>
      <c r="N348" s="43">
        <v>1.9782999999999999</v>
      </c>
      <c r="O348" s="43">
        <v>1.0172000000000001</v>
      </c>
      <c r="P348" s="43">
        <v>0.4849</v>
      </c>
      <c r="Q348" s="43">
        <v>0.1981</v>
      </c>
      <c r="R348" s="43">
        <v>6.9599999999999995E-2</v>
      </c>
      <c r="S348" s="47">
        <v>3.8100000000000002E-2</v>
      </c>
      <c r="T348" s="275"/>
      <c r="V348" s="274"/>
      <c r="W348" s="124">
        <v>1023</v>
      </c>
      <c r="X348" s="43">
        <v>1.1000000000000001E-3</v>
      </c>
      <c r="Y348" s="43">
        <v>3.7000000000000002E-3</v>
      </c>
      <c r="Z348" s="43">
        <v>2.0105</v>
      </c>
      <c r="AA348" s="47">
        <v>1.34E-2</v>
      </c>
      <c r="AB348" s="43"/>
      <c r="AC348" s="124">
        <v>1023</v>
      </c>
      <c r="AD348" s="43">
        <v>8.9999999999999998E-4</v>
      </c>
      <c r="AE348" s="43">
        <v>1.77E-2</v>
      </c>
      <c r="AF348" s="43">
        <v>1.9782999999999999</v>
      </c>
      <c r="AG348" s="47">
        <v>4.7000000000000002E-3</v>
      </c>
      <c r="AH348" s="275"/>
    </row>
    <row r="349" spans="2:34" x14ac:dyDescent="0.25">
      <c r="B349" s="274"/>
      <c r="C349" s="124">
        <v>1026</v>
      </c>
      <c r="D349" s="43">
        <v>3.1785000000000001</v>
      </c>
      <c r="E349" s="43">
        <v>2.0047999999999999</v>
      </c>
      <c r="F349" s="43">
        <v>1.0634999999999999</v>
      </c>
      <c r="G349" s="43">
        <v>0.49220000000000003</v>
      </c>
      <c r="H349" s="43">
        <v>0.21529999999999999</v>
      </c>
      <c r="I349" s="43">
        <v>6.3500000000000001E-2</v>
      </c>
      <c r="J349" s="47">
        <v>4.1399999999999999E-2</v>
      </c>
      <c r="K349" s="43"/>
      <c r="L349" s="124">
        <v>1026</v>
      </c>
      <c r="M349" s="43">
        <v>3.1713</v>
      </c>
      <c r="N349" s="43">
        <v>1.9771000000000001</v>
      </c>
      <c r="O349" s="43">
        <v>1.0177</v>
      </c>
      <c r="P349" s="43">
        <v>0.48509999999999998</v>
      </c>
      <c r="Q349" s="43">
        <v>0.1981</v>
      </c>
      <c r="R349" s="43">
        <v>6.9599999999999995E-2</v>
      </c>
      <c r="S349" s="47">
        <v>3.8100000000000002E-2</v>
      </c>
      <c r="T349" s="275"/>
      <c r="V349" s="274"/>
      <c r="W349" s="124">
        <v>1026</v>
      </c>
      <c r="X349" s="43">
        <v>1.1000000000000001E-3</v>
      </c>
      <c r="Y349" s="43">
        <v>3.8E-3</v>
      </c>
      <c r="Z349" s="43">
        <v>2.0047999999999999</v>
      </c>
      <c r="AA349" s="47">
        <v>1.3599999999999999E-2</v>
      </c>
      <c r="AB349" s="43"/>
      <c r="AC349" s="124">
        <v>1026</v>
      </c>
      <c r="AD349" s="43">
        <v>8.0000000000000004E-4</v>
      </c>
      <c r="AE349" s="43">
        <v>1.77E-2</v>
      </c>
      <c r="AF349" s="43">
        <v>1.9771000000000001</v>
      </c>
      <c r="AG349" s="47">
        <v>4.7000000000000002E-3</v>
      </c>
      <c r="AH349" s="275"/>
    </row>
    <row r="350" spans="2:34" x14ac:dyDescent="0.25">
      <c r="B350" s="274"/>
      <c r="C350" s="124">
        <v>1029</v>
      </c>
      <c r="D350" s="43">
        <v>3.1785000000000001</v>
      </c>
      <c r="E350" s="43">
        <v>2.0047999999999999</v>
      </c>
      <c r="F350" s="43">
        <v>1.0641</v>
      </c>
      <c r="G350" s="43">
        <v>0.49220000000000003</v>
      </c>
      <c r="H350" s="43">
        <v>0.21529999999999999</v>
      </c>
      <c r="I350" s="43">
        <v>6.3500000000000001E-2</v>
      </c>
      <c r="J350" s="47">
        <v>4.1500000000000002E-2</v>
      </c>
      <c r="K350" s="43"/>
      <c r="L350" s="124">
        <v>1029</v>
      </c>
      <c r="M350" s="43">
        <v>3.1713</v>
      </c>
      <c r="N350" s="43">
        <v>1.9782999999999999</v>
      </c>
      <c r="O350" s="43">
        <v>1.0183</v>
      </c>
      <c r="P350" s="43">
        <v>0.48520000000000002</v>
      </c>
      <c r="Q350" s="43">
        <v>0.1981</v>
      </c>
      <c r="R350" s="43">
        <v>6.93E-2</v>
      </c>
      <c r="S350" s="47">
        <v>3.8199999999999998E-2</v>
      </c>
      <c r="T350" s="275"/>
      <c r="V350" s="274"/>
      <c r="W350" s="124">
        <v>1029</v>
      </c>
      <c r="X350" s="43">
        <v>1.1000000000000001E-3</v>
      </c>
      <c r="Y350" s="43">
        <v>3.8E-3</v>
      </c>
      <c r="Z350" s="43">
        <v>2.0047999999999999</v>
      </c>
      <c r="AA350" s="47">
        <v>1.3599999999999999E-2</v>
      </c>
      <c r="AB350" s="43"/>
      <c r="AC350" s="124">
        <v>1029</v>
      </c>
      <c r="AD350" s="43">
        <v>8.0000000000000004E-4</v>
      </c>
      <c r="AE350" s="43">
        <v>1.7899999999999999E-2</v>
      </c>
      <c r="AF350" s="43">
        <v>1.9782999999999999</v>
      </c>
      <c r="AG350" s="47">
        <v>4.7000000000000002E-3</v>
      </c>
      <c r="AH350" s="275"/>
    </row>
    <row r="351" spans="2:34" x14ac:dyDescent="0.25">
      <c r="B351" s="274"/>
      <c r="C351" s="124">
        <v>1032</v>
      </c>
      <c r="D351" s="43">
        <v>3.1785000000000001</v>
      </c>
      <c r="E351" s="43">
        <v>2.0047999999999999</v>
      </c>
      <c r="F351" s="43">
        <v>1.0645</v>
      </c>
      <c r="G351" s="43">
        <v>0.49220000000000003</v>
      </c>
      <c r="H351" s="43">
        <v>0.21510000000000001</v>
      </c>
      <c r="I351" s="43">
        <v>6.3600000000000004E-2</v>
      </c>
      <c r="J351" s="47">
        <v>4.1599999999999998E-2</v>
      </c>
      <c r="K351" s="43"/>
      <c r="L351" s="124">
        <v>1032</v>
      </c>
      <c r="M351" s="43">
        <v>3.1713</v>
      </c>
      <c r="N351" s="43">
        <v>1.9782999999999999</v>
      </c>
      <c r="O351" s="43">
        <v>1.0185</v>
      </c>
      <c r="P351" s="43">
        <v>0.48520000000000002</v>
      </c>
      <c r="Q351" s="43">
        <v>0.1981</v>
      </c>
      <c r="R351" s="43">
        <v>6.9800000000000001E-2</v>
      </c>
      <c r="S351" s="47">
        <v>3.8300000000000001E-2</v>
      </c>
      <c r="T351" s="275"/>
      <c r="V351" s="274"/>
      <c r="W351" s="124">
        <v>1032</v>
      </c>
      <c r="X351" s="43">
        <v>1.1999999999999999E-3</v>
      </c>
      <c r="Y351" s="43">
        <v>3.8999999999999998E-3</v>
      </c>
      <c r="Z351" s="43">
        <v>2.0047999999999999</v>
      </c>
      <c r="AA351" s="47">
        <v>1.35E-2</v>
      </c>
      <c r="AB351" s="43"/>
      <c r="AC351" s="124">
        <v>1032</v>
      </c>
      <c r="AD351" s="43">
        <v>8.9999999999999998E-4</v>
      </c>
      <c r="AE351" s="43">
        <v>1.7999999999999999E-2</v>
      </c>
      <c r="AF351" s="43">
        <v>1.9782999999999999</v>
      </c>
      <c r="AG351" s="47">
        <v>4.7999999999999996E-3</v>
      </c>
      <c r="AH351" s="275"/>
    </row>
    <row r="352" spans="2:34" x14ac:dyDescent="0.25">
      <c r="B352" s="274"/>
      <c r="C352" s="124">
        <v>1035</v>
      </c>
      <c r="D352" s="43">
        <v>3.1785000000000001</v>
      </c>
      <c r="E352" s="43">
        <v>1.9991000000000001</v>
      </c>
      <c r="F352" s="43">
        <v>1.0645</v>
      </c>
      <c r="G352" s="43">
        <v>0.49249999999999999</v>
      </c>
      <c r="H352" s="43">
        <v>0.215</v>
      </c>
      <c r="I352" s="43">
        <v>6.3600000000000004E-2</v>
      </c>
      <c r="J352" s="47">
        <v>4.1700000000000001E-2</v>
      </c>
      <c r="K352" s="43"/>
      <c r="L352" s="124">
        <v>1035</v>
      </c>
      <c r="M352" s="43">
        <v>3.1713</v>
      </c>
      <c r="N352" s="43">
        <v>1.9782999999999999</v>
      </c>
      <c r="O352" s="43">
        <v>1.0194000000000001</v>
      </c>
      <c r="P352" s="43">
        <v>0.48559999999999998</v>
      </c>
      <c r="Q352" s="43">
        <v>0.1981</v>
      </c>
      <c r="R352" s="43">
        <v>6.9599999999999995E-2</v>
      </c>
      <c r="S352" s="47">
        <v>3.8300000000000001E-2</v>
      </c>
      <c r="T352" s="275"/>
      <c r="V352" s="274"/>
      <c r="W352" s="124">
        <v>1035</v>
      </c>
      <c r="X352" s="43">
        <v>1.1000000000000001E-3</v>
      </c>
      <c r="Y352" s="43">
        <v>4.0000000000000001E-3</v>
      </c>
      <c r="Z352" s="43">
        <v>1.9991000000000001</v>
      </c>
      <c r="AA352" s="47">
        <v>1.3599999999999999E-2</v>
      </c>
      <c r="AB352" s="43"/>
      <c r="AC352" s="124">
        <v>1035</v>
      </c>
      <c r="AD352" s="43">
        <v>8.0000000000000004E-4</v>
      </c>
      <c r="AE352" s="43">
        <v>1.7999999999999999E-2</v>
      </c>
      <c r="AF352" s="43">
        <v>1.9782999999999999</v>
      </c>
      <c r="AG352" s="47">
        <v>4.7000000000000002E-3</v>
      </c>
      <c r="AH352" s="275"/>
    </row>
    <row r="353" spans="2:34" x14ac:dyDescent="0.25">
      <c r="B353" s="274"/>
      <c r="C353" s="124">
        <v>1038</v>
      </c>
      <c r="D353" s="43">
        <v>3.1785000000000001</v>
      </c>
      <c r="E353" s="43">
        <v>2.0047999999999999</v>
      </c>
      <c r="F353" s="43">
        <v>1.0649999999999999</v>
      </c>
      <c r="G353" s="43">
        <v>0.49249999999999999</v>
      </c>
      <c r="H353" s="43">
        <v>0.215</v>
      </c>
      <c r="I353" s="43">
        <v>6.3600000000000004E-2</v>
      </c>
      <c r="J353" s="47">
        <v>4.1799999999999997E-2</v>
      </c>
      <c r="K353" s="43"/>
      <c r="L353" s="124">
        <v>1038</v>
      </c>
      <c r="M353" s="43">
        <v>3.1713</v>
      </c>
      <c r="N353" s="43">
        <v>1.9801</v>
      </c>
      <c r="O353" s="43">
        <v>1.0197000000000001</v>
      </c>
      <c r="P353" s="43">
        <v>0.48570000000000002</v>
      </c>
      <c r="Q353" s="43">
        <v>0.1981</v>
      </c>
      <c r="R353" s="43">
        <v>6.9599999999999995E-2</v>
      </c>
      <c r="S353" s="47">
        <v>3.8199999999999998E-2</v>
      </c>
      <c r="T353" s="275"/>
      <c r="V353" s="274"/>
      <c r="W353" s="124">
        <v>1038</v>
      </c>
      <c r="X353" s="43">
        <v>1.1000000000000001E-3</v>
      </c>
      <c r="Y353" s="43">
        <v>4.0000000000000001E-3</v>
      </c>
      <c r="Z353" s="43">
        <v>2.0047999999999999</v>
      </c>
      <c r="AA353" s="47">
        <v>1.37E-2</v>
      </c>
      <c r="AB353" s="43"/>
      <c r="AC353" s="124">
        <v>1038</v>
      </c>
      <c r="AD353" s="43">
        <v>8.0000000000000004E-4</v>
      </c>
      <c r="AE353" s="43">
        <v>1.7999999999999999E-2</v>
      </c>
      <c r="AF353" s="43">
        <v>1.9801</v>
      </c>
      <c r="AG353" s="47">
        <v>4.7000000000000002E-3</v>
      </c>
      <c r="AH353" s="275"/>
    </row>
    <row r="354" spans="2:34" x14ac:dyDescent="0.25">
      <c r="B354" s="274"/>
      <c r="C354" s="124">
        <v>1041</v>
      </c>
      <c r="D354" s="43">
        <v>3.1116000000000001</v>
      </c>
      <c r="E354" s="43">
        <v>2.0105</v>
      </c>
      <c r="F354" s="43">
        <v>1.0649999999999999</v>
      </c>
      <c r="G354" s="43">
        <v>0.49249999999999999</v>
      </c>
      <c r="H354" s="43">
        <v>0.215</v>
      </c>
      <c r="I354" s="43">
        <v>6.3700000000000007E-2</v>
      </c>
      <c r="J354" s="47">
        <v>4.1799999999999997E-2</v>
      </c>
      <c r="K354" s="43"/>
      <c r="L354" s="124">
        <v>1041</v>
      </c>
      <c r="M354" s="43">
        <v>3.1713</v>
      </c>
      <c r="N354" s="43">
        <v>1.9782999999999999</v>
      </c>
      <c r="O354" s="43">
        <v>1.0199</v>
      </c>
      <c r="P354" s="43">
        <v>0.48599999999999999</v>
      </c>
      <c r="Q354" s="43">
        <v>0.1981</v>
      </c>
      <c r="R354" s="43">
        <v>6.9599999999999995E-2</v>
      </c>
      <c r="S354" s="47">
        <v>3.8100000000000002E-2</v>
      </c>
      <c r="T354" s="275"/>
      <c r="V354" s="274"/>
      <c r="W354" s="124">
        <v>1041</v>
      </c>
      <c r="X354" s="43">
        <v>1.1000000000000001E-3</v>
      </c>
      <c r="Y354" s="43">
        <v>4.1000000000000003E-3</v>
      </c>
      <c r="Z354" s="43">
        <v>2.0105</v>
      </c>
      <c r="AA354" s="47">
        <v>1.38E-2</v>
      </c>
      <c r="AB354" s="43"/>
      <c r="AC354" s="124">
        <v>1041</v>
      </c>
      <c r="AD354" s="43">
        <v>8.0000000000000004E-4</v>
      </c>
      <c r="AE354" s="43">
        <v>1.8100000000000002E-2</v>
      </c>
      <c r="AF354" s="43">
        <v>1.9782999999999999</v>
      </c>
      <c r="AG354" s="47">
        <v>4.7999999999999996E-3</v>
      </c>
      <c r="AH354" s="275"/>
    </row>
    <row r="355" spans="2:34" x14ac:dyDescent="0.25">
      <c r="B355" s="274"/>
      <c r="C355" s="124">
        <v>1044</v>
      </c>
      <c r="D355" s="43">
        <v>3.1785000000000001</v>
      </c>
      <c r="E355" s="43">
        <v>2.0047999999999999</v>
      </c>
      <c r="F355" s="43">
        <v>1.0653999999999999</v>
      </c>
      <c r="G355" s="43">
        <v>0.49249999999999999</v>
      </c>
      <c r="H355" s="43">
        <v>0.21490000000000001</v>
      </c>
      <c r="I355" s="43">
        <v>6.3799999999999996E-2</v>
      </c>
      <c r="J355" s="47">
        <v>4.2000000000000003E-2</v>
      </c>
      <c r="K355" s="43"/>
      <c r="L355" s="124">
        <v>1044</v>
      </c>
      <c r="M355" s="43">
        <v>3.1713</v>
      </c>
      <c r="N355" s="43">
        <v>1.9801</v>
      </c>
      <c r="O355" s="43">
        <v>1.0205</v>
      </c>
      <c r="P355" s="43">
        <v>0.48570000000000002</v>
      </c>
      <c r="Q355" s="43">
        <v>0.1981</v>
      </c>
      <c r="R355" s="43">
        <v>6.9800000000000001E-2</v>
      </c>
      <c r="S355" s="47">
        <v>3.8199999999999998E-2</v>
      </c>
      <c r="T355" s="275"/>
      <c r="V355" s="274"/>
      <c r="W355" s="124">
        <v>1044</v>
      </c>
      <c r="X355" s="43">
        <v>1.1000000000000001E-3</v>
      </c>
      <c r="Y355" s="43">
        <v>4.1999999999999997E-3</v>
      </c>
      <c r="Z355" s="43">
        <v>2.0047999999999999</v>
      </c>
      <c r="AA355" s="47">
        <v>1.38E-2</v>
      </c>
      <c r="AB355" s="43"/>
      <c r="AC355" s="124">
        <v>1044</v>
      </c>
      <c r="AD355" s="43">
        <v>8.0000000000000004E-4</v>
      </c>
      <c r="AE355" s="43">
        <v>1.8100000000000002E-2</v>
      </c>
      <c r="AF355" s="43">
        <v>1.9801</v>
      </c>
      <c r="AG355" s="47">
        <v>4.7000000000000002E-3</v>
      </c>
      <c r="AH355" s="275"/>
    </row>
    <row r="356" spans="2:34" x14ac:dyDescent="0.25">
      <c r="B356" s="274"/>
      <c r="C356" s="124">
        <v>1047</v>
      </c>
      <c r="D356" s="43">
        <v>3.1785000000000001</v>
      </c>
      <c r="E356" s="43">
        <v>1.9991000000000001</v>
      </c>
      <c r="F356" s="43">
        <v>1.0653999999999999</v>
      </c>
      <c r="G356" s="43">
        <v>0.49320000000000003</v>
      </c>
      <c r="H356" s="43">
        <v>0.21479999999999999</v>
      </c>
      <c r="I356" s="43">
        <v>6.3899999999999998E-2</v>
      </c>
      <c r="J356" s="47">
        <v>4.2099999999999999E-2</v>
      </c>
      <c r="K356" s="43"/>
      <c r="L356" s="124">
        <v>1047</v>
      </c>
      <c r="M356" s="43">
        <v>3.1713</v>
      </c>
      <c r="N356" s="43">
        <v>1.9801</v>
      </c>
      <c r="O356" s="43">
        <v>1.0208999999999999</v>
      </c>
      <c r="P356" s="43">
        <v>0.48570000000000002</v>
      </c>
      <c r="Q356" s="43">
        <v>0.19819999999999999</v>
      </c>
      <c r="R356" s="43">
        <v>6.9800000000000001E-2</v>
      </c>
      <c r="S356" s="47">
        <v>3.8199999999999998E-2</v>
      </c>
      <c r="T356" s="275"/>
      <c r="V356" s="274"/>
      <c r="W356" s="124">
        <v>1047</v>
      </c>
      <c r="X356" s="43">
        <v>1.1000000000000001E-3</v>
      </c>
      <c r="Y356" s="43">
        <v>4.3E-3</v>
      </c>
      <c r="Z356" s="43">
        <v>1.9991000000000001</v>
      </c>
      <c r="AA356" s="47">
        <v>1.3899999999999999E-2</v>
      </c>
      <c r="AB356" s="43"/>
      <c r="AC356" s="124">
        <v>1047</v>
      </c>
      <c r="AD356" s="43">
        <v>8.0000000000000004E-4</v>
      </c>
      <c r="AE356" s="43">
        <v>1.8100000000000002E-2</v>
      </c>
      <c r="AF356" s="43">
        <v>1.9801</v>
      </c>
      <c r="AG356" s="47">
        <v>4.7000000000000002E-3</v>
      </c>
      <c r="AH356" s="275"/>
    </row>
    <row r="357" spans="2:34" x14ac:dyDescent="0.25">
      <c r="B357" s="274"/>
      <c r="C357" s="124">
        <v>1050</v>
      </c>
      <c r="D357" s="43">
        <v>3.1116000000000001</v>
      </c>
      <c r="E357" s="43">
        <v>1.9991000000000001</v>
      </c>
      <c r="F357" s="43">
        <v>1.0653999999999999</v>
      </c>
      <c r="G357" s="43">
        <v>0.49320000000000003</v>
      </c>
      <c r="H357" s="43">
        <v>0.21479999999999999</v>
      </c>
      <c r="I357" s="43">
        <v>6.4000000000000001E-2</v>
      </c>
      <c r="J357" s="47">
        <v>4.2200000000000001E-2</v>
      </c>
      <c r="K357" s="43"/>
      <c r="L357" s="124">
        <v>1050</v>
      </c>
      <c r="M357" s="43">
        <v>3.1713</v>
      </c>
      <c r="N357" s="43">
        <v>1.9801</v>
      </c>
      <c r="O357" s="43">
        <v>1.0213000000000001</v>
      </c>
      <c r="P357" s="43">
        <v>0.48570000000000002</v>
      </c>
      <c r="Q357" s="43">
        <v>0.19819999999999999</v>
      </c>
      <c r="R357" s="43">
        <v>6.9800000000000001E-2</v>
      </c>
      <c r="S357" s="47">
        <v>3.8300000000000001E-2</v>
      </c>
      <c r="T357" s="275"/>
      <c r="V357" s="274"/>
      <c r="W357" s="124">
        <v>1050</v>
      </c>
      <c r="X357" s="43">
        <v>1.1000000000000001E-3</v>
      </c>
      <c r="Y357" s="43">
        <v>4.3E-3</v>
      </c>
      <c r="Z357" s="43">
        <v>1.9991000000000001</v>
      </c>
      <c r="AA357" s="47">
        <v>1.3899999999999999E-2</v>
      </c>
      <c r="AB357" s="43"/>
      <c r="AC357" s="124">
        <v>1050</v>
      </c>
      <c r="AD357" s="43">
        <v>6.9999999999999999E-4</v>
      </c>
      <c r="AE357" s="43">
        <v>1.8100000000000002E-2</v>
      </c>
      <c r="AF357" s="43">
        <v>1.9801</v>
      </c>
      <c r="AG357" s="47">
        <v>4.7000000000000002E-3</v>
      </c>
      <c r="AH357" s="275"/>
    </row>
    <row r="358" spans="2:34" x14ac:dyDescent="0.25">
      <c r="B358" s="274"/>
      <c r="C358" s="124">
        <v>1053</v>
      </c>
      <c r="D358" s="43">
        <v>3.1116000000000001</v>
      </c>
      <c r="E358" s="43">
        <v>2.0105</v>
      </c>
      <c r="F358" s="43">
        <v>1.0659000000000001</v>
      </c>
      <c r="G358" s="43">
        <v>0.49249999999999999</v>
      </c>
      <c r="H358" s="43">
        <v>0.2147</v>
      </c>
      <c r="I358" s="43">
        <v>6.4100000000000004E-2</v>
      </c>
      <c r="J358" s="47">
        <v>4.24E-2</v>
      </c>
      <c r="K358" s="43"/>
      <c r="L358" s="124">
        <v>1053</v>
      </c>
      <c r="M358" s="43">
        <v>3.1713</v>
      </c>
      <c r="N358" s="43">
        <v>1.9801</v>
      </c>
      <c r="O358" s="43">
        <v>1.0217000000000001</v>
      </c>
      <c r="P358" s="43">
        <v>0.48570000000000002</v>
      </c>
      <c r="Q358" s="43">
        <v>0.19819999999999999</v>
      </c>
      <c r="R358" s="43">
        <v>6.9800000000000001E-2</v>
      </c>
      <c r="S358" s="47">
        <v>3.85E-2</v>
      </c>
      <c r="T358" s="275"/>
      <c r="V358" s="274"/>
      <c r="W358" s="124">
        <v>1053</v>
      </c>
      <c r="X358" s="43">
        <v>1.1000000000000001E-3</v>
      </c>
      <c r="Y358" s="43">
        <v>4.3E-3</v>
      </c>
      <c r="Z358" s="43">
        <v>2.0105</v>
      </c>
      <c r="AA358" s="47">
        <v>1.4E-2</v>
      </c>
      <c r="AB358" s="43"/>
      <c r="AC358" s="124">
        <v>1053</v>
      </c>
      <c r="AD358" s="43">
        <v>8.0000000000000004E-4</v>
      </c>
      <c r="AE358" s="43">
        <v>1.7999999999999999E-2</v>
      </c>
      <c r="AF358" s="43">
        <v>1.9801</v>
      </c>
      <c r="AG358" s="47">
        <v>4.7000000000000002E-3</v>
      </c>
      <c r="AH358" s="275"/>
    </row>
    <row r="359" spans="2:34" x14ac:dyDescent="0.25">
      <c r="B359" s="274"/>
      <c r="C359" s="124">
        <v>1056</v>
      </c>
      <c r="D359" s="43">
        <v>3.1116000000000001</v>
      </c>
      <c r="E359" s="43">
        <v>2.0105</v>
      </c>
      <c r="F359" s="43">
        <v>1.0659000000000001</v>
      </c>
      <c r="G359" s="43">
        <v>0.49249999999999999</v>
      </c>
      <c r="H359" s="43">
        <v>0.21460000000000001</v>
      </c>
      <c r="I359" s="43">
        <v>6.4100000000000004E-2</v>
      </c>
      <c r="J359" s="47">
        <v>4.24E-2</v>
      </c>
      <c r="K359" s="43"/>
      <c r="L359" s="124">
        <v>1056</v>
      </c>
      <c r="M359" s="43">
        <v>3.1042000000000001</v>
      </c>
      <c r="N359" s="43">
        <v>1.9822</v>
      </c>
      <c r="O359" s="43">
        <v>1.0228999999999999</v>
      </c>
      <c r="P359" s="43">
        <v>0.48570000000000002</v>
      </c>
      <c r="Q359" s="43">
        <v>0.19819999999999999</v>
      </c>
      <c r="R359" s="43">
        <v>6.8900000000000003E-2</v>
      </c>
      <c r="S359" s="47">
        <v>3.85E-2</v>
      </c>
      <c r="T359" s="275"/>
      <c r="V359" s="274"/>
      <c r="W359" s="124">
        <v>1056</v>
      </c>
      <c r="X359" s="43">
        <v>1.1000000000000001E-3</v>
      </c>
      <c r="Y359" s="43">
        <v>4.1999999999999997E-3</v>
      </c>
      <c r="Z359" s="43">
        <v>2.0105</v>
      </c>
      <c r="AA359" s="47">
        <v>1.41E-2</v>
      </c>
      <c r="AB359" s="43"/>
      <c r="AC359" s="124">
        <v>1056</v>
      </c>
      <c r="AD359" s="43">
        <v>6.9999999999999999E-4</v>
      </c>
      <c r="AE359" s="43">
        <v>1.8100000000000002E-2</v>
      </c>
      <c r="AF359" s="43">
        <v>1.9822</v>
      </c>
      <c r="AG359" s="47">
        <v>4.7999999999999996E-3</v>
      </c>
      <c r="AH359" s="275"/>
    </row>
    <row r="360" spans="2:34" x14ac:dyDescent="0.25">
      <c r="B360" s="274"/>
      <c r="C360" s="124">
        <v>1059</v>
      </c>
      <c r="D360" s="43">
        <v>3.1785000000000001</v>
      </c>
      <c r="E360" s="43">
        <v>2.0047999999999999</v>
      </c>
      <c r="F360" s="43">
        <v>1.0659000000000001</v>
      </c>
      <c r="G360" s="43">
        <v>0.49320000000000003</v>
      </c>
      <c r="H360" s="43">
        <v>0.21460000000000001</v>
      </c>
      <c r="I360" s="43">
        <v>6.4199999999999993E-2</v>
      </c>
      <c r="J360" s="47">
        <v>4.24E-2</v>
      </c>
      <c r="K360" s="43"/>
      <c r="L360" s="124">
        <v>1059</v>
      </c>
      <c r="M360" s="43">
        <v>3.1456</v>
      </c>
      <c r="N360" s="43">
        <v>1.9822</v>
      </c>
      <c r="O360" s="43">
        <v>1.0233000000000001</v>
      </c>
      <c r="P360" s="43">
        <v>0.48599999999999999</v>
      </c>
      <c r="Q360" s="43">
        <v>0.1983</v>
      </c>
      <c r="R360" s="43">
        <v>6.88E-2</v>
      </c>
      <c r="S360" s="47">
        <v>3.8600000000000002E-2</v>
      </c>
      <c r="T360" s="275"/>
      <c r="V360" s="274"/>
      <c r="W360" s="124">
        <v>1059</v>
      </c>
      <c r="X360" s="43">
        <v>1E-3</v>
      </c>
      <c r="Y360" s="43">
        <v>4.1999999999999997E-3</v>
      </c>
      <c r="Z360" s="43">
        <v>2.0047999999999999</v>
      </c>
      <c r="AA360" s="47">
        <v>1.41E-2</v>
      </c>
      <c r="AB360" s="43"/>
      <c r="AC360" s="124">
        <v>1059</v>
      </c>
      <c r="AD360" s="43">
        <v>6.9999999999999999E-4</v>
      </c>
      <c r="AE360" s="43">
        <v>1.7999999999999999E-2</v>
      </c>
      <c r="AF360" s="43">
        <v>1.9822</v>
      </c>
      <c r="AG360" s="47">
        <v>4.7999999999999996E-3</v>
      </c>
      <c r="AH360" s="275"/>
    </row>
    <row r="361" spans="2:34" x14ac:dyDescent="0.25">
      <c r="B361" s="274"/>
      <c r="C361" s="124">
        <v>1062</v>
      </c>
      <c r="D361" s="43">
        <v>3.0535999999999999</v>
      </c>
      <c r="E361" s="43">
        <v>2.0047999999999999</v>
      </c>
      <c r="F361" s="43">
        <v>1.0629999999999999</v>
      </c>
      <c r="G361" s="43">
        <v>0.49320000000000003</v>
      </c>
      <c r="H361" s="43">
        <v>0.2145</v>
      </c>
      <c r="I361" s="43">
        <v>6.4299999999999996E-2</v>
      </c>
      <c r="J361" s="47">
        <v>4.2599999999999999E-2</v>
      </c>
      <c r="K361" s="43"/>
      <c r="L361" s="124">
        <v>1062</v>
      </c>
      <c r="M361" s="43">
        <v>3.1213000000000002</v>
      </c>
      <c r="N361" s="43">
        <v>1.9822</v>
      </c>
      <c r="O361" s="43">
        <v>1.0237000000000001</v>
      </c>
      <c r="P361" s="43">
        <v>0.48599999999999999</v>
      </c>
      <c r="Q361" s="43">
        <v>0.1983</v>
      </c>
      <c r="R361" s="43">
        <v>6.9800000000000001E-2</v>
      </c>
      <c r="S361" s="47">
        <v>3.8699999999999998E-2</v>
      </c>
      <c r="T361" s="275"/>
      <c r="V361" s="274"/>
      <c r="W361" s="124">
        <v>1062</v>
      </c>
      <c r="X361" s="43">
        <v>1.1000000000000001E-3</v>
      </c>
      <c r="Y361" s="43">
        <v>4.3E-3</v>
      </c>
      <c r="Z361" s="43">
        <v>2.0047999999999999</v>
      </c>
      <c r="AA361" s="47">
        <v>1.4200000000000001E-2</v>
      </c>
      <c r="AB361" s="43"/>
      <c r="AC361" s="124">
        <v>1062</v>
      </c>
      <c r="AD361" s="43">
        <v>6.9999999999999999E-4</v>
      </c>
      <c r="AE361" s="43">
        <v>1.7999999999999999E-2</v>
      </c>
      <c r="AF361" s="43">
        <v>1.9822</v>
      </c>
      <c r="AG361" s="47">
        <v>4.7000000000000002E-3</v>
      </c>
      <c r="AH361" s="275"/>
    </row>
    <row r="362" spans="2:34" x14ac:dyDescent="0.25">
      <c r="B362" s="274"/>
      <c r="C362" s="124">
        <v>1065</v>
      </c>
      <c r="D362" s="43">
        <v>3.1116000000000001</v>
      </c>
      <c r="E362" s="43">
        <v>2.0105</v>
      </c>
      <c r="F362" s="43">
        <v>1.0629999999999999</v>
      </c>
      <c r="G362" s="43">
        <v>0.49330000000000002</v>
      </c>
      <c r="H362" s="43">
        <v>0.2145</v>
      </c>
      <c r="I362" s="43">
        <v>6.4399999999999999E-2</v>
      </c>
      <c r="J362" s="47">
        <v>4.2700000000000002E-2</v>
      </c>
      <c r="K362" s="43"/>
      <c r="L362" s="124">
        <v>1065</v>
      </c>
      <c r="M362" s="43">
        <v>3.1213000000000002</v>
      </c>
      <c r="N362" s="43">
        <v>1.9822</v>
      </c>
      <c r="O362" s="43">
        <v>1.0241</v>
      </c>
      <c r="P362" s="43">
        <v>0.48630000000000001</v>
      </c>
      <c r="Q362" s="43">
        <v>0.1986</v>
      </c>
      <c r="R362" s="43">
        <v>6.9800000000000001E-2</v>
      </c>
      <c r="S362" s="47">
        <v>3.9E-2</v>
      </c>
      <c r="T362" s="275"/>
      <c r="V362" s="274"/>
      <c r="W362" s="124">
        <v>1065</v>
      </c>
      <c r="X362" s="43">
        <v>1.1000000000000001E-3</v>
      </c>
      <c r="Y362" s="43">
        <v>4.3E-3</v>
      </c>
      <c r="Z362" s="43">
        <v>2.0105</v>
      </c>
      <c r="AA362" s="47">
        <v>1.4200000000000001E-2</v>
      </c>
      <c r="AB362" s="43"/>
      <c r="AC362" s="124">
        <v>1065</v>
      </c>
      <c r="AD362" s="43">
        <v>8.0000000000000004E-4</v>
      </c>
      <c r="AE362" s="43">
        <v>1.8100000000000002E-2</v>
      </c>
      <c r="AF362" s="43">
        <v>1.9822</v>
      </c>
      <c r="AG362" s="47">
        <v>4.7000000000000002E-3</v>
      </c>
      <c r="AH362" s="275"/>
    </row>
    <row r="363" spans="2:34" x14ac:dyDescent="0.25">
      <c r="B363" s="274"/>
      <c r="C363" s="124">
        <v>1068</v>
      </c>
      <c r="D363" s="43">
        <v>3.1116000000000001</v>
      </c>
      <c r="E363" s="43">
        <v>2.0105</v>
      </c>
      <c r="F363" s="43">
        <v>1.0629999999999999</v>
      </c>
      <c r="G363" s="43">
        <v>0.49330000000000002</v>
      </c>
      <c r="H363" s="43">
        <v>0.21440000000000001</v>
      </c>
      <c r="I363" s="43">
        <v>6.4500000000000002E-2</v>
      </c>
      <c r="J363" s="47">
        <v>4.2799999999999998E-2</v>
      </c>
      <c r="K363" s="43"/>
      <c r="L363" s="124">
        <v>1068</v>
      </c>
      <c r="M363" s="43">
        <v>3.1213000000000002</v>
      </c>
      <c r="N363" s="43">
        <v>1.9801</v>
      </c>
      <c r="O363" s="43">
        <v>1.0253000000000001</v>
      </c>
      <c r="P363" s="43">
        <v>0.48630000000000001</v>
      </c>
      <c r="Q363" s="43">
        <v>0.1988</v>
      </c>
      <c r="R363" s="43">
        <v>6.9099999999999995E-2</v>
      </c>
      <c r="S363" s="47">
        <v>3.9E-2</v>
      </c>
      <c r="T363" s="275"/>
      <c r="V363" s="274"/>
      <c r="W363" s="124">
        <v>1068</v>
      </c>
      <c r="X363" s="43">
        <v>1.1999999999999999E-3</v>
      </c>
      <c r="Y363" s="43">
        <v>4.3E-3</v>
      </c>
      <c r="Z363" s="43">
        <v>2.0105</v>
      </c>
      <c r="AA363" s="47">
        <v>1.43E-2</v>
      </c>
      <c r="AB363" s="43"/>
      <c r="AC363" s="124">
        <v>1068</v>
      </c>
      <c r="AD363" s="43">
        <v>6.9999999999999999E-4</v>
      </c>
      <c r="AE363" s="43">
        <v>1.8100000000000002E-2</v>
      </c>
      <c r="AF363" s="43">
        <v>1.9801</v>
      </c>
      <c r="AG363" s="47">
        <v>4.7000000000000002E-3</v>
      </c>
      <c r="AH363" s="275"/>
    </row>
    <row r="364" spans="2:34" x14ac:dyDescent="0.25">
      <c r="B364" s="274"/>
      <c r="C364" s="124">
        <v>1071</v>
      </c>
      <c r="D364" s="43">
        <v>3.1116000000000001</v>
      </c>
      <c r="E364" s="43">
        <v>2.0047999999999999</v>
      </c>
      <c r="F364" s="43">
        <v>1.0629999999999999</v>
      </c>
      <c r="G364" s="43">
        <v>0.49330000000000002</v>
      </c>
      <c r="H364" s="43">
        <v>0.21440000000000001</v>
      </c>
      <c r="I364" s="43">
        <v>6.4600000000000005E-2</v>
      </c>
      <c r="J364" s="47">
        <v>4.2900000000000001E-2</v>
      </c>
      <c r="K364" s="43"/>
      <c r="L364" s="124">
        <v>1071</v>
      </c>
      <c r="M364" s="43">
        <v>3.1213000000000002</v>
      </c>
      <c r="N364" s="43">
        <v>1.9822</v>
      </c>
      <c r="O364" s="43">
        <v>1.0257000000000001</v>
      </c>
      <c r="P364" s="43">
        <v>0.48630000000000001</v>
      </c>
      <c r="Q364" s="43">
        <v>0.1988</v>
      </c>
      <c r="R364" s="43">
        <v>6.9099999999999995E-2</v>
      </c>
      <c r="S364" s="47">
        <v>3.9100000000000003E-2</v>
      </c>
      <c r="T364" s="275"/>
      <c r="V364" s="274"/>
      <c r="W364" s="124">
        <v>1071</v>
      </c>
      <c r="X364" s="43">
        <v>1.1000000000000001E-3</v>
      </c>
      <c r="Y364" s="43">
        <v>4.1999999999999997E-3</v>
      </c>
      <c r="Z364" s="43">
        <v>2.0047999999999999</v>
      </c>
      <c r="AA364" s="47">
        <v>1.43E-2</v>
      </c>
      <c r="AB364" s="43"/>
      <c r="AC364" s="124">
        <v>1071</v>
      </c>
      <c r="AD364" s="43">
        <v>6.9999999999999999E-4</v>
      </c>
      <c r="AE364" s="43">
        <v>1.8200000000000001E-2</v>
      </c>
      <c r="AF364" s="43">
        <v>1.9822</v>
      </c>
      <c r="AG364" s="47">
        <v>4.7000000000000002E-3</v>
      </c>
      <c r="AH364" s="275"/>
    </row>
    <row r="365" spans="2:34" x14ac:dyDescent="0.25">
      <c r="B365" s="274"/>
      <c r="C365" s="124">
        <v>1074</v>
      </c>
      <c r="D365" s="43">
        <v>3.1785000000000001</v>
      </c>
      <c r="E365" s="43">
        <v>2.0105</v>
      </c>
      <c r="F365" s="43">
        <v>1.0629999999999999</v>
      </c>
      <c r="G365" s="43">
        <v>0.49330000000000002</v>
      </c>
      <c r="H365" s="43">
        <v>0.21429999999999999</v>
      </c>
      <c r="I365" s="43">
        <v>6.4699999999999994E-2</v>
      </c>
      <c r="J365" s="47">
        <v>4.2900000000000001E-2</v>
      </c>
      <c r="K365" s="43"/>
      <c r="L365" s="124">
        <v>1074</v>
      </c>
      <c r="M365" s="43">
        <v>3.1213000000000002</v>
      </c>
      <c r="N365" s="43">
        <v>1.9844999999999999</v>
      </c>
      <c r="O365" s="43">
        <v>1.0261</v>
      </c>
      <c r="P365" s="43">
        <v>0.48599999999999999</v>
      </c>
      <c r="Q365" s="43">
        <v>0.19900000000000001</v>
      </c>
      <c r="R365" s="43">
        <v>6.8900000000000003E-2</v>
      </c>
      <c r="S365" s="47">
        <v>3.9199999999999999E-2</v>
      </c>
      <c r="T365" s="275"/>
      <c r="V365" s="274"/>
      <c r="W365" s="124">
        <v>1074</v>
      </c>
      <c r="X365" s="43">
        <v>1.1000000000000001E-3</v>
      </c>
      <c r="Y365" s="43">
        <v>4.1999999999999997E-3</v>
      </c>
      <c r="Z365" s="43">
        <v>2.0105</v>
      </c>
      <c r="AA365" s="47">
        <v>1.44E-2</v>
      </c>
      <c r="AB365" s="43"/>
      <c r="AC365" s="124">
        <v>1074</v>
      </c>
      <c r="AD365" s="43">
        <v>6.9999999999999999E-4</v>
      </c>
      <c r="AE365" s="43">
        <v>1.83E-2</v>
      </c>
      <c r="AF365" s="43">
        <v>1.9844999999999999</v>
      </c>
      <c r="AG365" s="47">
        <v>4.7000000000000002E-3</v>
      </c>
      <c r="AH365" s="275"/>
    </row>
    <row r="366" spans="2:34" x14ac:dyDescent="0.25">
      <c r="B366" s="274"/>
      <c r="C366" s="124">
        <v>1077</v>
      </c>
      <c r="D366" s="43">
        <v>3.1116000000000001</v>
      </c>
      <c r="E366" s="43">
        <v>2.0105</v>
      </c>
      <c r="F366" s="43">
        <v>1.0687</v>
      </c>
      <c r="G366" s="43">
        <v>0.49330000000000002</v>
      </c>
      <c r="H366" s="43">
        <v>0.21390000000000001</v>
      </c>
      <c r="I366" s="43">
        <v>6.4799999999999996E-2</v>
      </c>
      <c r="J366" s="47">
        <v>4.2999999999999997E-2</v>
      </c>
      <c r="K366" s="43"/>
      <c r="L366" s="124">
        <v>1077</v>
      </c>
      <c r="M366" s="43">
        <v>3.1042000000000001</v>
      </c>
      <c r="N366" s="43">
        <v>1.9844999999999999</v>
      </c>
      <c r="O366" s="43">
        <v>1.0277000000000001</v>
      </c>
      <c r="P366" s="43">
        <v>0.48599999999999999</v>
      </c>
      <c r="Q366" s="43">
        <v>0.1988</v>
      </c>
      <c r="R366" s="43">
        <v>6.9000000000000006E-2</v>
      </c>
      <c r="S366" s="47">
        <v>3.9199999999999999E-2</v>
      </c>
      <c r="T366" s="275"/>
      <c r="V366" s="274"/>
      <c r="W366" s="124">
        <v>1077</v>
      </c>
      <c r="X366" s="43">
        <v>1.1000000000000001E-3</v>
      </c>
      <c r="Y366" s="43">
        <v>4.1000000000000003E-3</v>
      </c>
      <c r="Z366" s="43">
        <v>2.0105</v>
      </c>
      <c r="AA366" s="47">
        <v>1.4500000000000001E-2</v>
      </c>
      <c r="AB366" s="43"/>
      <c r="AC366" s="124">
        <v>1077</v>
      </c>
      <c r="AD366" s="43">
        <v>6.9999999999999999E-4</v>
      </c>
      <c r="AE366" s="43">
        <v>1.8499999999999999E-2</v>
      </c>
      <c r="AF366" s="43">
        <v>1.9844999999999999</v>
      </c>
      <c r="AG366" s="47">
        <v>4.7999999999999996E-3</v>
      </c>
      <c r="AH366" s="275"/>
    </row>
    <row r="367" spans="2:34" x14ac:dyDescent="0.25">
      <c r="B367" s="274"/>
      <c r="C367" s="124">
        <v>1080</v>
      </c>
      <c r="D367" s="43">
        <v>3.1116000000000001</v>
      </c>
      <c r="E367" s="43">
        <v>2.0047999999999999</v>
      </c>
      <c r="F367" s="43">
        <v>1.0687</v>
      </c>
      <c r="G367" s="43">
        <v>0.49370000000000003</v>
      </c>
      <c r="H367" s="43">
        <v>0.2137</v>
      </c>
      <c r="I367" s="43">
        <v>6.5000000000000002E-2</v>
      </c>
      <c r="J367" s="47">
        <v>4.3099999999999999E-2</v>
      </c>
      <c r="K367" s="43"/>
      <c r="L367" s="124">
        <v>1080</v>
      </c>
      <c r="M367" s="43">
        <v>3.1213000000000002</v>
      </c>
      <c r="N367" s="43">
        <v>1.9844999999999999</v>
      </c>
      <c r="O367" s="43">
        <v>1.0277000000000001</v>
      </c>
      <c r="P367" s="43">
        <v>0.48599999999999999</v>
      </c>
      <c r="Q367" s="43">
        <v>0.19900000000000001</v>
      </c>
      <c r="R367" s="43">
        <v>6.9099999999999995E-2</v>
      </c>
      <c r="S367" s="47">
        <v>3.9399999999999998E-2</v>
      </c>
      <c r="T367" s="275"/>
      <c r="V367" s="274"/>
      <c r="W367" s="124">
        <v>1080</v>
      </c>
      <c r="X367" s="43">
        <v>1.1000000000000001E-3</v>
      </c>
      <c r="Y367" s="43">
        <v>4.1999999999999997E-3</v>
      </c>
      <c r="Z367" s="43">
        <v>2.0047999999999999</v>
      </c>
      <c r="AA367" s="47">
        <v>1.46E-2</v>
      </c>
      <c r="AB367" s="43"/>
      <c r="AC367" s="124">
        <v>1080</v>
      </c>
      <c r="AD367" s="43">
        <v>5.9999999999999995E-4</v>
      </c>
      <c r="AE367" s="43">
        <v>1.8499999999999999E-2</v>
      </c>
      <c r="AF367" s="43">
        <v>1.9844999999999999</v>
      </c>
      <c r="AG367" s="47">
        <v>4.7000000000000002E-3</v>
      </c>
      <c r="AH367" s="275"/>
    </row>
    <row r="368" spans="2:34" x14ac:dyDescent="0.25">
      <c r="B368" s="274"/>
      <c r="C368" s="124">
        <v>1083</v>
      </c>
      <c r="D368" s="43">
        <v>3.1116000000000001</v>
      </c>
      <c r="E368" s="43">
        <v>2.0105</v>
      </c>
      <c r="F368" s="43">
        <v>1.0629999999999999</v>
      </c>
      <c r="G368" s="43">
        <v>0.49370000000000003</v>
      </c>
      <c r="H368" s="43">
        <v>0.2137</v>
      </c>
      <c r="I368" s="43">
        <v>6.5000000000000002E-2</v>
      </c>
      <c r="J368" s="47">
        <v>4.3099999999999999E-2</v>
      </c>
      <c r="K368" s="43"/>
      <c r="L368" s="124">
        <v>1083</v>
      </c>
      <c r="M368" s="43">
        <v>3.1213000000000002</v>
      </c>
      <c r="N368" s="43">
        <v>1.9844999999999999</v>
      </c>
      <c r="O368" s="43">
        <v>1.0289999999999999</v>
      </c>
      <c r="P368" s="43">
        <v>0.48599999999999999</v>
      </c>
      <c r="Q368" s="43">
        <v>0.19900000000000001</v>
      </c>
      <c r="R368" s="43">
        <v>6.9099999999999995E-2</v>
      </c>
      <c r="S368" s="47">
        <v>3.9399999999999998E-2</v>
      </c>
      <c r="T368" s="275"/>
      <c r="V368" s="274"/>
      <c r="W368" s="124">
        <v>1083</v>
      </c>
      <c r="X368" s="43">
        <v>1.1000000000000001E-3</v>
      </c>
      <c r="Y368" s="43">
        <v>4.1999999999999997E-3</v>
      </c>
      <c r="Z368" s="43">
        <v>2.0105</v>
      </c>
      <c r="AA368" s="47">
        <v>1.46E-2</v>
      </c>
      <c r="AB368" s="43"/>
      <c r="AC368" s="124">
        <v>1083</v>
      </c>
      <c r="AD368" s="43">
        <v>6.9999999999999999E-4</v>
      </c>
      <c r="AE368" s="43">
        <v>1.84E-2</v>
      </c>
      <c r="AF368" s="43">
        <v>1.9844999999999999</v>
      </c>
      <c r="AG368" s="47">
        <v>4.7000000000000002E-3</v>
      </c>
      <c r="AH368" s="275"/>
    </row>
    <row r="369" spans="2:34" x14ac:dyDescent="0.25">
      <c r="B369" s="274"/>
      <c r="C369" s="124">
        <v>1086</v>
      </c>
      <c r="D369" s="43">
        <v>3.1116000000000001</v>
      </c>
      <c r="E369" s="43">
        <v>2.0164</v>
      </c>
      <c r="F369" s="43">
        <v>1.0687</v>
      </c>
      <c r="G369" s="43">
        <v>0.49370000000000003</v>
      </c>
      <c r="H369" s="43">
        <v>0.2135</v>
      </c>
      <c r="I369" s="43">
        <v>6.5199999999999994E-2</v>
      </c>
      <c r="J369" s="47">
        <v>4.3200000000000002E-2</v>
      </c>
      <c r="K369" s="43"/>
      <c r="L369" s="124">
        <v>1086</v>
      </c>
      <c r="M369" s="43">
        <v>3.1213000000000002</v>
      </c>
      <c r="N369" s="43">
        <v>1.9867999999999999</v>
      </c>
      <c r="O369" s="43">
        <v>1.0298</v>
      </c>
      <c r="P369" s="43">
        <v>0.48630000000000001</v>
      </c>
      <c r="Q369" s="43">
        <v>0.19919999999999999</v>
      </c>
      <c r="R369" s="43">
        <v>6.9099999999999995E-2</v>
      </c>
      <c r="S369" s="47">
        <v>3.9399999999999998E-2</v>
      </c>
      <c r="T369" s="275"/>
      <c r="V369" s="274"/>
      <c r="W369" s="124">
        <v>1086</v>
      </c>
      <c r="X369" s="43">
        <v>1.1000000000000001E-3</v>
      </c>
      <c r="Y369" s="43">
        <v>4.1999999999999997E-3</v>
      </c>
      <c r="Z369" s="43">
        <v>2.0164</v>
      </c>
      <c r="AA369" s="47">
        <v>1.46E-2</v>
      </c>
      <c r="AB369" s="43"/>
      <c r="AC369" s="124">
        <v>1086</v>
      </c>
      <c r="AD369" s="43">
        <v>5.9999999999999995E-4</v>
      </c>
      <c r="AE369" s="43">
        <v>1.8599999999999998E-2</v>
      </c>
      <c r="AF369" s="43">
        <v>1.9867999999999999</v>
      </c>
      <c r="AG369" s="47">
        <v>4.7000000000000002E-3</v>
      </c>
      <c r="AH369" s="275"/>
    </row>
    <row r="370" spans="2:34" x14ac:dyDescent="0.25">
      <c r="B370" s="274"/>
      <c r="C370" s="124">
        <v>1089</v>
      </c>
      <c r="D370" s="43">
        <v>3.1785000000000001</v>
      </c>
      <c r="E370" s="43">
        <v>2.0164</v>
      </c>
      <c r="F370" s="43">
        <v>1.0687</v>
      </c>
      <c r="G370" s="43">
        <v>0.49399999999999999</v>
      </c>
      <c r="H370" s="43">
        <v>0.21329999999999999</v>
      </c>
      <c r="I370" s="43">
        <v>6.5299999999999997E-2</v>
      </c>
      <c r="J370" s="47">
        <v>4.3200000000000002E-2</v>
      </c>
      <c r="K370" s="43"/>
      <c r="L370" s="124">
        <v>1089</v>
      </c>
      <c r="M370" s="43">
        <v>3.1213000000000002</v>
      </c>
      <c r="N370" s="43">
        <v>1.9867999999999999</v>
      </c>
      <c r="O370" s="43">
        <v>1.0302</v>
      </c>
      <c r="P370" s="43">
        <v>0.48909999999999998</v>
      </c>
      <c r="Q370" s="43">
        <v>0.19939999999999999</v>
      </c>
      <c r="R370" s="43">
        <v>6.9199999999999998E-2</v>
      </c>
      <c r="S370" s="47">
        <v>3.95E-2</v>
      </c>
      <c r="T370" s="275"/>
      <c r="V370" s="274"/>
      <c r="W370" s="124">
        <v>1089</v>
      </c>
      <c r="X370" s="43">
        <v>1.1000000000000001E-3</v>
      </c>
      <c r="Y370" s="43">
        <v>4.1999999999999997E-3</v>
      </c>
      <c r="Z370" s="43">
        <v>2.0164</v>
      </c>
      <c r="AA370" s="47">
        <v>1.47E-2</v>
      </c>
      <c r="AB370" s="43"/>
      <c r="AC370" s="124">
        <v>1089</v>
      </c>
      <c r="AD370" s="43">
        <v>6.9999999999999999E-4</v>
      </c>
      <c r="AE370" s="43">
        <v>1.8599999999999998E-2</v>
      </c>
      <c r="AF370" s="43">
        <v>1.9867999999999999</v>
      </c>
      <c r="AG370" s="47">
        <v>4.7000000000000002E-3</v>
      </c>
      <c r="AH370" s="275"/>
    </row>
    <row r="371" spans="2:34" x14ac:dyDescent="0.25">
      <c r="B371" s="274"/>
      <c r="C371" s="124">
        <v>1092</v>
      </c>
      <c r="D371" s="43">
        <v>3.1116000000000001</v>
      </c>
      <c r="E371" s="43">
        <v>2.0105</v>
      </c>
      <c r="F371" s="43">
        <v>1.0680000000000001</v>
      </c>
      <c r="G371" s="43">
        <v>0.49370000000000003</v>
      </c>
      <c r="H371" s="43">
        <v>0.21329999999999999</v>
      </c>
      <c r="I371" s="43">
        <v>6.54E-2</v>
      </c>
      <c r="J371" s="47">
        <v>4.3200000000000002E-2</v>
      </c>
      <c r="K371" s="43"/>
      <c r="L371" s="124">
        <v>1092</v>
      </c>
      <c r="M371" s="43">
        <v>3.1213000000000002</v>
      </c>
      <c r="N371" s="43">
        <v>1.9844999999999999</v>
      </c>
      <c r="O371" s="43">
        <v>1.0306</v>
      </c>
      <c r="P371" s="43">
        <v>0.48909999999999998</v>
      </c>
      <c r="Q371" s="43">
        <v>0.19919999999999999</v>
      </c>
      <c r="R371" s="43">
        <v>6.9199999999999998E-2</v>
      </c>
      <c r="S371" s="47">
        <v>3.95E-2</v>
      </c>
      <c r="T371" s="275"/>
      <c r="V371" s="274"/>
      <c r="W371" s="124">
        <v>1092</v>
      </c>
      <c r="X371" s="43">
        <v>1.1000000000000001E-3</v>
      </c>
      <c r="Y371" s="43">
        <v>4.3E-3</v>
      </c>
      <c r="Z371" s="43">
        <v>2.0105</v>
      </c>
      <c r="AA371" s="47">
        <v>1.47E-2</v>
      </c>
      <c r="AB371" s="43"/>
      <c r="AC371" s="124">
        <v>1092</v>
      </c>
      <c r="AD371" s="43">
        <v>6.9999999999999999E-4</v>
      </c>
      <c r="AE371" s="43">
        <v>1.8599999999999998E-2</v>
      </c>
      <c r="AF371" s="43">
        <v>1.9844999999999999</v>
      </c>
      <c r="AG371" s="47">
        <v>4.7000000000000002E-3</v>
      </c>
      <c r="AH371" s="275"/>
    </row>
    <row r="372" spans="2:34" x14ac:dyDescent="0.25">
      <c r="B372" s="274"/>
      <c r="C372" s="124">
        <v>1095</v>
      </c>
      <c r="D372" s="43">
        <v>3.1116000000000001</v>
      </c>
      <c r="E372" s="43">
        <v>2.0148000000000001</v>
      </c>
      <c r="F372" s="43">
        <v>1.0680000000000001</v>
      </c>
      <c r="G372" s="43">
        <v>0.49399999999999999</v>
      </c>
      <c r="H372" s="43">
        <v>0.21310000000000001</v>
      </c>
      <c r="I372" s="43">
        <v>6.5500000000000003E-2</v>
      </c>
      <c r="J372" s="47">
        <v>4.3400000000000001E-2</v>
      </c>
      <c r="K372" s="43"/>
      <c r="L372" s="124">
        <v>1095</v>
      </c>
      <c r="M372" s="43">
        <v>3.1213000000000002</v>
      </c>
      <c r="N372" s="43">
        <v>1.9896</v>
      </c>
      <c r="O372" s="43">
        <v>1.0314000000000001</v>
      </c>
      <c r="P372" s="43">
        <v>0.48909999999999998</v>
      </c>
      <c r="Q372" s="43">
        <v>0.19939999999999999</v>
      </c>
      <c r="R372" s="43">
        <v>6.9199999999999998E-2</v>
      </c>
      <c r="S372" s="47">
        <v>3.9600000000000003E-2</v>
      </c>
      <c r="T372" s="275"/>
      <c r="V372" s="274"/>
      <c r="W372" s="124">
        <v>1095</v>
      </c>
      <c r="X372" s="43">
        <v>1.1000000000000001E-3</v>
      </c>
      <c r="Y372" s="43">
        <v>4.4000000000000003E-3</v>
      </c>
      <c r="Z372" s="43">
        <v>2.0148000000000001</v>
      </c>
      <c r="AA372" s="47">
        <v>1.4800000000000001E-2</v>
      </c>
      <c r="AB372" s="43"/>
      <c r="AC372" s="124">
        <v>1095</v>
      </c>
      <c r="AD372" s="43">
        <v>5.9999999999999995E-4</v>
      </c>
      <c r="AE372" s="43">
        <v>1.8599999999999998E-2</v>
      </c>
      <c r="AF372" s="43">
        <v>1.9896</v>
      </c>
      <c r="AG372" s="47">
        <v>4.7000000000000002E-3</v>
      </c>
      <c r="AH372" s="275"/>
    </row>
    <row r="373" spans="2:34" x14ac:dyDescent="0.25">
      <c r="B373" s="274"/>
      <c r="C373" s="124">
        <v>1098</v>
      </c>
      <c r="D373" s="43">
        <v>3.1785000000000001</v>
      </c>
      <c r="E373" s="43">
        <v>2.0148000000000001</v>
      </c>
      <c r="F373" s="43">
        <v>1.0680000000000001</v>
      </c>
      <c r="G373" s="43">
        <v>0.49399999999999999</v>
      </c>
      <c r="H373" s="43">
        <v>0.21299999999999999</v>
      </c>
      <c r="I373" s="43">
        <v>6.5600000000000006E-2</v>
      </c>
      <c r="J373" s="47">
        <v>4.3400000000000001E-2</v>
      </c>
      <c r="K373" s="43"/>
      <c r="L373" s="124">
        <v>1098</v>
      </c>
      <c r="M373" s="43">
        <v>3.1213000000000002</v>
      </c>
      <c r="N373" s="43">
        <v>1.9896</v>
      </c>
      <c r="O373" s="43">
        <v>1.0322</v>
      </c>
      <c r="P373" s="43">
        <v>0.48909999999999998</v>
      </c>
      <c r="Q373" s="43">
        <v>0.19989999999999999</v>
      </c>
      <c r="R373" s="43">
        <v>6.93E-2</v>
      </c>
      <c r="S373" s="47">
        <v>3.9600000000000003E-2</v>
      </c>
      <c r="T373" s="275"/>
      <c r="V373" s="274"/>
      <c r="W373" s="124">
        <v>1098</v>
      </c>
      <c r="X373" s="43">
        <v>1.1000000000000001E-3</v>
      </c>
      <c r="Y373" s="43">
        <v>4.4999999999999997E-3</v>
      </c>
      <c r="Z373" s="43">
        <v>2.0148000000000001</v>
      </c>
      <c r="AA373" s="47">
        <v>1.4800000000000001E-2</v>
      </c>
      <c r="AB373" s="43"/>
      <c r="AC373" s="124">
        <v>1098</v>
      </c>
      <c r="AD373" s="43">
        <v>5.9999999999999995E-4</v>
      </c>
      <c r="AE373" s="43">
        <v>1.8700000000000001E-2</v>
      </c>
      <c r="AF373" s="43">
        <v>1.9896</v>
      </c>
      <c r="AG373" s="47">
        <v>4.7000000000000002E-3</v>
      </c>
      <c r="AH373" s="275"/>
    </row>
    <row r="374" spans="2:34" x14ac:dyDescent="0.25">
      <c r="B374" s="274"/>
      <c r="C374" s="124">
        <v>1101</v>
      </c>
      <c r="D374" s="43">
        <v>3.1785000000000001</v>
      </c>
      <c r="E374" s="43">
        <v>2.0148000000000001</v>
      </c>
      <c r="F374" s="43">
        <v>1.0687</v>
      </c>
      <c r="G374" s="43">
        <v>0.49399999999999999</v>
      </c>
      <c r="H374" s="43">
        <v>0.21290000000000001</v>
      </c>
      <c r="I374" s="43">
        <v>6.5799999999999997E-2</v>
      </c>
      <c r="J374" s="47">
        <v>4.3400000000000001E-2</v>
      </c>
      <c r="K374" s="43"/>
      <c r="L374" s="124">
        <v>1101</v>
      </c>
      <c r="M374" s="43">
        <v>3.1213000000000002</v>
      </c>
      <c r="N374" s="43">
        <v>1.9896</v>
      </c>
      <c r="O374" s="43">
        <v>1.0330999999999999</v>
      </c>
      <c r="P374" s="43">
        <v>0.48920000000000002</v>
      </c>
      <c r="Q374" s="43">
        <v>0.19989999999999999</v>
      </c>
      <c r="R374" s="43">
        <v>6.9400000000000003E-2</v>
      </c>
      <c r="S374" s="47">
        <v>3.9600000000000003E-2</v>
      </c>
      <c r="T374" s="275"/>
      <c r="V374" s="274"/>
      <c r="W374" s="124">
        <v>1101</v>
      </c>
      <c r="X374" s="43">
        <v>1.1000000000000001E-3</v>
      </c>
      <c r="Y374" s="43">
        <v>4.5999999999999999E-3</v>
      </c>
      <c r="Z374" s="43">
        <v>2.0148000000000001</v>
      </c>
      <c r="AA374" s="47">
        <v>1.49E-2</v>
      </c>
      <c r="AB374" s="43"/>
      <c r="AC374" s="124">
        <v>1101</v>
      </c>
      <c r="AD374" s="43">
        <v>5.9999999999999995E-4</v>
      </c>
      <c r="AE374" s="43">
        <v>1.8700000000000001E-2</v>
      </c>
      <c r="AF374" s="43">
        <v>1.9896</v>
      </c>
      <c r="AG374" s="47">
        <v>4.7000000000000002E-3</v>
      </c>
      <c r="AH374" s="275"/>
    </row>
    <row r="375" spans="2:34" x14ac:dyDescent="0.25">
      <c r="B375" s="274"/>
      <c r="C375" s="124">
        <v>1104</v>
      </c>
      <c r="D375" s="43">
        <v>3.1116000000000001</v>
      </c>
      <c r="E375" s="43">
        <v>2.0164</v>
      </c>
      <c r="F375" s="43">
        <v>1.0687</v>
      </c>
      <c r="G375" s="43">
        <v>0.49370000000000003</v>
      </c>
      <c r="H375" s="43">
        <v>0.2127</v>
      </c>
      <c r="I375" s="43">
        <v>6.5600000000000006E-2</v>
      </c>
      <c r="J375" s="47">
        <v>4.3499999999999997E-2</v>
      </c>
      <c r="K375" s="43"/>
      <c r="L375" s="124">
        <v>1104</v>
      </c>
      <c r="M375" s="43">
        <v>3.1713</v>
      </c>
      <c r="N375" s="43">
        <v>1.9896</v>
      </c>
      <c r="O375" s="43">
        <v>1.0330999999999999</v>
      </c>
      <c r="P375" s="43">
        <v>0.48909999999999998</v>
      </c>
      <c r="Q375" s="43">
        <v>0.19989999999999999</v>
      </c>
      <c r="R375" s="43">
        <v>6.93E-2</v>
      </c>
      <c r="S375" s="47">
        <v>3.9699999999999999E-2</v>
      </c>
      <c r="T375" s="275"/>
      <c r="V375" s="274"/>
      <c r="W375" s="124">
        <v>1104</v>
      </c>
      <c r="X375" s="43">
        <v>1E-3</v>
      </c>
      <c r="Y375" s="43">
        <v>4.7999999999999996E-3</v>
      </c>
      <c r="Z375" s="43">
        <v>2.0164</v>
      </c>
      <c r="AA375" s="47">
        <v>1.49E-2</v>
      </c>
      <c r="AB375" s="43"/>
      <c r="AC375" s="124">
        <v>1104</v>
      </c>
      <c r="AD375" s="43">
        <v>5.9999999999999995E-4</v>
      </c>
      <c r="AE375" s="43">
        <v>1.8800000000000001E-2</v>
      </c>
      <c r="AF375" s="43">
        <v>1.9896</v>
      </c>
      <c r="AG375" s="47">
        <v>4.5999999999999999E-3</v>
      </c>
      <c r="AH375" s="275"/>
    </row>
    <row r="376" spans="2:34" x14ac:dyDescent="0.25">
      <c r="B376" s="274"/>
      <c r="C376" s="124">
        <v>1107</v>
      </c>
      <c r="D376" s="43">
        <v>3.1785000000000001</v>
      </c>
      <c r="E376" s="43">
        <v>2.0164</v>
      </c>
      <c r="F376" s="43">
        <v>1.0687</v>
      </c>
      <c r="G376" s="43">
        <v>0.49399999999999999</v>
      </c>
      <c r="H376" s="43">
        <v>0.21260000000000001</v>
      </c>
      <c r="I376" s="43">
        <v>6.5699999999999995E-2</v>
      </c>
      <c r="J376" s="47">
        <v>4.36E-2</v>
      </c>
      <c r="K376" s="43"/>
      <c r="L376" s="124">
        <v>1107</v>
      </c>
      <c r="M376" s="43">
        <v>3.1713</v>
      </c>
      <c r="N376" s="43">
        <v>1.9938</v>
      </c>
      <c r="O376" s="43">
        <v>1.0335000000000001</v>
      </c>
      <c r="P376" s="43">
        <v>0.48930000000000001</v>
      </c>
      <c r="Q376" s="43">
        <v>0.2001</v>
      </c>
      <c r="R376" s="43">
        <v>6.93E-2</v>
      </c>
      <c r="S376" s="47">
        <v>3.9800000000000002E-2</v>
      </c>
      <c r="T376" s="275"/>
      <c r="V376" s="274"/>
      <c r="W376" s="124">
        <v>1107</v>
      </c>
      <c r="X376" s="43">
        <v>8.9999999999999998E-4</v>
      </c>
      <c r="Y376" s="43">
        <v>5.1000000000000004E-3</v>
      </c>
      <c r="Z376" s="43">
        <v>2.0164</v>
      </c>
      <c r="AA376" s="47">
        <v>1.4999999999999999E-2</v>
      </c>
      <c r="AB376" s="43"/>
      <c r="AC376" s="124">
        <v>1107</v>
      </c>
      <c r="AD376" s="43">
        <v>6.9999999999999999E-4</v>
      </c>
      <c r="AE376" s="43">
        <v>1.89E-2</v>
      </c>
      <c r="AF376" s="43">
        <v>1.9938</v>
      </c>
      <c r="AG376" s="47">
        <v>4.7000000000000002E-3</v>
      </c>
      <c r="AH376" s="275"/>
    </row>
    <row r="377" spans="2:34" x14ac:dyDescent="0.25">
      <c r="B377" s="274"/>
      <c r="C377" s="124">
        <v>1110</v>
      </c>
      <c r="D377" s="43">
        <v>3.1116000000000001</v>
      </c>
      <c r="E377" s="43">
        <v>2.0148000000000001</v>
      </c>
      <c r="F377" s="43">
        <v>1.0680000000000001</v>
      </c>
      <c r="G377" s="43">
        <v>0.49490000000000001</v>
      </c>
      <c r="H377" s="43">
        <v>0.21249999999999999</v>
      </c>
      <c r="I377" s="43">
        <v>6.59E-2</v>
      </c>
      <c r="J377" s="47">
        <v>4.36E-2</v>
      </c>
      <c r="K377" s="43"/>
      <c r="L377" s="124">
        <v>1110</v>
      </c>
      <c r="M377" s="43">
        <v>3.1713</v>
      </c>
      <c r="N377" s="43">
        <v>1.9938</v>
      </c>
      <c r="O377" s="43">
        <v>1.0339</v>
      </c>
      <c r="P377" s="43">
        <v>0.48909999999999998</v>
      </c>
      <c r="Q377" s="43">
        <v>0.20039999999999999</v>
      </c>
      <c r="R377" s="43">
        <v>6.9400000000000003E-2</v>
      </c>
      <c r="S377" s="47">
        <v>3.9699999999999999E-2</v>
      </c>
      <c r="T377" s="275"/>
      <c r="V377" s="274"/>
      <c r="W377" s="124">
        <v>1110</v>
      </c>
      <c r="X377" s="43">
        <v>8.0000000000000004E-4</v>
      </c>
      <c r="Y377" s="43">
        <v>5.1000000000000004E-3</v>
      </c>
      <c r="Z377" s="43">
        <v>2.0148000000000001</v>
      </c>
      <c r="AA377" s="47">
        <v>1.4999999999999999E-2</v>
      </c>
      <c r="AB377" s="43"/>
      <c r="AC377" s="124">
        <v>1110</v>
      </c>
      <c r="AD377" s="43">
        <v>6.9999999999999999E-4</v>
      </c>
      <c r="AE377" s="43">
        <v>1.8800000000000001E-2</v>
      </c>
      <c r="AF377" s="43">
        <v>1.9938</v>
      </c>
      <c r="AG377" s="47">
        <v>4.5999999999999999E-3</v>
      </c>
      <c r="AH377" s="275"/>
    </row>
    <row r="378" spans="2:34" x14ac:dyDescent="0.25">
      <c r="B378" s="274"/>
      <c r="C378" s="124">
        <v>1113</v>
      </c>
      <c r="D378" s="43">
        <v>3.1785000000000001</v>
      </c>
      <c r="E378" s="43">
        <v>2.0164</v>
      </c>
      <c r="F378" s="43">
        <v>1.0680000000000001</v>
      </c>
      <c r="G378" s="43">
        <v>0.49490000000000001</v>
      </c>
      <c r="H378" s="43">
        <v>0.21229999999999999</v>
      </c>
      <c r="I378" s="43">
        <v>6.6100000000000006E-2</v>
      </c>
      <c r="J378" s="47">
        <v>4.3700000000000003E-2</v>
      </c>
      <c r="K378" s="43"/>
      <c r="L378" s="124">
        <v>1113</v>
      </c>
      <c r="M378" s="43">
        <v>3.1713</v>
      </c>
      <c r="N378" s="43">
        <v>1.9896</v>
      </c>
      <c r="O378" s="43">
        <v>1.0343</v>
      </c>
      <c r="P378" s="43">
        <v>0.48930000000000001</v>
      </c>
      <c r="Q378" s="43">
        <v>0.20039999999999999</v>
      </c>
      <c r="R378" s="43">
        <v>6.9400000000000003E-2</v>
      </c>
      <c r="S378" s="47">
        <v>3.9800000000000002E-2</v>
      </c>
      <c r="T378" s="275"/>
      <c r="V378" s="274"/>
      <c r="W378" s="124">
        <v>1113</v>
      </c>
      <c r="X378" s="43">
        <v>6.9999999999999999E-4</v>
      </c>
      <c r="Y378" s="43">
        <v>5.3E-3</v>
      </c>
      <c r="Z378" s="43">
        <v>2.0164</v>
      </c>
      <c r="AA378" s="47">
        <v>1.5100000000000001E-2</v>
      </c>
      <c r="AB378" s="43"/>
      <c r="AC378" s="124">
        <v>1113</v>
      </c>
      <c r="AD378" s="43">
        <v>8.0000000000000004E-4</v>
      </c>
      <c r="AE378" s="43">
        <v>1.89E-2</v>
      </c>
      <c r="AF378" s="43">
        <v>1.9896</v>
      </c>
      <c r="AG378" s="47">
        <v>4.5999999999999999E-3</v>
      </c>
      <c r="AH378" s="275"/>
    </row>
    <row r="379" spans="2:34" x14ac:dyDescent="0.25">
      <c r="B379" s="274"/>
      <c r="C379" s="124">
        <v>1116</v>
      </c>
      <c r="D379" s="43">
        <v>3.1785000000000001</v>
      </c>
      <c r="E379" s="43">
        <v>2.0164</v>
      </c>
      <c r="F379" s="43">
        <v>1.0680000000000001</v>
      </c>
      <c r="G379" s="43">
        <v>0.49399999999999999</v>
      </c>
      <c r="H379" s="43">
        <v>0.21210000000000001</v>
      </c>
      <c r="I379" s="43">
        <v>6.6100000000000006E-2</v>
      </c>
      <c r="J379" s="47">
        <v>4.3700000000000003E-2</v>
      </c>
      <c r="K379" s="43"/>
      <c r="L379" s="124">
        <v>1116</v>
      </c>
      <c r="M379" s="43">
        <v>3.1913</v>
      </c>
      <c r="N379" s="43">
        <v>1.9938</v>
      </c>
      <c r="O379" s="43">
        <v>1.0350999999999999</v>
      </c>
      <c r="P379" s="43">
        <v>0.48909999999999998</v>
      </c>
      <c r="Q379" s="43">
        <v>0.2006</v>
      </c>
      <c r="R379" s="43">
        <v>6.9500000000000006E-2</v>
      </c>
      <c r="S379" s="47">
        <v>3.9800000000000002E-2</v>
      </c>
      <c r="T379" s="275"/>
      <c r="V379" s="274"/>
      <c r="W379" s="124">
        <v>1116</v>
      </c>
      <c r="X379" s="43">
        <v>8.0000000000000004E-4</v>
      </c>
      <c r="Y379" s="43">
        <v>5.4000000000000003E-3</v>
      </c>
      <c r="Z379" s="43">
        <v>2.0164</v>
      </c>
      <c r="AA379" s="47">
        <v>1.52E-2</v>
      </c>
      <c r="AB379" s="43"/>
      <c r="AC379" s="124">
        <v>1116</v>
      </c>
      <c r="AD379" s="43">
        <v>6.9999999999999999E-4</v>
      </c>
      <c r="AE379" s="43">
        <v>1.89E-2</v>
      </c>
      <c r="AF379" s="43">
        <v>1.9938</v>
      </c>
      <c r="AG379" s="47">
        <v>4.5999999999999999E-3</v>
      </c>
      <c r="AH379" s="275"/>
    </row>
    <row r="380" spans="2:34" x14ac:dyDescent="0.25">
      <c r="B380" s="274"/>
      <c r="C380" s="124">
        <v>1119</v>
      </c>
      <c r="D380" s="43">
        <v>3.1785000000000001</v>
      </c>
      <c r="E380" s="43">
        <v>2.0188000000000001</v>
      </c>
      <c r="F380" s="43">
        <v>1.0687</v>
      </c>
      <c r="G380" s="43">
        <v>0.49490000000000001</v>
      </c>
      <c r="H380" s="43">
        <v>0.21190000000000001</v>
      </c>
      <c r="I380" s="43">
        <v>6.6400000000000001E-2</v>
      </c>
      <c r="J380" s="47">
        <v>4.3799999999999999E-2</v>
      </c>
      <c r="K380" s="43"/>
      <c r="L380" s="124">
        <v>1119</v>
      </c>
      <c r="M380" s="43">
        <v>3.1913</v>
      </c>
      <c r="N380" s="43">
        <v>1.9938</v>
      </c>
      <c r="O380" s="43">
        <v>1.0356000000000001</v>
      </c>
      <c r="P380" s="43">
        <v>0.48930000000000001</v>
      </c>
      <c r="Q380" s="43">
        <v>0.20080000000000001</v>
      </c>
      <c r="R380" s="43">
        <v>6.9500000000000006E-2</v>
      </c>
      <c r="S380" s="47">
        <v>3.9899999999999998E-2</v>
      </c>
      <c r="T380" s="275"/>
      <c r="V380" s="274"/>
      <c r="W380" s="124">
        <v>1119</v>
      </c>
      <c r="X380" s="43">
        <v>8.0000000000000004E-4</v>
      </c>
      <c r="Y380" s="43">
        <v>5.4999999999999997E-3</v>
      </c>
      <c r="Z380" s="43">
        <v>2.0188000000000001</v>
      </c>
      <c r="AA380" s="47">
        <v>1.5299999999999999E-2</v>
      </c>
      <c r="AB380" s="43"/>
      <c r="AC380" s="124">
        <v>1119</v>
      </c>
      <c r="AD380" s="43">
        <v>8.0000000000000004E-4</v>
      </c>
      <c r="AE380" s="43">
        <v>1.9E-2</v>
      </c>
      <c r="AF380" s="43">
        <v>1.9938</v>
      </c>
      <c r="AG380" s="47">
        <v>4.7000000000000002E-3</v>
      </c>
      <c r="AH380" s="275"/>
    </row>
    <row r="381" spans="2:34" x14ac:dyDescent="0.25">
      <c r="B381" s="274"/>
      <c r="C381" s="124">
        <v>1122</v>
      </c>
      <c r="D381" s="43">
        <v>3.2576999999999998</v>
      </c>
      <c r="E381" s="43">
        <v>2.0188000000000001</v>
      </c>
      <c r="F381" s="43">
        <v>1.0692999999999999</v>
      </c>
      <c r="G381" s="43">
        <v>0.49469999999999997</v>
      </c>
      <c r="H381" s="43">
        <v>0.21160000000000001</v>
      </c>
      <c r="I381" s="43">
        <v>6.6500000000000004E-2</v>
      </c>
      <c r="J381" s="47">
        <v>4.3799999999999999E-2</v>
      </c>
      <c r="K381" s="43"/>
      <c r="L381" s="124">
        <v>1122</v>
      </c>
      <c r="M381" s="43">
        <v>3.1713</v>
      </c>
      <c r="N381" s="43">
        <v>1.9938</v>
      </c>
      <c r="O381" s="43">
        <v>1.0364</v>
      </c>
      <c r="P381" s="43">
        <v>0.48949999999999999</v>
      </c>
      <c r="Q381" s="43">
        <v>0.2006</v>
      </c>
      <c r="R381" s="43">
        <v>6.9400000000000003E-2</v>
      </c>
      <c r="S381" s="47">
        <v>0.04</v>
      </c>
      <c r="T381" s="275"/>
      <c r="V381" s="274"/>
      <c r="W381" s="124">
        <v>1122</v>
      </c>
      <c r="X381" s="43">
        <v>6.9999999999999999E-4</v>
      </c>
      <c r="Y381" s="43">
        <v>5.5999999999999999E-3</v>
      </c>
      <c r="Z381" s="43">
        <v>2.0188000000000001</v>
      </c>
      <c r="AA381" s="47">
        <v>1.5299999999999999E-2</v>
      </c>
      <c r="AB381" s="43"/>
      <c r="AC381" s="124">
        <v>1122</v>
      </c>
      <c r="AD381" s="43">
        <v>6.9999999999999999E-4</v>
      </c>
      <c r="AE381" s="43">
        <v>1.9099999999999999E-2</v>
      </c>
      <c r="AF381" s="43">
        <v>1.9938</v>
      </c>
      <c r="AG381" s="47">
        <v>4.7000000000000002E-3</v>
      </c>
      <c r="AH381" s="275"/>
    </row>
    <row r="382" spans="2:34" x14ac:dyDescent="0.25">
      <c r="B382" s="274"/>
      <c r="C382" s="124">
        <v>1125</v>
      </c>
      <c r="D382" s="43">
        <v>3.2576999999999998</v>
      </c>
      <c r="E382" s="43">
        <v>2.0188000000000001</v>
      </c>
      <c r="F382" s="43">
        <v>1.0692999999999999</v>
      </c>
      <c r="G382" s="43">
        <v>0.49469999999999997</v>
      </c>
      <c r="H382" s="43">
        <v>0.21160000000000001</v>
      </c>
      <c r="I382" s="43">
        <v>6.6600000000000006E-2</v>
      </c>
      <c r="J382" s="47">
        <v>4.3900000000000002E-2</v>
      </c>
      <c r="K382" s="43"/>
      <c r="L382" s="124">
        <v>1125</v>
      </c>
      <c r="M382" s="43">
        <v>3.1713</v>
      </c>
      <c r="N382" s="43">
        <v>1.9938</v>
      </c>
      <c r="O382" s="43">
        <v>1.0367999999999999</v>
      </c>
      <c r="P382" s="43">
        <v>0.4899</v>
      </c>
      <c r="Q382" s="43">
        <v>0.20080000000000001</v>
      </c>
      <c r="R382" s="43">
        <v>6.9699999999999998E-2</v>
      </c>
      <c r="S382" s="47">
        <v>3.9899999999999998E-2</v>
      </c>
      <c r="T382" s="275"/>
      <c r="V382" s="274"/>
      <c r="W382" s="124">
        <v>1125</v>
      </c>
      <c r="X382" s="43">
        <v>5.0000000000000001E-4</v>
      </c>
      <c r="Y382" s="43">
        <v>5.7000000000000002E-3</v>
      </c>
      <c r="Z382" s="43">
        <v>2.0188000000000001</v>
      </c>
      <c r="AA382" s="47">
        <v>1.54E-2</v>
      </c>
      <c r="AB382" s="43"/>
      <c r="AC382" s="124">
        <v>1125</v>
      </c>
      <c r="AD382" s="43">
        <v>8.0000000000000004E-4</v>
      </c>
      <c r="AE382" s="43">
        <v>1.9199999999999998E-2</v>
      </c>
      <c r="AF382" s="43">
        <v>1.9938</v>
      </c>
      <c r="AG382" s="47">
        <v>4.5999999999999999E-3</v>
      </c>
      <c r="AH382" s="275"/>
    </row>
    <row r="383" spans="2:34" x14ac:dyDescent="0.25">
      <c r="B383" s="274"/>
      <c r="C383" s="124">
        <v>1128</v>
      </c>
      <c r="D383" s="43">
        <v>3.1785000000000001</v>
      </c>
      <c r="E383" s="43">
        <v>2.0190999999999999</v>
      </c>
      <c r="F383" s="43">
        <v>1.0692999999999999</v>
      </c>
      <c r="G383" s="43">
        <v>0.49490000000000001</v>
      </c>
      <c r="H383" s="43">
        <v>0.21160000000000001</v>
      </c>
      <c r="I383" s="43">
        <v>6.6699999999999995E-2</v>
      </c>
      <c r="J383" s="47">
        <v>4.3999999999999997E-2</v>
      </c>
      <c r="K383" s="43"/>
      <c r="L383" s="124">
        <v>1128</v>
      </c>
      <c r="M383" s="43">
        <v>3.1713</v>
      </c>
      <c r="N383" s="43">
        <v>1.9924999999999999</v>
      </c>
      <c r="O383" s="43">
        <v>1.0376000000000001</v>
      </c>
      <c r="P383" s="43">
        <v>0.48949999999999999</v>
      </c>
      <c r="Q383" s="43">
        <v>0.20080000000000001</v>
      </c>
      <c r="R383" s="43">
        <v>6.9699999999999998E-2</v>
      </c>
      <c r="S383" s="47">
        <v>0.04</v>
      </c>
      <c r="T383" s="275"/>
      <c r="V383" s="274"/>
      <c r="W383" s="124">
        <v>1128</v>
      </c>
      <c r="X383" s="43">
        <v>5.9999999999999995E-4</v>
      </c>
      <c r="Y383" s="43">
        <v>5.7999999999999996E-3</v>
      </c>
      <c r="Z383" s="43">
        <v>2.0190999999999999</v>
      </c>
      <c r="AA383" s="47">
        <v>1.55E-2</v>
      </c>
      <c r="AB383" s="43"/>
      <c r="AC383" s="124">
        <v>1128</v>
      </c>
      <c r="AD383" s="43">
        <v>8.9999999999999998E-4</v>
      </c>
      <c r="AE383" s="43">
        <v>1.9199999999999998E-2</v>
      </c>
      <c r="AF383" s="43">
        <v>1.9924999999999999</v>
      </c>
      <c r="AG383" s="47">
        <v>4.5999999999999999E-3</v>
      </c>
      <c r="AH383" s="275"/>
    </row>
    <row r="384" spans="2:34" x14ac:dyDescent="0.25">
      <c r="B384" s="274"/>
      <c r="C384" s="124">
        <v>1131</v>
      </c>
      <c r="D384" s="43">
        <v>3.1785000000000001</v>
      </c>
      <c r="E384" s="43">
        <v>2.0190999999999999</v>
      </c>
      <c r="F384" s="43">
        <v>1.07</v>
      </c>
      <c r="G384" s="43">
        <v>0.49469999999999997</v>
      </c>
      <c r="H384" s="43">
        <v>0.2114</v>
      </c>
      <c r="I384" s="43">
        <v>6.6699999999999995E-2</v>
      </c>
      <c r="J384" s="47">
        <v>4.41E-2</v>
      </c>
      <c r="K384" s="43"/>
      <c r="L384" s="124">
        <v>1131</v>
      </c>
      <c r="M384" s="43">
        <v>3.1213000000000002</v>
      </c>
      <c r="N384" s="43">
        <v>1.9966999999999999</v>
      </c>
      <c r="O384" s="43">
        <v>1.0381</v>
      </c>
      <c r="P384" s="43">
        <v>0.48949999999999999</v>
      </c>
      <c r="Q384" s="43">
        <v>0.2009</v>
      </c>
      <c r="R384" s="43">
        <v>6.9699999999999998E-2</v>
      </c>
      <c r="S384" s="47">
        <v>3.9899999999999998E-2</v>
      </c>
      <c r="T384" s="275"/>
      <c r="V384" s="274"/>
      <c r="W384" s="124">
        <v>1131</v>
      </c>
      <c r="X384" s="43">
        <v>5.0000000000000001E-4</v>
      </c>
      <c r="Y384" s="43">
        <v>5.7999999999999996E-3</v>
      </c>
      <c r="Z384" s="43">
        <v>2.0190999999999999</v>
      </c>
      <c r="AA384" s="47">
        <v>1.55E-2</v>
      </c>
      <c r="AB384" s="43"/>
      <c r="AC384" s="124">
        <v>1131</v>
      </c>
      <c r="AD384" s="43">
        <v>8.9999999999999998E-4</v>
      </c>
      <c r="AE384" s="43">
        <v>1.9300000000000001E-2</v>
      </c>
      <c r="AF384" s="43">
        <v>1.9966999999999999</v>
      </c>
      <c r="AG384" s="47">
        <v>4.7000000000000002E-3</v>
      </c>
      <c r="AH384" s="275"/>
    </row>
    <row r="385" spans="2:34" x14ac:dyDescent="0.25">
      <c r="B385" s="274"/>
      <c r="C385" s="124">
        <v>1134</v>
      </c>
      <c r="D385" s="43">
        <v>3.1785000000000001</v>
      </c>
      <c r="E385" s="43">
        <v>2.0188000000000001</v>
      </c>
      <c r="F385" s="43">
        <v>1.0707</v>
      </c>
      <c r="G385" s="43">
        <v>0.49509999999999998</v>
      </c>
      <c r="H385" s="43">
        <v>0.2112</v>
      </c>
      <c r="I385" s="43">
        <v>6.6900000000000001E-2</v>
      </c>
      <c r="J385" s="47">
        <v>4.41E-2</v>
      </c>
      <c r="K385" s="43"/>
      <c r="L385" s="124">
        <v>1134</v>
      </c>
      <c r="M385" s="43">
        <v>3.1913</v>
      </c>
      <c r="N385" s="43">
        <v>1.9966999999999999</v>
      </c>
      <c r="O385" s="43">
        <v>1.0388999999999999</v>
      </c>
      <c r="P385" s="43">
        <v>0.4899</v>
      </c>
      <c r="Q385" s="43">
        <v>0.20100000000000001</v>
      </c>
      <c r="R385" s="43">
        <v>6.9699999999999998E-2</v>
      </c>
      <c r="S385" s="47">
        <v>0.04</v>
      </c>
      <c r="T385" s="275"/>
      <c r="V385" s="274"/>
      <c r="W385" s="124">
        <v>1134</v>
      </c>
      <c r="X385" s="43">
        <v>5.0000000000000001E-4</v>
      </c>
      <c r="Y385" s="43">
        <v>6.0000000000000001E-3</v>
      </c>
      <c r="Z385" s="43">
        <v>2.0188000000000001</v>
      </c>
      <c r="AA385" s="47">
        <v>1.5599999999999999E-2</v>
      </c>
      <c r="AB385" s="43"/>
      <c r="AC385" s="124">
        <v>1134</v>
      </c>
      <c r="AD385" s="43">
        <v>8.9999999999999998E-4</v>
      </c>
      <c r="AE385" s="43">
        <v>1.9400000000000001E-2</v>
      </c>
      <c r="AF385" s="43">
        <v>1.9966999999999999</v>
      </c>
      <c r="AG385" s="47">
        <v>4.7000000000000002E-3</v>
      </c>
      <c r="AH385" s="275"/>
    </row>
    <row r="386" spans="2:34" x14ac:dyDescent="0.25">
      <c r="B386" s="274"/>
      <c r="C386" s="124">
        <v>1137</v>
      </c>
      <c r="D386" s="43">
        <v>3.2576999999999998</v>
      </c>
      <c r="E386" s="43">
        <v>2.0190999999999999</v>
      </c>
      <c r="F386" s="43">
        <v>1.07</v>
      </c>
      <c r="G386" s="43">
        <v>0.49509999999999998</v>
      </c>
      <c r="H386" s="43">
        <v>0.21099999999999999</v>
      </c>
      <c r="I386" s="43">
        <v>6.7100000000000007E-2</v>
      </c>
      <c r="J386" s="47">
        <v>4.4299999999999999E-2</v>
      </c>
      <c r="K386" s="43"/>
      <c r="L386" s="124">
        <v>1137</v>
      </c>
      <c r="M386" s="43">
        <v>3.2425000000000002</v>
      </c>
      <c r="N386" s="43">
        <v>1.9966999999999999</v>
      </c>
      <c r="O386" s="43">
        <v>1.0392999999999999</v>
      </c>
      <c r="P386" s="43">
        <v>0.4899</v>
      </c>
      <c r="Q386" s="43">
        <v>0.2009</v>
      </c>
      <c r="R386" s="43">
        <v>6.9699999999999998E-2</v>
      </c>
      <c r="S386" s="47">
        <v>0.04</v>
      </c>
      <c r="T386" s="275"/>
      <c r="V386" s="274"/>
      <c r="W386" s="124">
        <v>1137</v>
      </c>
      <c r="X386" s="43">
        <v>5.0000000000000001E-4</v>
      </c>
      <c r="Y386" s="43">
        <v>6.0000000000000001E-3</v>
      </c>
      <c r="Z386" s="43">
        <v>2.0190999999999999</v>
      </c>
      <c r="AA386" s="47">
        <v>1.5699999999999999E-2</v>
      </c>
      <c r="AB386" s="43"/>
      <c r="AC386" s="124">
        <v>1137</v>
      </c>
      <c r="AD386" s="43">
        <v>8.9999999999999998E-4</v>
      </c>
      <c r="AE386" s="43">
        <v>1.9400000000000001E-2</v>
      </c>
      <c r="AF386" s="43">
        <v>1.9966999999999999</v>
      </c>
      <c r="AG386" s="47">
        <v>4.7000000000000002E-3</v>
      </c>
      <c r="AH386" s="275"/>
    </row>
    <row r="387" spans="2:34" x14ac:dyDescent="0.25">
      <c r="B387" s="274"/>
      <c r="C387" s="124">
        <v>1140</v>
      </c>
      <c r="D387" s="43">
        <v>3.1785000000000001</v>
      </c>
      <c r="E387" s="43">
        <v>2.0190999999999999</v>
      </c>
      <c r="F387" s="43">
        <v>1.07</v>
      </c>
      <c r="G387" s="43">
        <v>0.49509999999999998</v>
      </c>
      <c r="H387" s="43">
        <v>0.21099999999999999</v>
      </c>
      <c r="I387" s="43">
        <v>6.7100000000000007E-2</v>
      </c>
      <c r="J387" s="47">
        <v>4.4400000000000002E-2</v>
      </c>
      <c r="K387" s="43"/>
      <c r="L387" s="124">
        <v>1140</v>
      </c>
      <c r="M387" s="43">
        <v>3.1913</v>
      </c>
      <c r="N387" s="43">
        <v>1.9966999999999999</v>
      </c>
      <c r="O387" s="43">
        <v>1.0397000000000001</v>
      </c>
      <c r="P387" s="43">
        <v>0.48930000000000001</v>
      </c>
      <c r="Q387" s="43">
        <v>0.2009</v>
      </c>
      <c r="R387" s="43">
        <v>6.9800000000000001E-2</v>
      </c>
      <c r="S387" s="47">
        <v>4.0099999999999997E-2</v>
      </c>
      <c r="T387" s="275"/>
      <c r="V387" s="274"/>
      <c r="W387" s="124">
        <v>1140</v>
      </c>
      <c r="X387" s="43">
        <v>5.0000000000000001E-4</v>
      </c>
      <c r="Y387" s="43">
        <v>6.0000000000000001E-3</v>
      </c>
      <c r="Z387" s="43">
        <v>2.0190999999999999</v>
      </c>
      <c r="AA387" s="47">
        <v>1.5699999999999999E-2</v>
      </c>
      <c r="AB387" s="43"/>
      <c r="AC387" s="124">
        <v>1140</v>
      </c>
      <c r="AD387" s="43">
        <v>8.9999999999999998E-4</v>
      </c>
      <c r="AE387" s="43">
        <v>1.9400000000000001E-2</v>
      </c>
      <c r="AF387" s="43">
        <v>1.9966999999999999</v>
      </c>
      <c r="AG387" s="47">
        <v>4.7000000000000002E-3</v>
      </c>
      <c r="AH387" s="275"/>
    </row>
    <row r="388" spans="2:34" x14ac:dyDescent="0.25">
      <c r="B388" s="274"/>
      <c r="C388" s="124">
        <v>1143</v>
      </c>
      <c r="D388" s="43">
        <v>3.1116000000000001</v>
      </c>
      <c r="E388" s="43">
        <v>2.0188000000000001</v>
      </c>
      <c r="F388" s="43">
        <v>1.07</v>
      </c>
      <c r="G388" s="43">
        <v>0.49509999999999998</v>
      </c>
      <c r="H388" s="43">
        <v>0.2114</v>
      </c>
      <c r="I388" s="43">
        <v>6.7199999999999996E-2</v>
      </c>
      <c r="J388" s="47">
        <v>4.4400000000000002E-2</v>
      </c>
      <c r="K388" s="43"/>
      <c r="L388" s="124">
        <v>1143</v>
      </c>
      <c r="M388" s="43">
        <v>3.1913</v>
      </c>
      <c r="N388" s="43">
        <v>1.998</v>
      </c>
      <c r="O388" s="43">
        <v>1.0406</v>
      </c>
      <c r="P388" s="43">
        <v>0.4899</v>
      </c>
      <c r="Q388" s="43">
        <v>0.2009</v>
      </c>
      <c r="R388" s="43">
        <v>6.9800000000000001E-2</v>
      </c>
      <c r="S388" s="47">
        <v>4.0099999999999997E-2</v>
      </c>
      <c r="T388" s="275"/>
      <c r="V388" s="274"/>
      <c r="W388" s="124">
        <v>1143</v>
      </c>
      <c r="X388" s="43">
        <v>5.0000000000000001E-4</v>
      </c>
      <c r="Y388" s="43">
        <v>6.0000000000000001E-3</v>
      </c>
      <c r="Z388" s="43">
        <v>2.0188000000000001</v>
      </c>
      <c r="AA388" s="47">
        <v>1.5800000000000002E-2</v>
      </c>
      <c r="AB388" s="43"/>
      <c r="AC388" s="124">
        <v>1143</v>
      </c>
      <c r="AD388" s="43">
        <v>8.9999999999999998E-4</v>
      </c>
      <c r="AE388" s="43">
        <v>1.95E-2</v>
      </c>
      <c r="AF388" s="43">
        <v>1.998</v>
      </c>
      <c r="AG388" s="47">
        <v>4.7000000000000002E-3</v>
      </c>
      <c r="AH388" s="275"/>
    </row>
    <row r="389" spans="2:34" x14ac:dyDescent="0.25">
      <c r="B389" s="274"/>
      <c r="C389" s="124">
        <v>1146</v>
      </c>
      <c r="D389" s="43">
        <v>3.2576999999999998</v>
      </c>
      <c r="E389" s="43">
        <v>2.0188000000000001</v>
      </c>
      <c r="F389" s="43">
        <v>1.0707</v>
      </c>
      <c r="G389" s="43">
        <v>0.49530000000000002</v>
      </c>
      <c r="H389" s="43">
        <v>0.2112</v>
      </c>
      <c r="I389" s="43">
        <v>6.7199999999999996E-2</v>
      </c>
      <c r="J389" s="47">
        <v>4.4499999999999998E-2</v>
      </c>
      <c r="K389" s="43"/>
      <c r="L389" s="124">
        <v>1146</v>
      </c>
      <c r="M389" s="43">
        <v>3.1713</v>
      </c>
      <c r="N389" s="43">
        <v>1.998</v>
      </c>
      <c r="O389" s="43">
        <v>1.0409999999999999</v>
      </c>
      <c r="P389" s="43">
        <v>0.48930000000000001</v>
      </c>
      <c r="Q389" s="43">
        <v>0.20119999999999999</v>
      </c>
      <c r="R389" s="43">
        <v>6.9900000000000004E-2</v>
      </c>
      <c r="S389" s="47">
        <v>4.02E-2</v>
      </c>
      <c r="T389" s="275"/>
      <c r="V389" s="274"/>
      <c r="W389" s="124">
        <v>1146</v>
      </c>
      <c r="X389" s="43">
        <v>5.0000000000000001E-4</v>
      </c>
      <c r="Y389" s="43">
        <v>6.0000000000000001E-3</v>
      </c>
      <c r="Z389" s="43">
        <v>2.0188000000000001</v>
      </c>
      <c r="AA389" s="47">
        <v>1.5699999999999999E-2</v>
      </c>
      <c r="AB389" s="43"/>
      <c r="AC389" s="124">
        <v>1146</v>
      </c>
      <c r="AD389" s="43">
        <v>1.1000000000000001E-3</v>
      </c>
      <c r="AE389" s="43">
        <v>1.9599999999999999E-2</v>
      </c>
      <c r="AF389" s="43">
        <v>1.998</v>
      </c>
      <c r="AG389" s="47">
        <v>4.7000000000000002E-3</v>
      </c>
      <c r="AH389" s="275"/>
    </row>
    <row r="390" spans="2:34" x14ac:dyDescent="0.25">
      <c r="B390" s="274"/>
      <c r="C390" s="124">
        <v>1149</v>
      </c>
      <c r="D390" s="43">
        <v>3.3546</v>
      </c>
      <c r="E390" s="43">
        <v>2.0188000000000001</v>
      </c>
      <c r="F390" s="43">
        <v>1.0707</v>
      </c>
      <c r="G390" s="43">
        <v>0.49530000000000002</v>
      </c>
      <c r="H390" s="43">
        <v>0.21129999999999999</v>
      </c>
      <c r="I390" s="43">
        <v>6.7199999999999996E-2</v>
      </c>
      <c r="J390" s="47">
        <v>4.4499999999999998E-2</v>
      </c>
      <c r="K390" s="43"/>
      <c r="L390" s="124">
        <v>1149</v>
      </c>
      <c r="M390" s="43">
        <v>3.1913</v>
      </c>
      <c r="N390" s="43">
        <v>1.998</v>
      </c>
      <c r="O390" s="43">
        <v>1.0418000000000001</v>
      </c>
      <c r="P390" s="43">
        <v>0.48930000000000001</v>
      </c>
      <c r="Q390" s="43">
        <v>0.2009</v>
      </c>
      <c r="R390" s="43">
        <v>6.9800000000000001E-2</v>
      </c>
      <c r="S390" s="47">
        <v>4.02E-2</v>
      </c>
      <c r="T390" s="275"/>
      <c r="V390" s="274"/>
      <c r="W390" s="124">
        <v>1149</v>
      </c>
      <c r="X390" s="43">
        <v>5.0000000000000001E-4</v>
      </c>
      <c r="Y390" s="43">
        <v>6.0000000000000001E-3</v>
      </c>
      <c r="Z390" s="43">
        <v>2.0188000000000001</v>
      </c>
      <c r="AA390" s="47">
        <v>1.5900000000000001E-2</v>
      </c>
      <c r="AB390" s="43"/>
      <c r="AC390" s="124">
        <v>1149</v>
      </c>
      <c r="AD390" s="43">
        <v>8.0000000000000004E-4</v>
      </c>
      <c r="AE390" s="43">
        <v>1.9599999999999999E-2</v>
      </c>
      <c r="AF390" s="43">
        <v>1.998</v>
      </c>
      <c r="AG390" s="47">
        <v>4.7000000000000002E-3</v>
      </c>
      <c r="AH390" s="275"/>
    </row>
    <row r="391" spans="2:34" x14ac:dyDescent="0.25">
      <c r="B391" s="274"/>
      <c r="C391" s="124">
        <v>1152</v>
      </c>
      <c r="D391" s="43">
        <v>3.1785000000000001</v>
      </c>
      <c r="E391" s="43">
        <v>2.0190999999999999</v>
      </c>
      <c r="F391" s="43">
        <v>1.0712999999999999</v>
      </c>
      <c r="G391" s="43">
        <v>0.49509999999999998</v>
      </c>
      <c r="H391" s="43">
        <v>0.2112</v>
      </c>
      <c r="I391" s="43">
        <v>6.7400000000000002E-2</v>
      </c>
      <c r="J391" s="47">
        <v>4.4699999999999997E-2</v>
      </c>
      <c r="K391" s="43"/>
      <c r="L391" s="124">
        <v>1152</v>
      </c>
      <c r="M391" s="43">
        <v>3.1913</v>
      </c>
      <c r="N391" s="43">
        <v>1.998</v>
      </c>
      <c r="O391" s="43">
        <v>1.0423</v>
      </c>
      <c r="P391" s="43">
        <v>0.48970000000000002</v>
      </c>
      <c r="Q391" s="43">
        <v>0.20130000000000001</v>
      </c>
      <c r="R391" s="43">
        <v>6.9800000000000001E-2</v>
      </c>
      <c r="S391" s="47">
        <v>4.02E-2</v>
      </c>
      <c r="T391" s="275"/>
      <c r="V391" s="274"/>
      <c r="W391" s="124">
        <v>1152</v>
      </c>
      <c r="X391" s="43">
        <v>1E-3</v>
      </c>
      <c r="Y391" s="43">
        <v>6.0000000000000001E-3</v>
      </c>
      <c r="Z391" s="43">
        <v>2.0190999999999999</v>
      </c>
      <c r="AA391" s="47">
        <v>1.5900000000000001E-2</v>
      </c>
      <c r="AB391" s="43"/>
      <c r="AC391" s="124">
        <v>1152</v>
      </c>
      <c r="AD391" s="43">
        <v>8.9999999999999998E-4</v>
      </c>
      <c r="AE391" s="43">
        <v>1.9699999999999999E-2</v>
      </c>
      <c r="AF391" s="43">
        <v>1.998</v>
      </c>
      <c r="AG391" s="47">
        <v>4.7000000000000002E-3</v>
      </c>
      <c r="AH391" s="275"/>
    </row>
    <row r="392" spans="2:34" x14ac:dyDescent="0.25">
      <c r="B392" s="274"/>
      <c r="C392" s="124">
        <v>1155</v>
      </c>
      <c r="D392" s="43">
        <v>3.1116000000000001</v>
      </c>
      <c r="E392" s="43">
        <v>2.0190999999999999</v>
      </c>
      <c r="F392" s="43">
        <v>1.0707</v>
      </c>
      <c r="G392" s="43">
        <v>0.49530000000000002</v>
      </c>
      <c r="H392" s="43">
        <v>0.21129999999999999</v>
      </c>
      <c r="I392" s="43">
        <v>6.7400000000000002E-2</v>
      </c>
      <c r="J392" s="47">
        <v>4.4699999999999997E-2</v>
      </c>
      <c r="K392" s="43"/>
      <c r="L392" s="124">
        <v>1155</v>
      </c>
      <c r="M392" s="43">
        <v>3.2425000000000002</v>
      </c>
      <c r="N392" s="43">
        <v>1.998</v>
      </c>
      <c r="O392" s="43">
        <v>1.0427</v>
      </c>
      <c r="P392" s="43">
        <v>0.48930000000000001</v>
      </c>
      <c r="Q392" s="43">
        <v>0.20119999999999999</v>
      </c>
      <c r="R392" s="43">
        <v>6.9900000000000004E-2</v>
      </c>
      <c r="S392" s="47">
        <v>4.0300000000000002E-2</v>
      </c>
      <c r="T392" s="275"/>
      <c r="V392" s="274"/>
      <c r="W392" s="124">
        <v>1155</v>
      </c>
      <c r="X392" s="43">
        <v>4.0000000000000002E-4</v>
      </c>
      <c r="Y392" s="43">
        <v>6.0000000000000001E-3</v>
      </c>
      <c r="Z392" s="43">
        <v>2.0190999999999999</v>
      </c>
      <c r="AA392" s="47">
        <v>1.6E-2</v>
      </c>
      <c r="AB392" s="43"/>
      <c r="AC392" s="124">
        <v>1155</v>
      </c>
      <c r="AD392" s="43">
        <v>8.9999999999999998E-4</v>
      </c>
      <c r="AE392" s="43">
        <v>1.9699999999999999E-2</v>
      </c>
      <c r="AF392" s="43">
        <v>1.998</v>
      </c>
      <c r="AG392" s="47">
        <v>4.7000000000000002E-3</v>
      </c>
      <c r="AH392" s="275"/>
    </row>
    <row r="393" spans="2:34" x14ac:dyDescent="0.25">
      <c r="B393" s="274"/>
      <c r="C393" s="124">
        <v>1158</v>
      </c>
      <c r="D393" s="43">
        <v>3.2576999999999998</v>
      </c>
      <c r="E393" s="43">
        <v>2.0190999999999999</v>
      </c>
      <c r="F393" s="43">
        <v>1.0712999999999999</v>
      </c>
      <c r="G393" s="43">
        <v>0.49530000000000002</v>
      </c>
      <c r="H393" s="43">
        <v>0.21129999999999999</v>
      </c>
      <c r="I393" s="43">
        <v>6.7400000000000002E-2</v>
      </c>
      <c r="J393" s="47">
        <v>4.48E-2</v>
      </c>
      <c r="K393" s="43"/>
      <c r="L393" s="124">
        <v>1158</v>
      </c>
      <c r="M393" s="43">
        <v>3.2425000000000002</v>
      </c>
      <c r="N393" s="43">
        <v>2.0004</v>
      </c>
      <c r="O393" s="43">
        <v>1.0430999999999999</v>
      </c>
      <c r="P393" s="43">
        <v>0.48930000000000001</v>
      </c>
      <c r="Q393" s="43">
        <v>0.20119999999999999</v>
      </c>
      <c r="R393" s="43">
        <v>6.9900000000000004E-2</v>
      </c>
      <c r="S393" s="47">
        <v>4.0300000000000002E-2</v>
      </c>
      <c r="T393" s="275"/>
      <c r="V393" s="274"/>
      <c r="W393" s="124">
        <v>1158</v>
      </c>
      <c r="X393" s="43">
        <v>2.9999999999999997E-4</v>
      </c>
      <c r="Y393" s="43">
        <v>6.1000000000000004E-3</v>
      </c>
      <c r="Z393" s="43">
        <v>2.0190999999999999</v>
      </c>
      <c r="AA393" s="47">
        <v>1.6E-2</v>
      </c>
      <c r="AB393" s="43"/>
      <c r="AC393" s="124">
        <v>1158</v>
      </c>
      <c r="AD393" s="43">
        <v>8.9999999999999998E-4</v>
      </c>
      <c r="AE393" s="43">
        <v>1.9800000000000002E-2</v>
      </c>
      <c r="AF393" s="43">
        <v>2.0004</v>
      </c>
      <c r="AG393" s="47">
        <v>4.5999999999999999E-3</v>
      </c>
      <c r="AH393" s="275"/>
    </row>
    <row r="394" spans="2:34" x14ac:dyDescent="0.25">
      <c r="B394" s="274"/>
      <c r="C394" s="124">
        <v>1161</v>
      </c>
      <c r="D394" s="43">
        <v>3.1785000000000001</v>
      </c>
      <c r="E394" s="43">
        <v>2.0206</v>
      </c>
      <c r="F394" s="43">
        <v>1.0712999999999999</v>
      </c>
      <c r="G394" s="43">
        <v>0.49559999999999998</v>
      </c>
      <c r="H394" s="43">
        <v>0.2112</v>
      </c>
      <c r="I394" s="43">
        <v>6.7500000000000004E-2</v>
      </c>
      <c r="J394" s="47">
        <v>4.48E-2</v>
      </c>
      <c r="K394" s="43"/>
      <c r="L394" s="124">
        <v>1161</v>
      </c>
      <c r="M394" s="43">
        <v>3.1913</v>
      </c>
      <c r="N394" s="43">
        <v>2.0004</v>
      </c>
      <c r="O394" s="43">
        <v>1.0448</v>
      </c>
      <c r="P394" s="43">
        <v>0.48970000000000002</v>
      </c>
      <c r="Q394" s="43">
        <v>0.20150000000000001</v>
      </c>
      <c r="R394" s="43">
        <v>6.9800000000000001E-2</v>
      </c>
      <c r="S394" s="47">
        <v>4.0399999999999998E-2</v>
      </c>
      <c r="T394" s="275"/>
      <c r="V394" s="274"/>
      <c r="W394" s="124">
        <v>1161</v>
      </c>
      <c r="X394" s="43">
        <v>2.9999999999999997E-4</v>
      </c>
      <c r="Y394" s="43">
        <v>6.1000000000000004E-3</v>
      </c>
      <c r="Z394" s="43">
        <v>2.0206</v>
      </c>
      <c r="AA394" s="47">
        <v>1.61E-2</v>
      </c>
      <c r="AB394" s="43"/>
      <c r="AC394" s="124">
        <v>1161</v>
      </c>
      <c r="AD394" s="43">
        <v>8.9999999999999998E-4</v>
      </c>
      <c r="AE394" s="43">
        <v>1.9599999999999999E-2</v>
      </c>
      <c r="AF394" s="43">
        <v>2.0004</v>
      </c>
      <c r="AG394" s="47">
        <v>4.5999999999999999E-3</v>
      </c>
      <c r="AH394" s="275"/>
    </row>
    <row r="395" spans="2:34" x14ac:dyDescent="0.25">
      <c r="B395" s="274"/>
      <c r="C395" s="124">
        <v>1164</v>
      </c>
      <c r="D395" s="43">
        <v>3.2576999999999998</v>
      </c>
      <c r="E395" s="43">
        <v>2.0206</v>
      </c>
      <c r="F395" s="43">
        <v>1.0712999999999999</v>
      </c>
      <c r="G395" s="43">
        <v>0.49559999999999998</v>
      </c>
      <c r="H395" s="43">
        <v>0.2114</v>
      </c>
      <c r="I395" s="43">
        <v>6.7400000000000002E-2</v>
      </c>
      <c r="J395" s="47">
        <v>4.4999999999999998E-2</v>
      </c>
      <c r="K395" s="43"/>
      <c r="L395" s="124">
        <v>1164</v>
      </c>
      <c r="M395" s="43">
        <v>3.1913</v>
      </c>
      <c r="N395" s="43">
        <v>2.0004</v>
      </c>
      <c r="O395" s="43">
        <v>1.0448</v>
      </c>
      <c r="P395" s="43">
        <v>0.48970000000000002</v>
      </c>
      <c r="Q395" s="43">
        <v>0.20180000000000001</v>
      </c>
      <c r="R395" s="43">
        <v>7.0000000000000007E-2</v>
      </c>
      <c r="S395" s="47">
        <v>4.0399999999999998E-2</v>
      </c>
      <c r="T395" s="275"/>
      <c r="V395" s="274"/>
      <c r="W395" s="124">
        <v>1164</v>
      </c>
      <c r="X395" s="43">
        <v>2.9999999999999997E-4</v>
      </c>
      <c r="Y395" s="43">
        <v>6.0000000000000001E-3</v>
      </c>
      <c r="Z395" s="43">
        <v>2.0206</v>
      </c>
      <c r="AA395" s="47">
        <v>1.6199999999999999E-2</v>
      </c>
      <c r="AB395" s="43"/>
      <c r="AC395" s="124">
        <v>1164</v>
      </c>
      <c r="AD395" s="43">
        <v>8.9999999999999998E-4</v>
      </c>
      <c r="AE395" s="43">
        <v>1.9900000000000001E-2</v>
      </c>
      <c r="AF395" s="43">
        <v>2.0004</v>
      </c>
      <c r="AG395" s="47">
        <v>4.7000000000000002E-3</v>
      </c>
      <c r="AH395" s="275"/>
    </row>
    <row r="396" spans="2:34" x14ac:dyDescent="0.25">
      <c r="B396" s="274"/>
      <c r="C396" s="124">
        <v>1167</v>
      </c>
      <c r="D396" s="43">
        <v>3.2576999999999998</v>
      </c>
      <c r="E396" s="43">
        <v>2.0206</v>
      </c>
      <c r="F396" s="43">
        <v>1.0720000000000001</v>
      </c>
      <c r="G396" s="43">
        <v>0.49559999999999998</v>
      </c>
      <c r="H396" s="43">
        <v>0.2114</v>
      </c>
      <c r="I396" s="43">
        <v>6.7500000000000004E-2</v>
      </c>
      <c r="J396" s="47">
        <v>4.4999999999999998E-2</v>
      </c>
      <c r="K396" s="43"/>
      <c r="L396" s="124">
        <v>1167</v>
      </c>
      <c r="M396" s="43">
        <v>3.1913</v>
      </c>
      <c r="N396" s="43">
        <v>2.0004</v>
      </c>
      <c r="O396" s="43">
        <v>1.0456000000000001</v>
      </c>
      <c r="P396" s="43">
        <v>0.48970000000000002</v>
      </c>
      <c r="Q396" s="43">
        <v>0.20180000000000001</v>
      </c>
      <c r="R396" s="43">
        <v>7.0000000000000007E-2</v>
      </c>
      <c r="S396" s="47">
        <v>4.0500000000000001E-2</v>
      </c>
      <c r="T396" s="275"/>
      <c r="V396" s="274"/>
      <c r="W396" s="124">
        <v>1167</v>
      </c>
      <c r="X396" s="43">
        <v>2.9999999999999997E-4</v>
      </c>
      <c r="Y396" s="43">
        <v>6.0000000000000001E-3</v>
      </c>
      <c r="Z396" s="43">
        <v>2.0206</v>
      </c>
      <c r="AA396" s="47">
        <v>1.6199999999999999E-2</v>
      </c>
      <c r="AB396" s="43"/>
      <c r="AC396" s="124">
        <v>1167</v>
      </c>
      <c r="AD396" s="43">
        <v>8.9999999999999998E-4</v>
      </c>
      <c r="AE396" s="43">
        <v>1.9900000000000001E-2</v>
      </c>
      <c r="AF396" s="43">
        <v>2.0004</v>
      </c>
      <c r="AG396" s="47">
        <v>4.5999999999999999E-3</v>
      </c>
      <c r="AH396" s="275"/>
    </row>
    <row r="397" spans="2:34" x14ac:dyDescent="0.25">
      <c r="B397" s="274"/>
      <c r="C397" s="124">
        <v>1170</v>
      </c>
      <c r="D397" s="43">
        <v>3.1116000000000001</v>
      </c>
      <c r="E397" s="43">
        <v>2.0190999999999999</v>
      </c>
      <c r="F397" s="43">
        <v>1.0720000000000001</v>
      </c>
      <c r="G397" s="43">
        <v>0.49530000000000002</v>
      </c>
      <c r="H397" s="43">
        <v>0.21129999999999999</v>
      </c>
      <c r="I397" s="43">
        <v>6.7500000000000004E-2</v>
      </c>
      <c r="J397" s="47">
        <v>4.5199999999999997E-2</v>
      </c>
      <c r="K397" s="43"/>
      <c r="L397" s="124">
        <v>1170</v>
      </c>
      <c r="M397" s="43">
        <v>3.1913</v>
      </c>
      <c r="N397" s="43">
        <v>2.0063</v>
      </c>
      <c r="O397" s="43">
        <v>1.0465</v>
      </c>
      <c r="P397" s="43">
        <v>0.49099999999999999</v>
      </c>
      <c r="Q397" s="43">
        <v>0.20150000000000001</v>
      </c>
      <c r="R397" s="43">
        <v>7.0099999999999996E-2</v>
      </c>
      <c r="S397" s="47">
        <v>4.07E-2</v>
      </c>
      <c r="T397" s="275"/>
      <c r="V397" s="274"/>
      <c r="W397" s="124">
        <v>1170</v>
      </c>
      <c r="X397" s="43">
        <v>2.9999999999999997E-4</v>
      </c>
      <c r="Y397" s="43">
        <v>6.0000000000000001E-3</v>
      </c>
      <c r="Z397" s="43">
        <v>2.0190999999999999</v>
      </c>
      <c r="AA397" s="47">
        <v>1.6299999999999999E-2</v>
      </c>
      <c r="AB397" s="43"/>
      <c r="AC397" s="124">
        <v>1170</v>
      </c>
      <c r="AD397" s="43">
        <v>8.9999999999999998E-4</v>
      </c>
      <c r="AE397" s="43">
        <v>0.02</v>
      </c>
      <c r="AF397" s="43">
        <v>2.0063</v>
      </c>
      <c r="AG397" s="47">
        <v>4.5999999999999999E-3</v>
      </c>
      <c r="AH397" s="275"/>
    </row>
    <row r="398" spans="2:34" x14ac:dyDescent="0.25">
      <c r="B398" s="274"/>
      <c r="C398" s="124">
        <v>1173</v>
      </c>
      <c r="D398" s="43">
        <v>3.2576999999999998</v>
      </c>
      <c r="E398" s="43">
        <v>2.0190999999999999</v>
      </c>
      <c r="F398" s="43">
        <v>1.0720000000000001</v>
      </c>
      <c r="G398" s="43">
        <v>0.49530000000000002</v>
      </c>
      <c r="H398" s="43">
        <v>0.2114</v>
      </c>
      <c r="I398" s="43">
        <v>6.7500000000000004E-2</v>
      </c>
      <c r="J398" s="47">
        <v>4.5100000000000001E-2</v>
      </c>
      <c r="K398" s="43"/>
      <c r="L398" s="124">
        <v>1173</v>
      </c>
      <c r="M398" s="43">
        <v>3.1913</v>
      </c>
      <c r="N398" s="43">
        <v>2.0063</v>
      </c>
      <c r="O398" s="43">
        <v>1.0468999999999999</v>
      </c>
      <c r="P398" s="43">
        <v>0.48970000000000002</v>
      </c>
      <c r="Q398" s="43">
        <v>0.2019</v>
      </c>
      <c r="R398" s="43">
        <v>7.0099999999999996E-2</v>
      </c>
      <c r="S398" s="47">
        <v>4.0599999999999997E-2</v>
      </c>
      <c r="T398" s="275"/>
      <c r="V398" s="274"/>
      <c r="W398" s="124">
        <v>1173</v>
      </c>
      <c r="X398" s="43">
        <v>2.9999999999999997E-4</v>
      </c>
      <c r="Y398" s="43">
        <v>6.0000000000000001E-3</v>
      </c>
      <c r="Z398" s="43">
        <v>2.0190999999999999</v>
      </c>
      <c r="AA398" s="47">
        <v>1.6199999999999999E-2</v>
      </c>
      <c r="AB398" s="43"/>
      <c r="AC398" s="124">
        <v>1173</v>
      </c>
      <c r="AD398" s="43">
        <v>1E-3</v>
      </c>
      <c r="AE398" s="43">
        <v>2.01E-2</v>
      </c>
      <c r="AF398" s="43">
        <v>2.0063</v>
      </c>
      <c r="AG398" s="47">
        <v>4.5999999999999999E-3</v>
      </c>
      <c r="AH398" s="275"/>
    </row>
    <row r="399" spans="2:34" x14ac:dyDescent="0.25">
      <c r="B399" s="274"/>
      <c r="C399" s="124">
        <v>1176</v>
      </c>
      <c r="D399" s="43">
        <v>3.2576999999999998</v>
      </c>
      <c r="E399" s="43">
        <v>2.0206</v>
      </c>
      <c r="F399" s="43">
        <v>1.0727</v>
      </c>
      <c r="G399" s="43">
        <v>0.49559999999999998</v>
      </c>
      <c r="H399" s="43">
        <v>0.2114</v>
      </c>
      <c r="I399" s="43">
        <v>6.7699999999999996E-2</v>
      </c>
      <c r="J399" s="47">
        <v>4.5199999999999997E-2</v>
      </c>
      <c r="K399" s="43"/>
      <c r="L399" s="124">
        <v>1176</v>
      </c>
      <c r="M399" s="43">
        <v>3.1913</v>
      </c>
      <c r="N399" s="43">
        <v>2.0063</v>
      </c>
      <c r="O399" s="43">
        <v>1.0472999999999999</v>
      </c>
      <c r="P399" s="43">
        <v>0.49099999999999999</v>
      </c>
      <c r="Q399" s="43">
        <v>0.2021</v>
      </c>
      <c r="R399" s="43">
        <v>7.0099999999999996E-2</v>
      </c>
      <c r="S399" s="47">
        <v>4.07E-2</v>
      </c>
      <c r="T399" s="275"/>
      <c r="V399" s="274"/>
      <c r="W399" s="124">
        <v>1176</v>
      </c>
      <c r="X399" s="43">
        <v>4.0000000000000002E-4</v>
      </c>
      <c r="Y399" s="43">
        <v>5.8999999999999999E-3</v>
      </c>
      <c r="Z399" s="43">
        <v>2.0206</v>
      </c>
      <c r="AA399" s="47">
        <v>1.6400000000000001E-2</v>
      </c>
      <c r="AB399" s="43"/>
      <c r="AC399" s="124">
        <v>1176</v>
      </c>
      <c r="AD399" s="43">
        <v>1E-3</v>
      </c>
      <c r="AE399" s="43">
        <v>2.01E-2</v>
      </c>
      <c r="AF399" s="43">
        <v>2.0063</v>
      </c>
      <c r="AG399" s="47">
        <v>4.5999999999999999E-3</v>
      </c>
      <c r="AH399" s="275"/>
    </row>
    <row r="400" spans="2:34" x14ac:dyDescent="0.25">
      <c r="B400" s="274"/>
      <c r="C400" s="124">
        <v>1179</v>
      </c>
      <c r="D400" s="43">
        <v>3.2576999999999998</v>
      </c>
      <c r="E400" s="43">
        <v>2.0211000000000001</v>
      </c>
      <c r="F400" s="43">
        <v>1.0727</v>
      </c>
      <c r="G400" s="43">
        <v>0.4965</v>
      </c>
      <c r="H400" s="43">
        <v>0.2114</v>
      </c>
      <c r="I400" s="43">
        <v>6.7500000000000004E-2</v>
      </c>
      <c r="J400" s="47">
        <v>4.53E-2</v>
      </c>
      <c r="K400" s="43"/>
      <c r="L400" s="124">
        <v>1179</v>
      </c>
      <c r="M400" s="43">
        <v>3.1713</v>
      </c>
      <c r="N400" s="43">
        <v>2.0063</v>
      </c>
      <c r="O400" s="43">
        <v>1.0482</v>
      </c>
      <c r="P400" s="43">
        <v>0.48970000000000002</v>
      </c>
      <c r="Q400" s="43">
        <v>0.2019</v>
      </c>
      <c r="R400" s="43">
        <v>7.0199999999999999E-2</v>
      </c>
      <c r="S400" s="47">
        <v>4.07E-2</v>
      </c>
      <c r="T400" s="275"/>
      <c r="V400" s="274"/>
      <c r="W400" s="124">
        <v>1179</v>
      </c>
      <c r="X400" s="43">
        <v>2.9999999999999997E-4</v>
      </c>
      <c r="Y400" s="43">
        <v>5.8999999999999999E-3</v>
      </c>
      <c r="Z400" s="43">
        <v>2.0211000000000001</v>
      </c>
      <c r="AA400" s="47">
        <v>1.6400000000000001E-2</v>
      </c>
      <c r="AB400" s="43"/>
      <c r="AC400" s="124">
        <v>1179</v>
      </c>
      <c r="AD400" s="43">
        <v>1.1000000000000001E-3</v>
      </c>
      <c r="AE400" s="43">
        <v>2.0199999999999999E-2</v>
      </c>
      <c r="AF400" s="43">
        <v>2.0063</v>
      </c>
      <c r="AG400" s="47">
        <v>4.5999999999999999E-3</v>
      </c>
      <c r="AH400" s="275"/>
    </row>
    <row r="401" spans="2:34" x14ac:dyDescent="0.25">
      <c r="B401" s="274"/>
      <c r="C401" s="124">
        <v>1182</v>
      </c>
      <c r="D401" s="43">
        <v>3.2576999999999998</v>
      </c>
      <c r="E401" s="43">
        <v>2.0211000000000001</v>
      </c>
      <c r="F401" s="43">
        <v>1.0720000000000001</v>
      </c>
      <c r="G401" s="43">
        <v>0.49559999999999998</v>
      </c>
      <c r="H401" s="43">
        <v>0.2114</v>
      </c>
      <c r="I401" s="43">
        <v>6.7500000000000004E-2</v>
      </c>
      <c r="J401" s="47">
        <v>4.53E-2</v>
      </c>
      <c r="K401" s="43"/>
      <c r="L401" s="124">
        <v>1182</v>
      </c>
      <c r="M401" s="43">
        <v>3.1713</v>
      </c>
      <c r="N401" s="43">
        <v>2.0063</v>
      </c>
      <c r="O401" s="43">
        <v>1.0486</v>
      </c>
      <c r="P401" s="43">
        <v>0.48970000000000002</v>
      </c>
      <c r="Q401" s="43">
        <v>0.2019</v>
      </c>
      <c r="R401" s="43">
        <v>7.0300000000000001E-2</v>
      </c>
      <c r="S401" s="47">
        <v>4.0800000000000003E-2</v>
      </c>
      <c r="T401" s="275"/>
      <c r="V401" s="274"/>
      <c r="W401" s="124">
        <v>1182</v>
      </c>
      <c r="X401" s="43">
        <v>2.9999999999999997E-4</v>
      </c>
      <c r="Y401" s="43">
        <v>5.7999999999999996E-3</v>
      </c>
      <c r="Z401" s="43">
        <v>2.0211000000000001</v>
      </c>
      <c r="AA401" s="47">
        <v>1.6500000000000001E-2</v>
      </c>
      <c r="AB401" s="43"/>
      <c r="AC401" s="124">
        <v>1182</v>
      </c>
      <c r="AD401" s="43">
        <v>1.2999999999999999E-3</v>
      </c>
      <c r="AE401" s="43">
        <v>2.0299999999999999E-2</v>
      </c>
      <c r="AF401" s="43">
        <v>2.0063</v>
      </c>
      <c r="AG401" s="47">
        <v>4.5999999999999999E-3</v>
      </c>
      <c r="AH401" s="275"/>
    </row>
    <row r="402" spans="2:34" x14ac:dyDescent="0.25">
      <c r="B402" s="274"/>
      <c r="C402" s="124">
        <v>1185</v>
      </c>
      <c r="D402" s="43">
        <v>3.2576999999999998</v>
      </c>
      <c r="E402" s="43">
        <v>2.0211000000000001</v>
      </c>
      <c r="F402" s="43">
        <v>1.0727</v>
      </c>
      <c r="G402" s="43">
        <v>0.49559999999999998</v>
      </c>
      <c r="H402" s="43">
        <v>0.21149999999999999</v>
      </c>
      <c r="I402" s="43">
        <v>6.7699999999999996E-2</v>
      </c>
      <c r="J402" s="47">
        <v>4.5400000000000003E-2</v>
      </c>
      <c r="K402" s="43"/>
      <c r="L402" s="124">
        <v>1185</v>
      </c>
      <c r="M402" s="43">
        <v>3.2425000000000002</v>
      </c>
      <c r="N402" s="43">
        <v>2.0063</v>
      </c>
      <c r="O402" s="43">
        <v>1.0495000000000001</v>
      </c>
      <c r="P402" s="43">
        <v>0.49120000000000003</v>
      </c>
      <c r="Q402" s="43">
        <v>0.20219999999999999</v>
      </c>
      <c r="R402" s="43">
        <v>7.0300000000000001E-2</v>
      </c>
      <c r="S402" s="47">
        <v>4.0899999999999999E-2</v>
      </c>
      <c r="T402" s="275"/>
      <c r="V402" s="274"/>
      <c r="W402" s="124">
        <v>1185</v>
      </c>
      <c r="X402" s="43">
        <v>4.0000000000000002E-4</v>
      </c>
      <c r="Y402" s="43">
        <v>5.7000000000000002E-3</v>
      </c>
      <c r="Z402" s="43">
        <v>2.0211000000000001</v>
      </c>
      <c r="AA402" s="47">
        <v>1.6500000000000001E-2</v>
      </c>
      <c r="AB402" s="43"/>
      <c r="AC402" s="124">
        <v>1185</v>
      </c>
      <c r="AD402" s="43">
        <v>1.4E-3</v>
      </c>
      <c r="AE402" s="43">
        <v>2.0299999999999999E-2</v>
      </c>
      <c r="AF402" s="43">
        <v>2.0063</v>
      </c>
      <c r="AG402" s="47">
        <v>4.7000000000000002E-3</v>
      </c>
      <c r="AH402" s="275"/>
    </row>
    <row r="403" spans="2:34" x14ac:dyDescent="0.25">
      <c r="B403" s="274"/>
      <c r="C403" s="124">
        <v>1188</v>
      </c>
      <c r="D403" s="43">
        <v>3.2576999999999998</v>
      </c>
      <c r="E403" s="43">
        <v>2.0211000000000001</v>
      </c>
      <c r="F403" s="43">
        <v>1.0727</v>
      </c>
      <c r="G403" s="43">
        <v>0.4965</v>
      </c>
      <c r="H403" s="43">
        <v>0.21160000000000001</v>
      </c>
      <c r="I403" s="43">
        <v>6.7699999999999996E-2</v>
      </c>
      <c r="J403" s="47">
        <v>4.5499999999999999E-2</v>
      </c>
      <c r="K403" s="43"/>
      <c r="L403" s="124">
        <v>1188</v>
      </c>
      <c r="M403" s="43">
        <v>3.2425000000000002</v>
      </c>
      <c r="N403" s="43">
        <v>1.9944999999999999</v>
      </c>
      <c r="O403" s="43">
        <v>1.0486</v>
      </c>
      <c r="P403" s="43">
        <v>0.49120000000000003</v>
      </c>
      <c r="Q403" s="43">
        <v>0.2024</v>
      </c>
      <c r="R403" s="43">
        <v>7.0400000000000004E-2</v>
      </c>
      <c r="S403" s="47">
        <v>4.1000000000000002E-2</v>
      </c>
      <c r="T403" s="275"/>
      <c r="V403" s="274"/>
      <c r="W403" s="124">
        <v>1188</v>
      </c>
      <c r="X403" s="43">
        <v>2.9999999999999997E-4</v>
      </c>
      <c r="Y403" s="43">
        <v>5.7000000000000002E-3</v>
      </c>
      <c r="Z403" s="43">
        <v>2.0211000000000001</v>
      </c>
      <c r="AA403" s="47">
        <v>1.66E-2</v>
      </c>
      <c r="AB403" s="43"/>
      <c r="AC403" s="124">
        <v>1188</v>
      </c>
      <c r="AD403" s="43">
        <v>1.2999999999999999E-3</v>
      </c>
      <c r="AE403" s="43">
        <v>2.0299999999999999E-2</v>
      </c>
      <c r="AF403" s="43">
        <v>1.9944999999999999</v>
      </c>
      <c r="AG403" s="47">
        <v>4.5999999999999999E-3</v>
      </c>
      <c r="AH403" s="275"/>
    </row>
    <row r="404" spans="2:34" x14ac:dyDescent="0.25">
      <c r="B404" s="274"/>
      <c r="C404" s="124">
        <v>1191</v>
      </c>
      <c r="D404" s="43">
        <v>3.1785000000000001</v>
      </c>
      <c r="E404" s="43">
        <v>2.0206</v>
      </c>
      <c r="F404" s="43">
        <v>1.0732999999999999</v>
      </c>
      <c r="G404" s="43">
        <v>0.4965</v>
      </c>
      <c r="H404" s="43">
        <v>0.21160000000000001</v>
      </c>
      <c r="I404" s="43">
        <v>6.7900000000000002E-2</v>
      </c>
      <c r="J404" s="47">
        <v>4.5600000000000002E-2</v>
      </c>
      <c r="K404" s="43"/>
      <c r="L404" s="124">
        <v>1191</v>
      </c>
      <c r="M404" s="43">
        <v>3.1913</v>
      </c>
      <c r="N404" s="43">
        <v>1.9944999999999999</v>
      </c>
      <c r="O404" s="43">
        <v>1.0495000000000001</v>
      </c>
      <c r="P404" s="43">
        <v>0.49120000000000003</v>
      </c>
      <c r="Q404" s="43">
        <v>0.2026</v>
      </c>
      <c r="R404" s="43">
        <v>7.0499999999999993E-2</v>
      </c>
      <c r="S404" s="47">
        <v>4.1000000000000002E-2</v>
      </c>
      <c r="T404" s="275"/>
      <c r="V404" s="274"/>
      <c r="W404" s="124">
        <v>1191</v>
      </c>
      <c r="X404" s="43">
        <v>2.0000000000000001E-4</v>
      </c>
      <c r="Y404" s="43">
        <v>5.5999999999999999E-3</v>
      </c>
      <c r="Z404" s="43">
        <v>2.0206</v>
      </c>
      <c r="AA404" s="47">
        <v>1.67E-2</v>
      </c>
      <c r="AB404" s="43"/>
      <c r="AC404" s="124">
        <v>1191</v>
      </c>
      <c r="AD404" s="43">
        <v>1.4E-3</v>
      </c>
      <c r="AE404" s="43">
        <v>2.0299999999999999E-2</v>
      </c>
      <c r="AF404" s="43">
        <v>1.9944999999999999</v>
      </c>
      <c r="AG404" s="47">
        <v>4.5999999999999999E-3</v>
      </c>
      <c r="AH404" s="275"/>
    </row>
    <row r="405" spans="2:34" x14ac:dyDescent="0.25">
      <c r="B405" s="274"/>
      <c r="C405" s="124">
        <v>1194</v>
      </c>
      <c r="D405" s="43">
        <v>3.2576999999999998</v>
      </c>
      <c r="E405" s="43">
        <v>2.0213999999999999</v>
      </c>
      <c r="F405" s="43">
        <v>1.0727</v>
      </c>
      <c r="G405" s="43">
        <v>0.4965</v>
      </c>
      <c r="H405" s="43">
        <v>0.21179999999999999</v>
      </c>
      <c r="I405" s="43">
        <v>6.7699999999999996E-2</v>
      </c>
      <c r="J405" s="47">
        <v>4.5699999999999998E-2</v>
      </c>
      <c r="K405" s="43"/>
      <c r="L405" s="124">
        <v>1194</v>
      </c>
      <c r="M405" s="43">
        <v>3.1913</v>
      </c>
      <c r="N405" s="43">
        <v>2.0063</v>
      </c>
      <c r="O405" s="43">
        <v>1.0503</v>
      </c>
      <c r="P405" s="43">
        <v>0.49170000000000003</v>
      </c>
      <c r="Q405" s="43">
        <v>0.2024</v>
      </c>
      <c r="R405" s="43">
        <v>7.0499999999999993E-2</v>
      </c>
      <c r="S405" s="47">
        <v>4.1000000000000002E-2</v>
      </c>
      <c r="T405" s="275"/>
      <c r="V405" s="274"/>
      <c r="W405" s="124">
        <v>1194</v>
      </c>
      <c r="X405" s="43">
        <v>2.9999999999999997E-4</v>
      </c>
      <c r="Y405" s="43">
        <v>5.4999999999999997E-3</v>
      </c>
      <c r="Z405" s="43">
        <v>2.0213999999999999</v>
      </c>
      <c r="AA405" s="47">
        <v>1.67E-2</v>
      </c>
      <c r="AB405" s="43"/>
      <c r="AC405" s="124">
        <v>1194</v>
      </c>
      <c r="AD405" s="43">
        <v>1.2999999999999999E-3</v>
      </c>
      <c r="AE405" s="43">
        <v>2.0400000000000001E-2</v>
      </c>
      <c r="AF405" s="43">
        <v>2.0063</v>
      </c>
      <c r="AG405" s="47">
        <v>4.5999999999999999E-3</v>
      </c>
      <c r="AH405" s="275"/>
    </row>
    <row r="406" spans="2:34" x14ac:dyDescent="0.25">
      <c r="B406" s="274"/>
      <c r="C406" s="124">
        <v>1197</v>
      </c>
      <c r="D406" s="43">
        <v>3.1785000000000001</v>
      </c>
      <c r="E406" s="43">
        <v>2.0213999999999999</v>
      </c>
      <c r="F406" s="43">
        <v>1.0727</v>
      </c>
      <c r="G406" s="43">
        <v>0.49740000000000001</v>
      </c>
      <c r="H406" s="43">
        <v>0.21179999999999999</v>
      </c>
      <c r="I406" s="43">
        <v>6.7699999999999996E-2</v>
      </c>
      <c r="J406" s="47">
        <v>4.5699999999999998E-2</v>
      </c>
      <c r="K406" s="43"/>
      <c r="L406" s="124">
        <v>1197</v>
      </c>
      <c r="M406" s="43">
        <v>3.1913</v>
      </c>
      <c r="N406" s="43">
        <v>2.0063</v>
      </c>
      <c r="O406" s="43">
        <v>1.0503</v>
      </c>
      <c r="P406" s="43">
        <v>0.49120000000000003</v>
      </c>
      <c r="Q406" s="43">
        <v>0.2024</v>
      </c>
      <c r="R406" s="43">
        <v>7.0599999999999996E-2</v>
      </c>
      <c r="S406" s="47">
        <v>4.1099999999999998E-2</v>
      </c>
      <c r="T406" s="275"/>
      <c r="V406" s="274"/>
      <c r="W406" s="124">
        <v>1197</v>
      </c>
      <c r="X406" s="43">
        <v>2.9999999999999997E-4</v>
      </c>
      <c r="Y406" s="43">
        <v>5.4999999999999997E-3</v>
      </c>
      <c r="Z406" s="43">
        <v>2.0213999999999999</v>
      </c>
      <c r="AA406" s="47">
        <v>1.6799999999999999E-2</v>
      </c>
      <c r="AB406" s="43"/>
      <c r="AC406" s="124">
        <v>1197</v>
      </c>
      <c r="AD406" s="43">
        <v>1.2999999999999999E-3</v>
      </c>
      <c r="AE406" s="43">
        <v>2.0500000000000001E-2</v>
      </c>
      <c r="AF406" s="43">
        <v>2.0063</v>
      </c>
      <c r="AG406" s="47">
        <v>4.5999999999999999E-3</v>
      </c>
      <c r="AH406" s="275"/>
    </row>
    <row r="407" spans="2:34" x14ac:dyDescent="0.25">
      <c r="B407" s="274"/>
      <c r="C407" s="188">
        <v>1200</v>
      </c>
      <c r="D407" s="49">
        <v>3.1785000000000001</v>
      </c>
      <c r="E407" s="49">
        <v>2.0213999999999999</v>
      </c>
      <c r="F407" s="49">
        <v>1.0727</v>
      </c>
      <c r="G407" s="49">
        <v>0.49740000000000001</v>
      </c>
      <c r="H407" s="49">
        <v>0.21199999999999999</v>
      </c>
      <c r="I407" s="49">
        <v>6.7900000000000002E-2</v>
      </c>
      <c r="J407" s="50">
        <v>4.58E-2</v>
      </c>
      <c r="K407" s="43"/>
      <c r="L407" s="188">
        <v>1200</v>
      </c>
      <c r="M407" s="49">
        <v>3.1913</v>
      </c>
      <c r="N407" s="49">
        <v>2.0004</v>
      </c>
      <c r="O407" s="49">
        <v>1.0511999999999999</v>
      </c>
      <c r="P407" s="49">
        <v>0.49199999999999999</v>
      </c>
      <c r="Q407" s="49">
        <v>0.2031</v>
      </c>
      <c r="R407" s="49">
        <v>7.0699999999999999E-2</v>
      </c>
      <c r="S407" s="50">
        <v>4.1200000000000001E-2</v>
      </c>
      <c r="T407" s="275"/>
      <c r="V407" s="274"/>
      <c r="W407" s="188">
        <v>1200</v>
      </c>
      <c r="X407" s="49">
        <v>2.9999999999999997E-4</v>
      </c>
      <c r="Y407" s="49">
        <v>5.4000000000000003E-3</v>
      </c>
      <c r="Z407" s="49">
        <v>2.0213999999999999</v>
      </c>
      <c r="AA407" s="50">
        <v>1.6799999999999999E-2</v>
      </c>
      <c r="AB407" s="43"/>
      <c r="AC407" s="188">
        <v>1200</v>
      </c>
      <c r="AD407" s="49">
        <v>1.4E-3</v>
      </c>
      <c r="AE407" s="49">
        <v>2.0500000000000001E-2</v>
      </c>
      <c r="AF407" s="49">
        <v>2.0004</v>
      </c>
      <c r="AG407" s="50">
        <v>4.5999999999999999E-3</v>
      </c>
      <c r="AH407" s="275"/>
    </row>
    <row r="408" spans="2:34" ht="15.75" thickBot="1" x14ac:dyDescent="0.3">
      <c r="B408" s="276"/>
      <c r="C408" s="277"/>
      <c r="D408" s="277"/>
      <c r="E408" s="277"/>
      <c r="F408" s="277"/>
      <c r="G408" s="277"/>
      <c r="H408" s="277"/>
      <c r="I408" s="277"/>
      <c r="J408" s="277"/>
      <c r="K408" s="277"/>
      <c r="L408" s="277"/>
      <c r="M408" s="277"/>
      <c r="N408" s="277"/>
      <c r="O408" s="277"/>
      <c r="P408" s="277"/>
      <c r="Q408" s="277"/>
      <c r="R408" s="277"/>
      <c r="S408" s="277"/>
      <c r="T408" s="278"/>
      <c r="V408" s="276"/>
      <c r="W408" s="277"/>
      <c r="X408" s="277"/>
      <c r="Y408" s="277"/>
      <c r="Z408" s="277"/>
      <c r="AA408" s="277"/>
      <c r="AB408" s="277"/>
      <c r="AC408" s="277"/>
      <c r="AD408" s="277"/>
      <c r="AE408" s="277"/>
      <c r="AF408" s="277"/>
      <c r="AG408" s="277"/>
      <c r="AH408" s="278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9573D-98AC-4333-8269-3D235E05E40B}">
  <dimension ref="B2:AX82"/>
  <sheetViews>
    <sheetView zoomScale="75" zoomScaleNormal="75" workbookViewId="0">
      <selection activeCell="AH7" sqref="AH7"/>
    </sheetView>
  </sheetViews>
  <sheetFormatPr defaultRowHeight="15" x14ac:dyDescent="0.25"/>
  <sheetData>
    <row r="2" spans="2:50" ht="15.75" thickBot="1" x14ac:dyDescent="0.3"/>
    <row r="3" spans="2:50" ht="21.75" thickBot="1" x14ac:dyDescent="0.4">
      <c r="B3" s="248" t="s">
        <v>195</v>
      </c>
    </row>
    <row r="4" spans="2:50" x14ac:dyDescent="0.25">
      <c r="B4" s="238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39"/>
      <c r="V4" s="239"/>
      <c r="W4" s="239"/>
      <c r="X4" s="239"/>
      <c r="Y4" s="239"/>
      <c r="Z4" s="239"/>
      <c r="AA4" s="239"/>
      <c r="AB4" s="239"/>
      <c r="AC4" s="239"/>
      <c r="AD4" s="239"/>
      <c r="AE4" s="239"/>
      <c r="AF4" s="239"/>
      <c r="AG4" s="239"/>
      <c r="AH4" s="239"/>
      <c r="AI4" s="239"/>
      <c r="AJ4" s="239"/>
      <c r="AK4" s="239"/>
      <c r="AL4" s="239"/>
      <c r="AM4" s="239"/>
      <c r="AN4" s="239"/>
      <c r="AO4" s="239"/>
      <c r="AP4" s="239"/>
      <c r="AQ4" s="239"/>
      <c r="AR4" s="239"/>
      <c r="AS4" s="239"/>
      <c r="AT4" s="239"/>
      <c r="AU4" s="239"/>
      <c r="AV4" s="239"/>
      <c r="AW4" s="239"/>
      <c r="AX4" s="240"/>
    </row>
    <row r="5" spans="2:50" ht="17.25" x14ac:dyDescent="0.25">
      <c r="B5" s="241"/>
      <c r="C5" s="279" t="s">
        <v>91</v>
      </c>
      <c r="D5" s="221" t="s">
        <v>92</v>
      </c>
      <c r="E5" s="221" t="s">
        <v>83</v>
      </c>
      <c r="F5" s="221" t="s">
        <v>82</v>
      </c>
      <c r="G5" s="280" t="s">
        <v>81</v>
      </c>
      <c r="H5" s="79"/>
      <c r="I5" s="79"/>
      <c r="J5" s="279" t="s">
        <v>175</v>
      </c>
      <c r="K5" s="221" t="s">
        <v>92</v>
      </c>
      <c r="L5" s="221" t="s">
        <v>83</v>
      </c>
      <c r="M5" s="221" t="s">
        <v>82</v>
      </c>
      <c r="N5" s="280" t="s">
        <v>81</v>
      </c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242"/>
    </row>
    <row r="6" spans="2:50" ht="17.25" x14ac:dyDescent="0.25">
      <c r="B6" s="241"/>
      <c r="C6" s="170" t="s">
        <v>155</v>
      </c>
      <c r="D6" s="43">
        <v>0.29010000000000002</v>
      </c>
      <c r="E6" s="43">
        <v>0.4632</v>
      </c>
      <c r="F6" s="43">
        <v>0.79290000000000005</v>
      </c>
      <c r="G6" s="47">
        <v>0.87150000000000005</v>
      </c>
      <c r="H6" s="79" t="s">
        <v>93</v>
      </c>
      <c r="I6" s="79"/>
      <c r="J6" s="170" t="s">
        <v>155</v>
      </c>
      <c r="K6" s="43">
        <v>1.358E-2</v>
      </c>
      <c r="L6" s="43">
        <v>5.4440000000000002E-2</v>
      </c>
      <c r="M6" s="43">
        <v>0.27929999999999999</v>
      </c>
      <c r="N6" s="47">
        <v>0.375</v>
      </c>
      <c r="O6" s="8" t="s">
        <v>94</v>
      </c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242"/>
    </row>
    <row r="7" spans="2:50" x14ac:dyDescent="0.25">
      <c r="B7" s="241"/>
      <c r="C7" s="169" t="s">
        <v>156</v>
      </c>
      <c r="D7" s="49">
        <v>4.1880000000000001E-2</v>
      </c>
      <c r="E7" s="49">
        <v>5.842E-2</v>
      </c>
      <c r="F7" s="49">
        <v>0.1217</v>
      </c>
      <c r="G7" s="50">
        <v>0.1454</v>
      </c>
      <c r="H7" s="79"/>
      <c r="I7" s="79"/>
      <c r="J7" s="169" t="s">
        <v>156</v>
      </c>
      <c r="K7" s="49">
        <v>5.9189999999999998E-3</v>
      </c>
      <c r="L7" s="49">
        <v>1.9740000000000001E-2</v>
      </c>
      <c r="M7" s="49">
        <v>0.1275</v>
      </c>
      <c r="N7" s="50">
        <v>0.17749999999999999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242"/>
    </row>
    <row r="8" spans="2:50" x14ac:dyDescent="0.25">
      <c r="B8" s="241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242"/>
    </row>
    <row r="9" spans="2:50" x14ac:dyDescent="0.25">
      <c r="B9" s="241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242"/>
    </row>
    <row r="10" spans="2:50" ht="17.25" x14ac:dyDescent="0.25">
      <c r="B10" s="241"/>
      <c r="C10" s="13" t="s">
        <v>19</v>
      </c>
      <c r="D10" s="95" t="s">
        <v>95</v>
      </c>
      <c r="E10" s="5"/>
      <c r="F10" s="5"/>
      <c r="G10" s="6"/>
      <c r="H10" s="13" t="s">
        <v>20</v>
      </c>
      <c r="I10" s="95" t="s">
        <v>95</v>
      </c>
      <c r="J10" s="5"/>
      <c r="K10" s="5"/>
      <c r="L10" s="6"/>
      <c r="M10" s="13" t="s">
        <v>21</v>
      </c>
      <c r="N10" s="95" t="s">
        <v>95</v>
      </c>
      <c r="O10" s="5"/>
      <c r="P10" s="5"/>
      <c r="Q10" s="6"/>
      <c r="R10" s="8"/>
      <c r="S10" s="13" t="s">
        <v>19</v>
      </c>
      <c r="T10" s="5" t="s">
        <v>96</v>
      </c>
      <c r="U10" s="5"/>
      <c r="V10" s="5"/>
      <c r="W10" s="6"/>
      <c r="X10" s="13" t="s">
        <v>20</v>
      </c>
      <c r="Y10" s="5" t="s">
        <v>96</v>
      </c>
      <c r="Z10" s="5"/>
      <c r="AA10" s="5"/>
      <c r="AB10" s="6"/>
      <c r="AC10" s="13" t="s">
        <v>21</v>
      </c>
      <c r="AD10" s="5" t="s">
        <v>96</v>
      </c>
      <c r="AE10" s="5"/>
      <c r="AF10" s="5"/>
      <c r="AG10" s="6"/>
      <c r="AH10" s="8"/>
      <c r="AI10" s="13" t="s">
        <v>19</v>
      </c>
      <c r="AJ10" s="95" t="s">
        <v>97</v>
      </c>
      <c r="AK10" s="5"/>
      <c r="AL10" s="5"/>
      <c r="AM10" s="6"/>
      <c r="AN10" s="13" t="s">
        <v>20</v>
      </c>
      <c r="AO10" s="95" t="s">
        <v>97</v>
      </c>
      <c r="AP10" s="5"/>
      <c r="AQ10" s="5"/>
      <c r="AR10" s="6"/>
      <c r="AS10" s="13" t="s">
        <v>21</v>
      </c>
      <c r="AT10" s="95" t="s">
        <v>97</v>
      </c>
      <c r="AU10" s="5"/>
      <c r="AV10" s="5"/>
      <c r="AW10" s="6"/>
      <c r="AX10" s="242"/>
    </row>
    <row r="11" spans="2:50" x14ac:dyDescent="0.25">
      <c r="B11" s="241"/>
      <c r="C11" s="7"/>
      <c r="D11" s="8" t="s">
        <v>98</v>
      </c>
      <c r="E11" s="8" t="s">
        <v>83</v>
      </c>
      <c r="F11" s="8" t="s">
        <v>82</v>
      </c>
      <c r="G11" s="9" t="s">
        <v>81</v>
      </c>
      <c r="H11" s="7"/>
      <c r="I11" s="8" t="s">
        <v>98</v>
      </c>
      <c r="J11" s="8" t="s">
        <v>83</v>
      </c>
      <c r="K11" s="8" t="s">
        <v>82</v>
      </c>
      <c r="L11" s="9" t="s">
        <v>81</v>
      </c>
      <c r="M11" s="7"/>
      <c r="N11" s="8" t="s">
        <v>98</v>
      </c>
      <c r="O11" s="8" t="s">
        <v>83</v>
      </c>
      <c r="P11" s="8" t="s">
        <v>82</v>
      </c>
      <c r="Q11" s="9" t="s">
        <v>81</v>
      </c>
      <c r="R11" s="8"/>
      <c r="S11" s="7"/>
      <c r="T11" s="8" t="s">
        <v>98</v>
      </c>
      <c r="U11" s="8" t="s">
        <v>83</v>
      </c>
      <c r="V11" s="8" t="s">
        <v>82</v>
      </c>
      <c r="W11" s="9" t="s">
        <v>81</v>
      </c>
      <c r="X11" s="7"/>
      <c r="Y11" s="8" t="s">
        <v>98</v>
      </c>
      <c r="Z11" s="8" t="s">
        <v>83</v>
      </c>
      <c r="AA11" s="8" t="s">
        <v>82</v>
      </c>
      <c r="AB11" s="9" t="s">
        <v>81</v>
      </c>
      <c r="AC11" s="7"/>
      <c r="AD11" s="8" t="s">
        <v>98</v>
      </c>
      <c r="AE11" s="8" t="s">
        <v>83</v>
      </c>
      <c r="AF11" s="8" t="s">
        <v>82</v>
      </c>
      <c r="AG11" s="9" t="s">
        <v>81</v>
      </c>
      <c r="AH11" s="8"/>
      <c r="AI11" s="7"/>
      <c r="AJ11" s="8" t="s">
        <v>98</v>
      </c>
      <c r="AK11" s="8" t="s">
        <v>83</v>
      </c>
      <c r="AL11" s="8" t="s">
        <v>82</v>
      </c>
      <c r="AM11" s="9" t="s">
        <v>81</v>
      </c>
      <c r="AN11" s="7"/>
      <c r="AO11" s="8" t="s">
        <v>98</v>
      </c>
      <c r="AP11" s="8" t="s">
        <v>83</v>
      </c>
      <c r="AQ11" s="8" t="s">
        <v>82</v>
      </c>
      <c r="AR11" s="9" t="s">
        <v>81</v>
      </c>
      <c r="AS11" s="7"/>
      <c r="AT11" s="8" t="s">
        <v>98</v>
      </c>
      <c r="AU11" s="8" t="s">
        <v>83</v>
      </c>
      <c r="AV11" s="8" t="s">
        <v>82</v>
      </c>
      <c r="AW11" s="9" t="s">
        <v>81</v>
      </c>
      <c r="AX11" s="242"/>
    </row>
    <row r="12" spans="2:50" x14ac:dyDescent="0.25">
      <c r="B12" s="241"/>
      <c r="C12" s="7">
        <v>1</v>
      </c>
      <c r="D12" s="8">
        <v>0.27</v>
      </c>
      <c r="E12" s="8">
        <v>0.54</v>
      </c>
      <c r="F12" s="8">
        <v>0.89</v>
      </c>
      <c r="G12" s="9">
        <v>0.92</v>
      </c>
      <c r="H12" s="7">
        <v>1</v>
      </c>
      <c r="I12" s="8">
        <v>0.27</v>
      </c>
      <c r="J12" s="8">
        <v>0.49</v>
      </c>
      <c r="K12" s="8">
        <v>0.84</v>
      </c>
      <c r="L12" s="9">
        <v>1.02</v>
      </c>
      <c r="M12" s="7">
        <v>1</v>
      </c>
      <c r="N12" s="8">
        <v>0.27</v>
      </c>
      <c r="O12" s="8">
        <v>0.53</v>
      </c>
      <c r="P12" s="8">
        <v>0.76</v>
      </c>
      <c r="Q12" s="9">
        <v>1.1299999999999999</v>
      </c>
      <c r="R12" s="8"/>
      <c r="S12" s="7">
        <v>1</v>
      </c>
      <c r="T12" s="8">
        <f t="shared" ref="T12:T43" si="0">D12/2</f>
        <v>0.13500000000000001</v>
      </c>
      <c r="U12" s="8">
        <f t="shared" ref="U12:U43" si="1">E12/2</f>
        <v>0.27</v>
      </c>
      <c r="V12" s="8">
        <f t="shared" ref="V12:V43" si="2">F12/2</f>
        <v>0.44500000000000001</v>
      </c>
      <c r="W12" s="9">
        <f t="shared" ref="W12:W43" si="3">G12/2</f>
        <v>0.46</v>
      </c>
      <c r="X12" s="7">
        <v>1</v>
      </c>
      <c r="Y12" s="8">
        <f t="shared" ref="Y12:Y43" si="4">I12/2</f>
        <v>0.13500000000000001</v>
      </c>
      <c r="Z12" s="8">
        <f t="shared" ref="Z12:Z43" si="5">J12/2</f>
        <v>0.245</v>
      </c>
      <c r="AA12" s="8">
        <f t="shared" ref="AA12:AA43" si="6">K12/2</f>
        <v>0.42</v>
      </c>
      <c r="AB12" s="9">
        <f t="shared" ref="AB12:AB43" si="7">L12/2</f>
        <v>0.51</v>
      </c>
      <c r="AC12" s="7">
        <v>1</v>
      </c>
      <c r="AD12" s="8">
        <f t="shared" ref="AD12:AD43" si="8">N12/2</f>
        <v>0.13500000000000001</v>
      </c>
      <c r="AE12" s="8">
        <f t="shared" ref="AE12:AE43" si="9">O12/2</f>
        <v>0.26500000000000001</v>
      </c>
      <c r="AF12" s="8">
        <f t="shared" ref="AF12:AF43" si="10">P12/2</f>
        <v>0.38</v>
      </c>
      <c r="AG12" s="9">
        <f t="shared" ref="AG12:AG43" si="11">Q12/2</f>
        <v>0.56499999999999995</v>
      </c>
      <c r="AH12" s="8"/>
      <c r="AI12" s="7">
        <v>1</v>
      </c>
      <c r="AJ12" s="8">
        <f t="shared" ref="AJ12:AJ43" si="12">T12*T12*T12*4/3*3.14</f>
        <v>1.0300770000000002E-2</v>
      </c>
      <c r="AK12" s="8">
        <f t="shared" ref="AK12:AK43" si="13">U12*U12*U12*4/3*3.14</f>
        <v>8.240616000000002E-2</v>
      </c>
      <c r="AL12" s="8">
        <f t="shared" ref="AL12:AL43" si="14">V12*V12*V12*4/3*3.14</f>
        <v>0.36893377666666671</v>
      </c>
      <c r="AM12" s="9">
        <f t="shared" ref="AM12:AM43" si="15">W12*W12*W12*4/3*3.14</f>
        <v>0.4075133866666667</v>
      </c>
      <c r="AN12" s="7">
        <v>1</v>
      </c>
      <c r="AO12" s="8">
        <f t="shared" ref="AO12:AO43" si="16">Y12*Y12*Y12*4/3*3.14</f>
        <v>1.0300770000000002E-2</v>
      </c>
      <c r="AP12" s="8">
        <f t="shared" ref="AP12:AP43" si="17">Z12*Z12*Z12*4/3*3.14</f>
        <v>6.1569643333333333E-2</v>
      </c>
      <c r="AQ12" s="8">
        <f t="shared" ref="AQ12:AQ43" si="18">AA12*AA12*AA12*4/3*3.14</f>
        <v>0.31018175999999997</v>
      </c>
      <c r="AR12" s="9">
        <f t="shared" ref="AR12:AR43" si="19">AB12*AB12*AB12*4/3*3.14</f>
        <v>0.55536552000000006</v>
      </c>
      <c r="AS12" s="7">
        <v>1</v>
      </c>
      <c r="AT12" s="8">
        <f t="shared" ref="AT12:AT43" si="20">AD12*AD12*AD12*4/3*3.14</f>
        <v>1.0300770000000002E-2</v>
      </c>
      <c r="AU12" s="8">
        <f t="shared" ref="AU12:AU43" si="21">AE12*AE12*AE12*4/3*3.14</f>
        <v>7.7912296666666686E-2</v>
      </c>
      <c r="AV12" s="8">
        <f t="shared" ref="AV12:AV43" si="22">AF12*AF12*AF12*4/3*3.14</f>
        <v>0.22973077333333333</v>
      </c>
      <c r="AW12" s="9">
        <f t="shared" ref="AW12:AW43" si="23">AG12*AG12*AG12*4/3*3.14</f>
        <v>0.75511609666666635</v>
      </c>
      <c r="AX12" s="242"/>
    </row>
    <row r="13" spans="2:50" x14ac:dyDescent="0.25">
      <c r="B13" s="241"/>
      <c r="C13" s="7">
        <v>2</v>
      </c>
      <c r="D13" s="8">
        <v>0.25</v>
      </c>
      <c r="E13" s="8">
        <v>0.5</v>
      </c>
      <c r="F13" s="8">
        <v>0.87</v>
      </c>
      <c r="G13" s="9">
        <v>0.91</v>
      </c>
      <c r="H13" s="7">
        <v>2</v>
      </c>
      <c r="I13" s="8">
        <v>0.28000000000000003</v>
      </c>
      <c r="J13" s="8">
        <v>0.47</v>
      </c>
      <c r="K13" s="8">
        <v>0.57999999999999996</v>
      </c>
      <c r="L13" s="9">
        <v>0.92</v>
      </c>
      <c r="M13" s="7">
        <v>2</v>
      </c>
      <c r="N13" s="8">
        <v>0.3</v>
      </c>
      <c r="O13" s="8">
        <v>0.42</v>
      </c>
      <c r="P13" s="8">
        <v>0.51</v>
      </c>
      <c r="Q13" s="9">
        <v>0.98</v>
      </c>
      <c r="R13" s="8"/>
      <c r="S13" s="7">
        <v>2</v>
      </c>
      <c r="T13" s="8">
        <f t="shared" si="0"/>
        <v>0.125</v>
      </c>
      <c r="U13" s="8">
        <f t="shared" si="1"/>
        <v>0.25</v>
      </c>
      <c r="V13" s="8">
        <f t="shared" si="2"/>
        <v>0.435</v>
      </c>
      <c r="W13" s="9">
        <f t="shared" si="3"/>
        <v>0.45500000000000002</v>
      </c>
      <c r="X13" s="7">
        <v>2</v>
      </c>
      <c r="Y13" s="8">
        <f t="shared" si="4"/>
        <v>0.14000000000000001</v>
      </c>
      <c r="Z13" s="8">
        <f t="shared" si="5"/>
        <v>0.23499999999999999</v>
      </c>
      <c r="AA13" s="8">
        <f t="shared" si="6"/>
        <v>0.28999999999999998</v>
      </c>
      <c r="AB13" s="9">
        <f t="shared" si="7"/>
        <v>0.46</v>
      </c>
      <c r="AC13" s="7">
        <v>2</v>
      </c>
      <c r="AD13" s="8">
        <f t="shared" si="8"/>
        <v>0.15</v>
      </c>
      <c r="AE13" s="8">
        <f t="shared" si="9"/>
        <v>0.21</v>
      </c>
      <c r="AF13" s="8">
        <f t="shared" si="10"/>
        <v>0.255</v>
      </c>
      <c r="AG13" s="9">
        <f t="shared" si="11"/>
        <v>0.49</v>
      </c>
      <c r="AH13" s="8"/>
      <c r="AI13" s="7">
        <v>2</v>
      </c>
      <c r="AJ13" s="8">
        <f t="shared" si="12"/>
        <v>8.1770833333333331E-3</v>
      </c>
      <c r="AK13" s="8">
        <f t="shared" si="13"/>
        <v>6.5416666666666665E-2</v>
      </c>
      <c r="AL13" s="8">
        <f t="shared" si="14"/>
        <v>0.34461657000000007</v>
      </c>
      <c r="AM13" s="9">
        <f t="shared" si="15"/>
        <v>0.3943688233333334</v>
      </c>
      <c r="AN13" s="7">
        <v>2</v>
      </c>
      <c r="AO13" s="8">
        <f t="shared" si="16"/>
        <v>1.1488213333333337E-2</v>
      </c>
      <c r="AP13" s="8">
        <f t="shared" si="17"/>
        <v>5.4334036666666662E-2</v>
      </c>
      <c r="AQ13" s="8">
        <f t="shared" si="18"/>
        <v>0.10210861333333332</v>
      </c>
      <c r="AR13" s="9">
        <f t="shared" si="19"/>
        <v>0.4075133866666667</v>
      </c>
      <c r="AS13" s="7">
        <v>2</v>
      </c>
      <c r="AT13" s="8">
        <f t="shared" si="20"/>
        <v>1.413E-2</v>
      </c>
      <c r="AU13" s="8">
        <f t="shared" si="21"/>
        <v>3.8772719999999997E-2</v>
      </c>
      <c r="AV13" s="8">
        <f t="shared" si="22"/>
        <v>6.9420690000000007E-2</v>
      </c>
      <c r="AW13" s="9">
        <f t="shared" si="23"/>
        <v>0.49255714666666667</v>
      </c>
      <c r="AX13" s="242"/>
    </row>
    <row r="14" spans="2:50" x14ac:dyDescent="0.25">
      <c r="B14" s="241"/>
      <c r="C14" s="7">
        <v>3</v>
      </c>
      <c r="D14" s="8">
        <v>0.26</v>
      </c>
      <c r="E14" s="8">
        <v>0.51</v>
      </c>
      <c r="F14" s="8">
        <v>0.86</v>
      </c>
      <c r="G14" s="9">
        <v>0.79</v>
      </c>
      <c r="H14" s="7">
        <v>3</v>
      </c>
      <c r="I14" s="8">
        <v>0.26</v>
      </c>
      <c r="J14" s="8">
        <v>0.4</v>
      </c>
      <c r="K14" s="8">
        <v>0.86</v>
      </c>
      <c r="L14" s="9">
        <v>1.08</v>
      </c>
      <c r="M14" s="7">
        <v>3</v>
      </c>
      <c r="N14" s="8">
        <v>0.31</v>
      </c>
      <c r="O14" s="8">
        <v>0.41</v>
      </c>
      <c r="P14" s="8">
        <v>0.67</v>
      </c>
      <c r="Q14" s="9">
        <v>0.76</v>
      </c>
      <c r="R14" s="8"/>
      <c r="S14" s="7">
        <v>3</v>
      </c>
      <c r="T14" s="8">
        <f t="shared" si="0"/>
        <v>0.13</v>
      </c>
      <c r="U14" s="8">
        <f t="shared" si="1"/>
        <v>0.255</v>
      </c>
      <c r="V14" s="8">
        <f t="shared" si="2"/>
        <v>0.43</v>
      </c>
      <c r="W14" s="9">
        <f t="shared" si="3"/>
        <v>0.39500000000000002</v>
      </c>
      <c r="X14" s="7">
        <v>3</v>
      </c>
      <c r="Y14" s="8">
        <f t="shared" si="4"/>
        <v>0.13</v>
      </c>
      <c r="Z14" s="8">
        <f t="shared" si="5"/>
        <v>0.2</v>
      </c>
      <c r="AA14" s="8">
        <f t="shared" si="6"/>
        <v>0.43</v>
      </c>
      <c r="AB14" s="9">
        <f t="shared" si="7"/>
        <v>0.54</v>
      </c>
      <c r="AC14" s="7">
        <v>3</v>
      </c>
      <c r="AD14" s="8">
        <f t="shared" si="8"/>
        <v>0.155</v>
      </c>
      <c r="AE14" s="8">
        <f t="shared" si="9"/>
        <v>0.20499999999999999</v>
      </c>
      <c r="AF14" s="8">
        <f t="shared" si="10"/>
        <v>0.33500000000000002</v>
      </c>
      <c r="AG14" s="9">
        <f t="shared" si="11"/>
        <v>0.38</v>
      </c>
      <c r="AH14" s="8"/>
      <c r="AI14" s="7">
        <v>3</v>
      </c>
      <c r="AJ14" s="8">
        <f t="shared" si="12"/>
        <v>9.1981066666666673E-3</v>
      </c>
      <c r="AK14" s="8">
        <f t="shared" si="13"/>
        <v>6.9420690000000007E-2</v>
      </c>
      <c r="AL14" s="8">
        <f t="shared" si="14"/>
        <v>0.3328693066666667</v>
      </c>
      <c r="AM14" s="9">
        <f t="shared" si="15"/>
        <v>0.25802374333333339</v>
      </c>
      <c r="AN14" s="7">
        <v>3</v>
      </c>
      <c r="AO14" s="8">
        <f t="shared" si="16"/>
        <v>9.1981066666666673E-3</v>
      </c>
      <c r="AP14" s="8">
        <f t="shared" si="17"/>
        <v>3.3493333333333347E-2</v>
      </c>
      <c r="AQ14" s="8">
        <f t="shared" si="18"/>
        <v>0.3328693066666667</v>
      </c>
      <c r="AR14" s="9">
        <f t="shared" si="19"/>
        <v>0.65924928000000016</v>
      </c>
      <c r="AS14" s="7">
        <v>3</v>
      </c>
      <c r="AT14" s="8">
        <f t="shared" si="20"/>
        <v>1.5590623333333336E-2</v>
      </c>
      <c r="AU14" s="8">
        <f t="shared" si="21"/>
        <v>3.6068656666666657E-2</v>
      </c>
      <c r="AV14" s="8">
        <f t="shared" si="22"/>
        <v>0.15739930333333335</v>
      </c>
      <c r="AW14" s="9">
        <f t="shared" si="23"/>
        <v>0.22973077333333333</v>
      </c>
      <c r="AX14" s="242"/>
    </row>
    <row r="15" spans="2:50" x14ac:dyDescent="0.25">
      <c r="B15" s="241"/>
      <c r="C15" s="7">
        <v>4</v>
      </c>
      <c r="D15" s="8">
        <v>0.27</v>
      </c>
      <c r="E15" s="8">
        <v>0.4</v>
      </c>
      <c r="F15" s="8">
        <v>0.81</v>
      </c>
      <c r="G15" s="9">
        <v>0.94</v>
      </c>
      <c r="H15" s="7">
        <v>4</v>
      </c>
      <c r="I15" s="8">
        <v>0.23</v>
      </c>
      <c r="J15" s="8">
        <v>0.49</v>
      </c>
      <c r="K15" s="8">
        <v>0.97</v>
      </c>
      <c r="L15" s="9">
        <v>0.97</v>
      </c>
      <c r="M15" s="7">
        <v>4</v>
      </c>
      <c r="N15" s="8">
        <v>0.28999999999999998</v>
      </c>
      <c r="O15" s="8">
        <v>0.36</v>
      </c>
      <c r="P15" s="8">
        <v>0.76</v>
      </c>
      <c r="Q15" s="9">
        <v>0.76</v>
      </c>
      <c r="R15" s="8"/>
      <c r="S15" s="7">
        <v>4</v>
      </c>
      <c r="T15" s="8">
        <f t="shared" si="0"/>
        <v>0.13500000000000001</v>
      </c>
      <c r="U15" s="8">
        <f t="shared" si="1"/>
        <v>0.2</v>
      </c>
      <c r="V15" s="8">
        <f t="shared" si="2"/>
        <v>0.40500000000000003</v>
      </c>
      <c r="W15" s="9">
        <f t="shared" si="3"/>
        <v>0.47</v>
      </c>
      <c r="X15" s="7">
        <v>4</v>
      </c>
      <c r="Y15" s="8">
        <f t="shared" si="4"/>
        <v>0.115</v>
      </c>
      <c r="Z15" s="8">
        <f t="shared" si="5"/>
        <v>0.245</v>
      </c>
      <c r="AA15" s="8">
        <f t="shared" si="6"/>
        <v>0.48499999999999999</v>
      </c>
      <c r="AB15" s="9">
        <f t="shared" si="7"/>
        <v>0.48499999999999999</v>
      </c>
      <c r="AC15" s="7">
        <v>4</v>
      </c>
      <c r="AD15" s="8">
        <f t="shared" si="8"/>
        <v>0.14499999999999999</v>
      </c>
      <c r="AE15" s="8">
        <f t="shared" si="9"/>
        <v>0.18</v>
      </c>
      <c r="AF15" s="8">
        <f t="shared" si="10"/>
        <v>0.38</v>
      </c>
      <c r="AG15" s="9">
        <f t="shared" si="11"/>
        <v>0.38</v>
      </c>
      <c r="AH15" s="8"/>
      <c r="AI15" s="7">
        <v>4</v>
      </c>
      <c r="AJ15" s="8">
        <f t="shared" si="12"/>
        <v>1.0300770000000002E-2</v>
      </c>
      <c r="AK15" s="8">
        <f t="shared" si="13"/>
        <v>3.3493333333333347E-2</v>
      </c>
      <c r="AL15" s="8">
        <f t="shared" si="14"/>
        <v>0.27812079000000012</v>
      </c>
      <c r="AM15" s="9">
        <f t="shared" si="15"/>
        <v>0.43467229333333329</v>
      </c>
      <c r="AN15" s="7">
        <v>4</v>
      </c>
      <c r="AO15" s="8">
        <f t="shared" si="16"/>
        <v>6.3673966666666672E-3</v>
      </c>
      <c r="AP15" s="8">
        <f t="shared" si="17"/>
        <v>6.1569643333333333E-2</v>
      </c>
      <c r="AQ15" s="8">
        <f t="shared" si="18"/>
        <v>0.47763220333333334</v>
      </c>
      <c r="AR15" s="9">
        <f t="shared" si="19"/>
        <v>0.47763220333333334</v>
      </c>
      <c r="AS15" s="7">
        <v>4</v>
      </c>
      <c r="AT15" s="8">
        <f t="shared" si="20"/>
        <v>1.2763576666666665E-2</v>
      </c>
      <c r="AU15" s="8">
        <f t="shared" si="21"/>
        <v>2.4416639999999996E-2</v>
      </c>
      <c r="AV15" s="8">
        <f t="shared" si="22"/>
        <v>0.22973077333333333</v>
      </c>
      <c r="AW15" s="9">
        <f t="shared" si="23"/>
        <v>0.22973077333333333</v>
      </c>
      <c r="AX15" s="242"/>
    </row>
    <row r="16" spans="2:50" x14ac:dyDescent="0.25">
      <c r="B16" s="241"/>
      <c r="C16" s="7">
        <v>5</v>
      </c>
      <c r="D16" s="8">
        <v>0.3</v>
      </c>
      <c r="E16" s="8">
        <v>0.41</v>
      </c>
      <c r="F16" s="8">
        <v>0.91</v>
      </c>
      <c r="G16" s="9">
        <v>0.96</v>
      </c>
      <c r="H16" s="7">
        <v>5</v>
      </c>
      <c r="I16" s="8">
        <v>0.24</v>
      </c>
      <c r="J16" s="8">
        <v>0.41</v>
      </c>
      <c r="K16" s="8">
        <v>0.56000000000000005</v>
      </c>
      <c r="L16" s="9">
        <v>0.9</v>
      </c>
      <c r="M16" s="7">
        <v>5</v>
      </c>
      <c r="N16" s="8">
        <v>0.25</v>
      </c>
      <c r="O16" s="8">
        <v>0.47</v>
      </c>
      <c r="P16" s="8">
        <v>0.62</v>
      </c>
      <c r="Q16" s="9">
        <v>0.88</v>
      </c>
      <c r="R16" s="8"/>
      <c r="S16" s="7">
        <v>5</v>
      </c>
      <c r="T16" s="8">
        <f t="shared" si="0"/>
        <v>0.15</v>
      </c>
      <c r="U16" s="8">
        <f t="shared" si="1"/>
        <v>0.20499999999999999</v>
      </c>
      <c r="V16" s="8">
        <f t="shared" si="2"/>
        <v>0.45500000000000002</v>
      </c>
      <c r="W16" s="9">
        <f t="shared" si="3"/>
        <v>0.48</v>
      </c>
      <c r="X16" s="7">
        <v>5</v>
      </c>
      <c r="Y16" s="8">
        <f t="shared" si="4"/>
        <v>0.12</v>
      </c>
      <c r="Z16" s="8">
        <f t="shared" si="5"/>
        <v>0.20499999999999999</v>
      </c>
      <c r="AA16" s="8">
        <f t="shared" si="6"/>
        <v>0.28000000000000003</v>
      </c>
      <c r="AB16" s="9">
        <f t="shared" si="7"/>
        <v>0.45</v>
      </c>
      <c r="AC16" s="7">
        <v>5</v>
      </c>
      <c r="AD16" s="8">
        <f t="shared" si="8"/>
        <v>0.125</v>
      </c>
      <c r="AE16" s="8">
        <f t="shared" si="9"/>
        <v>0.23499999999999999</v>
      </c>
      <c r="AF16" s="8">
        <f t="shared" si="10"/>
        <v>0.31</v>
      </c>
      <c r="AG16" s="9">
        <f t="shared" si="11"/>
        <v>0.44</v>
      </c>
      <c r="AH16" s="8"/>
      <c r="AI16" s="7">
        <v>5</v>
      </c>
      <c r="AJ16" s="8">
        <f t="shared" si="12"/>
        <v>1.413E-2</v>
      </c>
      <c r="AK16" s="8">
        <f t="shared" si="13"/>
        <v>3.6068656666666657E-2</v>
      </c>
      <c r="AL16" s="8">
        <f t="shared" si="14"/>
        <v>0.3943688233333334</v>
      </c>
      <c r="AM16" s="9">
        <f t="shared" si="15"/>
        <v>0.46301184000000001</v>
      </c>
      <c r="AN16" s="7">
        <v>5</v>
      </c>
      <c r="AO16" s="8">
        <f t="shared" si="16"/>
        <v>7.2345600000000001E-3</v>
      </c>
      <c r="AP16" s="8">
        <f t="shared" si="17"/>
        <v>3.6068656666666657E-2</v>
      </c>
      <c r="AQ16" s="8">
        <f t="shared" si="18"/>
        <v>9.1905706666666698E-2</v>
      </c>
      <c r="AR16" s="9">
        <f t="shared" si="19"/>
        <v>0.38151000000000007</v>
      </c>
      <c r="AS16" s="7">
        <v>5</v>
      </c>
      <c r="AT16" s="8">
        <f t="shared" si="20"/>
        <v>8.1770833333333331E-3</v>
      </c>
      <c r="AU16" s="8">
        <f t="shared" si="21"/>
        <v>5.4334036666666662E-2</v>
      </c>
      <c r="AV16" s="8">
        <f t="shared" si="22"/>
        <v>0.12472498666666669</v>
      </c>
      <c r="AW16" s="9">
        <f t="shared" si="23"/>
        <v>0.35663701333333331</v>
      </c>
      <c r="AX16" s="242"/>
    </row>
    <row r="17" spans="2:50" x14ac:dyDescent="0.25">
      <c r="B17" s="241"/>
      <c r="C17" s="7">
        <v>6</v>
      </c>
      <c r="D17" s="8">
        <v>0.28000000000000003</v>
      </c>
      <c r="E17" s="8">
        <v>0.52</v>
      </c>
      <c r="F17" s="8">
        <v>0.72</v>
      </c>
      <c r="G17" s="9">
        <v>0.63</v>
      </c>
      <c r="H17" s="7">
        <v>6</v>
      </c>
      <c r="I17" s="8">
        <v>0.34</v>
      </c>
      <c r="J17" s="8">
        <v>0.45</v>
      </c>
      <c r="K17" s="8">
        <v>1.02</v>
      </c>
      <c r="L17" s="9">
        <v>0.83</v>
      </c>
      <c r="M17" s="7">
        <v>6</v>
      </c>
      <c r="N17" s="8">
        <v>0.27</v>
      </c>
      <c r="O17" s="8">
        <v>0.35</v>
      </c>
      <c r="P17" s="8">
        <v>0.62</v>
      </c>
      <c r="Q17" s="9">
        <v>0.85</v>
      </c>
      <c r="R17" s="8"/>
      <c r="S17" s="7">
        <v>6</v>
      </c>
      <c r="T17" s="8">
        <f t="shared" si="0"/>
        <v>0.14000000000000001</v>
      </c>
      <c r="U17" s="8">
        <f t="shared" si="1"/>
        <v>0.26</v>
      </c>
      <c r="V17" s="8">
        <f t="shared" si="2"/>
        <v>0.36</v>
      </c>
      <c r="W17" s="9">
        <f t="shared" si="3"/>
        <v>0.315</v>
      </c>
      <c r="X17" s="7">
        <v>6</v>
      </c>
      <c r="Y17" s="8">
        <f t="shared" si="4"/>
        <v>0.17</v>
      </c>
      <c r="Z17" s="8">
        <f t="shared" si="5"/>
        <v>0.22500000000000001</v>
      </c>
      <c r="AA17" s="8">
        <f t="shared" si="6"/>
        <v>0.51</v>
      </c>
      <c r="AB17" s="9">
        <f t="shared" si="7"/>
        <v>0.41499999999999998</v>
      </c>
      <c r="AC17" s="7">
        <v>6</v>
      </c>
      <c r="AD17" s="8">
        <f t="shared" si="8"/>
        <v>0.13500000000000001</v>
      </c>
      <c r="AE17" s="8">
        <f t="shared" si="9"/>
        <v>0.17499999999999999</v>
      </c>
      <c r="AF17" s="8">
        <f t="shared" si="10"/>
        <v>0.31</v>
      </c>
      <c r="AG17" s="9">
        <f t="shared" si="11"/>
        <v>0.42499999999999999</v>
      </c>
      <c r="AH17" s="8"/>
      <c r="AI17" s="7">
        <v>6</v>
      </c>
      <c r="AJ17" s="8">
        <f t="shared" si="12"/>
        <v>1.1488213333333337E-2</v>
      </c>
      <c r="AK17" s="8">
        <f t="shared" si="13"/>
        <v>7.3584853333333339E-2</v>
      </c>
      <c r="AL17" s="8">
        <f t="shared" si="14"/>
        <v>0.19533311999999997</v>
      </c>
      <c r="AM17" s="9">
        <f t="shared" si="15"/>
        <v>0.13085793000000001</v>
      </c>
      <c r="AN17" s="7">
        <v>6</v>
      </c>
      <c r="AO17" s="8">
        <f t="shared" si="16"/>
        <v>2.056909333333334E-2</v>
      </c>
      <c r="AP17" s="8">
        <f t="shared" si="17"/>
        <v>4.7688750000000009E-2</v>
      </c>
      <c r="AQ17" s="8">
        <f t="shared" si="18"/>
        <v>0.55536552000000006</v>
      </c>
      <c r="AR17" s="9">
        <f t="shared" si="19"/>
        <v>0.29923519666666665</v>
      </c>
      <c r="AS17" s="7">
        <v>6</v>
      </c>
      <c r="AT17" s="8">
        <f t="shared" si="20"/>
        <v>1.0300770000000002E-2</v>
      </c>
      <c r="AU17" s="8">
        <f t="shared" si="21"/>
        <v>2.2437916666666662E-2</v>
      </c>
      <c r="AV17" s="8">
        <f t="shared" si="22"/>
        <v>0.12472498666666669</v>
      </c>
      <c r="AW17" s="9">
        <f t="shared" si="23"/>
        <v>0.3213920833333333</v>
      </c>
      <c r="AX17" s="242"/>
    </row>
    <row r="18" spans="2:50" x14ac:dyDescent="0.25">
      <c r="B18" s="241"/>
      <c r="C18" s="7">
        <v>7</v>
      </c>
      <c r="D18" s="8">
        <v>0.24</v>
      </c>
      <c r="E18" s="8">
        <v>0.4</v>
      </c>
      <c r="F18" s="8">
        <v>0.87</v>
      </c>
      <c r="G18" s="9">
        <v>0.62</v>
      </c>
      <c r="H18" s="7">
        <v>7</v>
      </c>
      <c r="I18" s="8">
        <v>0.28000000000000003</v>
      </c>
      <c r="J18" s="8">
        <v>0.5</v>
      </c>
      <c r="K18" s="8">
        <v>0.83</v>
      </c>
      <c r="L18" s="9">
        <v>1.1000000000000001</v>
      </c>
      <c r="M18" s="7">
        <v>7</v>
      </c>
      <c r="N18" s="8">
        <v>0.35</v>
      </c>
      <c r="O18" s="8">
        <v>0.42</v>
      </c>
      <c r="P18" s="8">
        <v>0.8</v>
      </c>
      <c r="Q18" s="9">
        <v>0.53</v>
      </c>
      <c r="R18" s="8"/>
      <c r="S18" s="7">
        <v>7</v>
      </c>
      <c r="T18" s="8">
        <f t="shared" si="0"/>
        <v>0.12</v>
      </c>
      <c r="U18" s="8">
        <f t="shared" si="1"/>
        <v>0.2</v>
      </c>
      <c r="V18" s="8">
        <f t="shared" si="2"/>
        <v>0.435</v>
      </c>
      <c r="W18" s="9">
        <f t="shared" si="3"/>
        <v>0.31</v>
      </c>
      <c r="X18" s="7">
        <v>7</v>
      </c>
      <c r="Y18" s="8">
        <f t="shared" si="4"/>
        <v>0.14000000000000001</v>
      </c>
      <c r="Z18" s="8">
        <f t="shared" si="5"/>
        <v>0.25</v>
      </c>
      <c r="AA18" s="8">
        <f t="shared" si="6"/>
        <v>0.41499999999999998</v>
      </c>
      <c r="AB18" s="9">
        <f t="shared" si="7"/>
        <v>0.55000000000000004</v>
      </c>
      <c r="AC18" s="7">
        <v>7</v>
      </c>
      <c r="AD18" s="8">
        <f t="shared" si="8"/>
        <v>0.17499999999999999</v>
      </c>
      <c r="AE18" s="8">
        <f t="shared" si="9"/>
        <v>0.21</v>
      </c>
      <c r="AF18" s="8">
        <f t="shared" si="10"/>
        <v>0.4</v>
      </c>
      <c r="AG18" s="9">
        <f t="shared" si="11"/>
        <v>0.26500000000000001</v>
      </c>
      <c r="AH18" s="8"/>
      <c r="AI18" s="7">
        <v>7</v>
      </c>
      <c r="AJ18" s="8">
        <f t="shared" si="12"/>
        <v>7.2345600000000001E-3</v>
      </c>
      <c r="AK18" s="8">
        <f t="shared" si="13"/>
        <v>3.3493333333333347E-2</v>
      </c>
      <c r="AL18" s="8">
        <f t="shared" si="14"/>
        <v>0.34461657000000007</v>
      </c>
      <c r="AM18" s="9">
        <f t="shared" si="15"/>
        <v>0.12472498666666669</v>
      </c>
      <c r="AN18" s="7">
        <v>7</v>
      </c>
      <c r="AO18" s="8">
        <f t="shared" si="16"/>
        <v>1.1488213333333337E-2</v>
      </c>
      <c r="AP18" s="8">
        <f t="shared" si="17"/>
        <v>6.5416666666666665E-2</v>
      </c>
      <c r="AQ18" s="8">
        <f t="shared" si="18"/>
        <v>0.29923519666666665</v>
      </c>
      <c r="AR18" s="9">
        <f t="shared" si="19"/>
        <v>0.69655666666666693</v>
      </c>
      <c r="AS18" s="7">
        <v>7</v>
      </c>
      <c r="AT18" s="8">
        <f t="shared" si="20"/>
        <v>2.2437916666666662E-2</v>
      </c>
      <c r="AU18" s="8">
        <f t="shared" si="21"/>
        <v>3.8772719999999997E-2</v>
      </c>
      <c r="AV18" s="8">
        <f t="shared" si="22"/>
        <v>0.26794666666666678</v>
      </c>
      <c r="AW18" s="9">
        <f t="shared" si="23"/>
        <v>7.7912296666666686E-2</v>
      </c>
      <c r="AX18" s="242"/>
    </row>
    <row r="19" spans="2:50" x14ac:dyDescent="0.25">
      <c r="B19" s="241"/>
      <c r="C19" s="7">
        <v>8</v>
      </c>
      <c r="D19" s="8">
        <v>0.24</v>
      </c>
      <c r="E19" s="8">
        <v>0.44</v>
      </c>
      <c r="F19" s="8">
        <v>0.84</v>
      </c>
      <c r="G19" s="9">
        <v>0.86</v>
      </c>
      <c r="H19" s="7">
        <v>8</v>
      </c>
      <c r="I19" s="8">
        <v>0.25</v>
      </c>
      <c r="J19" s="8">
        <v>0.48</v>
      </c>
      <c r="K19" s="8">
        <v>0.57999999999999996</v>
      </c>
      <c r="L19" s="9">
        <v>0.73</v>
      </c>
      <c r="M19" s="7">
        <v>8</v>
      </c>
      <c r="N19" s="8">
        <v>0.32</v>
      </c>
      <c r="O19" s="8">
        <v>0.36</v>
      </c>
      <c r="P19" s="8">
        <v>0.67</v>
      </c>
      <c r="Q19" s="9">
        <v>0.9</v>
      </c>
      <c r="R19" s="8"/>
      <c r="S19" s="7">
        <v>8</v>
      </c>
      <c r="T19" s="8">
        <f t="shared" si="0"/>
        <v>0.12</v>
      </c>
      <c r="U19" s="8">
        <f t="shared" si="1"/>
        <v>0.22</v>
      </c>
      <c r="V19" s="8">
        <f t="shared" si="2"/>
        <v>0.42</v>
      </c>
      <c r="W19" s="9">
        <f t="shared" si="3"/>
        <v>0.43</v>
      </c>
      <c r="X19" s="7">
        <v>8</v>
      </c>
      <c r="Y19" s="8">
        <f t="shared" si="4"/>
        <v>0.125</v>
      </c>
      <c r="Z19" s="8">
        <f t="shared" si="5"/>
        <v>0.24</v>
      </c>
      <c r="AA19" s="8">
        <f t="shared" si="6"/>
        <v>0.28999999999999998</v>
      </c>
      <c r="AB19" s="9">
        <f t="shared" si="7"/>
        <v>0.36499999999999999</v>
      </c>
      <c r="AC19" s="7">
        <v>8</v>
      </c>
      <c r="AD19" s="8">
        <f t="shared" si="8"/>
        <v>0.16</v>
      </c>
      <c r="AE19" s="8">
        <f t="shared" si="9"/>
        <v>0.18</v>
      </c>
      <c r="AF19" s="8">
        <f t="shared" si="10"/>
        <v>0.33500000000000002</v>
      </c>
      <c r="AG19" s="9">
        <f t="shared" si="11"/>
        <v>0.45</v>
      </c>
      <c r="AH19" s="8"/>
      <c r="AI19" s="7">
        <v>8</v>
      </c>
      <c r="AJ19" s="8">
        <f t="shared" si="12"/>
        <v>7.2345600000000001E-3</v>
      </c>
      <c r="AK19" s="8">
        <f t="shared" si="13"/>
        <v>4.4579626666666664E-2</v>
      </c>
      <c r="AL19" s="8">
        <f t="shared" si="14"/>
        <v>0.31018175999999997</v>
      </c>
      <c r="AM19" s="9">
        <f t="shared" si="15"/>
        <v>0.3328693066666667</v>
      </c>
      <c r="AN19" s="7">
        <v>8</v>
      </c>
      <c r="AO19" s="8">
        <f t="shared" si="16"/>
        <v>8.1770833333333331E-3</v>
      </c>
      <c r="AP19" s="8">
        <f t="shared" si="17"/>
        <v>5.7876480000000001E-2</v>
      </c>
      <c r="AQ19" s="8">
        <f t="shared" si="18"/>
        <v>0.10210861333333332</v>
      </c>
      <c r="AR19" s="9">
        <f t="shared" si="19"/>
        <v>0.2035855633333333</v>
      </c>
      <c r="AS19" s="7">
        <v>8</v>
      </c>
      <c r="AT19" s="8">
        <f t="shared" si="20"/>
        <v>1.714858666666667E-2</v>
      </c>
      <c r="AU19" s="8">
        <f t="shared" si="21"/>
        <v>2.4416639999999996E-2</v>
      </c>
      <c r="AV19" s="8">
        <f t="shared" si="22"/>
        <v>0.15739930333333335</v>
      </c>
      <c r="AW19" s="9">
        <f t="shared" si="23"/>
        <v>0.38151000000000007</v>
      </c>
      <c r="AX19" s="242"/>
    </row>
    <row r="20" spans="2:50" x14ac:dyDescent="0.25">
      <c r="B20" s="241"/>
      <c r="C20" s="7">
        <v>9</v>
      </c>
      <c r="D20" s="8">
        <v>0.28000000000000003</v>
      </c>
      <c r="E20" s="8">
        <v>0.39</v>
      </c>
      <c r="F20" s="8">
        <v>0.68</v>
      </c>
      <c r="G20" s="9">
        <v>0.79</v>
      </c>
      <c r="H20" s="7">
        <v>9</v>
      </c>
      <c r="I20" s="8">
        <v>0.28999999999999998</v>
      </c>
      <c r="J20" s="8">
        <v>0.55000000000000004</v>
      </c>
      <c r="K20" s="8">
        <v>0.66</v>
      </c>
      <c r="L20" s="9">
        <v>0.81</v>
      </c>
      <c r="M20" s="7">
        <v>9</v>
      </c>
      <c r="N20" s="8">
        <v>0.27</v>
      </c>
      <c r="O20" s="8">
        <v>0.39</v>
      </c>
      <c r="P20" s="8">
        <v>0.72</v>
      </c>
      <c r="Q20" s="9">
        <v>1</v>
      </c>
      <c r="R20" s="8"/>
      <c r="S20" s="7">
        <v>9</v>
      </c>
      <c r="T20" s="8">
        <f t="shared" si="0"/>
        <v>0.14000000000000001</v>
      </c>
      <c r="U20" s="8">
        <f t="shared" si="1"/>
        <v>0.19500000000000001</v>
      </c>
      <c r="V20" s="8">
        <f t="shared" si="2"/>
        <v>0.34</v>
      </c>
      <c r="W20" s="9">
        <f t="shared" si="3"/>
        <v>0.39500000000000002</v>
      </c>
      <c r="X20" s="7">
        <v>9</v>
      </c>
      <c r="Y20" s="8">
        <f t="shared" si="4"/>
        <v>0.14499999999999999</v>
      </c>
      <c r="Z20" s="8">
        <f t="shared" si="5"/>
        <v>0.27500000000000002</v>
      </c>
      <c r="AA20" s="8">
        <f t="shared" si="6"/>
        <v>0.33</v>
      </c>
      <c r="AB20" s="9">
        <f t="shared" si="7"/>
        <v>0.40500000000000003</v>
      </c>
      <c r="AC20" s="7">
        <v>9</v>
      </c>
      <c r="AD20" s="8">
        <f t="shared" si="8"/>
        <v>0.13500000000000001</v>
      </c>
      <c r="AE20" s="8">
        <f t="shared" si="9"/>
        <v>0.19500000000000001</v>
      </c>
      <c r="AF20" s="8">
        <f t="shared" si="10"/>
        <v>0.36</v>
      </c>
      <c r="AG20" s="9">
        <f t="shared" si="11"/>
        <v>0.5</v>
      </c>
      <c r="AH20" s="8"/>
      <c r="AI20" s="7">
        <v>9</v>
      </c>
      <c r="AJ20" s="8">
        <f t="shared" si="12"/>
        <v>1.1488213333333337E-2</v>
      </c>
      <c r="AK20" s="8">
        <f t="shared" si="13"/>
        <v>3.1043610000000006E-2</v>
      </c>
      <c r="AL20" s="8">
        <f t="shared" si="14"/>
        <v>0.16455274666666672</v>
      </c>
      <c r="AM20" s="9">
        <f t="shared" si="15"/>
        <v>0.25802374333333339</v>
      </c>
      <c r="AN20" s="7">
        <v>9</v>
      </c>
      <c r="AO20" s="8">
        <f t="shared" si="16"/>
        <v>1.2763576666666665E-2</v>
      </c>
      <c r="AP20" s="8">
        <f t="shared" si="17"/>
        <v>8.7069583333333367E-2</v>
      </c>
      <c r="AQ20" s="8">
        <f t="shared" si="18"/>
        <v>0.15045624000000002</v>
      </c>
      <c r="AR20" s="9">
        <f t="shared" si="19"/>
        <v>0.27812079000000012</v>
      </c>
      <c r="AS20" s="7">
        <v>9</v>
      </c>
      <c r="AT20" s="8">
        <f t="shared" si="20"/>
        <v>1.0300770000000002E-2</v>
      </c>
      <c r="AU20" s="8">
        <f t="shared" si="21"/>
        <v>3.1043610000000006E-2</v>
      </c>
      <c r="AV20" s="8">
        <f t="shared" si="22"/>
        <v>0.19533311999999997</v>
      </c>
      <c r="AW20" s="9">
        <f t="shared" si="23"/>
        <v>0.52333333333333332</v>
      </c>
      <c r="AX20" s="242"/>
    </row>
    <row r="21" spans="2:50" x14ac:dyDescent="0.25">
      <c r="B21" s="241"/>
      <c r="C21" s="7">
        <v>10</v>
      </c>
      <c r="D21" s="8">
        <v>0.24</v>
      </c>
      <c r="E21" s="8">
        <v>0.45</v>
      </c>
      <c r="F21" s="8">
        <v>0.67</v>
      </c>
      <c r="G21" s="9">
        <v>1.22</v>
      </c>
      <c r="H21" s="7">
        <v>10</v>
      </c>
      <c r="I21" s="8">
        <v>0.28000000000000003</v>
      </c>
      <c r="J21" s="8">
        <v>0.47</v>
      </c>
      <c r="K21" s="8">
        <v>0.78</v>
      </c>
      <c r="L21" s="9">
        <v>0.86</v>
      </c>
      <c r="M21" s="7">
        <v>10</v>
      </c>
      <c r="N21" s="8">
        <v>0.27</v>
      </c>
      <c r="O21" s="8">
        <v>0.47</v>
      </c>
      <c r="P21" s="8">
        <v>0.7</v>
      </c>
      <c r="Q21" s="9">
        <v>0.86</v>
      </c>
      <c r="R21" s="8"/>
      <c r="S21" s="7">
        <v>10</v>
      </c>
      <c r="T21" s="8">
        <f t="shared" si="0"/>
        <v>0.12</v>
      </c>
      <c r="U21" s="8">
        <f t="shared" si="1"/>
        <v>0.22500000000000001</v>
      </c>
      <c r="V21" s="8">
        <f t="shared" si="2"/>
        <v>0.33500000000000002</v>
      </c>
      <c r="W21" s="9">
        <f t="shared" si="3"/>
        <v>0.61</v>
      </c>
      <c r="X21" s="7">
        <v>10</v>
      </c>
      <c r="Y21" s="8">
        <f t="shared" si="4"/>
        <v>0.14000000000000001</v>
      </c>
      <c r="Z21" s="8">
        <f t="shared" si="5"/>
        <v>0.23499999999999999</v>
      </c>
      <c r="AA21" s="8">
        <f t="shared" si="6"/>
        <v>0.39</v>
      </c>
      <c r="AB21" s="9">
        <f t="shared" si="7"/>
        <v>0.43</v>
      </c>
      <c r="AC21" s="7">
        <v>10</v>
      </c>
      <c r="AD21" s="8">
        <f t="shared" si="8"/>
        <v>0.13500000000000001</v>
      </c>
      <c r="AE21" s="8">
        <f t="shared" si="9"/>
        <v>0.23499999999999999</v>
      </c>
      <c r="AF21" s="8">
        <f t="shared" si="10"/>
        <v>0.35</v>
      </c>
      <c r="AG21" s="9">
        <f t="shared" si="11"/>
        <v>0.43</v>
      </c>
      <c r="AH21" s="8"/>
      <c r="AI21" s="7">
        <v>10</v>
      </c>
      <c r="AJ21" s="8">
        <f t="shared" si="12"/>
        <v>7.2345600000000001E-3</v>
      </c>
      <c r="AK21" s="8">
        <f t="shared" si="13"/>
        <v>4.7688750000000009E-2</v>
      </c>
      <c r="AL21" s="8">
        <f t="shared" si="14"/>
        <v>0.15739930333333335</v>
      </c>
      <c r="AM21" s="9">
        <f t="shared" si="15"/>
        <v>0.95029378666666664</v>
      </c>
      <c r="AN21" s="7">
        <v>10</v>
      </c>
      <c r="AO21" s="8">
        <f t="shared" si="16"/>
        <v>1.1488213333333337E-2</v>
      </c>
      <c r="AP21" s="8">
        <f t="shared" si="17"/>
        <v>5.4334036666666662E-2</v>
      </c>
      <c r="AQ21" s="8">
        <f t="shared" si="18"/>
        <v>0.24834888000000005</v>
      </c>
      <c r="AR21" s="9">
        <f t="shared" si="19"/>
        <v>0.3328693066666667</v>
      </c>
      <c r="AS21" s="7">
        <v>10</v>
      </c>
      <c r="AT21" s="8">
        <f t="shared" si="20"/>
        <v>1.0300770000000002E-2</v>
      </c>
      <c r="AU21" s="8">
        <f t="shared" si="21"/>
        <v>5.4334036666666662E-2</v>
      </c>
      <c r="AV21" s="8">
        <f t="shared" si="22"/>
        <v>0.17950333333333329</v>
      </c>
      <c r="AW21" s="9">
        <f t="shared" si="23"/>
        <v>0.3328693066666667</v>
      </c>
      <c r="AX21" s="242"/>
    </row>
    <row r="22" spans="2:50" x14ac:dyDescent="0.25">
      <c r="B22" s="241"/>
      <c r="C22" s="7">
        <v>11</v>
      </c>
      <c r="D22" s="8">
        <v>0.28000000000000003</v>
      </c>
      <c r="E22" s="8">
        <v>0.47</v>
      </c>
      <c r="F22" s="8">
        <v>0.83</v>
      </c>
      <c r="G22" s="9">
        <v>1.01</v>
      </c>
      <c r="H22" s="7">
        <v>11</v>
      </c>
      <c r="I22" s="8">
        <v>0.3</v>
      </c>
      <c r="J22" s="8">
        <v>0.43</v>
      </c>
      <c r="K22" s="8">
        <v>0.81</v>
      </c>
      <c r="L22" s="9">
        <v>0.97</v>
      </c>
      <c r="M22" s="7">
        <v>11</v>
      </c>
      <c r="N22" s="8">
        <v>0.31</v>
      </c>
      <c r="O22" s="8">
        <v>0.5</v>
      </c>
      <c r="P22" s="8">
        <v>0.55000000000000004</v>
      </c>
      <c r="Q22" s="9">
        <v>0.6</v>
      </c>
      <c r="R22" s="8"/>
      <c r="S22" s="7">
        <v>11</v>
      </c>
      <c r="T22" s="8">
        <f t="shared" si="0"/>
        <v>0.14000000000000001</v>
      </c>
      <c r="U22" s="8">
        <f t="shared" si="1"/>
        <v>0.23499999999999999</v>
      </c>
      <c r="V22" s="8">
        <f t="shared" si="2"/>
        <v>0.41499999999999998</v>
      </c>
      <c r="W22" s="9">
        <f t="shared" si="3"/>
        <v>0.505</v>
      </c>
      <c r="X22" s="7">
        <v>11</v>
      </c>
      <c r="Y22" s="8">
        <f t="shared" si="4"/>
        <v>0.15</v>
      </c>
      <c r="Z22" s="8">
        <f t="shared" si="5"/>
        <v>0.215</v>
      </c>
      <c r="AA22" s="8">
        <f t="shared" si="6"/>
        <v>0.40500000000000003</v>
      </c>
      <c r="AB22" s="9">
        <f t="shared" si="7"/>
        <v>0.48499999999999999</v>
      </c>
      <c r="AC22" s="7">
        <v>11</v>
      </c>
      <c r="AD22" s="8">
        <f t="shared" si="8"/>
        <v>0.155</v>
      </c>
      <c r="AE22" s="8">
        <f t="shared" si="9"/>
        <v>0.25</v>
      </c>
      <c r="AF22" s="8">
        <f t="shared" si="10"/>
        <v>0.27500000000000002</v>
      </c>
      <c r="AG22" s="9">
        <f t="shared" si="11"/>
        <v>0.3</v>
      </c>
      <c r="AH22" s="8"/>
      <c r="AI22" s="7">
        <v>11</v>
      </c>
      <c r="AJ22" s="8">
        <f t="shared" si="12"/>
        <v>1.1488213333333337E-2</v>
      </c>
      <c r="AK22" s="8">
        <f t="shared" si="13"/>
        <v>5.4334036666666662E-2</v>
      </c>
      <c r="AL22" s="8">
        <f t="shared" si="14"/>
        <v>0.29923519666666665</v>
      </c>
      <c r="AM22" s="9">
        <f t="shared" si="15"/>
        <v>0.53919085666666666</v>
      </c>
      <c r="AN22" s="7">
        <v>11</v>
      </c>
      <c r="AO22" s="8">
        <f t="shared" si="16"/>
        <v>1.413E-2</v>
      </c>
      <c r="AP22" s="8">
        <f t="shared" si="17"/>
        <v>4.1608663333333337E-2</v>
      </c>
      <c r="AQ22" s="8">
        <f t="shared" si="18"/>
        <v>0.27812079000000012</v>
      </c>
      <c r="AR22" s="9">
        <f t="shared" si="19"/>
        <v>0.47763220333333334</v>
      </c>
      <c r="AS22" s="7">
        <v>11</v>
      </c>
      <c r="AT22" s="8">
        <f t="shared" si="20"/>
        <v>1.5590623333333336E-2</v>
      </c>
      <c r="AU22" s="8">
        <f t="shared" si="21"/>
        <v>6.5416666666666665E-2</v>
      </c>
      <c r="AV22" s="8">
        <f t="shared" si="22"/>
        <v>8.7069583333333367E-2</v>
      </c>
      <c r="AW22" s="9">
        <f t="shared" si="23"/>
        <v>0.11304</v>
      </c>
      <c r="AX22" s="242"/>
    </row>
    <row r="23" spans="2:50" x14ac:dyDescent="0.25">
      <c r="B23" s="241"/>
      <c r="C23" s="7">
        <v>12</v>
      </c>
      <c r="D23" s="8">
        <v>0.26</v>
      </c>
      <c r="E23" s="8">
        <v>0.42</v>
      </c>
      <c r="F23" s="8">
        <v>0.89</v>
      </c>
      <c r="G23" s="9">
        <v>1.21</v>
      </c>
      <c r="H23" s="7">
        <v>12</v>
      </c>
      <c r="I23" s="8">
        <v>0.28000000000000003</v>
      </c>
      <c r="J23" s="8">
        <v>0.53</v>
      </c>
      <c r="K23" s="8">
        <v>0.91</v>
      </c>
      <c r="L23" s="9">
        <v>0.77</v>
      </c>
      <c r="M23" s="7">
        <v>12</v>
      </c>
      <c r="N23" s="8">
        <v>0.34</v>
      </c>
      <c r="O23" s="8">
        <v>0.54</v>
      </c>
      <c r="P23" s="8">
        <v>0.57999999999999996</v>
      </c>
      <c r="Q23" s="9">
        <v>0.81</v>
      </c>
      <c r="R23" s="8"/>
      <c r="S23" s="7">
        <v>12</v>
      </c>
      <c r="T23" s="8">
        <f t="shared" si="0"/>
        <v>0.13</v>
      </c>
      <c r="U23" s="8">
        <f t="shared" si="1"/>
        <v>0.21</v>
      </c>
      <c r="V23" s="8">
        <f t="shared" si="2"/>
        <v>0.44500000000000001</v>
      </c>
      <c r="W23" s="9">
        <f t="shared" si="3"/>
        <v>0.60499999999999998</v>
      </c>
      <c r="X23" s="7">
        <v>12</v>
      </c>
      <c r="Y23" s="8">
        <f t="shared" si="4"/>
        <v>0.14000000000000001</v>
      </c>
      <c r="Z23" s="8">
        <f t="shared" si="5"/>
        <v>0.26500000000000001</v>
      </c>
      <c r="AA23" s="8">
        <f t="shared" si="6"/>
        <v>0.45500000000000002</v>
      </c>
      <c r="AB23" s="9">
        <f t="shared" si="7"/>
        <v>0.38500000000000001</v>
      </c>
      <c r="AC23" s="7">
        <v>12</v>
      </c>
      <c r="AD23" s="8">
        <f t="shared" si="8"/>
        <v>0.17</v>
      </c>
      <c r="AE23" s="8">
        <f t="shared" si="9"/>
        <v>0.27</v>
      </c>
      <c r="AF23" s="8">
        <f t="shared" si="10"/>
        <v>0.28999999999999998</v>
      </c>
      <c r="AG23" s="9">
        <f t="shared" si="11"/>
        <v>0.40500000000000003</v>
      </c>
      <c r="AH23" s="8"/>
      <c r="AI23" s="7">
        <v>12</v>
      </c>
      <c r="AJ23" s="8">
        <f t="shared" si="12"/>
        <v>9.1981066666666673E-3</v>
      </c>
      <c r="AK23" s="8">
        <f t="shared" si="13"/>
        <v>3.8772719999999997E-2</v>
      </c>
      <c r="AL23" s="8">
        <f t="shared" si="14"/>
        <v>0.36893377666666671</v>
      </c>
      <c r="AM23" s="9">
        <f t="shared" si="15"/>
        <v>0.92711692333333329</v>
      </c>
      <c r="AN23" s="7">
        <v>12</v>
      </c>
      <c r="AO23" s="8">
        <f t="shared" si="16"/>
        <v>1.1488213333333337E-2</v>
      </c>
      <c r="AP23" s="8">
        <f t="shared" si="17"/>
        <v>7.7912296666666686E-2</v>
      </c>
      <c r="AQ23" s="8">
        <f t="shared" si="18"/>
        <v>0.3943688233333334</v>
      </c>
      <c r="AR23" s="9">
        <f t="shared" si="19"/>
        <v>0.23891893666666669</v>
      </c>
      <c r="AS23" s="7">
        <v>12</v>
      </c>
      <c r="AT23" s="8">
        <f t="shared" si="20"/>
        <v>2.056909333333334E-2</v>
      </c>
      <c r="AU23" s="8">
        <f t="shared" si="21"/>
        <v>8.240616000000002E-2</v>
      </c>
      <c r="AV23" s="8">
        <f t="shared" si="22"/>
        <v>0.10210861333333332</v>
      </c>
      <c r="AW23" s="9">
        <f t="shared" si="23"/>
        <v>0.27812079000000012</v>
      </c>
      <c r="AX23" s="242"/>
    </row>
    <row r="24" spans="2:50" x14ac:dyDescent="0.25">
      <c r="B24" s="241"/>
      <c r="C24" s="7">
        <v>13</v>
      </c>
      <c r="D24" s="8">
        <v>0.24</v>
      </c>
      <c r="E24" s="8">
        <v>0.44</v>
      </c>
      <c r="F24" s="8">
        <v>0.76</v>
      </c>
      <c r="G24" s="9">
        <v>0.91</v>
      </c>
      <c r="H24" s="7">
        <v>13</v>
      </c>
      <c r="I24" s="8">
        <v>0.3</v>
      </c>
      <c r="J24" s="8">
        <v>0.49</v>
      </c>
      <c r="K24" s="8">
        <v>1.0900000000000001</v>
      </c>
      <c r="L24" s="9">
        <v>0.91</v>
      </c>
      <c r="M24" s="7">
        <v>13</v>
      </c>
      <c r="N24" s="8">
        <v>0.36</v>
      </c>
      <c r="O24" s="8">
        <v>0.48</v>
      </c>
      <c r="P24" s="8">
        <v>0.69</v>
      </c>
      <c r="Q24" s="9">
        <v>0.95</v>
      </c>
      <c r="R24" s="8"/>
      <c r="S24" s="7">
        <v>13</v>
      </c>
      <c r="T24" s="8">
        <f t="shared" si="0"/>
        <v>0.12</v>
      </c>
      <c r="U24" s="8">
        <f t="shared" si="1"/>
        <v>0.22</v>
      </c>
      <c r="V24" s="8">
        <f t="shared" si="2"/>
        <v>0.38</v>
      </c>
      <c r="W24" s="9">
        <f t="shared" si="3"/>
        <v>0.45500000000000002</v>
      </c>
      <c r="X24" s="7">
        <v>13</v>
      </c>
      <c r="Y24" s="8">
        <f t="shared" si="4"/>
        <v>0.15</v>
      </c>
      <c r="Z24" s="8">
        <f t="shared" si="5"/>
        <v>0.245</v>
      </c>
      <c r="AA24" s="8">
        <f t="shared" si="6"/>
        <v>0.54500000000000004</v>
      </c>
      <c r="AB24" s="9">
        <f t="shared" si="7"/>
        <v>0.45500000000000002</v>
      </c>
      <c r="AC24" s="7">
        <v>13</v>
      </c>
      <c r="AD24" s="8">
        <f t="shared" si="8"/>
        <v>0.18</v>
      </c>
      <c r="AE24" s="8">
        <f t="shared" si="9"/>
        <v>0.24</v>
      </c>
      <c r="AF24" s="8">
        <f t="shared" si="10"/>
        <v>0.34499999999999997</v>
      </c>
      <c r="AG24" s="9">
        <f t="shared" si="11"/>
        <v>0.47499999999999998</v>
      </c>
      <c r="AH24" s="8"/>
      <c r="AI24" s="7">
        <v>13</v>
      </c>
      <c r="AJ24" s="8">
        <f t="shared" si="12"/>
        <v>7.2345600000000001E-3</v>
      </c>
      <c r="AK24" s="8">
        <f t="shared" si="13"/>
        <v>4.4579626666666664E-2</v>
      </c>
      <c r="AL24" s="8">
        <f t="shared" si="14"/>
        <v>0.22973077333333333</v>
      </c>
      <c r="AM24" s="9">
        <f t="shared" si="15"/>
        <v>0.3943688233333334</v>
      </c>
      <c r="AN24" s="7">
        <v>13</v>
      </c>
      <c r="AO24" s="8">
        <f t="shared" si="16"/>
        <v>1.413E-2</v>
      </c>
      <c r="AP24" s="8">
        <f t="shared" si="17"/>
        <v>6.1569643333333333E-2</v>
      </c>
      <c r="AQ24" s="8">
        <f t="shared" si="18"/>
        <v>0.67773184333333347</v>
      </c>
      <c r="AR24" s="9">
        <f t="shared" si="19"/>
        <v>0.3943688233333334</v>
      </c>
      <c r="AS24" s="7">
        <v>13</v>
      </c>
      <c r="AT24" s="8">
        <f t="shared" si="20"/>
        <v>2.4416639999999996E-2</v>
      </c>
      <c r="AU24" s="8">
        <f t="shared" si="21"/>
        <v>5.7876480000000001E-2</v>
      </c>
      <c r="AV24" s="8">
        <f t="shared" si="22"/>
        <v>0.17191970999999998</v>
      </c>
      <c r="AW24" s="9">
        <f t="shared" si="23"/>
        <v>0.44869291666666661</v>
      </c>
      <c r="AX24" s="242"/>
    </row>
    <row r="25" spans="2:50" x14ac:dyDescent="0.25">
      <c r="B25" s="241"/>
      <c r="C25" s="7">
        <v>14</v>
      </c>
      <c r="D25" s="8">
        <v>0.27</v>
      </c>
      <c r="E25" s="8">
        <v>0.53</v>
      </c>
      <c r="F25" s="8">
        <v>0.76</v>
      </c>
      <c r="G25" s="9">
        <v>0.89</v>
      </c>
      <c r="H25" s="7">
        <v>14</v>
      </c>
      <c r="I25" s="8">
        <v>0.28000000000000003</v>
      </c>
      <c r="J25" s="8">
        <v>0.5</v>
      </c>
      <c r="K25" s="8">
        <v>0.84</v>
      </c>
      <c r="L25" s="9">
        <v>0.86</v>
      </c>
      <c r="M25" s="7">
        <v>14</v>
      </c>
      <c r="N25" s="8">
        <v>0.36</v>
      </c>
      <c r="O25" s="8">
        <v>0.37</v>
      </c>
      <c r="P25" s="8">
        <v>0.64</v>
      </c>
      <c r="Q25" s="9">
        <v>0.63</v>
      </c>
      <c r="R25" s="8"/>
      <c r="S25" s="7">
        <v>14</v>
      </c>
      <c r="T25" s="8">
        <f t="shared" si="0"/>
        <v>0.13500000000000001</v>
      </c>
      <c r="U25" s="8">
        <f t="shared" si="1"/>
        <v>0.26500000000000001</v>
      </c>
      <c r="V25" s="8">
        <f t="shared" si="2"/>
        <v>0.38</v>
      </c>
      <c r="W25" s="9">
        <f t="shared" si="3"/>
        <v>0.44500000000000001</v>
      </c>
      <c r="X25" s="7">
        <v>14</v>
      </c>
      <c r="Y25" s="8">
        <f t="shared" si="4"/>
        <v>0.14000000000000001</v>
      </c>
      <c r="Z25" s="8">
        <f t="shared" si="5"/>
        <v>0.25</v>
      </c>
      <c r="AA25" s="8">
        <f t="shared" si="6"/>
        <v>0.42</v>
      </c>
      <c r="AB25" s="9">
        <f t="shared" si="7"/>
        <v>0.43</v>
      </c>
      <c r="AC25" s="7">
        <v>14</v>
      </c>
      <c r="AD25" s="8">
        <f t="shared" si="8"/>
        <v>0.18</v>
      </c>
      <c r="AE25" s="8">
        <f t="shared" si="9"/>
        <v>0.185</v>
      </c>
      <c r="AF25" s="8">
        <f t="shared" si="10"/>
        <v>0.32</v>
      </c>
      <c r="AG25" s="9">
        <f t="shared" si="11"/>
        <v>0.315</v>
      </c>
      <c r="AH25" s="8"/>
      <c r="AI25" s="7">
        <v>14</v>
      </c>
      <c r="AJ25" s="8">
        <f t="shared" si="12"/>
        <v>1.0300770000000002E-2</v>
      </c>
      <c r="AK25" s="8">
        <f t="shared" si="13"/>
        <v>7.7912296666666686E-2</v>
      </c>
      <c r="AL25" s="8">
        <f t="shared" si="14"/>
        <v>0.22973077333333333</v>
      </c>
      <c r="AM25" s="9">
        <f t="shared" si="15"/>
        <v>0.36893377666666671</v>
      </c>
      <c r="AN25" s="7">
        <v>14</v>
      </c>
      <c r="AO25" s="8">
        <f t="shared" si="16"/>
        <v>1.1488213333333337E-2</v>
      </c>
      <c r="AP25" s="8">
        <f t="shared" si="17"/>
        <v>6.5416666666666665E-2</v>
      </c>
      <c r="AQ25" s="8">
        <f t="shared" si="18"/>
        <v>0.31018175999999997</v>
      </c>
      <c r="AR25" s="9">
        <f t="shared" si="19"/>
        <v>0.3328693066666667</v>
      </c>
      <c r="AS25" s="7">
        <v>14</v>
      </c>
      <c r="AT25" s="8">
        <f t="shared" si="20"/>
        <v>2.4416639999999996E-2</v>
      </c>
      <c r="AU25" s="8">
        <f t="shared" si="21"/>
        <v>2.650840333333333E-2</v>
      </c>
      <c r="AV25" s="8">
        <f t="shared" si="22"/>
        <v>0.13718869333333336</v>
      </c>
      <c r="AW25" s="9">
        <f t="shared" si="23"/>
        <v>0.13085793000000001</v>
      </c>
      <c r="AX25" s="242"/>
    </row>
    <row r="26" spans="2:50" x14ac:dyDescent="0.25">
      <c r="B26" s="241"/>
      <c r="C26" s="7">
        <v>15</v>
      </c>
      <c r="D26" s="8">
        <v>0.25</v>
      </c>
      <c r="E26" s="8">
        <v>0.39</v>
      </c>
      <c r="F26" s="8">
        <v>0.75</v>
      </c>
      <c r="G26" s="9">
        <v>0.89</v>
      </c>
      <c r="H26" s="7">
        <v>15</v>
      </c>
      <c r="I26" s="8">
        <v>0.28000000000000003</v>
      </c>
      <c r="J26" s="8">
        <v>0.54</v>
      </c>
      <c r="K26" s="8">
        <v>0.95</v>
      </c>
      <c r="L26" s="9">
        <v>0.87</v>
      </c>
      <c r="M26" s="7">
        <v>15</v>
      </c>
      <c r="N26" s="8">
        <v>0.3</v>
      </c>
      <c r="O26" s="8">
        <v>0.41</v>
      </c>
      <c r="P26" s="8">
        <v>0.9</v>
      </c>
      <c r="Q26" s="9">
        <v>0.77</v>
      </c>
      <c r="R26" s="8"/>
      <c r="S26" s="7">
        <v>15</v>
      </c>
      <c r="T26" s="8">
        <f t="shared" si="0"/>
        <v>0.125</v>
      </c>
      <c r="U26" s="8">
        <f t="shared" si="1"/>
        <v>0.19500000000000001</v>
      </c>
      <c r="V26" s="8">
        <f t="shared" si="2"/>
        <v>0.375</v>
      </c>
      <c r="W26" s="9">
        <f t="shared" si="3"/>
        <v>0.44500000000000001</v>
      </c>
      <c r="X26" s="7">
        <v>15</v>
      </c>
      <c r="Y26" s="8">
        <f t="shared" si="4"/>
        <v>0.14000000000000001</v>
      </c>
      <c r="Z26" s="8">
        <f t="shared" si="5"/>
        <v>0.27</v>
      </c>
      <c r="AA26" s="8">
        <f t="shared" si="6"/>
        <v>0.47499999999999998</v>
      </c>
      <c r="AB26" s="9">
        <f t="shared" si="7"/>
        <v>0.435</v>
      </c>
      <c r="AC26" s="7">
        <v>15</v>
      </c>
      <c r="AD26" s="8">
        <f t="shared" si="8"/>
        <v>0.15</v>
      </c>
      <c r="AE26" s="8">
        <f t="shared" si="9"/>
        <v>0.20499999999999999</v>
      </c>
      <c r="AF26" s="8">
        <f t="shared" si="10"/>
        <v>0.45</v>
      </c>
      <c r="AG26" s="9">
        <f t="shared" si="11"/>
        <v>0.38500000000000001</v>
      </c>
      <c r="AH26" s="8"/>
      <c r="AI26" s="7">
        <v>15</v>
      </c>
      <c r="AJ26" s="8">
        <f t="shared" si="12"/>
        <v>8.1770833333333331E-3</v>
      </c>
      <c r="AK26" s="8">
        <f t="shared" si="13"/>
        <v>3.1043610000000006E-2</v>
      </c>
      <c r="AL26" s="8">
        <f t="shared" si="14"/>
        <v>0.22078125000000001</v>
      </c>
      <c r="AM26" s="9">
        <f t="shared" si="15"/>
        <v>0.36893377666666671</v>
      </c>
      <c r="AN26" s="7">
        <v>15</v>
      </c>
      <c r="AO26" s="8">
        <f t="shared" si="16"/>
        <v>1.1488213333333337E-2</v>
      </c>
      <c r="AP26" s="8">
        <f t="shared" si="17"/>
        <v>8.240616000000002E-2</v>
      </c>
      <c r="AQ26" s="8">
        <f t="shared" si="18"/>
        <v>0.44869291666666661</v>
      </c>
      <c r="AR26" s="9">
        <f t="shared" si="19"/>
        <v>0.34461657000000007</v>
      </c>
      <c r="AS26" s="7">
        <v>15</v>
      </c>
      <c r="AT26" s="8">
        <f t="shared" si="20"/>
        <v>1.413E-2</v>
      </c>
      <c r="AU26" s="8">
        <f t="shared" si="21"/>
        <v>3.6068656666666657E-2</v>
      </c>
      <c r="AV26" s="8">
        <f t="shared" si="22"/>
        <v>0.38151000000000007</v>
      </c>
      <c r="AW26" s="9">
        <f t="shared" si="23"/>
        <v>0.23891893666666669</v>
      </c>
      <c r="AX26" s="242"/>
    </row>
    <row r="27" spans="2:50" x14ac:dyDescent="0.25">
      <c r="B27" s="241"/>
      <c r="C27" s="7">
        <v>16</v>
      </c>
      <c r="D27" s="8">
        <v>0.27</v>
      </c>
      <c r="E27" s="8">
        <v>0.38</v>
      </c>
      <c r="F27" s="8">
        <v>0.85</v>
      </c>
      <c r="G27" s="9">
        <v>1.04</v>
      </c>
      <c r="H27" s="7">
        <v>16</v>
      </c>
      <c r="I27" s="8">
        <v>0.25</v>
      </c>
      <c r="J27" s="8">
        <v>0.59</v>
      </c>
      <c r="K27" s="8">
        <v>0.77</v>
      </c>
      <c r="L27" s="9">
        <v>0.67</v>
      </c>
      <c r="M27" s="7">
        <v>16</v>
      </c>
      <c r="N27" s="8">
        <v>0.31</v>
      </c>
      <c r="O27" s="8">
        <v>0.5</v>
      </c>
      <c r="P27" s="8">
        <v>0.74</v>
      </c>
      <c r="Q27" s="9">
        <v>0.84</v>
      </c>
      <c r="R27" s="8"/>
      <c r="S27" s="7">
        <v>16</v>
      </c>
      <c r="T27" s="8">
        <f t="shared" si="0"/>
        <v>0.13500000000000001</v>
      </c>
      <c r="U27" s="8">
        <f t="shared" si="1"/>
        <v>0.19</v>
      </c>
      <c r="V27" s="8">
        <f t="shared" si="2"/>
        <v>0.42499999999999999</v>
      </c>
      <c r="W27" s="9">
        <f t="shared" si="3"/>
        <v>0.52</v>
      </c>
      <c r="X27" s="7">
        <v>16</v>
      </c>
      <c r="Y27" s="8">
        <f t="shared" si="4"/>
        <v>0.125</v>
      </c>
      <c r="Z27" s="8">
        <f t="shared" si="5"/>
        <v>0.29499999999999998</v>
      </c>
      <c r="AA27" s="8">
        <f t="shared" si="6"/>
        <v>0.38500000000000001</v>
      </c>
      <c r="AB27" s="9">
        <f t="shared" si="7"/>
        <v>0.33500000000000002</v>
      </c>
      <c r="AC27" s="7">
        <v>16</v>
      </c>
      <c r="AD27" s="8">
        <f t="shared" si="8"/>
        <v>0.155</v>
      </c>
      <c r="AE27" s="8">
        <f t="shared" si="9"/>
        <v>0.25</v>
      </c>
      <c r="AF27" s="8">
        <f t="shared" si="10"/>
        <v>0.37</v>
      </c>
      <c r="AG27" s="9">
        <f t="shared" si="11"/>
        <v>0.42</v>
      </c>
      <c r="AH27" s="8"/>
      <c r="AI27" s="7">
        <v>16</v>
      </c>
      <c r="AJ27" s="8">
        <f t="shared" si="12"/>
        <v>1.0300770000000002E-2</v>
      </c>
      <c r="AK27" s="8">
        <f t="shared" si="13"/>
        <v>2.8716346666666667E-2</v>
      </c>
      <c r="AL27" s="8">
        <f t="shared" si="14"/>
        <v>0.3213920833333333</v>
      </c>
      <c r="AM27" s="9">
        <f t="shared" si="15"/>
        <v>0.58867882666666671</v>
      </c>
      <c r="AN27" s="7">
        <v>16</v>
      </c>
      <c r="AO27" s="8">
        <f t="shared" si="16"/>
        <v>8.1770833333333331E-3</v>
      </c>
      <c r="AP27" s="8">
        <f t="shared" si="17"/>
        <v>0.10748167666666665</v>
      </c>
      <c r="AQ27" s="8">
        <f t="shared" si="18"/>
        <v>0.23891893666666669</v>
      </c>
      <c r="AR27" s="9">
        <f t="shared" si="19"/>
        <v>0.15739930333333335</v>
      </c>
      <c r="AS27" s="7">
        <v>16</v>
      </c>
      <c r="AT27" s="8">
        <f t="shared" si="20"/>
        <v>1.5590623333333336E-2</v>
      </c>
      <c r="AU27" s="8">
        <f t="shared" si="21"/>
        <v>6.5416666666666665E-2</v>
      </c>
      <c r="AV27" s="8">
        <f t="shared" si="22"/>
        <v>0.21206722666666664</v>
      </c>
      <c r="AW27" s="9">
        <f t="shared" si="23"/>
        <v>0.31018175999999997</v>
      </c>
      <c r="AX27" s="242"/>
    </row>
    <row r="28" spans="2:50" x14ac:dyDescent="0.25">
      <c r="B28" s="241"/>
      <c r="C28" s="7">
        <v>17</v>
      </c>
      <c r="D28" s="8">
        <v>0.27</v>
      </c>
      <c r="E28" s="8">
        <v>0.46</v>
      </c>
      <c r="F28" s="8">
        <v>0.98</v>
      </c>
      <c r="G28" s="9">
        <v>1.1399999999999999</v>
      </c>
      <c r="H28" s="7">
        <v>17</v>
      </c>
      <c r="I28" s="8">
        <v>0.28000000000000003</v>
      </c>
      <c r="J28" s="8">
        <v>0.44</v>
      </c>
      <c r="K28" s="8">
        <v>0.71</v>
      </c>
      <c r="L28" s="9">
        <v>0.91</v>
      </c>
      <c r="M28" s="7">
        <v>17</v>
      </c>
      <c r="N28" s="8">
        <v>0.32</v>
      </c>
      <c r="O28" s="8">
        <v>0.5</v>
      </c>
      <c r="P28" s="8">
        <v>0.86</v>
      </c>
      <c r="Q28" s="9">
        <v>0.85</v>
      </c>
      <c r="R28" s="8"/>
      <c r="S28" s="7">
        <v>17</v>
      </c>
      <c r="T28" s="8">
        <f t="shared" si="0"/>
        <v>0.13500000000000001</v>
      </c>
      <c r="U28" s="8">
        <f t="shared" si="1"/>
        <v>0.23</v>
      </c>
      <c r="V28" s="8">
        <f t="shared" si="2"/>
        <v>0.49</v>
      </c>
      <c r="W28" s="9">
        <f t="shared" si="3"/>
        <v>0.56999999999999995</v>
      </c>
      <c r="X28" s="7">
        <v>17</v>
      </c>
      <c r="Y28" s="8">
        <f t="shared" si="4"/>
        <v>0.14000000000000001</v>
      </c>
      <c r="Z28" s="8">
        <f t="shared" si="5"/>
        <v>0.22</v>
      </c>
      <c r="AA28" s="8">
        <f t="shared" si="6"/>
        <v>0.35499999999999998</v>
      </c>
      <c r="AB28" s="9">
        <f t="shared" si="7"/>
        <v>0.45500000000000002</v>
      </c>
      <c r="AC28" s="7">
        <v>17</v>
      </c>
      <c r="AD28" s="8">
        <f t="shared" si="8"/>
        <v>0.16</v>
      </c>
      <c r="AE28" s="8">
        <f t="shared" si="9"/>
        <v>0.25</v>
      </c>
      <c r="AF28" s="8">
        <f t="shared" si="10"/>
        <v>0.43</v>
      </c>
      <c r="AG28" s="9">
        <f t="shared" si="11"/>
        <v>0.42499999999999999</v>
      </c>
      <c r="AH28" s="8"/>
      <c r="AI28" s="7">
        <v>17</v>
      </c>
      <c r="AJ28" s="8">
        <f t="shared" si="12"/>
        <v>1.0300770000000002E-2</v>
      </c>
      <c r="AK28" s="8">
        <f t="shared" si="13"/>
        <v>5.0939173333333337E-2</v>
      </c>
      <c r="AL28" s="8">
        <f t="shared" si="14"/>
        <v>0.49255714666666667</v>
      </c>
      <c r="AM28" s="9">
        <f t="shared" si="15"/>
        <v>0.77534135999999987</v>
      </c>
      <c r="AN28" s="7">
        <v>17</v>
      </c>
      <c r="AO28" s="8">
        <f t="shared" si="16"/>
        <v>1.1488213333333337E-2</v>
      </c>
      <c r="AP28" s="8">
        <f t="shared" si="17"/>
        <v>4.4579626666666664E-2</v>
      </c>
      <c r="AQ28" s="8">
        <f t="shared" si="18"/>
        <v>0.18730675666666666</v>
      </c>
      <c r="AR28" s="9">
        <f t="shared" si="19"/>
        <v>0.3943688233333334</v>
      </c>
      <c r="AS28" s="7">
        <v>17</v>
      </c>
      <c r="AT28" s="8">
        <f t="shared" si="20"/>
        <v>1.714858666666667E-2</v>
      </c>
      <c r="AU28" s="8">
        <f t="shared" si="21"/>
        <v>6.5416666666666665E-2</v>
      </c>
      <c r="AV28" s="8">
        <f t="shared" si="22"/>
        <v>0.3328693066666667</v>
      </c>
      <c r="AW28" s="9">
        <f t="shared" si="23"/>
        <v>0.3213920833333333</v>
      </c>
      <c r="AX28" s="242"/>
    </row>
    <row r="29" spans="2:50" x14ac:dyDescent="0.25">
      <c r="B29" s="241"/>
      <c r="C29" s="7">
        <v>18</v>
      </c>
      <c r="D29" s="8">
        <v>0.23</v>
      </c>
      <c r="E29" s="8">
        <v>0.44</v>
      </c>
      <c r="F29" s="8">
        <v>0.77</v>
      </c>
      <c r="G29" s="9">
        <v>0.94</v>
      </c>
      <c r="H29" s="7">
        <v>18</v>
      </c>
      <c r="I29" s="8">
        <v>0.28999999999999998</v>
      </c>
      <c r="J29" s="8">
        <v>0.56999999999999995</v>
      </c>
      <c r="K29" s="8">
        <v>0.79</v>
      </c>
      <c r="L29" s="9">
        <v>0.96</v>
      </c>
      <c r="M29" s="7">
        <v>18</v>
      </c>
      <c r="N29" s="8">
        <v>0.32</v>
      </c>
      <c r="O29" s="8">
        <v>0.54</v>
      </c>
      <c r="P29" s="8">
        <v>0.94</v>
      </c>
      <c r="Q29" s="9">
        <v>0.92</v>
      </c>
      <c r="R29" s="8"/>
      <c r="S29" s="7">
        <v>18</v>
      </c>
      <c r="T29" s="8">
        <f t="shared" si="0"/>
        <v>0.115</v>
      </c>
      <c r="U29" s="8">
        <f t="shared" si="1"/>
        <v>0.22</v>
      </c>
      <c r="V29" s="8">
        <f t="shared" si="2"/>
        <v>0.38500000000000001</v>
      </c>
      <c r="W29" s="9">
        <f t="shared" si="3"/>
        <v>0.47</v>
      </c>
      <c r="X29" s="7">
        <v>18</v>
      </c>
      <c r="Y29" s="8">
        <f t="shared" si="4"/>
        <v>0.14499999999999999</v>
      </c>
      <c r="Z29" s="8">
        <f t="shared" si="5"/>
        <v>0.28499999999999998</v>
      </c>
      <c r="AA29" s="8">
        <f t="shared" si="6"/>
        <v>0.39500000000000002</v>
      </c>
      <c r="AB29" s="9">
        <f t="shared" si="7"/>
        <v>0.48</v>
      </c>
      <c r="AC29" s="7">
        <v>18</v>
      </c>
      <c r="AD29" s="8">
        <f t="shared" si="8"/>
        <v>0.16</v>
      </c>
      <c r="AE29" s="8">
        <f t="shared" si="9"/>
        <v>0.27</v>
      </c>
      <c r="AF29" s="8">
        <f t="shared" si="10"/>
        <v>0.47</v>
      </c>
      <c r="AG29" s="9">
        <f t="shared" si="11"/>
        <v>0.46</v>
      </c>
      <c r="AH29" s="8"/>
      <c r="AI29" s="7">
        <v>18</v>
      </c>
      <c r="AJ29" s="8">
        <f t="shared" si="12"/>
        <v>6.3673966666666672E-3</v>
      </c>
      <c r="AK29" s="8">
        <f t="shared" si="13"/>
        <v>4.4579626666666664E-2</v>
      </c>
      <c r="AL29" s="8">
        <f t="shared" si="14"/>
        <v>0.23891893666666669</v>
      </c>
      <c r="AM29" s="9">
        <f t="shared" si="15"/>
        <v>0.43467229333333329</v>
      </c>
      <c r="AN29" s="7">
        <v>18</v>
      </c>
      <c r="AO29" s="8">
        <f t="shared" si="16"/>
        <v>1.2763576666666665E-2</v>
      </c>
      <c r="AP29" s="8">
        <f t="shared" si="17"/>
        <v>9.6917669999999984E-2</v>
      </c>
      <c r="AQ29" s="8">
        <f t="shared" si="18"/>
        <v>0.25802374333333339</v>
      </c>
      <c r="AR29" s="9">
        <f t="shared" si="19"/>
        <v>0.46301184000000001</v>
      </c>
      <c r="AS29" s="7">
        <v>18</v>
      </c>
      <c r="AT29" s="8">
        <f t="shared" si="20"/>
        <v>1.714858666666667E-2</v>
      </c>
      <c r="AU29" s="8">
        <f t="shared" si="21"/>
        <v>8.240616000000002E-2</v>
      </c>
      <c r="AV29" s="8">
        <f t="shared" si="22"/>
        <v>0.43467229333333329</v>
      </c>
      <c r="AW29" s="9">
        <f t="shared" si="23"/>
        <v>0.4075133866666667</v>
      </c>
      <c r="AX29" s="242"/>
    </row>
    <row r="30" spans="2:50" x14ac:dyDescent="0.25">
      <c r="B30" s="241"/>
      <c r="C30" s="7">
        <v>19</v>
      </c>
      <c r="D30" s="8">
        <v>0.28000000000000003</v>
      </c>
      <c r="E30" s="8">
        <v>0.5</v>
      </c>
      <c r="F30" s="8">
        <v>0.82</v>
      </c>
      <c r="G30" s="9">
        <v>1.0900000000000001</v>
      </c>
      <c r="H30" s="7">
        <v>19</v>
      </c>
      <c r="I30" s="8">
        <v>0.28000000000000003</v>
      </c>
      <c r="J30" s="8">
        <v>0.41</v>
      </c>
      <c r="K30" s="8">
        <v>0.87</v>
      </c>
      <c r="L30" s="9">
        <v>0.82</v>
      </c>
      <c r="M30" s="7">
        <v>19</v>
      </c>
      <c r="N30" s="8">
        <v>0.33</v>
      </c>
      <c r="O30" s="8">
        <v>0.53</v>
      </c>
      <c r="P30" s="8">
        <v>0.77</v>
      </c>
      <c r="Q30" s="9">
        <v>0.84</v>
      </c>
      <c r="R30" s="8"/>
      <c r="S30" s="7">
        <v>19</v>
      </c>
      <c r="T30" s="8">
        <f t="shared" si="0"/>
        <v>0.14000000000000001</v>
      </c>
      <c r="U30" s="8">
        <f t="shared" si="1"/>
        <v>0.25</v>
      </c>
      <c r="V30" s="8">
        <f t="shared" si="2"/>
        <v>0.41</v>
      </c>
      <c r="W30" s="9">
        <f t="shared" si="3"/>
        <v>0.54500000000000004</v>
      </c>
      <c r="X30" s="7">
        <v>19</v>
      </c>
      <c r="Y30" s="8">
        <f t="shared" si="4"/>
        <v>0.14000000000000001</v>
      </c>
      <c r="Z30" s="8">
        <f t="shared" si="5"/>
        <v>0.20499999999999999</v>
      </c>
      <c r="AA30" s="8">
        <f t="shared" si="6"/>
        <v>0.435</v>
      </c>
      <c r="AB30" s="9">
        <f t="shared" si="7"/>
        <v>0.41</v>
      </c>
      <c r="AC30" s="7">
        <v>19</v>
      </c>
      <c r="AD30" s="8">
        <f t="shared" si="8"/>
        <v>0.16500000000000001</v>
      </c>
      <c r="AE30" s="8">
        <f t="shared" si="9"/>
        <v>0.26500000000000001</v>
      </c>
      <c r="AF30" s="8">
        <f t="shared" si="10"/>
        <v>0.38500000000000001</v>
      </c>
      <c r="AG30" s="9">
        <f t="shared" si="11"/>
        <v>0.42</v>
      </c>
      <c r="AH30" s="8"/>
      <c r="AI30" s="7">
        <v>19</v>
      </c>
      <c r="AJ30" s="8">
        <f t="shared" si="12"/>
        <v>1.1488213333333337E-2</v>
      </c>
      <c r="AK30" s="8">
        <f t="shared" si="13"/>
        <v>6.5416666666666665E-2</v>
      </c>
      <c r="AL30" s="8">
        <f t="shared" si="14"/>
        <v>0.28854925333333326</v>
      </c>
      <c r="AM30" s="9">
        <f t="shared" si="15"/>
        <v>0.67773184333333347</v>
      </c>
      <c r="AN30" s="7">
        <v>19</v>
      </c>
      <c r="AO30" s="8">
        <f t="shared" si="16"/>
        <v>1.1488213333333337E-2</v>
      </c>
      <c r="AP30" s="8">
        <f t="shared" si="17"/>
        <v>3.6068656666666657E-2</v>
      </c>
      <c r="AQ30" s="8">
        <f t="shared" si="18"/>
        <v>0.34461657000000007</v>
      </c>
      <c r="AR30" s="9">
        <f t="shared" si="19"/>
        <v>0.28854925333333326</v>
      </c>
      <c r="AS30" s="7">
        <v>19</v>
      </c>
      <c r="AT30" s="8">
        <f t="shared" si="20"/>
        <v>1.8807030000000002E-2</v>
      </c>
      <c r="AU30" s="8">
        <f t="shared" si="21"/>
        <v>7.7912296666666686E-2</v>
      </c>
      <c r="AV30" s="8">
        <f t="shared" si="22"/>
        <v>0.23891893666666669</v>
      </c>
      <c r="AW30" s="9">
        <f t="shared" si="23"/>
        <v>0.31018175999999997</v>
      </c>
      <c r="AX30" s="242"/>
    </row>
    <row r="31" spans="2:50" x14ac:dyDescent="0.25">
      <c r="B31" s="241"/>
      <c r="C31" s="7">
        <v>20</v>
      </c>
      <c r="D31" s="8">
        <v>0.23</v>
      </c>
      <c r="E31" s="8">
        <v>0.37</v>
      </c>
      <c r="F31" s="8">
        <v>0.84</v>
      </c>
      <c r="G31" s="9">
        <v>1.07</v>
      </c>
      <c r="H31" s="7">
        <v>20</v>
      </c>
      <c r="I31" s="8">
        <v>0.31</v>
      </c>
      <c r="J31" s="8">
        <v>0.49</v>
      </c>
      <c r="K31" s="8">
        <v>0.75</v>
      </c>
      <c r="L31" s="9">
        <v>0.94</v>
      </c>
      <c r="M31" s="7">
        <v>20</v>
      </c>
      <c r="N31" s="8">
        <v>0.28999999999999998</v>
      </c>
      <c r="O31" s="8">
        <v>0.37</v>
      </c>
      <c r="P31" s="8">
        <v>0.85</v>
      </c>
      <c r="Q31" s="9">
        <v>0.76</v>
      </c>
      <c r="R31" s="8"/>
      <c r="S31" s="7">
        <v>20</v>
      </c>
      <c r="T31" s="8">
        <f t="shared" si="0"/>
        <v>0.115</v>
      </c>
      <c r="U31" s="8">
        <f t="shared" si="1"/>
        <v>0.185</v>
      </c>
      <c r="V31" s="8">
        <f t="shared" si="2"/>
        <v>0.42</v>
      </c>
      <c r="W31" s="9">
        <f t="shared" si="3"/>
        <v>0.53500000000000003</v>
      </c>
      <c r="X31" s="7">
        <v>20</v>
      </c>
      <c r="Y31" s="8">
        <f t="shared" si="4"/>
        <v>0.155</v>
      </c>
      <c r="Z31" s="8">
        <f t="shared" si="5"/>
        <v>0.245</v>
      </c>
      <c r="AA31" s="8">
        <f t="shared" si="6"/>
        <v>0.375</v>
      </c>
      <c r="AB31" s="9">
        <f t="shared" si="7"/>
        <v>0.47</v>
      </c>
      <c r="AC31" s="7">
        <v>20</v>
      </c>
      <c r="AD31" s="8">
        <f t="shared" si="8"/>
        <v>0.14499999999999999</v>
      </c>
      <c r="AE31" s="8">
        <f t="shared" si="9"/>
        <v>0.185</v>
      </c>
      <c r="AF31" s="8">
        <f t="shared" si="10"/>
        <v>0.42499999999999999</v>
      </c>
      <c r="AG31" s="9">
        <f t="shared" si="11"/>
        <v>0.38</v>
      </c>
      <c r="AH31" s="8"/>
      <c r="AI31" s="7">
        <v>20</v>
      </c>
      <c r="AJ31" s="8">
        <f t="shared" si="12"/>
        <v>6.3673966666666672E-3</v>
      </c>
      <c r="AK31" s="8">
        <f t="shared" si="13"/>
        <v>2.650840333333333E-2</v>
      </c>
      <c r="AL31" s="8">
        <f t="shared" si="14"/>
        <v>0.31018175999999997</v>
      </c>
      <c r="AM31" s="9">
        <f t="shared" si="15"/>
        <v>0.64110583666666676</v>
      </c>
      <c r="AN31" s="7">
        <v>20</v>
      </c>
      <c r="AO31" s="8">
        <f t="shared" si="16"/>
        <v>1.5590623333333336E-2</v>
      </c>
      <c r="AP31" s="8">
        <f t="shared" si="17"/>
        <v>6.1569643333333333E-2</v>
      </c>
      <c r="AQ31" s="8">
        <f t="shared" si="18"/>
        <v>0.22078125000000001</v>
      </c>
      <c r="AR31" s="9">
        <f t="shared" si="19"/>
        <v>0.43467229333333329</v>
      </c>
      <c r="AS31" s="7">
        <v>20</v>
      </c>
      <c r="AT31" s="8">
        <f t="shared" si="20"/>
        <v>1.2763576666666665E-2</v>
      </c>
      <c r="AU31" s="8">
        <f t="shared" si="21"/>
        <v>2.650840333333333E-2</v>
      </c>
      <c r="AV31" s="8">
        <f t="shared" si="22"/>
        <v>0.3213920833333333</v>
      </c>
      <c r="AW31" s="9">
        <f t="shared" si="23"/>
        <v>0.22973077333333333</v>
      </c>
      <c r="AX31" s="242"/>
    </row>
    <row r="32" spans="2:50" x14ac:dyDescent="0.25">
      <c r="B32" s="241"/>
      <c r="C32" s="7">
        <v>21</v>
      </c>
      <c r="D32" s="8">
        <v>0.28999999999999998</v>
      </c>
      <c r="E32" s="8">
        <v>0.41</v>
      </c>
      <c r="F32" s="8">
        <v>0.68</v>
      </c>
      <c r="G32" s="9">
        <v>0.93</v>
      </c>
      <c r="H32" s="7">
        <v>21</v>
      </c>
      <c r="I32" s="8">
        <v>0.33</v>
      </c>
      <c r="J32" s="8">
        <v>0.47</v>
      </c>
      <c r="K32" s="8">
        <v>0.75</v>
      </c>
      <c r="L32" s="9">
        <v>0.93</v>
      </c>
      <c r="M32" s="7">
        <v>21</v>
      </c>
      <c r="N32" s="8">
        <v>0.35</v>
      </c>
      <c r="O32" s="8">
        <v>0.47</v>
      </c>
      <c r="P32" s="8">
        <v>0.87</v>
      </c>
      <c r="Q32" s="9">
        <v>0.8</v>
      </c>
      <c r="R32" s="8"/>
      <c r="S32" s="7">
        <v>21</v>
      </c>
      <c r="T32" s="8">
        <f t="shared" si="0"/>
        <v>0.14499999999999999</v>
      </c>
      <c r="U32" s="8">
        <f t="shared" si="1"/>
        <v>0.20499999999999999</v>
      </c>
      <c r="V32" s="8">
        <f t="shared" si="2"/>
        <v>0.34</v>
      </c>
      <c r="W32" s="9">
        <f t="shared" si="3"/>
        <v>0.46500000000000002</v>
      </c>
      <c r="X32" s="7">
        <v>21</v>
      </c>
      <c r="Y32" s="8">
        <f t="shared" si="4"/>
        <v>0.16500000000000001</v>
      </c>
      <c r="Z32" s="8">
        <f t="shared" si="5"/>
        <v>0.23499999999999999</v>
      </c>
      <c r="AA32" s="8">
        <f t="shared" si="6"/>
        <v>0.375</v>
      </c>
      <c r="AB32" s="9">
        <f t="shared" si="7"/>
        <v>0.46500000000000002</v>
      </c>
      <c r="AC32" s="7">
        <v>21</v>
      </c>
      <c r="AD32" s="8">
        <f t="shared" si="8"/>
        <v>0.17499999999999999</v>
      </c>
      <c r="AE32" s="8">
        <f t="shared" si="9"/>
        <v>0.23499999999999999</v>
      </c>
      <c r="AF32" s="8">
        <f t="shared" si="10"/>
        <v>0.435</v>
      </c>
      <c r="AG32" s="9">
        <f t="shared" si="11"/>
        <v>0.4</v>
      </c>
      <c r="AH32" s="8"/>
      <c r="AI32" s="7">
        <v>21</v>
      </c>
      <c r="AJ32" s="8">
        <f t="shared" si="12"/>
        <v>1.2763576666666665E-2</v>
      </c>
      <c r="AK32" s="8">
        <f t="shared" si="13"/>
        <v>3.6068656666666657E-2</v>
      </c>
      <c r="AL32" s="8">
        <f t="shared" si="14"/>
        <v>0.16455274666666672</v>
      </c>
      <c r="AM32" s="9">
        <f t="shared" si="15"/>
        <v>0.42094683000000011</v>
      </c>
      <c r="AN32" s="7">
        <v>21</v>
      </c>
      <c r="AO32" s="8">
        <f t="shared" si="16"/>
        <v>1.8807030000000002E-2</v>
      </c>
      <c r="AP32" s="8">
        <f t="shared" si="17"/>
        <v>5.4334036666666662E-2</v>
      </c>
      <c r="AQ32" s="8">
        <f t="shared" si="18"/>
        <v>0.22078125000000001</v>
      </c>
      <c r="AR32" s="9">
        <f t="shared" si="19"/>
        <v>0.42094683000000011</v>
      </c>
      <c r="AS32" s="7">
        <v>21</v>
      </c>
      <c r="AT32" s="8">
        <f t="shared" si="20"/>
        <v>2.2437916666666662E-2</v>
      </c>
      <c r="AU32" s="8">
        <f t="shared" si="21"/>
        <v>5.4334036666666662E-2</v>
      </c>
      <c r="AV32" s="8">
        <f t="shared" si="22"/>
        <v>0.34461657000000007</v>
      </c>
      <c r="AW32" s="9">
        <f t="shared" si="23"/>
        <v>0.26794666666666678</v>
      </c>
      <c r="AX32" s="242"/>
    </row>
    <row r="33" spans="2:50" x14ac:dyDescent="0.25">
      <c r="B33" s="241"/>
      <c r="C33" s="7">
        <v>22</v>
      </c>
      <c r="D33" s="8">
        <v>0.21</v>
      </c>
      <c r="E33" s="8">
        <v>0.36</v>
      </c>
      <c r="F33" s="8">
        <v>0.7</v>
      </c>
      <c r="G33" s="9">
        <v>0.87</v>
      </c>
      <c r="H33" s="7">
        <v>22</v>
      </c>
      <c r="I33" s="8">
        <v>0.23</v>
      </c>
      <c r="J33" s="8">
        <v>0.42</v>
      </c>
      <c r="K33" s="8">
        <v>0.84</v>
      </c>
      <c r="L33" s="9">
        <v>0.87</v>
      </c>
      <c r="M33" s="7">
        <v>22</v>
      </c>
      <c r="N33" s="8">
        <v>0.36</v>
      </c>
      <c r="O33" s="8">
        <v>0.47</v>
      </c>
      <c r="P33" s="8">
        <v>0.91</v>
      </c>
      <c r="Q33" s="9">
        <v>0.93</v>
      </c>
      <c r="R33" s="8"/>
      <c r="S33" s="7">
        <v>22</v>
      </c>
      <c r="T33" s="8">
        <f t="shared" si="0"/>
        <v>0.105</v>
      </c>
      <c r="U33" s="8">
        <f t="shared" si="1"/>
        <v>0.18</v>
      </c>
      <c r="V33" s="8">
        <f t="shared" si="2"/>
        <v>0.35</v>
      </c>
      <c r="W33" s="9">
        <f t="shared" si="3"/>
        <v>0.435</v>
      </c>
      <c r="X33" s="7">
        <v>22</v>
      </c>
      <c r="Y33" s="8">
        <f t="shared" si="4"/>
        <v>0.115</v>
      </c>
      <c r="Z33" s="8">
        <f t="shared" si="5"/>
        <v>0.21</v>
      </c>
      <c r="AA33" s="8">
        <f t="shared" si="6"/>
        <v>0.42</v>
      </c>
      <c r="AB33" s="9">
        <f t="shared" si="7"/>
        <v>0.435</v>
      </c>
      <c r="AC33" s="7">
        <v>22</v>
      </c>
      <c r="AD33" s="8">
        <f t="shared" si="8"/>
        <v>0.18</v>
      </c>
      <c r="AE33" s="8">
        <f t="shared" si="9"/>
        <v>0.23499999999999999</v>
      </c>
      <c r="AF33" s="8">
        <f t="shared" si="10"/>
        <v>0.45500000000000002</v>
      </c>
      <c r="AG33" s="9">
        <f t="shared" si="11"/>
        <v>0.46500000000000002</v>
      </c>
      <c r="AH33" s="8"/>
      <c r="AI33" s="7">
        <v>22</v>
      </c>
      <c r="AJ33" s="8">
        <f t="shared" si="12"/>
        <v>4.8465899999999996E-3</v>
      </c>
      <c r="AK33" s="8">
        <f t="shared" si="13"/>
        <v>2.4416639999999996E-2</v>
      </c>
      <c r="AL33" s="8">
        <f t="shared" si="14"/>
        <v>0.17950333333333329</v>
      </c>
      <c r="AM33" s="9">
        <f t="shared" si="15"/>
        <v>0.34461657000000007</v>
      </c>
      <c r="AN33" s="7">
        <v>22</v>
      </c>
      <c r="AO33" s="8">
        <f t="shared" si="16"/>
        <v>6.3673966666666672E-3</v>
      </c>
      <c r="AP33" s="8">
        <f t="shared" si="17"/>
        <v>3.8772719999999997E-2</v>
      </c>
      <c r="AQ33" s="8">
        <f t="shared" si="18"/>
        <v>0.31018175999999997</v>
      </c>
      <c r="AR33" s="9">
        <f t="shared" si="19"/>
        <v>0.34461657000000007</v>
      </c>
      <c r="AS33" s="7">
        <v>22</v>
      </c>
      <c r="AT33" s="8">
        <f t="shared" si="20"/>
        <v>2.4416639999999996E-2</v>
      </c>
      <c r="AU33" s="8">
        <f t="shared" si="21"/>
        <v>5.4334036666666662E-2</v>
      </c>
      <c r="AV33" s="8">
        <f t="shared" si="22"/>
        <v>0.3943688233333334</v>
      </c>
      <c r="AW33" s="9">
        <f t="shared" si="23"/>
        <v>0.42094683000000011</v>
      </c>
      <c r="AX33" s="242"/>
    </row>
    <row r="34" spans="2:50" x14ac:dyDescent="0.25">
      <c r="B34" s="241"/>
      <c r="C34" s="7">
        <v>23</v>
      </c>
      <c r="D34" s="8">
        <v>0.24</v>
      </c>
      <c r="E34" s="8">
        <v>0.38</v>
      </c>
      <c r="F34" s="8">
        <v>0.74</v>
      </c>
      <c r="G34" s="9">
        <v>1.02</v>
      </c>
      <c r="H34" s="7">
        <v>23</v>
      </c>
      <c r="I34" s="8">
        <v>0.25</v>
      </c>
      <c r="J34" s="8">
        <v>0.45</v>
      </c>
      <c r="K34" s="8">
        <v>0.57999999999999996</v>
      </c>
      <c r="L34" s="9">
        <v>1.05</v>
      </c>
      <c r="M34" s="7">
        <v>23</v>
      </c>
      <c r="N34" s="8">
        <v>0.34</v>
      </c>
      <c r="O34" s="8">
        <v>0.45</v>
      </c>
      <c r="P34" s="8">
        <v>1.02</v>
      </c>
      <c r="Q34" s="9">
        <v>0.78</v>
      </c>
      <c r="R34" s="8"/>
      <c r="S34" s="7">
        <v>23</v>
      </c>
      <c r="T34" s="8">
        <f t="shared" si="0"/>
        <v>0.12</v>
      </c>
      <c r="U34" s="8">
        <f t="shared" si="1"/>
        <v>0.19</v>
      </c>
      <c r="V34" s="8">
        <f t="shared" si="2"/>
        <v>0.37</v>
      </c>
      <c r="W34" s="9">
        <f t="shared" si="3"/>
        <v>0.51</v>
      </c>
      <c r="X34" s="7">
        <v>23</v>
      </c>
      <c r="Y34" s="8">
        <f t="shared" si="4"/>
        <v>0.125</v>
      </c>
      <c r="Z34" s="8">
        <f t="shared" si="5"/>
        <v>0.22500000000000001</v>
      </c>
      <c r="AA34" s="8">
        <f t="shared" si="6"/>
        <v>0.28999999999999998</v>
      </c>
      <c r="AB34" s="9">
        <f t="shared" si="7"/>
        <v>0.52500000000000002</v>
      </c>
      <c r="AC34" s="7">
        <v>23</v>
      </c>
      <c r="AD34" s="8">
        <f t="shared" si="8"/>
        <v>0.17</v>
      </c>
      <c r="AE34" s="8">
        <f t="shared" si="9"/>
        <v>0.22500000000000001</v>
      </c>
      <c r="AF34" s="8">
        <f t="shared" si="10"/>
        <v>0.51</v>
      </c>
      <c r="AG34" s="9">
        <f t="shared" si="11"/>
        <v>0.39</v>
      </c>
      <c r="AH34" s="8"/>
      <c r="AI34" s="7">
        <v>23</v>
      </c>
      <c r="AJ34" s="8">
        <f t="shared" si="12"/>
        <v>7.2345600000000001E-3</v>
      </c>
      <c r="AK34" s="8">
        <f t="shared" si="13"/>
        <v>2.8716346666666667E-2</v>
      </c>
      <c r="AL34" s="8">
        <f t="shared" si="14"/>
        <v>0.21206722666666664</v>
      </c>
      <c r="AM34" s="9">
        <f t="shared" si="15"/>
        <v>0.55536552000000006</v>
      </c>
      <c r="AN34" s="7">
        <v>23</v>
      </c>
      <c r="AO34" s="8">
        <f t="shared" si="16"/>
        <v>8.1770833333333331E-3</v>
      </c>
      <c r="AP34" s="8">
        <f t="shared" si="17"/>
        <v>4.7688750000000009E-2</v>
      </c>
      <c r="AQ34" s="8">
        <f t="shared" si="18"/>
        <v>0.10210861333333332</v>
      </c>
      <c r="AR34" s="9">
        <f t="shared" si="19"/>
        <v>0.60582375000000011</v>
      </c>
      <c r="AS34" s="7">
        <v>23</v>
      </c>
      <c r="AT34" s="8">
        <f t="shared" si="20"/>
        <v>2.056909333333334E-2</v>
      </c>
      <c r="AU34" s="8">
        <f t="shared" si="21"/>
        <v>4.7688750000000009E-2</v>
      </c>
      <c r="AV34" s="8">
        <f t="shared" si="22"/>
        <v>0.55536552000000006</v>
      </c>
      <c r="AW34" s="9">
        <f t="shared" si="23"/>
        <v>0.24834888000000005</v>
      </c>
      <c r="AX34" s="242"/>
    </row>
    <row r="35" spans="2:50" x14ac:dyDescent="0.25">
      <c r="B35" s="241"/>
      <c r="C35" s="7">
        <v>24</v>
      </c>
      <c r="D35" s="8">
        <v>0.21</v>
      </c>
      <c r="E35" s="8">
        <v>0.42</v>
      </c>
      <c r="F35" s="8">
        <v>0.89</v>
      </c>
      <c r="G35" s="9">
        <v>0.85</v>
      </c>
      <c r="H35" s="7">
        <v>24</v>
      </c>
      <c r="I35" s="8">
        <v>0.28999999999999998</v>
      </c>
      <c r="J35" s="8">
        <v>0.47</v>
      </c>
      <c r="K35" s="8">
        <v>0.97</v>
      </c>
      <c r="L35" s="9">
        <v>1.01</v>
      </c>
      <c r="M35" s="7">
        <v>24</v>
      </c>
      <c r="N35" s="8">
        <v>0.38</v>
      </c>
      <c r="O35" s="8">
        <v>0.43</v>
      </c>
      <c r="P35" s="8">
        <v>0.75</v>
      </c>
      <c r="Q35" s="9">
        <v>0.86</v>
      </c>
      <c r="R35" s="8"/>
      <c r="S35" s="7">
        <v>24</v>
      </c>
      <c r="T35" s="8">
        <f t="shared" si="0"/>
        <v>0.105</v>
      </c>
      <c r="U35" s="8">
        <f t="shared" si="1"/>
        <v>0.21</v>
      </c>
      <c r="V35" s="8">
        <f t="shared" si="2"/>
        <v>0.44500000000000001</v>
      </c>
      <c r="W35" s="9">
        <f t="shared" si="3"/>
        <v>0.42499999999999999</v>
      </c>
      <c r="X35" s="7">
        <v>24</v>
      </c>
      <c r="Y35" s="8">
        <f t="shared" si="4"/>
        <v>0.14499999999999999</v>
      </c>
      <c r="Z35" s="8">
        <f t="shared" si="5"/>
        <v>0.23499999999999999</v>
      </c>
      <c r="AA35" s="8">
        <f t="shared" si="6"/>
        <v>0.48499999999999999</v>
      </c>
      <c r="AB35" s="9">
        <f t="shared" si="7"/>
        <v>0.505</v>
      </c>
      <c r="AC35" s="7">
        <v>24</v>
      </c>
      <c r="AD35" s="8">
        <f t="shared" si="8"/>
        <v>0.19</v>
      </c>
      <c r="AE35" s="8">
        <f t="shared" si="9"/>
        <v>0.215</v>
      </c>
      <c r="AF35" s="8">
        <f t="shared" si="10"/>
        <v>0.375</v>
      </c>
      <c r="AG35" s="9">
        <f t="shared" si="11"/>
        <v>0.43</v>
      </c>
      <c r="AH35" s="8"/>
      <c r="AI35" s="7">
        <v>24</v>
      </c>
      <c r="AJ35" s="8">
        <f t="shared" si="12"/>
        <v>4.8465899999999996E-3</v>
      </c>
      <c r="AK35" s="8">
        <f t="shared" si="13"/>
        <v>3.8772719999999997E-2</v>
      </c>
      <c r="AL35" s="8">
        <f t="shared" si="14"/>
        <v>0.36893377666666671</v>
      </c>
      <c r="AM35" s="9">
        <f t="shared" si="15"/>
        <v>0.3213920833333333</v>
      </c>
      <c r="AN35" s="7">
        <v>24</v>
      </c>
      <c r="AO35" s="8">
        <f t="shared" si="16"/>
        <v>1.2763576666666665E-2</v>
      </c>
      <c r="AP35" s="8">
        <f t="shared" si="17"/>
        <v>5.4334036666666662E-2</v>
      </c>
      <c r="AQ35" s="8">
        <f t="shared" si="18"/>
        <v>0.47763220333333334</v>
      </c>
      <c r="AR35" s="9">
        <f t="shared" si="19"/>
        <v>0.53919085666666666</v>
      </c>
      <c r="AS35" s="7">
        <v>24</v>
      </c>
      <c r="AT35" s="8">
        <f t="shared" si="20"/>
        <v>2.8716346666666667E-2</v>
      </c>
      <c r="AU35" s="8">
        <f t="shared" si="21"/>
        <v>4.1608663333333337E-2</v>
      </c>
      <c r="AV35" s="8">
        <f t="shared" si="22"/>
        <v>0.22078125000000001</v>
      </c>
      <c r="AW35" s="9">
        <f t="shared" si="23"/>
        <v>0.3328693066666667</v>
      </c>
      <c r="AX35" s="242"/>
    </row>
    <row r="36" spans="2:50" x14ac:dyDescent="0.25">
      <c r="B36" s="241"/>
      <c r="C36" s="7">
        <v>25</v>
      </c>
      <c r="D36" s="8">
        <v>0.25</v>
      </c>
      <c r="E36" s="8">
        <v>0.4</v>
      </c>
      <c r="F36" s="8">
        <v>0.75</v>
      </c>
      <c r="G36" s="9">
        <v>0.73</v>
      </c>
      <c r="H36" s="7">
        <v>25</v>
      </c>
      <c r="I36" s="8">
        <v>0.23</v>
      </c>
      <c r="J36" s="8">
        <v>0.61</v>
      </c>
      <c r="K36" s="8">
        <v>0.88</v>
      </c>
      <c r="L36" s="9">
        <v>1.04</v>
      </c>
      <c r="M36" s="7">
        <v>25</v>
      </c>
      <c r="N36" s="8">
        <v>0.31</v>
      </c>
      <c r="O36" s="8">
        <v>0.36</v>
      </c>
      <c r="P36" s="8">
        <v>0.88</v>
      </c>
      <c r="Q36" s="9">
        <v>0.83</v>
      </c>
      <c r="R36" s="8"/>
      <c r="S36" s="7">
        <v>25</v>
      </c>
      <c r="T36" s="8">
        <f t="shared" si="0"/>
        <v>0.125</v>
      </c>
      <c r="U36" s="8">
        <f t="shared" si="1"/>
        <v>0.2</v>
      </c>
      <c r="V36" s="8">
        <f t="shared" si="2"/>
        <v>0.375</v>
      </c>
      <c r="W36" s="9">
        <f t="shared" si="3"/>
        <v>0.36499999999999999</v>
      </c>
      <c r="X36" s="7">
        <v>25</v>
      </c>
      <c r="Y36" s="8">
        <f t="shared" si="4"/>
        <v>0.115</v>
      </c>
      <c r="Z36" s="8">
        <f t="shared" si="5"/>
        <v>0.30499999999999999</v>
      </c>
      <c r="AA36" s="8">
        <f t="shared" si="6"/>
        <v>0.44</v>
      </c>
      <c r="AB36" s="9">
        <f t="shared" si="7"/>
        <v>0.52</v>
      </c>
      <c r="AC36" s="7">
        <v>25</v>
      </c>
      <c r="AD36" s="8">
        <f t="shared" si="8"/>
        <v>0.155</v>
      </c>
      <c r="AE36" s="8">
        <f t="shared" si="9"/>
        <v>0.18</v>
      </c>
      <c r="AF36" s="8">
        <f t="shared" si="10"/>
        <v>0.44</v>
      </c>
      <c r="AG36" s="9">
        <f t="shared" si="11"/>
        <v>0.41499999999999998</v>
      </c>
      <c r="AH36" s="8"/>
      <c r="AI36" s="7">
        <v>25</v>
      </c>
      <c r="AJ36" s="8">
        <f t="shared" si="12"/>
        <v>8.1770833333333331E-3</v>
      </c>
      <c r="AK36" s="8">
        <f t="shared" si="13"/>
        <v>3.3493333333333347E-2</v>
      </c>
      <c r="AL36" s="8">
        <f t="shared" si="14"/>
        <v>0.22078125000000001</v>
      </c>
      <c r="AM36" s="9">
        <f t="shared" si="15"/>
        <v>0.2035855633333333</v>
      </c>
      <c r="AN36" s="7">
        <v>25</v>
      </c>
      <c r="AO36" s="8">
        <f t="shared" si="16"/>
        <v>6.3673966666666672E-3</v>
      </c>
      <c r="AP36" s="8">
        <f t="shared" si="17"/>
        <v>0.11878672333333333</v>
      </c>
      <c r="AQ36" s="8">
        <f t="shared" si="18"/>
        <v>0.35663701333333331</v>
      </c>
      <c r="AR36" s="9">
        <f t="shared" si="19"/>
        <v>0.58867882666666671</v>
      </c>
      <c r="AS36" s="7">
        <v>25</v>
      </c>
      <c r="AT36" s="8">
        <f t="shared" si="20"/>
        <v>1.5590623333333336E-2</v>
      </c>
      <c r="AU36" s="8">
        <f t="shared" si="21"/>
        <v>2.4416639999999996E-2</v>
      </c>
      <c r="AV36" s="8">
        <f t="shared" si="22"/>
        <v>0.35663701333333331</v>
      </c>
      <c r="AW36" s="9">
        <f t="shared" si="23"/>
        <v>0.29923519666666665</v>
      </c>
      <c r="AX36" s="242"/>
    </row>
    <row r="37" spans="2:50" x14ac:dyDescent="0.25">
      <c r="B37" s="241"/>
      <c r="C37" s="7">
        <v>26</v>
      </c>
      <c r="D37" s="8">
        <v>0.26</v>
      </c>
      <c r="E37" s="8">
        <v>0.5</v>
      </c>
      <c r="F37" s="8">
        <v>0.88</v>
      </c>
      <c r="G37" s="9">
        <v>1.0900000000000001</v>
      </c>
      <c r="H37" s="7">
        <v>26</v>
      </c>
      <c r="I37" s="8">
        <v>0.26</v>
      </c>
      <c r="J37" s="8">
        <v>0.56000000000000005</v>
      </c>
      <c r="K37" s="8">
        <v>0.8</v>
      </c>
      <c r="L37" s="9">
        <v>0.88</v>
      </c>
      <c r="M37" s="7">
        <v>26</v>
      </c>
      <c r="N37" s="8">
        <v>0.31</v>
      </c>
      <c r="O37" s="8">
        <v>0.34</v>
      </c>
      <c r="P37" s="8">
        <v>0.91</v>
      </c>
      <c r="Q37" s="9">
        <v>0.87</v>
      </c>
      <c r="R37" s="8"/>
      <c r="S37" s="7">
        <v>26</v>
      </c>
      <c r="T37" s="8">
        <f t="shared" si="0"/>
        <v>0.13</v>
      </c>
      <c r="U37" s="8">
        <f t="shared" si="1"/>
        <v>0.25</v>
      </c>
      <c r="V37" s="8">
        <f t="shared" si="2"/>
        <v>0.44</v>
      </c>
      <c r="W37" s="9">
        <f t="shared" si="3"/>
        <v>0.54500000000000004</v>
      </c>
      <c r="X37" s="7">
        <v>26</v>
      </c>
      <c r="Y37" s="8">
        <f t="shared" si="4"/>
        <v>0.13</v>
      </c>
      <c r="Z37" s="8">
        <f t="shared" si="5"/>
        <v>0.28000000000000003</v>
      </c>
      <c r="AA37" s="8">
        <f t="shared" si="6"/>
        <v>0.4</v>
      </c>
      <c r="AB37" s="9">
        <f t="shared" si="7"/>
        <v>0.44</v>
      </c>
      <c r="AC37" s="7">
        <v>26</v>
      </c>
      <c r="AD37" s="8">
        <f t="shared" si="8"/>
        <v>0.155</v>
      </c>
      <c r="AE37" s="8">
        <f t="shared" si="9"/>
        <v>0.17</v>
      </c>
      <c r="AF37" s="8">
        <f t="shared" si="10"/>
        <v>0.45500000000000002</v>
      </c>
      <c r="AG37" s="9">
        <f t="shared" si="11"/>
        <v>0.435</v>
      </c>
      <c r="AH37" s="8"/>
      <c r="AI37" s="7">
        <v>26</v>
      </c>
      <c r="AJ37" s="8">
        <f t="shared" si="12"/>
        <v>9.1981066666666673E-3</v>
      </c>
      <c r="AK37" s="8">
        <f t="shared" si="13"/>
        <v>6.5416666666666665E-2</v>
      </c>
      <c r="AL37" s="8">
        <f t="shared" si="14"/>
        <v>0.35663701333333331</v>
      </c>
      <c r="AM37" s="9">
        <f t="shared" si="15"/>
        <v>0.67773184333333347</v>
      </c>
      <c r="AN37" s="7">
        <v>26</v>
      </c>
      <c r="AO37" s="8">
        <f t="shared" si="16"/>
        <v>9.1981066666666673E-3</v>
      </c>
      <c r="AP37" s="8">
        <f t="shared" si="17"/>
        <v>9.1905706666666698E-2</v>
      </c>
      <c r="AQ37" s="8">
        <f t="shared" si="18"/>
        <v>0.26794666666666678</v>
      </c>
      <c r="AR37" s="9">
        <f t="shared" si="19"/>
        <v>0.35663701333333331</v>
      </c>
      <c r="AS37" s="7">
        <v>26</v>
      </c>
      <c r="AT37" s="8">
        <f t="shared" si="20"/>
        <v>1.5590623333333336E-2</v>
      </c>
      <c r="AU37" s="8">
        <f t="shared" si="21"/>
        <v>2.056909333333334E-2</v>
      </c>
      <c r="AV37" s="8">
        <f t="shared" si="22"/>
        <v>0.3943688233333334</v>
      </c>
      <c r="AW37" s="9">
        <f t="shared" si="23"/>
        <v>0.34461657000000007</v>
      </c>
      <c r="AX37" s="242"/>
    </row>
    <row r="38" spans="2:50" x14ac:dyDescent="0.25">
      <c r="B38" s="241"/>
      <c r="C38" s="7">
        <v>27</v>
      </c>
      <c r="D38" s="8">
        <v>0.25</v>
      </c>
      <c r="E38" s="8">
        <v>0.48</v>
      </c>
      <c r="F38" s="8">
        <v>0.87</v>
      </c>
      <c r="G38" s="9">
        <v>0.82</v>
      </c>
      <c r="H38" s="7">
        <v>27</v>
      </c>
      <c r="I38" s="8">
        <v>0.28000000000000003</v>
      </c>
      <c r="J38" s="8">
        <v>0.49</v>
      </c>
      <c r="K38" s="8">
        <v>0.76</v>
      </c>
      <c r="L38" s="9">
        <v>0.71</v>
      </c>
      <c r="M38" s="7">
        <v>27</v>
      </c>
      <c r="N38" s="8">
        <v>0.36</v>
      </c>
      <c r="O38" s="8">
        <v>0.5</v>
      </c>
      <c r="P38" s="8">
        <v>1.0900000000000001</v>
      </c>
      <c r="Q38" s="9">
        <v>0.94</v>
      </c>
      <c r="R38" s="8"/>
      <c r="S38" s="7">
        <v>27</v>
      </c>
      <c r="T38" s="8">
        <f t="shared" si="0"/>
        <v>0.125</v>
      </c>
      <c r="U38" s="8">
        <f t="shared" si="1"/>
        <v>0.24</v>
      </c>
      <c r="V38" s="8">
        <f t="shared" si="2"/>
        <v>0.435</v>
      </c>
      <c r="W38" s="9">
        <f t="shared" si="3"/>
        <v>0.41</v>
      </c>
      <c r="X38" s="7">
        <v>27</v>
      </c>
      <c r="Y38" s="8">
        <f t="shared" si="4"/>
        <v>0.14000000000000001</v>
      </c>
      <c r="Z38" s="8">
        <f t="shared" si="5"/>
        <v>0.245</v>
      </c>
      <c r="AA38" s="8">
        <f t="shared" si="6"/>
        <v>0.38</v>
      </c>
      <c r="AB38" s="9">
        <f t="shared" si="7"/>
        <v>0.35499999999999998</v>
      </c>
      <c r="AC38" s="7">
        <v>27</v>
      </c>
      <c r="AD38" s="8">
        <f t="shared" si="8"/>
        <v>0.18</v>
      </c>
      <c r="AE38" s="8">
        <f t="shared" si="9"/>
        <v>0.25</v>
      </c>
      <c r="AF38" s="8">
        <f t="shared" si="10"/>
        <v>0.54500000000000004</v>
      </c>
      <c r="AG38" s="9">
        <f t="shared" si="11"/>
        <v>0.47</v>
      </c>
      <c r="AH38" s="8"/>
      <c r="AI38" s="7">
        <v>27</v>
      </c>
      <c r="AJ38" s="8">
        <f t="shared" si="12"/>
        <v>8.1770833333333331E-3</v>
      </c>
      <c r="AK38" s="8">
        <f t="shared" si="13"/>
        <v>5.7876480000000001E-2</v>
      </c>
      <c r="AL38" s="8">
        <f t="shared" si="14"/>
        <v>0.34461657000000007</v>
      </c>
      <c r="AM38" s="9">
        <f t="shared" si="15"/>
        <v>0.28854925333333326</v>
      </c>
      <c r="AN38" s="7">
        <v>27</v>
      </c>
      <c r="AO38" s="8">
        <f t="shared" si="16"/>
        <v>1.1488213333333337E-2</v>
      </c>
      <c r="AP38" s="8">
        <f t="shared" si="17"/>
        <v>6.1569643333333333E-2</v>
      </c>
      <c r="AQ38" s="8">
        <f t="shared" si="18"/>
        <v>0.22973077333333333</v>
      </c>
      <c r="AR38" s="9">
        <f t="shared" si="19"/>
        <v>0.18730675666666666</v>
      </c>
      <c r="AS38" s="7">
        <v>27</v>
      </c>
      <c r="AT38" s="8">
        <f t="shared" si="20"/>
        <v>2.4416639999999996E-2</v>
      </c>
      <c r="AU38" s="8">
        <f t="shared" si="21"/>
        <v>6.5416666666666665E-2</v>
      </c>
      <c r="AV38" s="8">
        <f t="shared" si="22"/>
        <v>0.67773184333333347</v>
      </c>
      <c r="AW38" s="9">
        <f t="shared" si="23"/>
        <v>0.43467229333333329</v>
      </c>
      <c r="AX38" s="242"/>
    </row>
    <row r="39" spans="2:50" x14ac:dyDescent="0.25">
      <c r="B39" s="241"/>
      <c r="C39" s="7">
        <v>28</v>
      </c>
      <c r="D39" s="8">
        <v>0.27</v>
      </c>
      <c r="E39" s="8">
        <v>0.55000000000000004</v>
      </c>
      <c r="F39" s="8">
        <v>0.96</v>
      </c>
      <c r="G39" s="9">
        <v>0.78</v>
      </c>
      <c r="H39" s="7">
        <v>28</v>
      </c>
      <c r="I39" s="8">
        <v>0.23</v>
      </c>
      <c r="J39" s="8">
        <v>0.5</v>
      </c>
      <c r="K39" s="8">
        <v>0.99</v>
      </c>
      <c r="L39" s="9">
        <v>0.97</v>
      </c>
      <c r="M39" s="7">
        <v>28</v>
      </c>
      <c r="N39" s="8">
        <v>0.31</v>
      </c>
      <c r="O39" s="8">
        <v>0.53</v>
      </c>
      <c r="P39" s="8">
        <v>0.9</v>
      </c>
      <c r="Q39" s="9">
        <v>0.67</v>
      </c>
      <c r="R39" s="8"/>
      <c r="S39" s="7">
        <v>28</v>
      </c>
      <c r="T39" s="8">
        <f t="shared" si="0"/>
        <v>0.13500000000000001</v>
      </c>
      <c r="U39" s="8">
        <f t="shared" si="1"/>
        <v>0.27500000000000002</v>
      </c>
      <c r="V39" s="8">
        <f t="shared" si="2"/>
        <v>0.48</v>
      </c>
      <c r="W39" s="9">
        <f t="shared" si="3"/>
        <v>0.39</v>
      </c>
      <c r="X39" s="7">
        <v>28</v>
      </c>
      <c r="Y39" s="8">
        <f t="shared" si="4"/>
        <v>0.115</v>
      </c>
      <c r="Z39" s="8">
        <f t="shared" si="5"/>
        <v>0.25</v>
      </c>
      <c r="AA39" s="8">
        <f t="shared" si="6"/>
        <v>0.495</v>
      </c>
      <c r="AB39" s="9">
        <f t="shared" si="7"/>
        <v>0.48499999999999999</v>
      </c>
      <c r="AC39" s="7">
        <v>28</v>
      </c>
      <c r="AD39" s="8">
        <f t="shared" si="8"/>
        <v>0.155</v>
      </c>
      <c r="AE39" s="8">
        <f t="shared" si="9"/>
        <v>0.26500000000000001</v>
      </c>
      <c r="AF39" s="8">
        <f t="shared" si="10"/>
        <v>0.45</v>
      </c>
      <c r="AG39" s="9">
        <f t="shared" si="11"/>
        <v>0.33500000000000002</v>
      </c>
      <c r="AH39" s="8"/>
      <c r="AI39" s="7">
        <v>28</v>
      </c>
      <c r="AJ39" s="8">
        <f t="shared" si="12"/>
        <v>1.0300770000000002E-2</v>
      </c>
      <c r="AK39" s="8">
        <f t="shared" si="13"/>
        <v>8.7069583333333367E-2</v>
      </c>
      <c r="AL39" s="8">
        <f t="shared" si="14"/>
        <v>0.46301184000000001</v>
      </c>
      <c r="AM39" s="9">
        <f t="shared" si="15"/>
        <v>0.24834888000000005</v>
      </c>
      <c r="AN39" s="7">
        <v>28</v>
      </c>
      <c r="AO39" s="8">
        <f t="shared" si="16"/>
        <v>6.3673966666666672E-3</v>
      </c>
      <c r="AP39" s="8">
        <f t="shared" si="17"/>
        <v>6.5416666666666665E-2</v>
      </c>
      <c r="AQ39" s="8">
        <f t="shared" si="18"/>
        <v>0.50778981000000001</v>
      </c>
      <c r="AR39" s="9">
        <f t="shared" si="19"/>
        <v>0.47763220333333334</v>
      </c>
      <c r="AS39" s="7">
        <v>28</v>
      </c>
      <c r="AT39" s="8">
        <f t="shared" si="20"/>
        <v>1.5590623333333336E-2</v>
      </c>
      <c r="AU39" s="8">
        <f t="shared" si="21"/>
        <v>7.7912296666666686E-2</v>
      </c>
      <c r="AV39" s="8">
        <f t="shared" si="22"/>
        <v>0.38151000000000007</v>
      </c>
      <c r="AW39" s="9">
        <f t="shared" si="23"/>
        <v>0.15739930333333335</v>
      </c>
      <c r="AX39" s="242"/>
    </row>
    <row r="40" spans="2:50" x14ac:dyDescent="0.25">
      <c r="B40" s="241"/>
      <c r="C40" s="7">
        <v>29</v>
      </c>
      <c r="D40" s="8">
        <v>0.23</v>
      </c>
      <c r="E40" s="8">
        <v>0.5</v>
      </c>
      <c r="F40" s="8">
        <v>0.84</v>
      </c>
      <c r="G40" s="9">
        <v>1.07</v>
      </c>
      <c r="H40" s="7">
        <v>29</v>
      </c>
      <c r="I40" s="8">
        <v>0.28999999999999998</v>
      </c>
      <c r="J40" s="8">
        <v>0.52</v>
      </c>
      <c r="K40" s="8">
        <v>0.92</v>
      </c>
      <c r="L40" s="9">
        <v>0.89</v>
      </c>
      <c r="M40" s="7">
        <v>29</v>
      </c>
      <c r="N40" s="8">
        <v>0.33</v>
      </c>
      <c r="O40" s="8">
        <v>0.4</v>
      </c>
      <c r="P40" s="8">
        <v>1.03</v>
      </c>
      <c r="Q40" s="9">
        <v>0.56999999999999995</v>
      </c>
      <c r="R40" s="8"/>
      <c r="S40" s="7">
        <v>29</v>
      </c>
      <c r="T40" s="8">
        <f t="shared" si="0"/>
        <v>0.115</v>
      </c>
      <c r="U40" s="8">
        <f t="shared" si="1"/>
        <v>0.25</v>
      </c>
      <c r="V40" s="8">
        <f t="shared" si="2"/>
        <v>0.42</v>
      </c>
      <c r="W40" s="9">
        <f t="shared" si="3"/>
        <v>0.53500000000000003</v>
      </c>
      <c r="X40" s="7">
        <v>29</v>
      </c>
      <c r="Y40" s="8">
        <f t="shared" si="4"/>
        <v>0.14499999999999999</v>
      </c>
      <c r="Z40" s="8">
        <f t="shared" si="5"/>
        <v>0.26</v>
      </c>
      <c r="AA40" s="8">
        <f t="shared" si="6"/>
        <v>0.46</v>
      </c>
      <c r="AB40" s="9">
        <f t="shared" si="7"/>
        <v>0.44500000000000001</v>
      </c>
      <c r="AC40" s="7">
        <v>29</v>
      </c>
      <c r="AD40" s="8">
        <f t="shared" si="8"/>
        <v>0.16500000000000001</v>
      </c>
      <c r="AE40" s="8">
        <f t="shared" si="9"/>
        <v>0.2</v>
      </c>
      <c r="AF40" s="8">
        <f t="shared" si="10"/>
        <v>0.51500000000000001</v>
      </c>
      <c r="AG40" s="9">
        <f t="shared" si="11"/>
        <v>0.28499999999999998</v>
      </c>
      <c r="AH40" s="8"/>
      <c r="AI40" s="7">
        <v>29</v>
      </c>
      <c r="AJ40" s="8">
        <f t="shared" si="12"/>
        <v>6.3673966666666672E-3</v>
      </c>
      <c r="AK40" s="8">
        <f t="shared" si="13"/>
        <v>6.5416666666666665E-2</v>
      </c>
      <c r="AL40" s="8">
        <f t="shared" si="14"/>
        <v>0.31018175999999997</v>
      </c>
      <c r="AM40" s="9">
        <f t="shared" si="15"/>
        <v>0.64110583666666676</v>
      </c>
      <c r="AN40" s="7">
        <v>29</v>
      </c>
      <c r="AO40" s="8">
        <f t="shared" si="16"/>
        <v>1.2763576666666665E-2</v>
      </c>
      <c r="AP40" s="8">
        <f t="shared" si="17"/>
        <v>7.3584853333333339E-2</v>
      </c>
      <c r="AQ40" s="8">
        <f t="shared" si="18"/>
        <v>0.4075133866666667</v>
      </c>
      <c r="AR40" s="9">
        <f t="shared" si="19"/>
        <v>0.36893377666666671</v>
      </c>
      <c r="AS40" s="7">
        <v>29</v>
      </c>
      <c r="AT40" s="8">
        <f t="shared" si="20"/>
        <v>1.8807030000000002E-2</v>
      </c>
      <c r="AU40" s="8">
        <f t="shared" si="21"/>
        <v>3.3493333333333347E-2</v>
      </c>
      <c r="AV40" s="8">
        <f t="shared" si="22"/>
        <v>0.5718604633333334</v>
      </c>
      <c r="AW40" s="9">
        <f t="shared" si="23"/>
        <v>9.6917669999999984E-2</v>
      </c>
      <c r="AX40" s="242"/>
    </row>
    <row r="41" spans="2:50" x14ac:dyDescent="0.25">
      <c r="B41" s="241"/>
      <c r="C41" s="7">
        <v>30</v>
      </c>
      <c r="D41" s="8">
        <v>0.25</v>
      </c>
      <c r="E41" s="8">
        <v>0.52</v>
      </c>
      <c r="F41" s="8">
        <v>0.82</v>
      </c>
      <c r="G41" s="9">
        <v>1.03</v>
      </c>
      <c r="H41" s="7">
        <v>30</v>
      </c>
      <c r="I41" s="8">
        <v>0.27</v>
      </c>
      <c r="J41" s="8">
        <v>0.47</v>
      </c>
      <c r="K41" s="8">
        <v>1.07</v>
      </c>
      <c r="L41" s="9">
        <v>1.07</v>
      </c>
      <c r="M41" s="7">
        <v>30</v>
      </c>
      <c r="N41" s="8">
        <v>0.35</v>
      </c>
      <c r="O41" s="8">
        <v>0.42</v>
      </c>
      <c r="P41" s="8">
        <v>1.1499999999999999</v>
      </c>
      <c r="Q41" s="9">
        <v>1.02</v>
      </c>
      <c r="R41" s="8"/>
      <c r="S41" s="7">
        <v>30</v>
      </c>
      <c r="T41" s="8">
        <f t="shared" si="0"/>
        <v>0.125</v>
      </c>
      <c r="U41" s="8">
        <f t="shared" si="1"/>
        <v>0.26</v>
      </c>
      <c r="V41" s="8">
        <f t="shared" si="2"/>
        <v>0.41</v>
      </c>
      <c r="W41" s="9">
        <f t="shared" si="3"/>
        <v>0.51500000000000001</v>
      </c>
      <c r="X41" s="7">
        <v>30</v>
      </c>
      <c r="Y41" s="8">
        <f t="shared" si="4"/>
        <v>0.13500000000000001</v>
      </c>
      <c r="Z41" s="8">
        <f t="shared" si="5"/>
        <v>0.23499999999999999</v>
      </c>
      <c r="AA41" s="8">
        <f t="shared" si="6"/>
        <v>0.53500000000000003</v>
      </c>
      <c r="AB41" s="9">
        <f t="shared" si="7"/>
        <v>0.53500000000000003</v>
      </c>
      <c r="AC41" s="7">
        <v>30</v>
      </c>
      <c r="AD41" s="8">
        <f t="shared" si="8"/>
        <v>0.17499999999999999</v>
      </c>
      <c r="AE41" s="8">
        <f t="shared" si="9"/>
        <v>0.21</v>
      </c>
      <c r="AF41" s="8">
        <f t="shared" si="10"/>
        <v>0.57499999999999996</v>
      </c>
      <c r="AG41" s="9">
        <f t="shared" si="11"/>
        <v>0.51</v>
      </c>
      <c r="AH41" s="8"/>
      <c r="AI41" s="7">
        <v>30</v>
      </c>
      <c r="AJ41" s="8">
        <f t="shared" si="12"/>
        <v>8.1770833333333331E-3</v>
      </c>
      <c r="AK41" s="8">
        <f t="shared" si="13"/>
        <v>7.3584853333333339E-2</v>
      </c>
      <c r="AL41" s="8">
        <f t="shared" si="14"/>
        <v>0.28854925333333326</v>
      </c>
      <c r="AM41" s="9">
        <f t="shared" si="15"/>
        <v>0.5718604633333334</v>
      </c>
      <c r="AN41" s="7">
        <v>30</v>
      </c>
      <c r="AO41" s="8">
        <f t="shared" si="16"/>
        <v>1.0300770000000002E-2</v>
      </c>
      <c r="AP41" s="8">
        <f t="shared" si="17"/>
        <v>5.4334036666666662E-2</v>
      </c>
      <c r="AQ41" s="8">
        <f t="shared" si="18"/>
        <v>0.64110583666666676</v>
      </c>
      <c r="AR41" s="9">
        <f t="shared" si="19"/>
        <v>0.64110583666666676</v>
      </c>
      <c r="AS41" s="7">
        <v>30</v>
      </c>
      <c r="AT41" s="8">
        <f t="shared" si="20"/>
        <v>2.2437916666666662E-2</v>
      </c>
      <c r="AU41" s="8">
        <f t="shared" si="21"/>
        <v>3.8772719999999997E-2</v>
      </c>
      <c r="AV41" s="8">
        <f t="shared" si="22"/>
        <v>0.79592458333333316</v>
      </c>
      <c r="AW41" s="9">
        <f t="shared" si="23"/>
        <v>0.55536552000000006</v>
      </c>
      <c r="AX41" s="242"/>
    </row>
    <row r="42" spans="2:50" x14ac:dyDescent="0.25">
      <c r="B42" s="241"/>
      <c r="C42" s="7">
        <v>31</v>
      </c>
      <c r="D42" s="8">
        <v>0.26</v>
      </c>
      <c r="E42" s="8">
        <v>0.5</v>
      </c>
      <c r="F42" s="8">
        <v>0.66</v>
      </c>
      <c r="G42" s="9">
        <v>0.75</v>
      </c>
      <c r="H42" s="7">
        <v>31</v>
      </c>
      <c r="I42" s="8">
        <v>0.28000000000000003</v>
      </c>
      <c r="J42" s="8">
        <v>0.48</v>
      </c>
      <c r="K42" s="8">
        <v>0.94</v>
      </c>
      <c r="L42" s="9">
        <v>1.0900000000000001</v>
      </c>
      <c r="M42" s="7">
        <v>31</v>
      </c>
      <c r="N42" s="8">
        <v>0.33</v>
      </c>
      <c r="O42" s="8">
        <v>0.45</v>
      </c>
      <c r="P42" s="8">
        <v>0.99</v>
      </c>
      <c r="Q42" s="9">
        <v>1</v>
      </c>
      <c r="R42" s="8"/>
      <c r="S42" s="7">
        <v>31</v>
      </c>
      <c r="T42" s="8">
        <f t="shared" si="0"/>
        <v>0.13</v>
      </c>
      <c r="U42" s="8">
        <f t="shared" si="1"/>
        <v>0.25</v>
      </c>
      <c r="V42" s="8">
        <f t="shared" si="2"/>
        <v>0.33</v>
      </c>
      <c r="W42" s="9">
        <f t="shared" si="3"/>
        <v>0.375</v>
      </c>
      <c r="X42" s="7">
        <v>31</v>
      </c>
      <c r="Y42" s="8">
        <f t="shared" si="4"/>
        <v>0.14000000000000001</v>
      </c>
      <c r="Z42" s="8">
        <f t="shared" si="5"/>
        <v>0.24</v>
      </c>
      <c r="AA42" s="8">
        <f t="shared" si="6"/>
        <v>0.47</v>
      </c>
      <c r="AB42" s="9">
        <f t="shared" si="7"/>
        <v>0.54500000000000004</v>
      </c>
      <c r="AC42" s="7">
        <v>31</v>
      </c>
      <c r="AD42" s="8">
        <f t="shared" si="8"/>
        <v>0.16500000000000001</v>
      </c>
      <c r="AE42" s="8">
        <f t="shared" si="9"/>
        <v>0.22500000000000001</v>
      </c>
      <c r="AF42" s="8">
        <f t="shared" si="10"/>
        <v>0.495</v>
      </c>
      <c r="AG42" s="9">
        <f t="shared" si="11"/>
        <v>0.5</v>
      </c>
      <c r="AH42" s="8"/>
      <c r="AI42" s="7">
        <v>31</v>
      </c>
      <c r="AJ42" s="8">
        <f t="shared" si="12"/>
        <v>9.1981066666666673E-3</v>
      </c>
      <c r="AK42" s="8">
        <f t="shared" si="13"/>
        <v>6.5416666666666665E-2</v>
      </c>
      <c r="AL42" s="8">
        <f t="shared" si="14"/>
        <v>0.15045624000000002</v>
      </c>
      <c r="AM42" s="9">
        <f t="shared" si="15"/>
        <v>0.22078125000000001</v>
      </c>
      <c r="AN42" s="7">
        <v>31</v>
      </c>
      <c r="AO42" s="8">
        <f t="shared" si="16"/>
        <v>1.1488213333333337E-2</v>
      </c>
      <c r="AP42" s="8">
        <f t="shared" si="17"/>
        <v>5.7876480000000001E-2</v>
      </c>
      <c r="AQ42" s="8">
        <f t="shared" si="18"/>
        <v>0.43467229333333329</v>
      </c>
      <c r="AR42" s="9">
        <f t="shared" si="19"/>
        <v>0.67773184333333347</v>
      </c>
      <c r="AS42" s="7">
        <v>31</v>
      </c>
      <c r="AT42" s="8">
        <f t="shared" si="20"/>
        <v>1.8807030000000002E-2</v>
      </c>
      <c r="AU42" s="8">
        <f t="shared" si="21"/>
        <v>4.7688750000000009E-2</v>
      </c>
      <c r="AV42" s="8">
        <f t="shared" si="22"/>
        <v>0.50778981000000001</v>
      </c>
      <c r="AW42" s="9">
        <f t="shared" si="23"/>
        <v>0.52333333333333332</v>
      </c>
      <c r="AX42" s="242"/>
    </row>
    <row r="43" spans="2:50" x14ac:dyDescent="0.25">
      <c r="B43" s="241"/>
      <c r="C43" s="7">
        <v>32</v>
      </c>
      <c r="D43" s="8">
        <v>0.27</v>
      </c>
      <c r="E43" s="8">
        <v>0.53</v>
      </c>
      <c r="F43" s="8">
        <v>0.6</v>
      </c>
      <c r="G43" s="9">
        <v>1.03</v>
      </c>
      <c r="H43" s="7">
        <v>32</v>
      </c>
      <c r="I43" s="8">
        <v>0.3</v>
      </c>
      <c r="J43" s="8">
        <v>0.5</v>
      </c>
      <c r="K43" s="8">
        <v>0.56999999999999995</v>
      </c>
      <c r="L43" s="9">
        <v>1.0900000000000001</v>
      </c>
      <c r="M43" s="7">
        <v>32</v>
      </c>
      <c r="N43" s="8">
        <v>0.38</v>
      </c>
      <c r="O43" s="8">
        <v>0.35</v>
      </c>
      <c r="P43" s="8">
        <v>0.8</v>
      </c>
      <c r="Q43" s="9">
        <v>1.02</v>
      </c>
      <c r="R43" s="8"/>
      <c r="S43" s="7">
        <v>32</v>
      </c>
      <c r="T43" s="8">
        <f t="shared" si="0"/>
        <v>0.13500000000000001</v>
      </c>
      <c r="U43" s="8">
        <f t="shared" si="1"/>
        <v>0.26500000000000001</v>
      </c>
      <c r="V43" s="8">
        <f t="shared" si="2"/>
        <v>0.3</v>
      </c>
      <c r="W43" s="9">
        <f t="shared" si="3"/>
        <v>0.51500000000000001</v>
      </c>
      <c r="X43" s="7">
        <v>32</v>
      </c>
      <c r="Y43" s="8">
        <f t="shared" si="4"/>
        <v>0.15</v>
      </c>
      <c r="Z43" s="8">
        <f t="shared" si="5"/>
        <v>0.25</v>
      </c>
      <c r="AA43" s="8">
        <f t="shared" si="6"/>
        <v>0.28499999999999998</v>
      </c>
      <c r="AB43" s="9">
        <f t="shared" si="7"/>
        <v>0.54500000000000004</v>
      </c>
      <c r="AC43" s="7">
        <v>32</v>
      </c>
      <c r="AD43" s="8">
        <f t="shared" si="8"/>
        <v>0.19</v>
      </c>
      <c r="AE43" s="8">
        <f t="shared" si="9"/>
        <v>0.17499999999999999</v>
      </c>
      <c r="AF43" s="8">
        <f t="shared" si="10"/>
        <v>0.4</v>
      </c>
      <c r="AG43" s="9">
        <f t="shared" si="11"/>
        <v>0.51</v>
      </c>
      <c r="AH43" s="8"/>
      <c r="AI43" s="7">
        <v>32</v>
      </c>
      <c r="AJ43" s="8">
        <f t="shared" si="12"/>
        <v>1.0300770000000002E-2</v>
      </c>
      <c r="AK43" s="8">
        <f t="shared" si="13"/>
        <v>7.7912296666666686E-2</v>
      </c>
      <c r="AL43" s="8">
        <f t="shared" si="14"/>
        <v>0.11304</v>
      </c>
      <c r="AM43" s="9">
        <f t="shared" si="15"/>
        <v>0.5718604633333334</v>
      </c>
      <c r="AN43" s="7">
        <v>32</v>
      </c>
      <c r="AO43" s="8">
        <f t="shared" si="16"/>
        <v>1.413E-2</v>
      </c>
      <c r="AP43" s="8">
        <f t="shared" si="17"/>
        <v>6.5416666666666665E-2</v>
      </c>
      <c r="AQ43" s="8">
        <f t="shared" si="18"/>
        <v>9.6917669999999984E-2</v>
      </c>
      <c r="AR43" s="9">
        <f t="shared" si="19"/>
        <v>0.67773184333333347</v>
      </c>
      <c r="AS43" s="7">
        <v>32</v>
      </c>
      <c r="AT43" s="8">
        <f t="shared" si="20"/>
        <v>2.8716346666666667E-2</v>
      </c>
      <c r="AU43" s="8">
        <f t="shared" si="21"/>
        <v>2.2437916666666662E-2</v>
      </c>
      <c r="AV43" s="8">
        <f t="shared" si="22"/>
        <v>0.26794666666666678</v>
      </c>
      <c r="AW43" s="9">
        <f t="shared" si="23"/>
        <v>0.55536552000000006</v>
      </c>
      <c r="AX43" s="242"/>
    </row>
    <row r="44" spans="2:50" x14ac:dyDescent="0.25">
      <c r="B44" s="241"/>
      <c r="C44" s="7">
        <v>33</v>
      </c>
      <c r="D44" s="8">
        <v>0.23</v>
      </c>
      <c r="E44" s="8">
        <v>0.45</v>
      </c>
      <c r="F44" s="8">
        <v>0.56999999999999995</v>
      </c>
      <c r="G44" s="9">
        <v>0.76</v>
      </c>
      <c r="H44" s="7">
        <v>33</v>
      </c>
      <c r="I44" s="8">
        <v>0.33</v>
      </c>
      <c r="J44" s="8">
        <v>0.42</v>
      </c>
      <c r="K44" s="8">
        <v>0.84</v>
      </c>
      <c r="L44" s="9">
        <v>0.64</v>
      </c>
      <c r="M44" s="7">
        <v>33</v>
      </c>
      <c r="N44" s="8">
        <v>0.28000000000000003</v>
      </c>
      <c r="O44" s="8">
        <v>0.57999999999999996</v>
      </c>
      <c r="P44" s="8">
        <v>0.84</v>
      </c>
      <c r="Q44" s="9">
        <v>1.1100000000000001</v>
      </c>
      <c r="R44" s="8"/>
      <c r="S44" s="7">
        <v>33</v>
      </c>
      <c r="T44" s="8">
        <f t="shared" ref="T44:T75" si="24">D44/2</f>
        <v>0.115</v>
      </c>
      <c r="U44" s="8">
        <f t="shared" ref="U44:U75" si="25">E44/2</f>
        <v>0.22500000000000001</v>
      </c>
      <c r="V44" s="8">
        <f t="shared" ref="V44:V75" si="26">F44/2</f>
        <v>0.28499999999999998</v>
      </c>
      <c r="W44" s="9">
        <f t="shared" ref="W44:W75" si="27">G44/2</f>
        <v>0.38</v>
      </c>
      <c r="X44" s="7">
        <v>33</v>
      </c>
      <c r="Y44" s="8">
        <f t="shared" ref="Y44:Y76" si="28">I44/2</f>
        <v>0.16500000000000001</v>
      </c>
      <c r="Z44" s="8">
        <f t="shared" ref="Z44:Z76" si="29">J44/2</f>
        <v>0.21</v>
      </c>
      <c r="AA44" s="8">
        <f t="shared" ref="AA44:AA76" si="30">K44/2</f>
        <v>0.42</v>
      </c>
      <c r="AB44" s="9">
        <f t="shared" ref="AB44:AB76" si="31">L44/2</f>
        <v>0.32</v>
      </c>
      <c r="AC44" s="7">
        <v>33</v>
      </c>
      <c r="AD44" s="8">
        <f t="shared" ref="AD44:AD76" si="32">N44/2</f>
        <v>0.14000000000000001</v>
      </c>
      <c r="AE44" s="8">
        <f t="shared" ref="AE44:AE76" si="33">O44/2</f>
        <v>0.28999999999999998</v>
      </c>
      <c r="AF44" s="8">
        <f t="shared" ref="AF44:AF76" si="34">P44/2</f>
        <v>0.42</v>
      </c>
      <c r="AG44" s="9">
        <f t="shared" ref="AG44:AG76" si="35">Q44/2</f>
        <v>0.55500000000000005</v>
      </c>
      <c r="AH44" s="8"/>
      <c r="AI44" s="7">
        <v>33</v>
      </c>
      <c r="AJ44" s="8">
        <f t="shared" ref="AJ44:AJ75" si="36">T44*T44*T44*4/3*3.14</f>
        <v>6.3673966666666672E-3</v>
      </c>
      <c r="AK44" s="8">
        <f t="shared" ref="AK44:AK75" si="37">U44*U44*U44*4/3*3.14</f>
        <v>4.7688750000000009E-2</v>
      </c>
      <c r="AL44" s="8">
        <f t="shared" ref="AL44:AL75" si="38">V44*V44*V44*4/3*3.14</f>
        <v>9.6917669999999984E-2</v>
      </c>
      <c r="AM44" s="9">
        <f t="shared" ref="AM44:AM75" si="39">W44*W44*W44*4/3*3.14</f>
        <v>0.22973077333333333</v>
      </c>
      <c r="AN44" s="7">
        <v>33</v>
      </c>
      <c r="AO44" s="8">
        <f t="shared" ref="AO44:AO76" si="40">Y44*Y44*Y44*4/3*3.14</f>
        <v>1.8807030000000002E-2</v>
      </c>
      <c r="AP44" s="8">
        <f t="shared" ref="AP44:AP76" si="41">Z44*Z44*Z44*4/3*3.14</f>
        <v>3.8772719999999997E-2</v>
      </c>
      <c r="AQ44" s="8">
        <f t="shared" ref="AQ44:AQ76" si="42">AA44*AA44*AA44*4/3*3.14</f>
        <v>0.31018175999999997</v>
      </c>
      <c r="AR44" s="9">
        <f t="shared" ref="AR44:AR76" si="43">AB44*AB44*AB44*4/3*3.14</f>
        <v>0.13718869333333336</v>
      </c>
      <c r="AS44" s="7">
        <v>33</v>
      </c>
      <c r="AT44" s="8">
        <f t="shared" ref="AT44:AT76" si="44">AD44*AD44*AD44*4/3*3.14</f>
        <v>1.1488213333333337E-2</v>
      </c>
      <c r="AU44" s="8">
        <f t="shared" ref="AU44:AU76" si="45">AE44*AE44*AE44*4/3*3.14</f>
        <v>0.10210861333333332</v>
      </c>
      <c r="AV44" s="8">
        <f t="shared" ref="AV44:AV76" si="46">AF44*AF44*AF44*4/3*3.14</f>
        <v>0.31018175999999997</v>
      </c>
      <c r="AW44" s="9">
        <f t="shared" ref="AW44:AW76" si="47">AG44*AG44*AG44*4/3*3.14</f>
        <v>0.71572689000000012</v>
      </c>
      <c r="AX44" s="242"/>
    </row>
    <row r="45" spans="2:50" x14ac:dyDescent="0.25">
      <c r="B45" s="241"/>
      <c r="C45" s="7">
        <v>34</v>
      </c>
      <c r="D45" s="8">
        <v>0.28000000000000003</v>
      </c>
      <c r="E45" s="8">
        <v>0.45</v>
      </c>
      <c r="F45" s="8">
        <v>0.96</v>
      </c>
      <c r="G45" s="9">
        <v>0.95</v>
      </c>
      <c r="H45" s="7">
        <v>34</v>
      </c>
      <c r="I45" s="8">
        <v>0.3</v>
      </c>
      <c r="J45" s="8">
        <v>0.37</v>
      </c>
      <c r="K45" s="8">
        <v>0.7</v>
      </c>
      <c r="L45" s="9">
        <v>0.62</v>
      </c>
      <c r="M45" s="7">
        <v>34</v>
      </c>
      <c r="N45" s="8">
        <v>0.27</v>
      </c>
      <c r="O45" s="8">
        <v>0.33</v>
      </c>
      <c r="P45" s="8">
        <v>0.84</v>
      </c>
      <c r="Q45" s="9">
        <v>0.94</v>
      </c>
      <c r="R45" s="8"/>
      <c r="S45" s="7">
        <v>34</v>
      </c>
      <c r="T45" s="8">
        <f t="shared" si="24"/>
        <v>0.14000000000000001</v>
      </c>
      <c r="U45" s="8">
        <f t="shared" si="25"/>
        <v>0.22500000000000001</v>
      </c>
      <c r="V45" s="8">
        <f t="shared" si="26"/>
        <v>0.48</v>
      </c>
      <c r="W45" s="9">
        <f t="shared" si="27"/>
        <v>0.47499999999999998</v>
      </c>
      <c r="X45" s="7">
        <v>34</v>
      </c>
      <c r="Y45" s="8">
        <f t="shared" si="28"/>
        <v>0.15</v>
      </c>
      <c r="Z45" s="8">
        <f t="shared" si="29"/>
        <v>0.185</v>
      </c>
      <c r="AA45" s="8">
        <f t="shared" si="30"/>
        <v>0.35</v>
      </c>
      <c r="AB45" s="9">
        <f t="shared" si="31"/>
        <v>0.31</v>
      </c>
      <c r="AC45" s="7">
        <v>34</v>
      </c>
      <c r="AD45" s="8">
        <f t="shared" si="32"/>
        <v>0.13500000000000001</v>
      </c>
      <c r="AE45" s="8">
        <f t="shared" si="33"/>
        <v>0.16500000000000001</v>
      </c>
      <c r="AF45" s="8">
        <f t="shared" si="34"/>
        <v>0.42</v>
      </c>
      <c r="AG45" s="9">
        <f t="shared" si="35"/>
        <v>0.47</v>
      </c>
      <c r="AH45" s="8"/>
      <c r="AI45" s="7">
        <v>34</v>
      </c>
      <c r="AJ45" s="8">
        <f t="shared" si="36"/>
        <v>1.1488213333333337E-2</v>
      </c>
      <c r="AK45" s="8">
        <f t="shared" si="37"/>
        <v>4.7688750000000009E-2</v>
      </c>
      <c r="AL45" s="8">
        <f t="shared" si="38"/>
        <v>0.46301184000000001</v>
      </c>
      <c r="AM45" s="9">
        <f t="shared" si="39"/>
        <v>0.44869291666666661</v>
      </c>
      <c r="AN45" s="7">
        <v>34</v>
      </c>
      <c r="AO45" s="8">
        <f t="shared" si="40"/>
        <v>1.413E-2</v>
      </c>
      <c r="AP45" s="8">
        <f t="shared" si="41"/>
        <v>2.650840333333333E-2</v>
      </c>
      <c r="AQ45" s="8">
        <f t="shared" si="42"/>
        <v>0.17950333333333329</v>
      </c>
      <c r="AR45" s="9">
        <f t="shared" si="43"/>
        <v>0.12472498666666669</v>
      </c>
      <c r="AS45" s="7">
        <v>34</v>
      </c>
      <c r="AT45" s="8">
        <f t="shared" si="44"/>
        <v>1.0300770000000002E-2</v>
      </c>
      <c r="AU45" s="8">
        <f t="shared" si="45"/>
        <v>1.8807030000000002E-2</v>
      </c>
      <c r="AV45" s="8">
        <f t="shared" si="46"/>
        <v>0.31018175999999997</v>
      </c>
      <c r="AW45" s="9">
        <f t="shared" si="47"/>
        <v>0.43467229333333329</v>
      </c>
      <c r="AX45" s="242"/>
    </row>
    <row r="46" spans="2:50" x14ac:dyDescent="0.25">
      <c r="B46" s="241"/>
      <c r="C46" s="7">
        <v>35</v>
      </c>
      <c r="D46" s="8">
        <v>0.25</v>
      </c>
      <c r="E46" s="8">
        <v>0.53</v>
      </c>
      <c r="F46" s="8">
        <v>0.81</v>
      </c>
      <c r="G46" s="9">
        <v>1.05</v>
      </c>
      <c r="H46" s="7">
        <v>35</v>
      </c>
      <c r="I46" s="8">
        <v>0.32</v>
      </c>
      <c r="J46" s="8">
        <v>0.39</v>
      </c>
      <c r="K46" s="8">
        <v>0.66</v>
      </c>
      <c r="L46" s="9">
        <v>0.89</v>
      </c>
      <c r="M46" s="7">
        <v>35</v>
      </c>
      <c r="N46" s="8">
        <v>0.34</v>
      </c>
      <c r="O46" s="8">
        <v>0.54</v>
      </c>
      <c r="P46" s="8">
        <v>0.64</v>
      </c>
      <c r="Q46" s="9">
        <v>0.87</v>
      </c>
      <c r="R46" s="8"/>
      <c r="S46" s="7">
        <v>35</v>
      </c>
      <c r="T46" s="8">
        <f t="shared" si="24"/>
        <v>0.125</v>
      </c>
      <c r="U46" s="8">
        <f t="shared" si="25"/>
        <v>0.26500000000000001</v>
      </c>
      <c r="V46" s="8">
        <f t="shared" si="26"/>
        <v>0.40500000000000003</v>
      </c>
      <c r="W46" s="9">
        <f t="shared" si="27"/>
        <v>0.52500000000000002</v>
      </c>
      <c r="X46" s="7">
        <v>35</v>
      </c>
      <c r="Y46" s="8">
        <f t="shared" si="28"/>
        <v>0.16</v>
      </c>
      <c r="Z46" s="8">
        <f t="shared" si="29"/>
        <v>0.19500000000000001</v>
      </c>
      <c r="AA46" s="8">
        <f t="shared" si="30"/>
        <v>0.33</v>
      </c>
      <c r="AB46" s="9">
        <f t="shared" si="31"/>
        <v>0.44500000000000001</v>
      </c>
      <c r="AC46" s="7">
        <v>35</v>
      </c>
      <c r="AD46" s="8">
        <f t="shared" si="32"/>
        <v>0.17</v>
      </c>
      <c r="AE46" s="8">
        <f t="shared" si="33"/>
        <v>0.27</v>
      </c>
      <c r="AF46" s="8">
        <f t="shared" si="34"/>
        <v>0.32</v>
      </c>
      <c r="AG46" s="9">
        <f t="shared" si="35"/>
        <v>0.435</v>
      </c>
      <c r="AH46" s="8"/>
      <c r="AI46" s="7">
        <v>35</v>
      </c>
      <c r="AJ46" s="8">
        <f t="shared" si="36"/>
        <v>8.1770833333333331E-3</v>
      </c>
      <c r="AK46" s="8">
        <f t="shared" si="37"/>
        <v>7.7912296666666686E-2</v>
      </c>
      <c r="AL46" s="8">
        <f t="shared" si="38"/>
        <v>0.27812079000000012</v>
      </c>
      <c r="AM46" s="9">
        <f t="shared" si="39"/>
        <v>0.60582375000000011</v>
      </c>
      <c r="AN46" s="7">
        <v>35</v>
      </c>
      <c r="AO46" s="8">
        <f t="shared" si="40"/>
        <v>1.714858666666667E-2</v>
      </c>
      <c r="AP46" s="8">
        <f t="shared" si="41"/>
        <v>3.1043610000000006E-2</v>
      </c>
      <c r="AQ46" s="8">
        <f t="shared" si="42"/>
        <v>0.15045624000000002</v>
      </c>
      <c r="AR46" s="9">
        <f t="shared" si="43"/>
        <v>0.36893377666666671</v>
      </c>
      <c r="AS46" s="7">
        <v>35</v>
      </c>
      <c r="AT46" s="8">
        <f t="shared" si="44"/>
        <v>2.056909333333334E-2</v>
      </c>
      <c r="AU46" s="8">
        <f t="shared" si="45"/>
        <v>8.240616000000002E-2</v>
      </c>
      <c r="AV46" s="8">
        <f t="shared" si="46"/>
        <v>0.13718869333333336</v>
      </c>
      <c r="AW46" s="9">
        <f t="shared" si="47"/>
        <v>0.34461657000000007</v>
      </c>
      <c r="AX46" s="242"/>
    </row>
    <row r="47" spans="2:50" x14ac:dyDescent="0.25">
      <c r="B47" s="241"/>
      <c r="C47" s="7">
        <v>36</v>
      </c>
      <c r="D47" s="8">
        <v>0.21</v>
      </c>
      <c r="E47" s="8">
        <v>0.57999999999999996</v>
      </c>
      <c r="F47" s="8">
        <v>0.74</v>
      </c>
      <c r="G47" s="9">
        <v>1.07</v>
      </c>
      <c r="H47" s="7">
        <v>36</v>
      </c>
      <c r="I47" s="8">
        <v>0.32</v>
      </c>
      <c r="J47" s="8">
        <v>0.48</v>
      </c>
      <c r="K47" s="8">
        <v>0.57999999999999996</v>
      </c>
      <c r="L47" s="9">
        <v>0.77</v>
      </c>
      <c r="M47" s="7">
        <v>36</v>
      </c>
      <c r="N47" s="8">
        <v>0.3</v>
      </c>
      <c r="O47" s="8">
        <v>0.55000000000000004</v>
      </c>
      <c r="P47" s="8">
        <v>0.69</v>
      </c>
      <c r="Q47" s="9">
        <v>0.94</v>
      </c>
      <c r="R47" s="8"/>
      <c r="S47" s="7">
        <v>36</v>
      </c>
      <c r="T47" s="8">
        <f t="shared" si="24"/>
        <v>0.105</v>
      </c>
      <c r="U47" s="8">
        <f t="shared" si="25"/>
        <v>0.28999999999999998</v>
      </c>
      <c r="V47" s="8">
        <f t="shared" si="26"/>
        <v>0.37</v>
      </c>
      <c r="W47" s="9">
        <f t="shared" si="27"/>
        <v>0.53500000000000003</v>
      </c>
      <c r="X47" s="7">
        <v>36</v>
      </c>
      <c r="Y47" s="8">
        <f t="shared" si="28"/>
        <v>0.16</v>
      </c>
      <c r="Z47" s="8">
        <f t="shared" si="29"/>
        <v>0.24</v>
      </c>
      <c r="AA47" s="8">
        <f t="shared" si="30"/>
        <v>0.28999999999999998</v>
      </c>
      <c r="AB47" s="9">
        <f t="shared" si="31"/>
        <v>0.38500000000000001</v>
      </c>
      <c r="AC47" s="7">
        <v>36</v>
      </c>
      <c r="AD47" s="8">
        <f t="shared" si="32"/>
        <v>0.15</v>
      </c>
      <c r="AE47" s="8">
        <f t="shared" si="33"/>
        <v>0.27500000000000002</v>
      </c>
      <c r="AF47" s="8">
        <f t="shared" si="34"/>
        <v>0.34499999999999997</v>
      </c>
      <c r="AG47" s="9">
        <f t="shared" si="35"/>
        <v>0.47</v>
      </c>
      <c r="AH47" s="8"/>
      <c r="AI47" s="7">
        <v>36</v>
      </c>
      <c r="AJ47" s="8">
        <f t="shared" si="36"/>
        <v>4.8465899999999996E-3</v>
      </c>
      <c r="AK47" s="8">
        <f t="shared" si="37"/>
        <v>0.10210861333333332</v>
      </c>
      <c r="AL47" s="8">
        <f t="shared" si="38"/>
        <v>0.21206722666666664</v>
      </c>
      <c r="AM47" s="9">
        <f t="shared" si="39"/>
        <v>0.64110583666666676</v>
      </c>
      <c r="AN47" s="7">
        <v>36</v>
      </c>
      <c r="AO47" s="8">
        <f t="shared" si="40"/>
        <v>1.714858666666667E-2</v>
      </c>
      <c r="AP47" s="8">
        <f t="shared" si="41"/>
        <v>5.7876480000000001E-2</v>
      </c>
      <c r="AQ47" s="8">
        <f t="shared" si="42"/>
        <v>0.10210861333333332</v>
      </c>
      <c r="AR47" s="9">
        <f t="shared" si="43"/>
        <v>0.23891893666666669</v>
      </c>
      <c r="AS47" s="7">
        <v>36</v>
      </c>
      <c r="AT47" s="8">
        <f t="shared" si="44"/>
        <v>1.413E-2</v>
      </c>
      <c r="AU47" s="8">
        <f t="shared" si="45"/>
        <v>8.7069583333333367E-2</v>
      </c>
      <c r="AV47" s="8">
        <f t="shared" si="46"/>
        <v>0.17191970999999998</v>
      </c>
      <c r="AW47" s="9">
        <f t="shared" si="47"/>
        <v>0.43467229333333329</v>
      </c>
      <c r="AX47" s="242"/>
    </row>
    <row r="48" spans="2:50" x14ac:dyDescent="0.25">
      <c r="B48" s="241"/>
      <c r="C48" s="7">
        <v>37</v>
      </c>
      <c r="D48" s="8">
        <v>0.25</v>
      </c>
      <c r="E48" s="8">
        <v>0.51</v>
      </c>
      <c r="F48" s="8">
        <v>0.96</v>
      </c>
      <c r="G48" s="9">
        <v>0.62</v>
      </c>
      <c r="H48" s="7">
        <v>37</v>
      </c>
      <c r="I48" s="8">
        <v>0.34</v>
      </c>
      <c r="J48" s="8">
        <v>0.49</v>
      </c>
      <c r="K48" s="8">
        <v>0.76</v>
      </c>
      <c r="L48" s="9">
        <v>1.03</v>
      </c>
      <c r="M48" s="7">
        <v>37</v>
      </c>
      <c r="N48" s="8">
        <v>0.32</v>
      </c>
      <c r="O48" s="8">
        <v>0.43</v>
      </c>
      <c r="P48" s="8">
        <v>0.7</v>
      </c>
      <c r="Q48" s="9">
        <v>0.91</v>
      </c>
      <c r="R48" s="8"/>
      <c r="S48" s="7">
        <v>37</v>
      </c>
      <c r="T48" s="8">
        <f t="shared" si="24"/>
        <v>0.125</v>
      </c>
      <c r="U48" s="8">
        <f t="shared" si="25"/>
        <v>0.255</v>
      </c>
      <c r="V48" s="8">
        <f t="shared" si="26"/>
        <v>0.48</v>
      </c>
      <c r="W48" s="9">
        <f t="shared" si="27"/>
        <v>0.31</v>
      </c>
      <c r="X48" s="7">
        <v>37</v>
      </c>
      <c r="Y48" s="8">
        <f t="shared" si="28"/>
        <v>0.17</v>
      </c>
      <c r="Z48" s="8">
        <f t="shared" si="29"/>
        <v>0.245</v>
      </c>
      <c r="AA48" s="8">
        <f t="shared" si="30"/>
        <v>0.38</v>
      </c>
      <c r="AB48" s="9">
        <f t="shared" si="31"/>
        <v>0.51500000000000001</v>
      </c>
      <c r="AC48" s="7">
        <v>37</v>
      </c>
      <c r="AD48" s="8">
        <f t="shared" si="32"/>
        <v>0.16</v>
      </c>
      <c r="AE48" s="8">
        <f t="shared" si="33"/>
        <v>0.215</v>
      </c>
      <c r="AF48" s="8">
        <f t="shared" si="34"/>
        <v>0.35</v>
      </c>
      <c r="AG48" s="9">
        <f t="shared" si="35"/>
        <v>0.45500000000000002</v>
      </c>
      <c r="AH48" s="8"/>
      <c r="AI48" s="7">
        <v>37</v>
      </c>
      <c r="AJ48" s="8">
        <f t="shared" si="36"/>
        <v>8.1770833333333331E-3</v>
      </c>
      <c r="AK48" s="8">
        <f t="shared" si="37"/>
        <v>6.9420690000000007E-2</v>
      </c>
      <c r="AL48" s="8">
        <f t="shared" si="38"/>
        <v>0.46301184000000001</v>
      </c>
      <c r="AM48" s="9">
        <f t="shared" si="39"/>
        <v>0.12472498666666669</v>
      </c>
      <c r="AN48" s="7">
        <v>37</v>
      </c>
      <c r="AO48" s="8">
        <f t="shared" si="40"/>
        <v>2.056909333333334E-2</v>
      </c>
      <c r="AP48" s="8">
        <f t="shared" si="41"/>
        <v>6.1569643333333333E-2</v>
      </c>
      <c r="AQ48" s="8">
        <f t="shared" si="42"/>
        <v>0.22973077333333333</v>
      </c>
      <c r="AR48" s="9">
        <f t="shared" si="43"/>
        <v>0.5718604633333334</v>
      </c>
      <c r="AS48" s="7">
        <v>37</v>
      </c>
      <c r="AT48" s="8">
        <f t="shared" si="44"/>
        <v>1.714858666666667E-2</v>
      </c>
      <c r="AU48" s="8">
        <f t="shared" si="45"/>
        <v>4.1608663333333337E-2</v>
      </c>
      <c r="AV48" s="8">
        <f t="shared" si="46"/>
        <v>0.17950333333333329</v>
      </c>
      <c r="AW48" s="9">
        <f t="shared" si="47"/>
        <v>0.3943688233333334</v>
      </c>
      <c r="AX48" s="242"/>
    </row>
    <row r="49" spans="2:50" x14ac:dyDescent="0.25">
      <c r="B49" s="241"/>
      <c r="C49" s="7">
        <v>38</v>
      </c>
      <c r="D49" s="8">
        <v>0.25</v>
      </c>
      <c r="E49" s="8">
        <v>0.45</v>
      </c>
      <c r="F49" s="8">
        <v>0.93</v>
      </c>
      <c r="G49" s="9">
        <v>0.87</v>
      </c>
      <c r="H49" s="7">
        <v>38</v>
      </c>
      <c r="I49" s="8">
        <v>0.32</v>
      </c>
      <c r="J49" s="8">
        <v>0.32</v>
      </c>
      <c r="K49" s="8">
        <v>0.56000000000000005</v>
      </c>
      <c r="L49" s="9">
        <v>0.56999999999999995</v>
      </c>
      <c r="M49" s="7">
        <v>38</v>
      </c>
      <c r="N49" s="8">
        <v>0.28999999999999998</v>
      </c>
      <c r="O49" s="8">
        <v>0.45</v>
      </c>
      <c r="P49" s="8">
        <v>0.77</v>
      </c>
      <c r="Q49" s="9">
        <v>0.86</v>
      </c>
      <c r="R49" s="8"/>
      <c r="S49" s="7">
        <v>38</v>
      </c>
      <c r="T49" s="8">
        <f t="shared" si="24"/>
        <v>0.125</v>
      </c>
      <c r="U49" s="8">
        <f t="shared" si="25"/>
        <v>0.22500000000000001</v>
      </c>
      <c r="V49" s="8">
        <f t="shared" si="26"/>
        <v>0.46500000000000002</v>
      </c>
      <c r="W49" s="9">
        <f t="shared" si="27"/>
        <v>0.435</v>
      </c>
      <c r="X49" s="7">
        <v>38</v>
      </c>
      <c r="Y49" s="8">
        <f t="shared" si="28"/>
        <v>0.16</v>
      </c>
      <c r="Z49" s="8">
        <f t="shared" si="29"/>
        <v>0.16</v>
      </c>
      <c r="AA49" s="8">
        <f t="shared" si="30"/>
        <v>0.28000000000000003</v>
      </c>
      <c r="AB49" s="9">
        <f t="shared" si="31"/>
        <v>0.28499999999999998</v>
      </c>
      <c r="AC49" s="7">
        <v>38</v>
      </c>
      <c r="AD49" s="8">
        <f t="shared" si="32"/>
        <v>0.14499999999999999</v>
      </c>
      <c r="AE49" s="8">
        <f t="shared" si="33"/>
        <v>0.22500000000000001</v>
      </c>
      <c r="AF49" s="8">
        <f t="shared" si="34"/>
        <v>0.38500000000000001</v>
      </c>
      <c r="AG49" s="9">
        <f t="shared" si="35"/>
        <v>0.43</v>
      </c>
      <c r="AH49" s="8"/>
      <c r="AI49" s="7">
        <v>38</v>
      </c>
      <c r="AJ49" s="8">
        <f t="shared" si="36"/>
        <v>8.1770833333333331E-3</v>
      </c>
      <c r="AK49" s="8">
        <f t="shared" si="37"/>
        <v>4.7688750000000009E-2</v>
      </c>
      <c r="AL49" s="8">
        <f t="shared" si="38"/>
        <v>0.42094683000000011</v>
      </c>
      <c r="AM49" s="9">
        <f t="shared" si="39"/>
        <v>0.34461657000000007</v>
      </c>
      <c r="AN49" s="7">
        <v>38</v>
      </c>
      <c r="AO49" s="8">
        <f t="shared" si="40"/>
        <v>1.714858666666667E-2</v>
      </c>
      <c r="AP49" s="8">
        <f t="shared" si="41"/>
        <v>1.714858666666667E-2</v>
      </c>
      <c r="AQ49" s="8">
        <f t="shared" si="42"/>
        <v>9.1905706666666698E-2</v>
      </c>
      <c r="AR49" s="9">
        <f t="shared" si="43"/>
        <v>9.6917669999999984E-2</v>
      </c>
      <c r="AS49" s="7">
        <v>38</v>
      </c>
      <c r="AT49" s="8">
        <f t="shared" si="44"/>
        <v>1.2763576666666665E-2</v>
      </c>
      <c r="AU49" s="8">
        <f t="shared" si="45"/>
        <v>4.7688750000000009E-2</v>
      </c>
      <c r="AV49" s="8">
        <f t="shared" si="46"/>
        <v>0.23891893666666669</v>
      </c>
      <c r="AW49" s="9">
        <f t="shared" si="47"/>
        <v>0.3328693066666667</v>
      </c>
      <c r="AX49" s="242"/>
    </row>
    <row r="50" spans="2:50" x14ac:dyDescent="0.25">
      <c r="B50" s="241"/>
      <c r="C50" s="7">
        <v>39</v>
      </c>
      <c r="D50" s="8">
        <v>0.24</v>
      </c>
      <c r="E50" s="8">
        <v>0.38</v>
      </c>
      <c r="F50" s="8">
        <v>0.93</v>
      </c>
      <c r="G50" s="9">
        <v>0.73</v>
      </c>
      <c r="H50" s="7">
        <v>39</v>
      </c>
      <c r="I50" s="8">
        <v>0.35</v>
      </c>
      <c r="J50" s="8">
        <v>0.43</v>
      </c>
      <c r="K50" s="8">
        <v>0.8</v>
      </c>
      <c r="L50" s="9">
        <v>0.65</v>
      </c>
      <c r="M50" s="7">
        <v>39</v>
      </c>
      <c r="N50" s="8">
        <v>0.35</v>
      </c>
      <c r="O50" s="8">
        <v>0.45</v>
      </c>
      <c r="P50" s="8">
        <v>0.64</v>
      </c>
      <c r="Q50" s="9">
        <v>0.87</v>
      </c>
      <c r="R50" s="8"/>
      <c r="S50" s="7">
        <v>39</v>
      </c>
      <c r="T50" s="8">
        <f t="shared" si="24"/>
        <v>0.12</v>
      </c>
      <c r="U50" s="8">
        <f t="shared" si="25"/>
        <v>0.19</v>
      </c>
      <c r="V50" s="8">
        <f t="shared" si="26"/>
        <v>0.46500000000000002</v>
      </c>
      <c r="W50" s="9">
        <f t="shared" si="27"/>
        <v>0.36499999999999999</v>
      </c>
      <c r="X50" s="7">
        <v>39</v>
      </c>
      <c r="Y50" s="8">
        <f t="shared" si="28"/>
        <v>0.17499999999999999</v>
      </c>
      <c r="Z50" s="8">
        <f t="shared" si="29"/>
        <v>0.215</v>
      </c>
      <c r="AA50" s="8">
        <f t="shared" si="30"/>
        <v>0.4</v>
      </c>
      <c r="AB50" s="9">
        <f t="shared" si="31"/>
        <v>0.32500000000000001</v>
      </c>
      <c r="AC50" s="7">
        <v>39</v>
      </c>
      <c r="AD50" s="8">
        <f t="shared" si="32"/>
        <v>0.17499999999999999</v>
      </c>
      <c r="AE50" s="8">
        <f t="shared" si="33"/>
        <v>0.22500000000000001</v>
      </c>
      <c r="AF50" s="8">
        <f t="shared" si="34"/>
        <v>0.32</v>
      </c>
      <c r="AG50" s="9">
        <f t="shared" si="35"/>
        <v>0.435</v>
      </c>
      <c r="AH50" s="8"/>
      <c r="AI50" s="7">
        <v>39</v>
      </c>
      <c r="AJ50" s="8">
        <f t="shared" si="36"/>
        <v>7.2345600000000001E-3</v>
      </c>
      <c r="AK50" s="8">
        <f t="shared" si="37"/>
        <v>2.8716346666666667E-2</v>
      </c>
      <c r="AL50" s="8">
        <f t="shared" si="38"/>
        <v>0.42094683000000011</v>
      </c>
      <c r="AM50" s="9">
        <f t="shared" si="39"/>
        <v>0.2035855633333333</v>
      </c>
      <c r="AN50" s="7">
        <v>39</v>
      </c>
      <c r="AO50" s="8">
        <f t="shared" si="40"/>
        <v>2.2437916666666662E-2</v>
      </c>
      <c r="AP50" s="8">
        <f t="shared" si="41"/>
        <v>4.1608663333333337E-2</v>
      </c>
      <c r="AQ50" s="8">
        <f t="shared" si="42"/>
        <v>0.26794666666666678</v>
      </c>
      <c r="AR50" s="9">
        <f t="shared" si="43"/>
        <v>0.14372041666666671</v>
      </c>
      <c r="AS50" s="7">
        <v>39</v>
      </c>
      <c r="AT50" s="8">
        <f t="shared" si="44"/>
        <v>2.2437916666666662E-2</v>
      </c>
      <c r="AU50" s="8">
        <f t="shared" si="45"/>
        <v>4.7688750000000009E-2</v>
      </c>
      <c r="AV50" s="8">
        <f t="shared" si="46"/>
        <v>0.13718869333333336</v>
      </c>
      <c r="AW50" s="9">
        <f t="shared" si="47"/>
        <v>0.34461657000000007</v>
      </c>
      <c r="AX50" s="242"/>
    </row>
    <row r="51" spans="2:50" x14ac:dyDescent="0.25">
      <c r="B51" s="241"/>
      <c r="C51" s="7">
        <v>40</v>
      </c>
      <c r="D51" s="8">
        <v>0.22</v>
      </c>
      <c r="E51" s="8">
        <v>0.39</v>
      </c>
      <c r="F51" s="8">
        <v>0.7</v>
      </c>
      <c r="G51" s="9">
        <v>0.69</v>
      </c>
      <c r="H51" s="7">
        <v>40</v>
      </c>
      <c r="I51" s="8">
        <v>0.28999999999999998</v>
      </c>
      <c r="J51" s="8">
        <v>0.48</v>
      </c>
      <c r="K51" s="8">
        <v>0.56000000000000005</v>
      </c>
      <c r="L51" s="9">
        <v>0.71</v>
      </c>
      <c r="M51" s="7">
        <v>40</v>
      </c>
      <c r="N51" s="8">
        <v>0.35</v>
      </c>
      <c r="O51" s="8">
        <v>0.46</v>
      </c>
      <c r="P51" s="8">
        <v>0.94</v>
      </c>
      <c r="Q51" s="9">
        <v>0.82</v>
      </c>
      <c r="R51" s="8"/>
      <c r="S51" s="7">
        <v>40</v>
      </c>
      <c r="T51" s="8">
        <f t="shared" si="24"/>
        <v>0.11</v>
      </c>
      <c r="U51" s="8">
        <f t="shared" si="25"/>
        <v>0.19500000000000001</v>
      </c>
      <c r="V51" s="8">
        <f t="shared" si="26"/>
        <v>0.35</v>
      </c>
      <c r="W51" s="9">
        <f t="shared" si="27"/>
        <v>0.34499999999999997</v>
      </c>
      <c r="X51" s="7">
        <v>40</v>
      </c>
      <c r="Y51" s="8">
        <f t="shared" si="28"/>
        <v>0.14499999999999999</v>
      </c>
      <c r="Z51" s="8">
        <f t="shared" si="29"/>
        <v>0.24</v>
      </c>
      <c r="AA51" s="8">
        <f t="shared" si="30"/>
        <v>0.28000000000000003</v>
      </c>
      <c r="AB51" s="9">
        <f t="shared" si="31"/>
        <v>0.35499999999999998</v>
      </c>
      <c r="AC51" s="7">
        <v>40</v>
      </c>
      <c r="AD51" s="8">
        <f t="shared" si="32"/>
        <v>0.17499999999999999</v>
      </c>
      <c r="AE51" s="8">
        <f t="shared" si="33"/>
        <v>0.23</v>
      </c>
      <c r="AF51" s="8">
        <f t="shared" si="34"/>
        <v>0.47</v>
      </c>
      <c r="AG51" s="9">
        <f t="shared" si="35"/>
        <v>0.41</v>
      </c>
      <c r="AH51" s="8"/>
      <c r="AI51" s="7">
        <v>40</v>
      </c>
      <c r="AJ51" s="8">
        <f t="shared" si="36"/>
        <v>5.5724533333333329E-3</v>
      </c>
      <c r="AK51" s="8">
        <f t="shared" si="37"/>
        <v>3.1043610000000006E-2</v>
      </c>
      <c r="AL51" s="8">
        <f t="shared" si="38"/>
        <v>0.17950333333333329</v>
      </c>
      <c r="AM51" s="9">
        <f t="shared" si="39"/>
        <v>0.17191970999999998</v>
      </c>
      <c r="AN51" s="7">
        <v>40</v>
      </c>
      <c r="AO51" s="8">
        <f t="shared" si="40"/>
        <v>1.2763576666666665E-2</v>
      </c>
      <c r="AP51" s="8">
        <f t="shared" si="41"/>
        <v>5.7876480000000001E-2</v>
      </c>
      <c r="AQ51" s="8">
        <f t="shared" si="42"/>
        <v>9.1905706666666698E-2</v>
      </c>
      <c r="AR51" s="9">
        <f t="shared" si="43"/>
        <v>0.18730675666666666</v>
      </c>
      <c r="AS51" s="7">
        <v>40</v>
      </c>
      <c r="AT51" s="8">
        <f t="shared" si="44"/>
        <v>2.2437916666666662E-2</v>
      </c>
      <c r="AU51" s="8">
        <f t="shared" si="45"/>
        <v>5.0939173333333337E-2</v>
      </c>
      <c r="AV51" s="8">
        <f t="shared" si="46"/>
        <v>0.43467229333333329</v>
      </c>
      <c r="AW51" s="9">
        <f t="shared" si="47"/>
        <v>0.28854925333333326</v>
      </c>
      <c r="AX51" s="242"/>
    </row>
    <row r="52" spans="2:50" x14ac:dyDescent="0.25">
      <c r="B52" s="241"/>
      <c r="C52" s="7">
        <v>41</v>
      </c>
      <c r="D52" s="8">
        <v>0.24</v>
      </c>
      <c r="E52" s="8">
        <v>0.47</v>
      </c>
      <c r="F52" s="8">
        <v>1.06</v>
      </c>
      <c r="G52" s="9">
        <v>0.81</v>
      </c>
      <c r="H52" s="7">
        <v>41</v>
      </c>
      <c r="I52" s="8">
        <v>0.35</v>
      </c>
      <c r="J52" s="8">
        <v>0.49</v>
      </c>
      <c r="K52" s="8">
        <v>0.8</v>
      </c>
      <c r="L52" s="9">
        <v>0.66</v>
      </c>
      <c r="M52" s="7">
        <v>41</v>
      </c>
      <c r="N52" s="8">
        <v>0.34</v>
      </c>
      <c r="O52" s="8">
        <v>0.45</v>
      </c>
      <c r="P52" s="8">
        <v>0.88</v>
      </c>
      <c r="Q52" s="9">
        <v>0.93</v>
      </c>
      <c r="R52" s="8"/>
      <c r="S52" s="7">
        <v>41</v>
      </c>
      <c r="T52" s="8">
        <f t="shared" si="24"/>
        <v>0.12</v>
      </c>
      <c r="U52" s="8">
        <f t="shared" si="25"/>
        <v>0.23499999999999999</v>
      </c>
      <c r="V52" s="8">
        <f t="shared" si="26"/>
        <v>0.53</v>
      </c>
      <c r="W52" s="9">
        <f t="shared" si="27"/>
        <v>0.40500000000000003</v>
      </c>
      <c r="X52" s="7">
        <v>41</v>
      </c>
      <c r="Y52" s="8">
        <f t="shared" si="28"/>
        <v>0.17499999999999999</v>
      </c>
      <c r="Z52" s="8">
        <f t="shared" si="29"/>
        <v>0.245</v>
      </c>
      <c r="AA52" s="8">
        <f t="shared" si="30"/>
        <v>0.4</v>
      </c>
      <c r="AB52" s="9">
        <f t="shared" si="31"/>
        <v>0.33</v>
      </c>
      <c r="AC52" s="7">
        <v>41</v>
      </c>
      <c r="AD52" s="8">
        <f t="shared" si="32"/>
        <v>0.17</v>
      </c>
      <c r="AE52" s="8">
        <f t="shared" si="33"/>
        <v>0.22500000000000001</v>
      </c>
      <c r="AF52" s="8">
        <f t="shared" si="34"/>
        <v>0.44</v>
      </c>
      <c r="AG52" s="9">
        <f t="shared" si="35"/>
        <v>0.46500000000000002</v>
      </c>
      <c r="AH52" s="8"/>
      <c r="AI52" s="7">
        <v>41</v>
      </c>
      <c r="AJ52" s="8">
        <f t="shared" si="36"/>
        <v>7.2345600000000001E-3</v>
      </c>
      <c r="AK52" s="8">
        <f t="shared" si="37"/>
        <v>5.4334036666666662E-2</v>
      </c>
      <c r="AL52" s="8">
        <f t="shared" si="38"/>
        <v>0.62329837333333349</v>
      </c>
      <c r="AM52" s="9">
        <f t="shared" si="39"/>
        <v>0.27812079000000012</v>
      </c>
      <c r="AN52" s="7">
        <v>41</v>
      </c>
      <c r="AO52" s="8">
        <f t="shared" si="40"/>
        <v>2.2437916666666662E-2</v>
      </c>
      <c r="AP52" s="8">
        <f t="shared" si="41"/>
        <v>6.1569643333333333E-2</v>
      </c>
      <c r="AQ52" s="8">
        <f t="shared" si="42"/>
        <v>0.26794666666666678</v>
      </c>
      <c r="AR52" s="9">
        <f t="shared" si="43"/>
        <v>0.15045624000000002</v>
      </c>
      <c r="AS52" s="7">
        <v>41</v>
      </c>
      <c r="AT52" s="8">
        <f t="shared" si="44"/>
        <v>2.056909333333334E-2</v>
      </c>
      <c r="AU52" s="8">
        <f t="shared" si="45"/>
        <v>4.7688750000000009E-2</v>
      </c>
      <c r="AV52" s="8">
        <f t="shared" si="46"/>
        <v>0.35663701333333331</v>
      </c>
      <c r="AW52" s="9">
        <f t="shared" si="47"/>
        <v>0.42094683000000011</v>
      </c>
      <c r="AX52" s="242"/>
    </row>
    <row r="53" spans="2:50" x14ac:dyDescent="0.25">
      <c r="B53" s="241"/>
      <c r="C53" s="7">
        <v>42</v>
      </c>
      <c r="D53" s="8">
        <v>0.25</v>
      </c>
      <c r="E53" s="8">
        <v>0.43</v>
      </c>
      <c r="F53" s="8">
        <v>0.76</v>
      </c>
      <c r="G53" s="9">
        <v>0.9</v>
      </c>
      <c r="H53" s="7">
        <v>42</v>
      </c>
      <c r="I53" s="8">
        <v>0.39</v>
      </c>
      <c r="J53" s="8">
        <v>0.48</v>
      </c>
      <c r="K53" s="8">
        <v>0.7</v>
      </c>
      <c r="L53" s="9">
        <v>0.64</v>
      </c>
      <c r="M53" s="7">
        <v>42</v>
      </c>
      <c r="N53" s="8">
        <v>0.38</v>
      </c>
      <c r="O53" s="8">
        <v>0.45</v>
      </c>
      <c r="P53" s="8">
        <v>0.95</v>
      </c>
      <c r="Q53" s="9">
        <v>0.81</v>
      </c>
      <c r="R53" s="8"/>
      <c r="S53" s="7">
        <v>42</v>
      </c>
      <c r="T53" s="8">
        <f t="shared" si="24"/>
        <v>0.125</v>
      </c>
      <c r="U53" s="8">
        <f t="shared" si="25"/>
        <v>0.215</v>
      </c>
      <c r="V53" s="8">
        <f t="shared" si="26"/>
        <v>0.38</v>
      </c>
      <c r="W53" s="9">
        <f t="shared" si="27"/>
        <v>0.45</v>
      </c>
      <c r="X53" s="7">
        <v>42</v>
      </c>
      <c r="Y53" s="8">
        <f t="shared" si="28"/>
        <v>0.19500000000000001</v>
      </c>
      <c r="Z53" s="8">
        <f t="shared" si="29"/>
        <v>0.24</v>
      </c>
      <c r="AA53" s="8">
        <f t="shared" si="30"/>
        <v>0.35</v>
      </c>
      <c r="AB53" s="9">
        <f t="shared" si="31"/>
        <v>0.32</v>
      </c>
      <c r="AC53" s="7">
        <v>42</v>
      </c>
      <c r="AD53" s="8">
        <f t="shared" si="32"/>
        <v>0.19</v>
      </c>
      <c r="AE53" s="8">
        <f t="shared" si="33"/>
        <v>0.22500000000000001</v>
      </c>
      <c r="AF53" s="8">
        <f t="shared" si="34"/>
        <v>0.47499999999999998</v>
      </c>
      <c r="AG53" s="9">
        <f t="shared" si="35"/>
        <v>0.40500000000000003</v>
      </c>
      <c r="AH53" s="8"/>
      <c r="AI53" s="7">
        <v>42</v>
      </c>
      <c r="AJ53" s="8">
        <f t="shared" si="36"/>
        <v>8.1770833333333331E-3</v>
      </c>
      <c r="AK53" s="8">
        <f t="shared" si="37"/>
        <v>4.1608663333333337E-2</v>
      </c>
      <c r="AL53" s="8">
        <f t="shared" si="38"/>
        <v>0.22973077333333333</v>
      </c>
      <c r="AM53" s="9">
        <f t="shared" si="39"/>
        <v>0.38151000000000007</v>
      </c>
      <c r="AN53" s="7">
        <v>42</v>
      </c>
      <c r="AO53" s="8">
        <f t="shared" si="40"/>
        <v>3.1043610000000006E-2</v>
      </c>
      <c r="AP53" s="8">
        <f t="shared" si="41"/>
        <v>5.7876480000000001E-2</v>
      </c>
      <c r="AQ53" s="8">
        <f t="shared" si="42"/>
        <v>0.17950333333333329</v>
      </c>
      <c r="AR53" s="9">
        <f t="shared" si="43"/>
        <v>0.13718869333333336</v>
      </c>
      <c r="AS53" s="7">
        <v>42</v>
      </c>
      <c r="AT53" s="8">
        <f t="shared" si="44"/>
        <v>2.8716346666666667E-2</v>
      </c>
      <c r="AU53" s="8">
        <f t="shared" si="45"/>
        <v>4.7688750000000009E-2</v>
      </c>
      <c r="AV53" s="8">
        <f t="shared" si="46"/>
        <v>0.44869291666666661</v>
      </c>
      <c r="AW53" s="9">
        <f t="shared" si="47"/>
        <v>0.27812079000000012</v>
      </c>
      <c r="AX53" s="242"/>
    </row>
    <row r="54" spans="2:50" x14ac:dyDescent="0.25">
      <c r="B54" s="241"/>
      <c r="C54" s="7">
        <v>43</v>
      </c>
      <c r="D54" s="8">
        <v>0.27</v>
      </c>
      <c r="E54" s="8">
        <v>0.49</v>
      </c>
      <c r="F54" s="8">
        <v>0.87</v>
      </c>
      <c r="G54" s="9">
        <v>0.9</v>
      </c>
      <c r="H54" s="7">
        <v>43</v>
      </c>
      <c r="I54" s="8">
        <v>0.31</v>
      </c>
      <c r="J54" s="8">
        <v>0.51</v>
      </c>
      <c r="K54" s="8">
        <v>0.65</v>
      </c>
      <c r="L54" s="9">
        <v>1.04</v>
      </c>
      <c r="M54" s="7">
        <v>43</v>
      </c>
      <c r="N54" s="8">
        <v>0.36</v>
      </c>
      <c r="O54" s="8">
        <v>0.48</v>
      </c>
      <c r="P54" s="8">
        <v>0.82</v>
      </c>
      <c r="Q54" s="9">
        <v>0.75</v>
      </c>
      <c r="R54" s="8"/>
      <c r="S54" s="7">
        <v>43</v>
      </c>
      <c r="T54" s="8">
        <f t="shared" si="24"/>
        <v>0.13500000000000001</v>
      </c>
      <c r="U54" s="8">
        <f t="shared" si="25"/>
        <v>0.245</v>
      </c>
      <c r="V54" s="8">
        <f t="shared" si="26"/>
        <v>0.435</v>
      </c>
      <c r="W54" s="9">
        <f t="shared" si="27"/>
        <v>0.45</v>
      </c>
      <c r="X54" s="7">
        <v>43</v>
      </c>
      <c r="Y54" s="8">
        <f t="shared" si="28"/>
        <v>0.155</v>
      </c>
      <c r="Z54" s="8">
        <f t="shared" si="29"/>
        <v>0.255</v>
      </c>
      <c r="AA54" s="8">
        <f t="shared" si="30"/>
        <v>0.32500000000000001</v>
      </c>
      <c r="AB54" s="9">
        <f t="shared" si="31"/>
        <v>0.52</v>
      </c>
      <c r="AC54" s="7">
        <v>43</v>
      </c>
      <c r="AD54" s="8">
        <f t="shared" si="32"/>
        <v>0.18</v>
      </c>
      <c r="AE54" s="8">
        <f t="shared" si="33"/>
        <v>0.24</v>
      </c>
      <c r="AF54" s="8">
        <f t="shared" si="34"/>
        <v>0.41</v>
      </c>
      <c r="AG54" s="9">
        <f t="shared" si="35"/>
        <v>0.375</v>
      </c>
      <c r="AH54" s="8"/>
      <c r="AI54" s="7">
        <v>43</v>
      </c>
      <c r="AJ54" s="8">
        <f t="shared" si="36"/>
        <v>1.0300770000000002E-2</v>
      </c>
      <c r="AK54" s="8">
        <f t="shared" si="37"/>
        <v>6.1569643333333333E-2</v>
      </c>
      <c r="AL54" s="8">
        <f t="shared" si="38"/>
        <v>0.34461657000000007</v>
      </c>
      <c r="AM54" s="9">
        <f t="shared" si="39"/>
        <v>0.38151000000000007</v>
      </c>
      <c r="AN54" s="7">
        <v>43</v>
      </c>
      <c r="AO54" s="8">
        <f t="shared" si="40"/>
        <v>1.5590623333333336E-2</v>
      </c>
      <c r="AP54" s="8">
        <f t="shared" si="41"/>
        <v>6.9420690000000007E-2</v>
      </c>
      <c r="AQ54" s="8">
        <f t="shared" si="42"/>
        <v>0.14372041666666671</v>
      </c>
      <c r="AR54" s="9">
        <f t="shared" si="43"/>
        <v>0.58867882666666671</v>
      </c>
      <c r="AS54" s="7">
        <v>43</v>
      </c>
      <c r="AT54" s="8">
        <f t="shared" si="44"/>
        <v>2.4416639999999996E-2</v>
      </c>
      <c r="AU54" s="8">
        <f t="shared" si="45"/>
        <v>5.7876480000000001E-2</v>
      </c>
      <c r="AV54" s="8">
        <f t="shared" si="46"/>
        <v>0.28854925333333326</v>
      </c>
      <c r="AW54" s="9">
        <f t="shared" si="47"/>
        <v>0.22078125000000001</v>
      </c>
      <c r="AX54" s="242"/>
    </row>
    <row r="55" spans="2:50" x14ac:dyDescent="0.25">
      <c r="B55" s="241"/>
      <c r="C55" s="7">
        <v>44</v>
      </c>
      <c r="D55" s="8">
        <v>0.22</v>
      </c>
      <c r="E55" s="8">
        <v>0.48</v>
      </c>
      <c r="F55" s="8">
        <v>0.67</v>
      </c>
      <c r="G55" s="9">
        <v>0.75</v>
      </c>
      <c r="H55" s="7">
        <v>44</v>
      </c>
      <c r="I55" s="8">
        <v>0.38</v>
      </c>
      <c r="J55" s="8">
        <v>0.52</v>
      </c>
      <c r="K55" s="8">
        <v>0.62</v>
      </c>
      <c r="L55" s="9">
        <v>0.97</v>
      </c>
      <c r="M55" s="7">
        <v>44</v>
      </c>
      <c r="N55" s="8">
        <v>0.3</v>
      </c>
      <c r="O55" s="8">
        <v>0.42</v>
      </c>
      <c r="P55" s="8">
        <v>0.86</v>
      </c>
      <c r="Q55" s="9">
        <v>0.82</v>
      </c>
      <c r="R55" s="8"/>
      <c r="S55" s="7">
        <v>44</v>
      </c>
      <c r="T55" s="8">
        <f t="shared" si="24"/>
        <v>0.11</v>
      </c>
      <c r="U55" s="8">
        <f t="shared" si="25"/>
        <v>0.24</v>
      </c>
      <c r="V55" s="8">
        <f t="shared" si="26"/>
        <v>0.33500000000000002</v>
      </c>
      <c r="W55" s="9">
        <f t="shared" si="27"/>
        <v>0.375</v>
      </c>
      <c r="X55" s="7">
        <v>44</v>
      </c>
      <c r="Y55" s="8">
        <f t="shared" si="28"/>
        <v>0.19</v>
      </c>
      <c r="Z55" s="8">
        <f t="shared" si="29"/>
        <v>0.26</v>
      </c>
      <c r="AA55" s="8">
        <f t="shared" si="30"/>
        <v>0.31</v>
      </c>
      <c r="AB55" s="9">
        <f t="shared" si="31"/>
        <v>0.48499999999999999</v>
      </c>
      <c r="AC55" s="7">
        <v>44</v>
      </c>
      <c r="AD55" s="8">
        <f t="shared" si="32"/>
        <v>0.15</v>
      </c>
      <c r="AE55" s="8">
        <f t="shared" si="33"/>
        <v>0.21</v>
      </c>
      <c r="AF55" s="8">
        <f t="shared" si="34"/>
        <v>0.43</v>
      </c>
      <c r="AG55" s="9">
        <f t="shared" si="35"/>
        <v>0.41</v>
      </c>
      <c r="AH55" s="8"/>
      <c r="AI55" s="7">
        <v>44</v>
      </c>
      <c r="AJ55" s="8">
        <f t="shared" si="36"/>
        <v>5.5724533333333329E-3</v>
      </c>
      <c r="AK55" s="8">
        <f t="shared" si="37"/>
        <v>5.7876480000000001E-2</v>
      </c>
      <c r="AL55" s="8">
        <f t="shared" si="38"/>
        <v>0.15739930333333335</v>
      </c>
      <c r="AM55" s="9">
        <f t="shared" si="39"/>
        <v>0.22078125000000001</v>
      </c>
      <c r="AN55" s="7">
        <v>44</v>
      </c>
      <c r="AO55" s="8">
        <f t="shared" si="40"/>
        <v>2.8716346666666667E-2</v>
      </c>
      <c r="AP55" s="8">
        <f t="shared" si="41"/>
        <v>7.3584853333333339E-2</v>
      </c>
      <c r="AQ55" s="8">
        <f t="shared" si="42"/>
        <v>0.12472498666666669</v>
      </c>
      <c r="AR55" s="9">
        <f t="shared" si="43"/>
        <v>0.47763220333333334</v>
      </c>
      <c r="AS55" s="7">
        <v>44</v>
      </c>
      <c r="AT55" s="8">
        <f t="shared" si="44"/>
        <v>1.413E-2</v>
      </c>
      <c r="AU55" s="8">
        <f t="shared" si="45"/>
        <v>3.8772719999999997E-2</v>
      </c>
      <c r="AV55" s="8">
        <f t="shared" si="46"/>
        <v>0.3328693066666667</v>
      </c>
      <c r="AW55" s="9">
        <f t="shared" si="47"/>
        <v>0.28854925333333326</v>
      </c>
      <c r="AX55" s="242"/>
    </row>
    <row r="56" spans="2:50" x14ac:dyDescent="0.25">
      <c r="B56" s="241"/>
      <c r="C56" s="7">
        <v>45</v>
      </c>
      <c r="D56" s="8">
        <v>0.24</v>
      </c>
      <c r="E56" s="8">
        <v>0.51</v>
      </c>
      <c r="F56" s="8">
        <v>0.92</v>
      </c>
      <c r="G56" s="9">
        <v>0.87</v>
      </c>
      <c r="H56" s="7">
        <v>45</v>
      </c>
      <c r="I56" s="8">
        <v>0.32</v>
      </c>
      <c r="J56" s="8">
        <v>0.43</v>
      </c>
      <c r="K56" s="8">
        <v>0.66</v>
      </c>
      <c r="L56" s="9">
        <v>0.79</v>
      </c>
      <c r="M56" s="7">
        <v>45</v>
      </c>
      <c r="N56" s="8">
        <v>0.34</v>
      </c>
      <c r="O56" s="8">
        <v>0.42</v>
      </c>
      <c r="P56" s="8">
        <v>0.75</v>
      </c>
      <c r="Q56" s="9">
        <v>0.79</v>
      </c>
      <c r="R56" s="8"/>
      <c r="S56" s="7">
        <v>45</v>
      </c>
      <c r="T56" s="8">
        <f t="shared" si="24"/>
        <v>0.12</v>
      </c>
      <c r="U56" s="8">
        <f t="shared" si="25"/>
        <v>0.255</v>
      </c>
      <c r="V56" s="8">
        <f t="shared" si="26"/>
        <v>0.46</v>
      </c>
      <c r="W56" s="9">
        <f t="shared" si="27"/>
        <v>0.435</v>
      </c>
      <c r="X56" s="7">
        <v>45</v>
      </c>
      <c r="Y56" s="8">
        <f t="shared" si="28"/>
        <v>0.16</v>
      </c>
      <c r="Z56" s="8">
        <f t="shared" si="29"/>
        <v>0.215</v>
      </c>
      <c r="AA56" s="8">
        <f t="shared" si="30"/>
        <v>0.33</v>
      </c>
      <c r="AB56" s="9">
        <f t="shared" si="31"/>
        <v>0.39500000000000002</v>
      </c>
      <c r="AC56" s="7">
        <v>45</v>
      </c>
      <c r="AD56" s="8">
        <f t="shared" si="32"/>
        <v>0.17</v>
      </c>
      <c r="AE56" s="8">
        <f t="shared" si="33"/>
        <v>0.21</v>
      </c>
      <c r="AF56" s="8">
        <f t="shared" si="34"/>
        <v>0.375</v>
      </c>
      <c r="AG56" s="9">
        <f t="shared" si="35"/>
        <v>0.39500000000000002</v>
      </c>
      <c r="AH56" s="8"/>
      <c r="AI56" s="7">
        <v>45</v>
      </c>
      <c r="AJ56" s="8">
        <f t="shared" si="36"/>
        <v>7.2345600000000001E-3</v>
      </c>
      <c r="AK56" s="8">
        <f t="shared" si="37"/>
        <v>6.9420690000000007E-2</v>
      </c>
      <c r="AL56" s="8">
        <f t="shared" si="38"/>
        <v>0.4075133866666667</v>
      </c>
      <c r="AM56" s="9">
        <f t="shared" si="39"/>
        <v>0.34461657000000007</v>
      </c>
      <c r="AN56" s="7">
        <v>45</v>
      </c>
      <c r="AO56" s="8">
        <f t="shared" si="40"/>
        <v>1.714858666666667E-2</v>
      </c>
      <c r="AP56" s="8">
        <f t="shared" si="41"/>
        <v>4.1608663333333337E-2</v>
      </c>
      <c r="AQ56" s="8">
        <f t="shared" si="42"/>
        <v>0.15045624000000002</v>
      </c>
      <c r="AR56" s="9">
        <f t="shared" si="43"/>
        <v>0.25802374333333339</v>
      </c>
      <c r="AS56" s="7">
        <v>45</v>
      </c>
      <c r="AT56" s="8">
        <f t="shared" si="44"/>
        <v>2.056909333333334E-2</v>
      </c>
      <c r="AU56" s="8">
        <f t="shared" si="45"/>
        <v>3.8772719999999997E-2</v>
      </c>
      <c r="AV56" s="8">
        <f t="shared" si="46"/>
        <v>0.22078125000000001</v>
      </c>
      <c r="AW56" s="9">
        <f t="shared" si="47"/>
        <v>0.25802374333333339</v>
      </c>
      <c r="AX56" s="242"/>
    </row>
    <row r="57" spans="2:50" x14ac:dyDescent="0.25">
      <c r="B57" s="241"/>
      <c r="C57" s="7">
        <v>46</v>
      </c>
      <c r="D57" s="8">
        <v>0.25</v>
      </c>
      <c r="E57" s="8">
        <v>0.51</v>
      </c>
      <c r="F57" s="8">
        <v>0.92</v>
      </c>
      <c r="G57" s="9">
        <v>0.8</v>
      </c>
      <c r="H57" s="7">
        <v>46</v>
      </c>
      <c r="I57" s="8">
        <v>0.31</v>
      </c>
      <c r="J57" s="8">
        <v>0.46</v>
      </c>
      <c r="K57" s="8">
        <v>0.83</v>
      </c>
      <c r="L57" s="9">
        <v>0.66</v>
      </c>
      <c r="M57" s="7">
        <v>46</v>
      </c>
      <c r="N57" s="8">
        <v>0.37</v>
      </c>
      <c r="O57" s="8">
        <v>0.45</v>
      </c>
      <c r="P57" s="8">
        <v>0.7</v>
      </c>
      <c r="Q57" s="9">
        <v>0.82</v>
      </c>
      <c r="R57" s="8"/>
      <c r="S57" s="7">
        <v>46</v>
      </c>
      <c r="T57" s="8">
        <f t="shared" si="24"/>
        <v>0.125</v>
      </c>
      <c r="U57" s="8">
        <f t="shared" si="25"/>
        <v>0.255</v>
      </c>
      <c r="V57" s="8">
        <f t="shared" si="26"/>
        <v>0.46</v>
      </c>
      <c r="W57" s="9">
        <f t="shared" si="27"/>
        <v>0.4</v>
      </c>
      <c r="X57" s="7">
        <v>46</v>
      </c>
      <c r="Y57" s="8">
        <f t="shared" si="28"/>
        <v>0.155</v>
      </c>
      <c r="Z57" s="8">
        <f t="shared" si="29"/>
        <v>0.23</v>
      </c>
      <c r="AA57" s="8">
        <f t="shared" si="30"/>
        <v>0.41499999999999998</v>
      </c>
      <c r="AB57" s="9">
        <f t="shared" si="31"/>
        <v>0.33</v>
      </c>
      <c r="AC57" s="7">
        <v>46</v>
      </c>
      <c r="AD57" s="8">
        <f t="shared" si="32"/>
        <v>0.185</v>
      </c>
      <c r="AE57" s="8">
        <f t="shared" si="33"/>
        <v>0.22500000000000001</v>
      </c>
      <c r="AF57" s="8">
        <f t="shared" si="34"/>
        <v>0.35</v>
      </c>
      <c r="AG57" s="9">
        <f t="shared" si="35"/>
        <v>0.41</v>
      </c>
      <c r="AH57" s="8"/>
      <c r="AI57" s="7">
        <v>46</v>
      </c>
      <c r="AJ57" s="8">
        <f t="shared" si="36"/>
        <v>8.1770833333333331E-3</v>
      </c>
      <c r="AK57" s="8">
        <f t="shared" si="37"/>
        <v>6.9420690000000007E-2</v>
      </c>
      <c r="AL57" s="8">
        <f t="shared" si="38"/>
        <v>0.4075133866666667</v>
      </c>
      <c r="AM57" s="9">
        <f t="shared" si="39"/>
        <v>0.26794666666666678</v>
      </c>
      <c r="AN57" s="7">
        <v>46</v>
      </c>
      <c r="AO57" s="8">
        <f t="shared" si="40"/>
        <v>1.5590623333333336E-2</v>
      </c>
      <c r="AP57" s="8">
        <f t="shared" si="41"/>
        <v>5.0939173333333337E-2</v>
      </c>
      <c r="AQ57" s="8">
        <f t="shared" si="42"/>
        <v>0.29923519666666665</v>
      </c>
      <c r="AR57" s="9">
        <f t="shared" si="43"/>
        <v>0.15045624000000002</v>
      </c>
      <c r="AS57" s="7">
        <v>46</v>
      </c>
      <c r="AT57" s="8">
        <f t="shared" si="44"/>
        <v>2.650840333333333E-2</v>
      </c>
      <c r="AU57" s="8">
        <f t="shared" si="45"/>
        <v>4.7688750000000009E-2</v>
      </c>
      <c r="AV57" s="8">
        <f t="shared" si="46"/>
        <v>0.17950333333333329</v>
      </c>
      <c r="AW57" s="9">
        <f t="shared" si="47"/>
        <v>0.28854925333333326</v>
      </c>
      <c r="AX57" s="242"/>
    </row>
    <row r="58" spans="2:50" x14ac:dyDescent="0.25">
      <c r="B58" s="241"/>
      <c r="C58" s="7">
        <v>47</v>
      </c>
      <c r="D58" s="8">
        <v>0.3</v>
      </c>
      <c r="E58" s="8">
        <v>0.47</v>
      </c>
      <c r="F58" s="8">
        <v>0.84</v>
      </c>
      <c r="G58" s="9">
        <v>0.69</v>
      </c>
      <c r="H58" s="7">
        <v>47</v>
      </c>
      <c r="I58" s="8">
        <v>0.35</v>
      </c>
      <c r="J58" s="8">
        <v>0.48</v>
      </c>
      <c r="K58" s="8">
        <v>0.86</v>
      </c>
      <c r="L58" s="9">
        <v>0.62</v>
      </c>
      <c r="M58" s="7">
        <v>47</v>
      </c>
      <c r="N58" s="8">
        <v>0.31</v>
      </c>
      <c r="O58" s="8">
        <v>0.41</v>
      </c>
      <c r="P58" s="8">
        <v>0.77</v>
      </c>
      <c r="Q58" s="9">
        <v>0.97</v>
      </c>
      <c r="R58" s="8"/>
      <c r="S58" s="7">
        <v>47</v>
      </c>
      <c r="T58" s="8">
        <f t="shared" si="24"/>
        <v>0.15</v>
      </c>
      <c r="U58" s="8">
        <f t="shared" si="25"/>
        <v>0.23499999999999999</v>
      </c>
      <c r="V58" s="8">
        <f t="shared" si="26"/>
        <v>0.42</v>
      </c>
      <c r="W58" s="9">
        <f t="shared" si="27"/>
        <v>0.34499999999999997</v>
      </c>
      <c r="X58" s="7">
        <v>47</v>
      </c>
      <c r="Y58" s="8">
        <f t="shared" si="28"/>
        <v>0.17499999999999999</v>
      </c>
      <c r="Z58" s="8">
        <f t="shared" si="29"/>
        <v>0.24</v>
      </c>
      <c r="AA58" s="8">
        <f t="shared" si="30"/>
        <v>0.43</v>
      </c>
      <c r="AB58" s="9">
        <f t="shared" si="31"/>
        <v>0.31</v>
      </c>
      <c r="AC58" s="7">
        <v>47</v>
      </c>
      <c r="AD58" s="8">
        <f t="shared" si="32"/>
        <v>0.155</v>
      </c>
      <c r="AE58" s="8">
        <f t="shared" si="33"/>
        <v>0.20499999999999999</v>
      </c>
      <c r="AF58" s="8">
        <f t="shared" si="34"/>
        <v>0.38500000000000001</v>
      </c>
      <c r="AG58" s="9">
        <f t="shared" si="35"/>
        <v>0.48499999999999999</v>
      </c>
      <c r="AH58" s="8"/>
      <c r="AI58" s="7">
        <v>47</v>
      </c>
      <c r="AJ58" s="8">
        <f t="shared" si="36"/>
        <v>1.413E-2</v>
      </c>
      <c r="AK58" s="8">
        <f t="shared" si="37"/>
        <v>5.4334036666666662E-2</v>
      </c>
      <c r="AL58" s="8">
        <f t="shared" si="38"/>
        <v>0.31018175999999997</v>
      </c>
      <c r="AM58" s="9">
        <f t="shared" si="39"/>
        <v>0.17191970999999998</v>
      </c>
      <c r="AN58" s="7">
        <v>47</v>
      </c>
      <c r="AO58" s="8">
        <f t="shared" si="40"/>
        <v>2.2437916666666662E-2</v>
      </c>
      <c r="AP58" s="8">
        <f t="shared" si="41"/>
        <v>5.7876480000000001E-2</v>
      </c>
      <c r="AQ58" s="8">
        <f t="shared" si="42"/>
        <v>0.3328693066666667</v>
      </c>
      <c r="AR58" s="9">
        <f t="shared" si="43"/>
        <v>0.12472498666666669</v>
      </c>
      <c r="AS58" s="7">
        <v>47</v>
      </c>
      <c r="AT58" s="8">
        <f t="shared" si="44"/>
        <v>1.5590623333333336E-2</v>
      </c>
      <c r="AU58" s="8">
        <f t="shared" si="45"/>
        <v>3.6068656666666657E-2</v>
      </c>
      <c r="AV58" s="8">
        <f t="shared" si="46"/>
        <v>0.23891893666666669</v>
      </c>
      <c r="AW58" s="9">
        <f t="shared" si="47"/>
        <v>0.47763220333333334</v>
      </c>
      <c r="AX58" s="242"/>
    </row>
    <row r="59" spans="2:50" x14ac:dyDescent="0.25">
      <c r="B59" s="241"/>
      <c r="C59" s="7">
        <v>48</v>
      </c>
      <c r="D59" s="8">
        <v>0.23</v>
      </c>
      <c r="E59" s="8">
        <v>0.44</v>
      </c>
      <c r="F59" s="8">
        <v>0.57999999999999996</v>
      </c>
      <c r="G59" s="9">
        <v>0.66</v>
      </c>
      <c r="H59" s="7">
        <v>48</v>
      </c>
      <c r="I59" s="8">
        <v>0.26</v>
      </c>
      <c r="J59" s="8">
        <v>0.47</v>
      </c>
      <c r="K59" s="8">
        <v>0.59</v>
      </c>
      <c r="L59" s="9">
        <v>0.99</v>
      </c>
      <c r="M59" s="7">
        <v>48</v>
      </c>
      <c r="N59" s="8">
        <v>0.27</v>
      </c>
      <c r="O59" s="8">
        <v>0.49</v>
      </c>
      <c r="P59" s="8">
        <v>0.81</v>
      </c>
      <c r="Q59" s="9">
        <v>1</v>
      </c>
      <c r="R59" s="8"/>
      <c r="S59" s="7">
        <v>48</v>
      </c>
      <c r="T59" s="8">
        <f t="shared" si="24"/>
        <v>0.115</v>
      </c>
      <c r="U59" s="8">
        <f t="shared" si="25"/>
        <v>0.22</v>
      </c>
      <c r="V59" s="8">
        <f t="shared" si="26"/>
        <v>0.28999999999999998</v>
      </c>
      <c r="W59" s="9">
        <f t="shared" si="27"/>
        <v>0.33</v>
      </c>
      <c r="X59" s="7">
        <v>48</v>
      </c>
      <c r="Y59" s="8">
        <f t="shared" si="28"/>
        <v>0.13</v>
      </c>
      <c r="Z59" s="8">
        <f t="shared" si="29"/>
        <v>0.23499999999999999</v>
      </c>
      <c r="AA59" s="8">
        <f t="shared" si="30"/>
        <v>0.29499999999999998</v>
      </c>
      <c r="AB59" s="9">
        <f t="shared" si="31"/>
        <v>0.495</v>
      </c>
      <c r="AC59" s="7">
        <v>48</v>
      </c>
      <c r="AD59" s="8">
        <f t="shared" si="32"/>
        <v>0.13500000000000001</v>
      </c>
      <c r="AE59" s="8">
        <f t="shared" si="33"/>
        <v>0.245</v>
      </c>
      <c r="AF59" s="8">
        <f t="shared" si="34"/>
        <v>0.40500000000000003</v>
      </c>
      <c r="AG59" s="9">
        <f t="shared" si="35"/>
        <v>0.5</v>
      </c>
      <c r="AH59" s="8"/>
      <c r="AI59" s="7">
        <v>48</v>
      </c>
      <c r="AJ59" s="8">
        <f t="shared" si="36"/>
        <v>6.3673966666666672E-3</v>
      </c>
      <c r="AK59" s="8">
        <f t="shared" si="37"/>
        <v>4.4579626666666664E-2</v>
      </c>
      <c r="AL59" s="8">
        <f t="shared" si="38"/>
        <v>0.10210861333333332</v>
      </c>
      <c r="AM59" s="9">
        <f t="shared" si="39"/>
        <v>0.15045624000000002</v>
      </c>
      <c r="AN59" s="7">
        <v>48</v>
      </c>
      <c r="AO59" s="8">
        <f t="shared" si="40"/>
        <v>9.1981066666666673E-3</v>
      </c>
      <c r="AP59" s="8">
        <f t="shared" si="41"/>
        <v>5.4334036666666662E-2</v>
      </c>
      <c r="AQ59" s="8">
        <f t="shared" si="42"/>
        <v>0.10748167666666665</v>
      </c>
      <c r="AR59" s="9">
        <f t="shared" si="43"/>
        <v>0.50778981000000001</v>
      </c>
      <c r="AS59" s="7">
        <v>48</v>
      </c>
      <c r="AT59" s="8">
        <f t="shared" si="44"/>
        <v>1.0300770000000002E-2</v>
      </c>
      <c r="AU59" s="8">
        <f t="shared" si="45"/>
        <v>6.1569643333333333E-2</v>
      </c>
      <c r="AV59" s="8">
        <f t="shared" si="46"/>
        <v>0.27812079000000012</v>
      </c>
      <c r="AW59" s="9">
        <f t="shared" si="47"/>
        <v>0.52333333333333332</v>
      </c>
      <c r="AX59" s="242"/>
    </row>
    <row r="60" spans="2:50" x14ac:dyDescent="0.25">
      <c r="B60" s="241"/>
      <c r="C60" s="7">
        <v>49</v>
      </c>
      <c r="D60" s="8">
        <v>0.21</v>
      </c>
      <c r="E60" s="8">
        <v>0.54</v>
      </c>
      <c r="F60" s="8">
        <v>0.66</v>
      </c>
      <c r="G60" s="9">
        <v>0.84</v>
      </c>
      <c r="H60" s="7">
        <v>49</v>
      </c>
      <c r="I60" s="8">
        <v>0.35</v>
      </c>
      <c r="J60" s="8">
        <v>0.43</v>
      </c>
      <c r="K60" s="8">
        <v>0.73</v>
      </c>
      <c r="L60" s="9">
        <v>1.02</v>
      </c>
      <c r="M60" s="7">
        <v>49</v>
      </c>
      <c r="N60" s="8">
        <v>0.28999999999999998</v>
      </c>
      <c r="O60" s="8">
        <v>0.39</v>
      </c>
      <c r="P60" s="8">
        <v>0.84</v>
      </c>
      <c r="Q60" s="9">
        <v>1.1200000000000001</v>
      </c>
      <c r="R60" s="8"/>
      <c r="S60" s="7">
        <v>49</v>
      </c>
      <c r="T60" s="8">
        <f t="shared" si="24"/>
        <v>0.105</v>
      </c>
      <c r="U60" s="8">
        <f t="shared" si="25"/>
        <v>0.27</v>
      </c>
      <c r="V60" s="8">
        <f t="shared" si="26"/>
        <v>0.33</v>
      </c>
      <c r="W60" s="9">
        <f t="shared" si="27"/>
        <v>0.42</v>
      </c>
      <c r="X60" s="7">
        <v>49</v>
      </c>
      <c r="Y60" s="8">
        <f t="shared" si="28"/>
        <v>0.17499999999999999</v>
      </c>
      <c r="Z60" s="8">
        <f t="shared" si="29"/>
        <v>0.215</v>
      </c>
      <c r="AA60" s="8">
        <f t="shared" si="30"/>
        <v>0.36499999999999999</v>
      </c>
      <c r="AB60" s="9">
        <f t="shared" si="31"/>
        <v>0.51</v>
      </c>
      <c r="AC60" s="7">
        <v>49</v>
      </c>
      <c r="AD60" s="8">
        <f t="shared" si="32"/>
        <v>0.14499999999999999</v>
      </c>
      <c r="AE60" s="8">
        <f t="shared" si="33"/>
        <v>0.19500000000000001</v>
      </c>
      <c r="AF60" s="8">
        <f t="shared" si="34"/>
        <v>0.42</v>
      </c>
      <c r="AG60" s="9">
        <f t="shared" si="35"/>
        <v>0.56000000000000005</v>
      </c>
      <c r="AH60" s="8"/>
      <c r="AI60" s="7">
        <v>49</v>
      </c>
      <c r="AJ60" s="8">
        <f t="shared" si="36"/>
        <v>4.8465899999999996E-3</v>
      </c>
      <c r="AK60" s="8">
        <f t="shared" si="37"/>
        <v>8.240616000000002E-2</v>
      </c>
      <c r="AL60" s="8">
        <f t="shared" si="38"/>
        <v>0.15045624000000002</v>
      </c>
      <c r="AM60" s="9">
        <f t="shared" si="39"/>
        <v>0.31018175999999997</v>
      </c>
      <c r="AN60" s="7">
        <v>49</v>
      </c>
      <c r="AO60" s="8">
        <f t="shared" si="40"/>
        <v>2.2437916666666662E-2</v>
      </c>
      <c r="AP60" s="8">
        <f t="shared" si="41"/>
        <v>4.1608663333333337E-2</v>
      </c>
      <c r="AQ60" s="8">
        <f t="shared" si="42"/>
        <v>0.2035855633333333</v>
      </c>
      <c r="AR60" s="9">
        <f t="shared" si="43"/>
        <v>0.55536552000000006</v>
      </c>
      <c r="AS60" s="7">
        <v>49</v>
      </c>
      <c r="AT60" s="8">
        <f t="shared" si="44"/>
        <v>1.2763576666666665E-2</v>
      </c>
      <c r="AU60" s="8">
        <f t="shared" si="45"/>
        <v>3.1043610000000006E-2</v>
      </c>
      <c r="AV60" s="8">
        <f t="shared" si="46"/>
        <v>0.31018175999999997</v>
      </c>
      <c r="AW60" s="9">
        <f t="shared" si="47"/>
        <v>0.73524565333333358</v>
      </c>
      <c r="AX60" s="242"/>
    </row>
    <row r="61" spans="2:50" x14ac:dyDescent="0.25">
      <c r="B61" s="241"/>
      <c r="C61" s="7">
        <v>50</v>
      </c>
      <c r="D61" s="8">
        <v>0.24</v>
      </c>
      <c r="E61" s="8">
        <v>0.49</v>
      </c>
      <c r="F61" s="8">
        <v>0.84</v>
      </c>
      <c r="G61" s="9">
        <v>0.78</v>
      </c>
      <c r="H61" s="7">
        <v>50</v>
      </c>
      <c r="I61" s="8">
        <v>0.3</v>
      </c>
      <c r="J61" s="8">
        <v>0.49</v>
      </c>
      <c r="K61" s="8">
        <v>0.94</v>
      </c>
      <c r="L61" s="9">
        <v>1.06</v>
      </c>
      <c r="M61" s="7">
        <v>50</v>
      </c>
      <c r="N61" s="8">
        <v>0.27</v>
      </c>
      <c r="O61" s="8">
        <v>0.53</v>
      </c>
      <c r="P61" s="8">
        <v>0.76</v>
      </c>
      <c r="Q61" s="9">
        <v>0.89</v>
      </c>
      <c r="R61" s="8"/>
      <c r="S61" s="7">
        <v>50</v>
      </c>
      <c r="T61" s="8">
        <f t="shared" si="24"/>
        <v>0.12</v>
      </c>
      <c r="U61" s="8">
        <f t="shared" si="25"/>
        <v>0.245</v>
      </c>
      <c r="V61" s="8">
        <f t="shared" si="26"/>
        <v>0.42</v>
      </c>
      <c r="W61" s="9">
        <f t="shared" si="27"/>
        <v>0.39</v>
      </c>
      <c r="X61" s="7">
        <v>50</v>
      </c>
      <c r="Y61" s="8">
        <f t="shared" si="28"/>
        <v>0.15</v>
      </c>
      <c r="Z61" s="8">
        <f t="shared" si="29"/>
        <v>0.245</v>
      </c>
      <c r="AA61" s="8">
        <f t="shared" si="30"/>
        <v>0.47</v>
      </c>
      <c r="AB61" s="9">
        <f t="shared" si="31"/>
        <v>0.53</v>
      </c>
      <c r="AC61" s="7">
        <v>50</v>
      </c>
      <c r="AD61" s="8">
        <f t="shared" si="32"/>
        <v>0.13500000000000001</v>
      </c>
      <c r="AE61" s="8">
        <f t="shared" si="33"/>
        <v>0.26500000000000001</v>
      </c>
      <c r="AF61" s="8">
        <f t="shared" si="34"/>
        <v>0.38</v>
      </c>
      <c r="AG61" s="9">
        <f t="shared" si="35"/>
        <v>0.44500000000000001</v>
      </c>
      <c r="AH61" s="8"/>
      <c r="AI61" s="7">
        <v>50</v>
      </c>
      <c r="AJ61" s="8">
        <f t="shared" si="36"/>
        <v>7.2345600000000001E-3</v>
      </c>
      <c r="AK61" s="8">
        <f t="shared" si="37"/>
        <v>6.1569643333333333E-2</v>
      </c>
      <c r="AL61" s="8">
        <f t="shared" si="38"/>
        <v>0.31018175999999997</v>
      </c>
      <c r="AM61" s="9">
        <f t="shared" si="39"/>
        <v>0.24834888000000005</v>
      </c>
      <c r="AN61" s="7">
        <v>50</v>
      </c>
      <c r="AO61" s="8">
        <f t="shared" si="40"/>
        <v>1.413E-2</v>
      </c>
      <c r="AP61" s="8">
        <f t="shared" si="41"/>
        <v>6.1569643333333333E-2</v>
      </c>
      <c r="AQ61" s="8">
        <f t="shared" si="42"/>
        <v>0.43467229333333329</v>
      </c>
      <c r="AR61" s="9">
        <f t="shared" si="43"/>
        <v>0.62329837333333349</v>
      </c>
      <c r="AS61" s="7">
        <v>50</v>
      </c>
      <c r="AT61" s="8">
        <f t="shared" si="44"/>
        <v>1.0300770000000002E-2</v>
      </c>
      <c r="AU61" s="8">
        <f t="shared" si="45"/>
        <v>7.7912296666666686E-2</v>
      </c>
      <c r="AV61" s="8">
        <f t="shared" si="46"/>
        <v>0.22973077333333333</v>
      </c>
      <c r="AW61" s="9">
        <f t="shared" si="47"/>
        <v>0.36893377666666671</v>
      </c>
      <c r="AX61" s="242"/>
    </row>
    <row r="62" spans="2:50" x14ac:dyDescent="0.25">
      <c r="B62" s="241"/>
      <c r="C62" s="7">
        <v>51</v>
      </c>
      <c r="D62" s="8">
        <v>0.23</v>
      </c>
      <c r="E62" s="8">
        <v>0.47</v>
      </c>
      <c r="F62" s="8">
        <v>0.75</v>
      </c>
      <c r="G62" s="9">
        <v>0.9</v>
      </c>
      <c r="H62" s="7">
        <v>51</v>
      </c>
      <c r="I62" s="8">
        <v>0.27</v>
      </c>
      <c r="J62" s="8">
        <v>0.39</v>
      </c>
      <c r="K62" s="8">
        <v>0.85</v>
      </c>
      <c r="L62" s="9">
        <v>0.86</v>
      </c>
      <c r="M62" s="7">
        <v>51</v>
      </c>
      <c r="N62" s="8">
        <v>0.3</v>
      </c>
      <c r="O62" s="8">
        <v>0.41</v>
      </c>
      <c r="P62" s="8">
        <v>0.79</v>
      </c>
      <c r="Q62" s="9">
        <v>1.0900000000000001</v>
      </c>
      <c r="R62" s="8"/>
      <c r="S62" s="7">
        <v>51</v>
      </c>
      <c r="T62" s="8">
        <f t="shared" si="24"/>
        <v>0.115</v>
      </c>
      <c r="U62" s="8">
        <f t="shared" si="25"/>
        <v>0.23499999999999999</v>
      </c>
      <c r="V62" s="8">
        <f t="shared" si="26"/>
        <v>0.375</v>
      </c>
      <c r="W62" s="9">
        <f t="shared" si="27"/>
        <v>0.45</v>
      </c>
      <c r="X62" s="7">
        <v>51</v>
      </c>
      <c r="Y62" s="8">
        <f t="shared" si="28"/>
        <v>0.13500000000000001</v>
      </c>
      <c r="Z62" s="8">
        <f t="shared" si="29"/>
        <v>0.19500000000000001</v>
      </c>
      <c r="AA62" s="8">
        <f t="shared" si="30"/>
        <v>0.42499999999999999</v>
      </c>
      <c r="AB62" s="9">
        <f t="shared" si="31"/>
        <v>0.43</v>
      </c>
      <c r="AC62" s="7">
        <v>51</v>
      </c>
      <c r="AD62" s="8">
        <f t="shared" si="32"/>
        <v>0.15</v>
      </c>
      <c r="AE62" s="8">
        <f t="shared" si="33"/>
        <v>0.20499999999999999</v>
      </c>
      <c r="AF62" s="8">
        <f t="shared" si="34"/>
        <v>0.39500000000000002</v>
      </c>
      <c r="AG62" s="9">
        <f t="shared" si="35"/>
        <v>0.54500000000000004</v>
      </c>
      <c r="AH62" s="8"/>
      <c r="AI62" s="7">
        <v>51</v>
      </c>
      <c r="AJ62" s="8">
        <f t="shared" si="36"/>
        <v>6.3673966666666672E-3</v>
      </c>
      <c r="AK62" s="8">
        <f t="shared" si="37"/>
        <v>5.4334036666666662E-2</v>
      </c>
      <c r="AL62" s="8">
        <f t="shared" si="38"/>
        <v>0.22078125000000001</v>
      </c>
      <c r="AM62" s="9">
        <f t="shared" si="39"/>
        <v>0.38151000000000007</v>
      </c>
      <c r="AN62" s="7">
        <v>51</v>
      </c>
      <c r="AO62" s="8">
        <f t="shared" si="40"/>
        <v>1.0300770000000002E-2</v>
      </c>
      <c r="AP62" s="8">
        <f t="shared" si="41"/>
        <v>3.1043610000000006E-2</v>
      </c>
      <c r="AQ62" s="8">
        <f t="shared" si="42"/>
        <v>0.3213920833333333</v>
      </c>
      <c r="AR62" s="9">
        <f t="shared" si="43"/>
        <v>0.3328693066666667</v>
      </c>
      <c r="AS62" s="7">
        <v>51</v>
      </c>
      <c r="AT62" s="8">
        <f t="shared" si="44"/>
        <v>1.413E-2</v>
      </c>
      <c r="AU62" s="8">
        <f t="shared" si="45"/>
        <v>3.6068656666666657E-2</v>
      </c>
      <c r="AV62" s="8">
        <f t="shared" si="46"/>
        <v>0.25802374333333339</v>
      </c>
      <c r="AW62" s="9">
        <f t="shared" si="47"/>
        <v>0.67773184333333347</v>
      </c>
      <c r="AX62" s="242"/>
    </row>
    <row r="63" spans="2:50" x14ac:dyDescent="0.25">
      <c r="B63" s="241"/>
      <c r="C63" s="7">
        <v>52</v>
      </c>
      <c r="D63" s="8">
        <v>0.23</v>
      </c>
      <c r="E63" s="8">
        <v>0.4</v>
      </c>
      <c r="F63" s="8">
        <v>0.77</v>
      </c>
      <c r="G63" s="9">
        <v>0.72</v>
      </c>
      <c r="H63" s="7">
        <v>52</v>
      </c>
      <c r="I63" s="8">
        <v>0.32</v>
      </c>
      <c r="J63" s="8">
        <v>0.56000000000000005</v>
      </c>
      <c r="K63" s="8">
        <v>0.65</v>
      </c>
      <c r="L63" s="9">
        <v>1</v>
      </c>
      <c r="M63" s="7">
        <v>52</v>
      </c>
      <c r="N63" s="8">
        <v>0.32</v>
      </c>
      <c r="O63" s="8">
        <v>0.51</v>
      </c>
      <c r="P63" s="8">
        <v>0.69</v>
      </c>
      <c r="Q63" s="9">
        <v>0.73</v>
      </c>
      <c r="R63" s="8"/>
      <c r="S63" s="7">
        <v>52</v>
      </c>
      <c r="T63" s="8">
        <f t="shared" si="24"/>
        <v>0.115</v>
      </c>
      <c r="U63" s="8">
        <f t="shared" si="25"/>
        <v>0.2</v>
      </c>
      <c r="V63" s="8">
        <f t="shared" si="26"/>
        <v>0.38500000000000001</v>
      </c>
      <c r="W63" s="9">
        <f t="shared" si="27"/>
        <v>0.36</v>
      </c>
      <c r="X63" s="7">
        <v>52</v>
      </c>
      <c r="Y63" s="8">
        <f t="shared" si="28"/>
        <v>0.16</v>
      </c>
      <c r="Z63" s="8">
        <f t="shared" si="29"/>
        <v>0.28000000000000003</v>
      </c>
      <c r="AA63" s="8">
        <f t="shared" si="30"/>
        <v>0.32500000000000001</v>
      </c>
      <c r="AB63" s="9">
        <f t="shared" si="31"/>
        <v>0.5</v>
      </c>
      <c r="AC63" s="7">
        <v>52</v>
      </c>
      <c r="AD63" s="8">
        <f t="shared" si="32"/>
        <v>0.16</v>
      </c>
      <c r="AE63" s="8">
        <f t="shared" si="33"/>
        <v>0.255</v>
      </c>
      <c r="AF63" s="8">
        <f t="shared" si="34"/>
        <v>0.34499999999999997</v>
      </c>
      <c r="AG63" s="9">
        <f t="shared" si="35"/>
        <v>0.36499999999999999</v>
      </c>
      <c r="AH63" s="8"/>
      <c r="AI63" s="7">
        <v>52</v>
      </c>
      <c r="AJ63" s="8">
        <f t="shared" si="36"/>
        <v>6.3673966666666672E-3</v>
      </c>
      <c r="AK63" s="8">
        <f t="shared" si="37"/>
        <v>3.3493333333333347E-2</v>
      </c>
      <c r="AL63" s="8">
        <f t="shared" si="38"/>
        <v>0.23891893666666669</v>
      </c>
      <c r="AM63" s="9">
        <f t="shared" si="39"/>
        <v>0.19533311999999997</v>
      </c>
      <c r="AN63" s="7">
        <v>52</v>
      </c>
      <c r="AO63" s="8">
        <f t="shared" si="40"/>
        <v>1.714858666666667E-2</v>
      </c>
      <c r="AP63" s="8">
        <f t="shared" si="41"/>
        <v>9.1905706666666698E-2</v>
      </c>
      <c r="AQ63" s="8">
        <f t="shared" si="42"/>
        <v>0.14372041666666671</v>
      </c>
      <c r="AR63" s="9">
        <f t="shared" si="43"/>
        <v>0.52333333333333332</v>
      </c>
      <c r="AS63" s="7">
        <v>52</v>
      </c>
      <c r="AT63" s="8">
        <f t="shared" si="44"/>
        <v>1.714858666666667E-2</v>
      </c>
      <c r="AU63" s="8">
        <f t="shared" si="45"/>
        <v>6.9420690000000007E-2</v>
      </c>
      <c r="AV63" s="8">
        <f t="shared" si="46"/>
        <v>0.17191970999999998</v>
      </c>
      <c r="AW63" s="9">
        <f t="shared" si="47"/>
        <v>0.2035855633333333</v>
      </c>
      <c r="AX63" s="242"/>
    </row>
    <row r="64" spans="2:50" x14ac:dyDescent="0.25">
      <c r="B64" s="241"/>
      <c r="C64" s="7">
        <v>53</v>
      </c>
      <c r="D64" s="8">
        <v>0.3</v>
      </c>
      <c r="E64" s="8">
        <v>0.33</v>
      </c>
      <c r="F64" s="8">
        <v>0.81</v>
      </c>
      <c r="G64" s="9">
        <v>0.94</v>
      </c>
      <c r="H64" s="7">
        <v>53</v>
      </c>
      <c r="I64" s="8">
        <v>0.26</v>
      </c>
      <c r="J64" s="8">
        <v>0.52</v>
      </c>
      <c r="K64" s="8">
        <v>0.77</v>
      </c>
      <c r="L64" s="9">
        <v>0.69</v>
      </c>
      <c r="M64" s="7">
        <v>53</v>
      </c>
      <c r="N64" s="8">
        <v>0.3</v>
      </c>
      <c r="O64" s="8">
        <v>0.47</v>
      </c>
      <c r="P64" s="8">
        <v>0.76</v>
      </c>
      <c r="Q64" s="9">
        <v>0.93</v>
      </c>
      <c r="R64" s="8"/>
      <c r="S64" s="7">
        <v>53</v>
      </c>
      <c r="T64" s="8">
        <f t="shared" si="24"/>
        <v>0.15</v>
      </c>
      <c r="U64" s="8">
        <f t="shared" si="25"/>
        <v>0.16500000000000001</v>
      </c>
      <c r="V64" s="8">
        <f t="shared" si="26"/>
        <v>0.40500000000000003</v>
      </c>
      <c r="W64" s="9">
        <f t="shared" si="27"/>
        <v>0.47</v>
      </c>
      <c r="X64" s="7">
        <v>53</v>
      </c>
      <c r="Y64" s="8">
        <f t="shared" si="28"/>
        <v>0.13</v>
      </c>
      <c r="Z64" s="8">
        <f t="shared" si="29"/>
        <v>0.26</v>
      </c>
      <c r="AA64" s="8">
        <f t="shared" si="30"/>
        <v>0.38500000000000001</v>
      </c>
      <c r="AB64" s="9">
        <f t="shared" si="31"/>
        <v>0.34499999999999997</v>
      </c>
      <c r="AC64" s="7">
        <v>53</v>
      </c>
      <c r="AD64" s="8">
        <f t="shared" si="32"/>
        <v>0.15</v>
      </c>
      <c r="AE64" s="8">
        <f t="shared" si="33"/>
        <v>0.23499999999999999</v>
      </c>
      <c r="AF64" s="8">
        <f t="shared" si="34"/>
        <v>0.38</v>
      </c>
      <c r="AG64" s="9">
        <f t="shared" si="35"/>
        <v>0.46500000000000002</v>
      </c>
      <c r="AH64" s="8"/>
      <c r="AI64" s="7">
        <v>53</v>
      </c>
      <c r="AJ64" s="8">
        <f t="shared" si="36"/>
        <v>1.413E-2</v>
      </c>
      <c r="AK64" s="8">
        <f t="shared" si="37"/>
        <v>1.8807030000000002E-2</v>
      </c>
      <c r="AL64" s="8">
        <f t="shared" si="38"/>
        <v>0.27812079000000012</v>
      </c>
      <c r="AM64" s="9">
        <f t="shared" si="39"/>
        <v>0.43467229333333329</v>
      </c>
      <c r="AN64" s="7">
        <v>53</v>
      </c>
      <c r="AO64" s="8">
        <f t="shared" si="40"/>
        <v>9.1981066666666673E-3</v>
      </c>
      <c r="AP64" s="8">
        <f t="shared" si="41"/>
        <v>7.3584853333333339E-2</v>
      </c>
      <c r="AQ64" s="8">
        <f t="shared" si="42"/>
        <v>0.23891893666666669</v>
      </c>
      <c r="AR64" s="9">
        <f t="shared" si="43"/>
        <v>0.17191970999999998</v>
      </c>
      <c r="AS64" s="7">
        <v>53</v>
      </c>
      <c r="AT64" s="8">
        <f t="shared" si="44"/>
        <v>1.413E-2</v>
      </c>
      <c r="AU64" s="8">
        <f t="shared" si="45"/>
        <v>5.4334036666666662E-2</v>
      </c>
      <c r="AV64" s="8">
        <f t="shared" si="46"/>
        <v>0.22973077333333333</v>
      </c>
      <c r="AW64" s="9">
        <f t="shared" si="47"/>
        <v>0.42094683000000011</v>
      </c>
      <c r="AX64" s="242"/>
    </row>
    <row r="65" spans="2:50" x14ac:dyDescent="0.25">
      <c r="B65" s="241"/>
      <c r="C65" s="7">
        <v>54</v>
      </c>
      <c r="D65" s="8">
        <v>0.28000000000000003</v>
      </c>
      <c r="E65" s="8">
        <v>0.39</v>
      </c>
      <c r="F65" s="8">
        <v>0.79</v>
      </c>
      <c r="G65" s="9">
        <v>0.55000000000000004</v>
      </c>
      <c r="H65" s="7">
        <v>54</v>
      </c>
      <c r="I65" s="8">
        <v>0.28000000000000003</v>
      </c>
      <c r="J65" s="8">
        <v>0.54</v>
      </c>
      <c r="K65" s="8">
        <v>0.81</v>
      </c>
      <c r="L65" s="9">
        <v>0.61</v>
      </c>
      <c r="M65" s="7">
        <v>54</v>
      </c>
      <c r="N65" s="8">
        <v>0.34</v>
      </c>
      <c r="O65" s="8">
        <v>0.52</v>
      </c>
      <c r="P65" s="8">
        <v>0.79</v>
      </c>
      <c r="Q65" s="9">
        <v>0.87</v>
      </c>
      <c r="R65" s="8"/>
      <c r="S65" s="7">
        <v>54</v>
      </c>
      <c r="T65" s="8">
        <f t="shared" si="24"/>
        <v>0.14000000000000001</v>
      </c>
      <c r="U65" s="8">
        <f t="shared" si="25"/>
        <v>0.19500000000000001</v>
      </c>
      <c r="V65" s="8">
        <f t="shared" si="26"/>
        <v>0.39500000000000002</v>
      </c>
      <c r="W65" s="9">
        <f t="shared" si="27"/>
        <v>0.27500000000000002</v>
      </c>
      <c r="X65" s="7">
        <v>54</v>
      </c>
      <c r="Y65" s="8">
        <f t="shared" si="28"/>
        <v>0.14000000000000001</v>
      </c>
      <c r="Z65" s="8">
        <f t="shared" si="29"/>
        <v>0.27</v>
      </c>
      <c r="AA65" s="8">
        <f t="shared" si="30"/>
        <v>0.40500000000000003</v>
      </c>
      <c r="AB65" s="9">
        <f t="shared" si="31"/>
        <v>0.30499999999999999</v>
      </c>
      <c r="AC65" s="7">
        <v>54</v>
      </c>
      <c r="AD65" s="8">
        <f t="shared" si="32"/>
        <v>0.17</v>
      </c>
      <c r="AE65" s="8">
        <f t="shared" si="33"/>
        <v>0.26</v>
      </c>
      <c r="AF65" s="8">
        <f t="shared" si="34"/>
        <v>0.39500000000000002</v>
      </c>
      <c r="AG65" s="9">
        <f t="shared" si="35"/>
        <v>0.435</v>
      </c>
      <c r="AH65" s="8"/>
      <c r="AI65" s="7">
        <v>54</v>
      </c>
      <c r="AJ65" s="8">
        <f t="shared" si="36"/>
        <v>1.1488213333333337E-2</v>
      </c>
      <c r="AK65" s="8">
        <f t="shared" si="37"/>
        <v>3.1043610000000006E-2</v>
      </c>
      <c r="AL65" s="8">
        <f t="shared" si="38"/>
        <v>0.25802374333333339</v>
      </c>
      <c r="AM65" s="9">
        <f t="shared" si="39"/>
        <v>8.7069583333333367E-2</v>
      </c>
      <c r="AN65" s="7">
        <v>54</v>
      </c>
      <c r="AO65" s="8">
        <f t="shared" si="40"/>
        <v>1.1488213333333337E-2</v>
      </c>
      <c r="AP65" s="8">
        <f t="shared" si="41"/>
        <v>8.240616000000002E-2</v>
      </c>
      <c r="AQ65" s="8">
        <f t="shared" si="42"/>
        <v>0.27812079000000012</v>
      </c>
      <c r="AR65" s="9">
        <f t="shared" si="43"/>
        <v>0.11878672333333333</v>
      </c>
      <c r="AS65" s="7">
        <v>54</v>
      </c>
      <c r="AT65" s="8">
        <f t="shared" si="44"/>
        <v>2.056909333333334E-2</v>
      </c>
      <c r="AU65" s="8">
        <f t="shared" si="45"/>
        <v>7.3584853333333339E-2</v>
      </c>
      <c r="AV65" s="8">
        <f t="shared" si="46"/>
        <v>0.25802374333333339</v>
      </c>
      <c r="AW65" s="9">
        <f t="shared" si="47"/>
        <v>0.34461657000000007</v>
      </c>
      <c r="AX65" s="242"/>
    </row>
    <row r="66" spans="2:50" x14ac:dyDescent="0.25">
      <c r="B66" s="241"/>
      <c r="C66" s="7">
        <v>55</v>
      </c>
      <c r="D66" s="8">
        <v>0.27</v>
      </c>
      <c r="E66" s="8">
        <v>0.41</v>
      </c>
      <c r="F66" s="8">
        <v>0.84</v>
      </c>
      <c r="G66" s="9">
        <v>1</v>
      </c>
      <c r="H66" s="7">
        <v>55</v>
      </c>
      <c r="I66" s="8">
        <v>0.34</v>
      </c>
      <c r="J66" s="8">
        <v>0.54</v>
      </c>
      <c r="K66" s="8">
        <v>0.97</v>
      </c>
      <c r="L66" s="9">
        <v>0.59</v>
      </c>
      <c r="M66" s="7">
        <v>55</v>
      </c>
      <c r="N66" s="8">
        <v>0.34</v>
      </c>
      <c r="O66" s="8">
        <v>0.5</v>
      </c>
      <c r="P66" s="8">
        <v>0.69</v>
      </c>
      <c r="Q66" s="9">
        <v>0.71</v>
      </c>
      <c r="R66" s="8"/>
      <c r="S66" s="7">
        <v>55</v>
      </c>
      <c r="T66" s="8">
        <f t="shared" si="24"/>
        <v>0.13500000000000001</v>
      </c>
      <c r="U66" s="8">
        <f t="shared" si="25"/>
        <v>0.20499999999999999</v>
      </c>
      <c r="V66" s="8">
        <f t="shared" si="26"/>
        <v>0.42</v>
      </c>
      <c r="W66" s="9">
        <f t="shared" si="27"/>
        <v>0.5</v>
      </c>
      <c r="X66" s="7">
        <v>55</v>
      </c>
      <c r="Y66" s="8">
        <f t="shared" si="28"/>
        <v>0.17</v>
      </c>
      <c r="Z66" s="8">
        <f t="shared" si="29"/>
        <v>0.27</v>
      </c>
      <c r="AA66" s="8">
        <f t="shared" si="30"/>
        <v>0.48499999999999999</v>
      </c>
      <c r="AB66" s="9">
        <f t="shared" si="31"/>
        <v>0.29499999999999998</v>
      </c>
      <c r="AC66" s="7">
        <v>55</v>
      </c>
      <c r="AD66" s="8">
        <f t="shared" si="32"/>
        <v>0.17</v>
      </c>
      <c r="AE66" s="8">
        <f t="shared" si="33"/>
        <v>0.25</v>
      </c>
      <c r="AF66" s="8">
        <f t="shared" si="34"/>
        <v>0.34499999999999997</v>
      </c>
      <c r="AG66" s="9">
        <f t="shared" si="35"/>
        <v>0.35499999999999998</v>
      </c>
      <c r="AH66" s="8"/>
      <c r="AI66" s="7">
        <v>55</v>
      </c>
      <c r="AJ66" s="8">
        <f t="shared" si="36"/>
        <v>1.0300770000000002E-2</v>
      </c>
      <c r="AK66" s="8">
        <f t="shared" si="37"/>
        <v>3.6068656666666657E-2</v>
      </c>
      <c r="AL66" s="8">
        <f t="shared" si="38"/>
        <v>0.31018175999999997</v>
      </c>
      <c r="AM66" s="9">
        <f t="shared" si="39"/>
        <v>0.52333333333333332</v>
      </c>
      <c r="AN66" s="7">
        <v>55</v>
      </c>
      <c r="AO66" s="8">
        <f t="shared" si="40"/>
        <v>2.056909333333334E-2</v>
      </c>
      <c r="AP66" s="8">
        <f t="shared" si="41"/>
        <v>8.240616000000002E-2</v>
      </c>
      <c r="AQ66" s="8">
        <f t="shared" si="42"/>
        <v>0.47763220333333334</v>
      </c>
      <c r="AR66" s="9">
        <f t="shared" si="43"/>
        <v>0.10748167666666665</v>
      </c>
      <c r="AS66" s="7">
        <v>55</v>
      </c>
      <c r="AT66" s="8">
        <f t="shared" si="44"/>
        <v>2.056909333333334E-2</v>
      </c>
      <c r="AU66" s="8">
        <f t="shared" si="45"/>
        <v>6.5416666666666665E-2</v>
      </c>
      <c r="AV66" s="8">
        <f t="shared" si="46"/>
        <v>0.17191970999999998</v>
      </c>
      <c r="AW66" s="9">
        <f t="shared" si="47"/>
        <v>0.18730675666666666</v>
      </c>
      <c r="AX66" s="242"/>
    </row>
    <row r="67" spans="2:50" x14ac:dyDescent="0.25">
      <c r="B67" s="241"/>
      <c r="C67" s="7">
        <v>56</v>
      </c>
      <c r="D67" s="8">
        <v>0.28999999999999998</v>
      </c>
      <c r="E67" s="8">
        <v>0.56999999999999995</v>
      </c>
      <c r="F67" s="8">
        <v>0.82</v>
      </c>
      <c r="G67" s="9">
        <v>0.94</v>
      </c>
      <c r="H67" s="7">
        <v>56</v>
      </c>
      <c r="I67" s="8">
        <v>0.31</v>
      </c>
      <c r="J67" s="8">
        <v>0.48</v>
      </c>
      <c r="K67" s="8">
        <v>0.65</v>
      </c>
      <c r="L67" s="9">
        <v>0.73</v>
      </c>
      <c r="M67" s="7">
        <v>56</v>
      </c>
      <c r="N67" s="8">
        <v>0.33</v>
      </c>
      <c r="O67" s="8">
        <v>0.47</v>
      </c>
      <c r="P67" s="8">
        <v>0.76</v>
      </c>
      <c r="Q67" s="9">
        <v>1.1000000000000001</v>
      </c>
      <c r="R67" s="8"/>
      <c r="S67" s="7">
        <v>56</v>
      </c>
      <c r="T67" s="8">
        <f t="shared" si="24"/>
        <v>0.14499999999999999</v>
      </c>
      <c r="U67" s="8">
        <f t="shared" si="25"/>
        <v>0.28499999999999998</v>
      </c>
      <c r="V67" s="8">
        <f t="shared" si="26"/>
        <v>0.41</v>
      </c>
      <c r="W67" s="9">
        <f t="shared" si="27"/>
        <v>0.47</v>
      </c>
      <c r="X67" s="7">
        <v>56</v>
      </c>
      <c r="Y67" s="8">
        <f t="shared" si="28"/>
        <v>0.155</v>
      </c>
      <c r="Z67" s="8">
        <f t="shared" si="29"/>
        <v>0.24</v>
      </c>
      <c r="AA67" s="8">
        <f t="shared" si="30"/>
        <v>0.32500000000000001</v>
      </c>
      <c r="AB67" s="9">
        <f t="shared" si="31"/>
        <v>0.36499999999999999</v>
      </c>
      <c r="AC67" s="7">
        <v>56</v>
      </c>
      <c r="AD67" s="8">
        <f t="shared" si="32"/>
        <v>0.16500000000000001</v>
      </c>
      <c r="AE67" s="8">
        <f t="shared" si="33"/>
        <v>0.23499999999999999</v>
      </c>
      <c r="AF67" s="8">
        <f t="shared" si="34"/>
        <v>0.38</v>
      </c>
      <c r="AG67" s="9">
        <f t="shared" si="35"/>
        <v>0.55000000000000004</v>
      </c>
      <c r="AH67" s="8"/>
      <c r="AI67" s="7">
        <v>56</v>
      </c>
      <c r="AJ67" s="8">
        <f t="shared" si="36"/>
        <v>1.2763576666666665E-2</v>
      </c>
      <c r="AK67" s="8">
        <f t="shared" si="37"/>
        <v>9.6917669999999984E-2</v>
      </c>
      <c r="AL67" s="8">
        <f t="shared" si="38"/>
        <v>0.28854925333333326</v>
      </c>
      <c r="AM67" s="9">
        <f t="shared" si="39"/>
        <v>0.43467229333333329</v>
      </c>
      <c r="AN67" s="7">
        <v>56</v>
      </c>
      <c r="AO67" s="8">
        <f t="shared" si="40"/>
        <v>1.5590623333333336E-2</v>
      </c>
      <c r="AP67" s="8">
        <f t="shared" si="41"/>
        <v>5.7876480000000001E-2</v>
      </c>
      <c r="AQ67" s="8">
        <f t="shared" si="42"/>
        <v>0.14372041666666671</v>
      </c>
      <c r="AR67" s="9">
        <f t="shared" si="43"/>
        <v>0.2035855633333333</v>
      </c>
      <c r="AS67" s="7">
        <v>56</v>
      </c>
      <c r="AT67" s="8">
        <f t="shared" si="44"/>
        <v>1.8807030000000002E-2</v>
      </c>
      <c r="AU67" s="8">
        <f t="shared" si="45"/>
        <v>5.4334036666666662E-2</v>
      </c>
      <c r="AV67" s="8">
        <f t="shared" si="46"/>
        <v>0.22973077333333333</v>
      </c>
      <c r="AW67" s="9">
        <f t="shared" si="47"/>
        <v>0.69655666666666693</v>
      </c>
      <c r="AX67" s="242"/>
    </row>
    <row r="68" spans="2:50" x14ac:dyDescent="0.25">
      <c r="B68" s="241"/>
      <c r="C68" s="7">
        <v>57</v>
      </c>
      <c r="D68" s="8">
        <v>0.28000000000000003</v>
      </c>
      <c r="E68" s="8">
        <v>0.49</v>
      </c>
      <c r="F68" s="8">
        <v>0.82</v>
      </c>
      <c r="G68" s="9">
        <v>0.95</v>
      </c>
      <c r="H68" s="7">
        <v>57</v>
      </c>
      <c r="I68" s="8">
        <v>0.27</v>
      </c>
      <c r="J68" s="8">
        <v>0.46</v>
      </c>
      <c r="K68" s="8">
        <v>0.8</v>
      </c>
      <c r="L68" s="9">
        <v>1.0900000000000001</v>
      </c>
      <c r="M68" s="7">
        <v>57</v>
      </c>
      <c r="N68" s="8">
        <v>0.27</v>
      </c>
      <c r="O68" s="8">
        <v>0.33</v>
      </c>
      <c r="P68" s="8">
        <v>0.71</v>
      </c>
      <c r="Q68" s="9">
        <v>0.81</v>
      </c>
      <c r="R68" s="8"/>
      <c r="S68" s="7">
        <v>57</v>
      </c>
      <c r="T68" s="8">
        <f t="shared" si="24"/>
        <v>0.14000000000000001</v>
      </c>
      <c r="U68" s="8">
        <f t="shared" si="25"/>
        <v>0.245</v>
      </c>
      <c r="V68" s="8">
        <f t="shared" si="26"/>
        <v>0.41</v>
      </c>
      <c r="W68" s="9">
        <f t="shared" si="27"/>
        <v>0.47499999999999998</v>
      </c>
      <c r="X68" s="7">
        <v>57</v>
      </c>
      <c r="Y68" s="8">
        <f t="shared" si="28"/>
        <v>0.13500000000000001</v>
      </c>
      <c r="Z68" s="8">
        <f t="shared" si="29"/>
        <v>0.23</v>
      </c>
      <c r="AA68" s="8">
        <f t="shared" si="30"/>
        <v>0.4</v>
      </c>
      <c r="AB68" s="9">
        <f t="shared" si="31"/>
        <v>0.54500000000000004</v>
      </c>
      <c r="AC68" s="7">
        <v>57</v>
      </c>
      <c r="AD68" s="8">
        <f t="shared" si="32"/>
        <v>0.13500000000000001</v>
      </c>
      <c r="AE68" s="8">
        <f t="shared" si="33"/>
        <v>0.16500000000000001</v>
      </c>
      <c r="AF68" s="8">
        <f t="shared" si="34"/>
        <v>0.35499999999999998</v>
      </c>
      <c r="AG68" s="9">
        <f t="shared" si="35"/>
        <v>0.40500000000000003</v>
      </c>
      <c r="AH68" s="8"/>
      <c r="AI68" s="7">
        <v>57</v>
      </c>
      <c r="AJ68" s="8">
        <f t="shared" si="36"/>
        <v>1.1488213333333337E-2</v>
      </c>
      <c r="AK68" s="8">
        <f t="shared" si="37"/>
        <v>6.1569643333333333E-2</v>
      </c>
      <c r="AL68" s="8">
        <f t="shared" si="38"/>
        <v>0.28854925333333326</v>
      </c>
      <c r="AM68" s="9">
        <f t="shared" si="39"/>
        <v>0.44869291666666661</v>
      </c>
      <c r="AN68" s="7">
        <v>57</v>
      </c>
      <c r="AO68" s="8">
        <f t="shared" si="40"/>
        <v>1.0300770000000002E-2</v>
      </c>
      <c r="AP68" s="8">
        <f t="shared" si="41"/>
        <v>5.0939173333333337E-2</v>
      </c>
      <c r="AQ68" s="8">
        <f t="shared" si="42"/>
        <v>0.26794666666666678</v>
      </c>
      <c r="AR68" s="9">
        <f t="shared" si="43"/>
        <v>0.67773184333333347</v>
      </c>
      <c r="AS68" s="7">
        <v>57</v>
      </c>
      <c r="AT68" s="8">
        <f t="shared" si="44"/>
        <v>1.0300770000000002E-2</v>
      </c>
      <c r="AU68" s="8">
        <f t="shared" si="45"/>
        <v>1.8807030000000002E-2</v>
      </c>
      <c r="AV68" s="8">
        <f t="shared" si="46"/>
        <v>0.18730675666666666</v>
      </c>
      <c r="AW68" s="9">
        <f t="shared" si="47"/>
        <v>0.27812079000000012</v>
      </c>
      <c r="AX68" s="242"/>
    </row>
    <row r="69" spans="2:50" x14ac:dyDescent="0.25">
      <c r="B69" s="241"/>
      <c r="C69" s="7">
        <v>58</v>
      </c>
      <c r="D69" s="8">
        <v>0.24</v>
      </c>
      <c r="E69" s="8">
        <v>0.45</v>
      </c>
      <c r="F69" s="8">
        <v>0.82</v>
      </c>
      <c r="G69" s="9">
        <v>0.8</v>
      </c>
      <c r="H69" s="7">
        <v>58</v>
      </c>
      <c r="I69" s="8">
        <v>0.27</v>
      </c>
      <c r="J69" s="8">
        <v>0.48</v>
      </c>
      <c r="K69" s="8">
        <v>0.8</v>
      </c>
      <c r="L69" s="9">
        <v>0.84</v>
      </c>
      <c r="M69" s="7">
        <v>58</v>
      </c>
      <c r="N69" s="8">
        <v>0.3</v>
      </c>
      <c r="O69" s="8">
        <v>0.49</v>
      </c>
      <c r="P69" s="8">
        <v>0.67</v>
      </c>
      <c r="Q69" s="9">
        <v>0.87</v>
      </c>
      <c r="R69" s="8"/>
      <c r="S69" s="7">
        <v>58</v>
      </c>
      <c r="T69" s="8">
        <f t="shared" si="24"/>
        <v>0.12</v>
      </c>
      <c r="U69" s="8">
        <f t="shared" si="25"/>
        <v>0.22500000000000001</v>
      </c>
      <c r="V69" s="8">
        <f t="shared" si="26"/>
        <v>0.41</v>
      </c>
      <c r="W69" s="9">
        <f t="shared" si="27"/>
        <v>0.4</v>
      </c>
      <c r="X69" s="7">
        <v>58</v>
      </c>
      <c r="Y69" s="8">
        <f t="shared" si="28"/>
        <v>0.13500000000000001</v>
      </c>
      <c r="Z69" s="8">
        <f t="shared" si="29"/>
        <v>0.24</v>
      </c>
      <c r="AA69" s="8">
        <f t="shared" si="30"/>
        <v>0.4</v>
      </c>
      <c r="AB69" s="9">
        <f t="shared" si="31"/>
        <v>0.42</v>
      </c>
      <c r="AC69" s="7">
        <v>58</v>
      </c>
      <c r="AD69" s="8">
        <f t="shared" si="32"/>
        <v>0.15</v>
      </c>
      <c r="AE69" s="8">
        <f t="shared" si="33"/>
        <v>0.245</v>
      </c>
      <c r="AF69" s="8">
        <f t="shared" si="34"/>
        <v>0.33500000000000002</v>
      </c>
      <c r="AG69" s="9">
        <f t="shared" si="35"/>
        <v>0.435</v>
      </c>
      <c r="AH69" s="8"/>
      <c r="AI69" s="7">
        <v>58</v>
      </c>
      <c r="AJ69" s="8">
        <f t="shared" si="36"/>
        <v>7.2345600000000001E-3</v>
      </c>
      <c r="AK69" s="8">
        <f t="shared" si="37"/>
        <v>4.7688750000000009E-2</v>
      </c>
      <c r="AL69" s="8">
        <f t="shared" si="38"/>
        <v>0.28854925333333326</v>
      </c>
      <c r="AM69" s="9">
        <f t="shared" si="39"/>
        <v>0.26794666666666678</v>
      </c>
      <c r="AN69" s="7">
        <v>58</v>
      </c>
      <c r="AO69" s="8">
        <f t="shared" si="40"/>
        <v>1.0300770000000002E-2</v>
      </c>
      <c r="AP69" s="8">
        <f t="shared" si="41"/>
        <v>5.7876480000000001E-2</v>
      </c>
      <c r="AQ69" s="8">
        <f t="shared" si="42"/>
        <v>0.26794666666666678</v>
      </c>
      <c r="AR69" s="9">
        <f t="shared" si="43"/>
        <v>0.31018175999999997</v>
      </c>
      <c r="AS69" s="7">
        <v>58</v>
      </c>
      <c r="AT69" s="8">
        <f t="shared" si="44"/>
        <v>1.413E-2</v>
      </c>
      <c r="AU69" s="8">
        <f t="shared" si="45"/>
        <v>6.1569643333333333E-2</v>
      </c>
      <c r="AV69" s="8">
        <f t="shared" si="46"/>
        <v>0.15739930333333335</v>
      </c>
      <c r="AW69" s="9">
        <f t="shared" si="47"/>
        <v>0.34461657000000007</v>
      </c>
      <c r="AX69" s="242"/>
    </row>
    <row r="70" spans="2:50" x14ac:dyDescent="0.25">
      <c r="B70" s="241"/>
      <c r="C70" s="7">
        <v>59</v>
      </c>
      <c r="D70" s="8">
        <v>0.28000000000000003</v>
      </c>
      <c r="E70" s="8">
        <v>0.45</v>
      </c>
      <c r="F70" s="8">
        <v>0.79</v>
      </c>
      <c r="G70" s="9">
        <v>0.95</v>
      </c>
      <c r="H70" s="7">
        <v>59</v>
      </c>
      <c r="I70" s="8">
        <v>0.31</v>
      </c>
      <c r="J70" s="8">
        <v>0.54</v>
      </c>
      <c r="K70" s="8">
        <v>0.76</v>
      </c>
      <c r="L70" s="9">
        <v>0.8</v>
      </c>
      <c r="M70" s="7">
        <v>59</v>
      </c>
      <c r="N70" s="8">
        <v>0.32</v>
      </c>
      <c r="O70" s="8">
        <v>0.45</v>
      </c>
      <c r="P70" s="8">
        <v>0.66</v>
      </c>
      <c r="Q70" s="9">
        <v>1.1499999999999999</v>
      </c>
      <c r="R70" s="8"/>
      <c r="S70" s="7">
        <v>59</v>
      </c>
      <c r="T70" s="8">
        <f t="shared" si="24"/>
        <v>0.14000000000000001</v>
      </c>
      <c r="U70" s="8">
        <f t="shared" si="25"/>
        <v>0.22500000000000001</v>
      </c>
      <c r="V70" s="8">
        <f t="shared" si="26"/>
        <v>0.39500000000000002</v>
      </c>
      <c r="W70" s="9">
        <f t="shared" si="27"/>
        <v>0.47499999999999998</v>
      </c>
      <c r="X70" s="7">
        <v>59</v>
      </c>
      <c r="Y70" s="8">
        <f t="shared" si="28"/>
        <v>0.155</v>
      </c>
      <c r="Z70" s="8">
        <f t="shared" si="29"/>
        <v>0.27</v>
      </c>
      <c r="AA70" s="8">
        <f t="shared" si="30"/>
        <v>0.38</v>
      </c>
      <c r="AB70" s="9">
        <f t="shared" si="31"/>
        <v>0.4</v>
      </c>
      <c r="AC70" s="7">
        <v>59</v>
      </c>
      <c r="AD70" s="8">
        <f t="shared" si="32"/>
        <v>0.16</v>
      </c>
      <c r="AE70" s="8">
        <f t="shared" si="33"/>
        <v>0.22500000000000001</v>
      </c>
      <c r="AF70" s="8">
        <f t="shared" si="34"/>
        <v>0.33</v>
      </c>
      <c r="AG70" s="9">
        <f t="shared" si="35"/>
        <v>0.57499999999999996</v>
      </c>
      <c r="AH70" s="8"/>
      <c r="AI70" s="7">
        <v>59</v>
      </c>
      <c r="AJ70" s="8">
        <f t="shared" si="36"/>
        <v>1.1488213333333337E-2</v>
      </c>
      <c r="AK70" s="8">
        <f t="shared" si="37"/>
        <v>4.7688750000000009E-2</v>
      </c>
      <c r="AL70" s="8">
        <f t="shared" si="38"/>
        <v>0.25802374333333339</v>
      </c>
      <c r="AM70" s="9">
        <f t="shared" si="39"/>
        <v>0.44869291666666661</v>
      </c>
      <c r="AN70" s="7">
        <v>59</v>
      </c>
      <c r="AO70" s="8">
        <f t="shared" si="40"/>
        <v>1.5590623333333336E-2</v>
      </c>
      <c r="AP70" s="8">
        <f t="shared" si="41"/>
        <v>8.240616000000002E-2</v>
      </c>
      <c r="AQ70" s="8">
        <f t="shared" si="42"/>
        <v>0.22973077333333333</v>
      </c>
      <c r="AR70" s="9">
        <f t="shared" si="43"/>
        <v>0.26794666666666678</v>
      </c>
      <c r="AS70" s="7">
        <v>59</v>
      </c>
      <c r="AT70" s="8">
        <f t="shared" si="44"/>
        <v>1.714858666666667E-2</v>
      </c>
      <c r="AU70" s="8">
        <f t="shared" si="45"/>
        <v>4.7688750000000009E-2</v>
      </c>
      <c r="AV70" s="8">
        <f t="shared" si="46"/>
        <v>0.15045624000000002</v>
      </c>
      <c r="AW70" s="9">
        <f t="shared" si="47"/>
        <v>0.79592458333333316</v>
      </c>
      <c r="AX70" s="242"/>
    </row>
    <row r="71" spans="2:50" x14ac:dyDescent="0.25">
      <c r="B71" s="241"/>
      <c r="C71" s="7">
        <v>60</v>
      </c>
      <c r="D71" s="8">
        <v>0.28000000000000003</v>
      </c>
      <c r="E71" s="8">
        <v>0.54</v>
      </c>
      <c r="F71" s="8">
        <v>0.81</v>
      </c>
      <c r="G71" s="9">
        <v>0.85</v>
      </c>
      <c r="H71" s="7">
        <v>60</v>
      </c>
      <c r="I71" s="8">
        <v>0.38</v>
      </c>
      <c r="J71" s="8">
        <v>0.45</v>
      </c>
      <c r="K71" s="8">
        <v>0.73</v>
      </c>
      <c r="L71" s="9">
        <v>0.75</v>
      </c>
      <c r="M71" s="7">
        <v>60</v>
      </c>
      <c r="N71" s="8">
        <v>0.34</v>
      </c>
      <c r="O71" s="8">
        <v>0.4</v>
      </c>
      <c r="P71" s="8">
        <v>0.84</v>
      </c>
      <c r="Q71" s="9">
        <v>0.73</v>
      </c>
      <c r="R71" s="8"/>
      <c r="S71" s="7">
        <v>60</v>
      </c>
      <c r="T71" s="8">
        <f t="shared" si="24"/>
        <v>0.14000000000000001</v>
      </c>
      <c r="U71" s="8">
        <f t="shared" si="25"/>
        <v>0.27</v>
      </c>
      <c r="V71" s="8">
        <f t="shared" si="26"/>
        <v>0.40500000000000003</v>
      </c>
      <c r="W71" s="9">
        <f t="shared" si="27"/>
        <v>0.42499999999999999</v>
      </c>
      <c r="X71" s="7">
        <v>60</v>
      </c>
      <c r="Y71" s="8">
        <f t="shared" si="28"/>
        <v>0.19</v>
      </c>
      <c r="Z71" s="8">
        <f t="shared" si="29"/>
        <v>0.22500000000000001</v>
      </c>
      <c r="AA71" s="8">
        <f t="shared" si="30"/>
        <v>0.36499999999999999</v>
      </c>
      <c r="AB71" s="9">
        <f t="shared" si="31"/>
        <v>0.375</v>
      </c>
      <c r="AC71" s="7">
        <v>60</v>
      </c>
      <c r="AD71" s="8">
        <f t="shared" si="32"/>
        <v>0.17</v>
      </c>
      <c r="AE71" s="8">
        <f t="shared" si="33"/>
        <v>0.2</v>
      </c>
      <c r="AF71" s="8">
        <f t="shared" si="34"/>
        <v>0.42</v>
      </c>
      <c r="AG71" s="9">
        <f t="shared" si="35"/>
        <v>0.36499999999999999</v>
      </c>
      <c r="AH71" s="8"/>
      <c r="AI71" s="7">
        <v>60</v>
      </c>
      <c r="AJ71" s="8">
        <f t="shared" si="36"/>
        <v>1.1488213333333337E-2</v>
      </c>
      <c r="AK71" s="8">
        <f t="shared" si="37"/>
        <v>8.240616000000002E-2</v>
      </c>
      <c r="AL71" s="8">
        <f t="shared" si="38"/>
        <v>0.27812079000000012</v>
      </c>
      <c r="AM71" s="9">
        <f t="shared" si="39"/>
        <v>0.3213920833333333</v>
      </c>
      <c r="AN71" s="7">
        <v>60</v>
      </c>
      <c r="AO71" s="8">
        <f t="shared" si="40"/>
        <v>2.8716346666666667E-2</v>
      </c>
      <c r="AP71" s="8">
        <f t="shared" si="41"/>
        <v>4.7688750000000009E-2</v>
      </c>
      <c r="AQ71" s="8">
        <f t="shared" si="42"/>
        <v>0.2035855633333333</v>
      </c>
      <c r="AR71" s="9">
        <f t="shared" si="43"/>
        <v>0.22078125000000001</v>
      </c>
      <c r="AS71" s="7">
        <v>60</v>
      </c>
      <c r="AT71" s="8">
        <f t="shared" si="44"/>
        <v>2.056909333333334E-2</v>
      </c>
      <c r="AU71" s="8">
        <f t="shared" si="45"/>
        <v>3.3493333333333347E-2</v>
      </c>
      <c r="AV71" s="8">
        <f t="shared" si="46"/>
        <v>0.31018175999999997</v>
      </c>
      <c r="AW71" s="9">
        <f t="shared" si="47"/>
        <v>0.2035855633333333</v>
      </c>
      <c r="AX71" s="242"/>
    </row>
    <row r="72" spans="2:50" x14ac:dyDescent="0.25">
      <c r="B72" s="241"/>
      <c r="C72" s="7">
        <v>61</v>
      </c>
      <c r="D72" s="8">
        <v>0.28000000000000003</v>
      </c>
      <c r="E72" s="8">
        <v>0.53</v>
      </c>
      <c r="F72" s="8">
        <v>0.76</v>
      </c>
      <c r="G72" s="9">
        <v>0.97</v>
      </c>
      <c r="H72" s="7">
        <v>61</v>
      </c>
      <c r="I72" s="8">
        <v>0.28999999999999998</v>
      </c>
      <c r="J72" s="8">
        <v>0.48</v>
      </c>
      <c r="K72" s="8">
        <v>0.82</v>
      </c>
      <c r="L72" s="9">
        <v>0.82</v>
      </c>
      <c r="M72" s="7">
        <v>61</v>
      </c>
      <c r="N72" s="8">
        <v>0.34</v>
      </c>
      <c r="O72" s="8">
        <v>0.47</v>
      </c>
      <c r="P72" s="8">
        <v>0.98</v>
      </c>
      <c r="Q72" s="9">
        <v>1.05</v>
      </c>
      <c r="R72" s="8"/>
      <c r="S72" s="7">
        <v>61</v>
      </c>
      <c r="T72" s="8">
        <f t="shared" si="24"/>
        <v>0.14000000000000001</v>
      </c>
      <c r="U72" s="8">
        <f t="shared" si="25"/>
        <v>0.26500000000000001</v>
      </c>
      <c r="V72" s="8">
        <f t="shared" si="26"/>
        <v>0.38</v>
      </c>
      <c r="W72" s="9">
        <f t="shared" si="27"/>
        <v>0.48499999999999999</v>
      </c>
      <c r="X72" s="7">
        <v>61</v>
      </c>
      <c r="Y72" s="8">
        <f t="shared" si="28"/>
        <v>0.14499999999999999</v>
      </c>
      <c r="Z72" s="8">
        <f t="shared" si="29"/>
        <v>0.24</v>
      </c>
      <c r="AA72" s="8">
        <f t="shared" si="30"/>
        <v>0.41</v>
      </c>
      <c r="AB72" s="9">
        <f t="shared" si="31"/>
        <v>0.41</v>
      </c>
      <c r="AC72" s="7">
        <v>61</v>
      </c>
      <c r="AD72" s="8">
        <f t="shared" si="32"/>
        <v>0.17</v>
      </c>
      <c r="AE72" s="8">
        <f t="shared" si="33"/>
        <v>0.23499999999999999</v>
      </c>
      <c r="AF72" s="8">
        <f t="shared" si="34"/>
        <v>0.49</v>
      </c>
      <c r="AG72" s="9">
        <f t="shared" si="35"/>
        <v>0.52500000000000002</v>
      </c>
      <c r="AH72" s="8"/>
      <c r="AI72" s="7">
        <v>61</v>
      </c>
      <c r="AJ72" s="8">
        <f t="shared" si="36"/>
        <v>1.1488213333333337E-2</v>
      </c>
      <c r="AK72" s="8">
        <f t="shared" si="37"/>
        <v>7.7912296666666686E-2</v>
      </c>
      <c r="AL72" s="8">
        <f t="shared" si="38"/>
        <v>0.22973077333333333</v>
      </c>
      <c r="AM72" s="9">
        <f t="shared" si="39"/>
        <v>0.47763220333333334</v>
      </c>
      <c r="AN72" s="7">
        <v>61</v>
      </c>
      <c r="AO72" s="8">
        <f t="shared" si="40"/>
        <v>1.2763576666666665E-2</v>
      </c>
      <c r="AP72" s="8">
        <f t="shared" si="41"/>
        <v>5.7876480000000001E-2</v>
      </c>
      <c r="AQ72" s="8">
        <f t="shared" si="42"/>
        <v>0.28854925333333326</v>
      </c>
      <c r="AR72" s="9">
        <f t="shared" si="43"/>
        <v>0.28854925333333326</v>
      </c>
      <c r="AS72" s="7">
        <v>61</v>
      </c>
      <c r="AT72" s="8">
        <f t="shared" si="44"/>
        <v>2.056909333333334E-2</v>
      </c>
      <c r="AU72" s="8">
        <f t="shared" si="45"/>
        <v>5.4334036666666662E-2</v>
      </c>
      <c r="AV72" s="8">
        <f t="shared" si="46"/>
        <v>0.49255714666666667</v>
      </c>
      <c r="AW72" s="9">
        <f t="shared" si="47"/>
        <v>0.60582375000000011</v>
      </c>
      <c r="AX72" s="242"/>
    </row>
    <row r="73" spans="2:50" x14ac:dyDescent="0.25">
      <c r="B73" s="241"/>
      <c r="C73" s="7">
        <v>62</v>
      </c>
      <c r="D73" s="8">
        <v>0.27</v>
      </c>
      <c r="E73" s="8">
        <v>0.52</v>
      </c>
      <c r="F73" s="8">
        <v>0.89</v>
      </c>
      <c r="G73" s="9">
        <v>0.86</v>
      </c>
      <c r="H73" s="7">
        <v>62</v>
      </c>
      <c r="I73" s="8">
        <v>0.36</v>
      </c>
      <c r="J73" s="8">
        <v>0.45</v>
      </c>
      <c r="K73" s="8">
        <v>0.66</v>
      </c>
      <c r="L73" s="9">
        <v>0.8</v>
      </c>
      <c r="M73" s="7">
        <v>62</v>
      </c>
      <c r="N73" s="8">
        <v>0.28000000000000003</v>
      </c>
      <c r="O73" s="8">
        <v>0.45</v>
      </c>
      <c r="P73" s="8">
        <v>0.81</v>
      </c>
      <c r="Q73" s="9">
        <v>0.84</v>
      </c>
      <c r="R73" s="8"/>
      <c r="S73" s="7">
        <v>62</v>
      </c>
      <c r="T73" s="8">
        <f t="shared" si="24"/>
        <v>0.13500000000000001</v>
      </c>
      <c r="U73" s="8">
        <f t="shared" si="25"/>
        <v>0.26</v>
      </c>
      <c r="V73" s="8">
        <f t="shared" si="26"/>
        <v>0.44500000000000001</v>
      </c>
      <c r="W73" s="9">
        <f t="shared" si="27"/>
        <v>0.43</v>
      </c>
      <c r="X73" s="7">
        <v>62</v>
      </c>
      <c r="Y73" s="8">
        <f t="shared" si="28"/>
        <v>0.18</v>
      </c>
      <c r="Z73" s="8">
        <f t="shared" si="29"/>
        <v>0.22500000000000001</v>
      </c>
      <c r="AA73" s="8">
        <f t="shared" si="30"/>
        <v>0.33</v>
      </c>
      <c r="AB73" s="9">
        <f t="shared" si="31"/>
        <v>0.4</v>
      </c>
      <c r="AC73" s="7">
        <v>62</v>
      </c>
      <c r="AD73" s="8">
        <f t="shared" si="32"/>
        <v>0.14000000000000001</v>
      </c>
      <c r="AE73" s="8">
        <f t="shared" si="33"/>
        <v>0.22500000000000001</v>
      </c>
      <c r="AF73" s="8">
        <f t="shared" si="34"/>
        <v>0.40500000000000003</v>
      </c>
      <c r="AG73" s="9">
        <f t="shared" si="35"/>
        <v>0.42</v>
      </c>
      <c r="AH73" s="8"/>
      <c r="AI73" s="7">
        <v>62</v>
      </c>
      <c r="AJ73" s="8">
        <f t="shared" si="36"/>
        <v>1.0300770000000002E-2</v>
      </c>
      <c r="AK73" s="8">
        <f t="shared" si="37"/>
        <v>7.3584853333333339E-2</v>
      </c>
      <c r="AL73" s="8">
        <f t="shared" si="38"/>
        <v>0.36893377666666671</v>
      </c>
      <c r="AM73" s="9">
        <f t="shared" si="39"/>
        <v>0.3328693066666667</v>
      </c>
      <c r="AN73" s="7">
        <v>62</v>
      </c>
      <c r="AO73" s="8">
        <f t="shared" si="40"/>
        <v>2.4416639999999996E-2</v>
      </c>
      <c r="AP73" s="8">
        <f t="shared" si="41"/>
        <v>4.7688750000000009E-2</v>
      </c>
      <c r="AQ73" s="8">
        <f t="shared" si="42"/>
        <v>0.15045624000000002</v>
      </c>
      <c r="AR73" s="9">
        <f t="shared" si="43"/>
        <v>0.26794666666666678</v>
      </c>
      <c r="AS73" s="7">
        <v>62</v>
      </c>
      <c r="AT73" s="8">
        <f t="shared" si="44"/>
        <v>1.1488213333333337E-2</v>
      </c>
      <c r="AU73" s="8">
        <f t="shared" si="45"/>
        <v>4.7688750000000009E-2</v>
      </c>
      <c r="AV73" s="8">
        <f t="shared" si="46"/>
        <v>0.27812079000000012</v>
      </c>
      <c r="AW73" s="9">
        <f t="shared" si="47"/>
        <v>0.31018175999999997</v>
      </c>
      <c r="AX73" s="242"/>
    </row>
    <row r="74" spans="2:50" x14ac:dyDescent="0.25">
      <c r="B74" s="241"/>
      <c r="C74" s="7">
        <v>63</v>
      </c>
      <c r="D74" s="8">
        <v>0.34</v>
      </c>
      <c r="E74" s="8">
        <v>0.42</v>
      </c>
      <c r="F74" s="8">
        <v>0.89</v>
      </c>
      <c r="G74" s="9">
        <v>0.95</v>
      </c>
      <c r="H74" s="7">
        <v>63</v>
      </c>
      <c r="I74" s="8">
        <v>0.38</v>
      </c>
      <c r="J74" s="8">
        <v>0.47</v>
      </c>
      <c r="K74" s="8">
        <v>0.72</v>
      </c>
      <c r="L74" s="9">
        <v>0.99</v>
      </c>
      <c r="M74" s="7">
        <v>63</v>
      </c>
      <c r="N74" s="8">
        <v>0.32</v>
      </c>
      <c r="O74" s="8">
        <v>0.46</v>
      </c>
      <c r="P74" s="8">
        <v>0.95</v>
      </c>
      <c r="Q74" s="9">
        <v>0.55000000000000004</v>
      </c>
      <c r="R74" s="8"/>
      <c r="S74" s="7">
        <v>63</v>
      </c>
      <c r="T74" s="8">
        <f t="shared" si="24"/>
        <v>0.17</v>
      </c>
      <c r="U74" s="8">
        <f t="shared" si="25"/>
        <v>0.21</v>
      </c>
      <c r="V74" s="8">
        <f t="shared" si="26"/>
        <v>0.44500000000000001</v>
      </c>
      <c r="W74" s="9">
        <f t="shared" si="27"/>
        <v>0.47499999999999998</v>
      </c>
      <c r="X74" s="7">
        <v>63</v>
      </c>
      <c r="Y74" s="8">
        <f t="shared" si="28"/>
        <v>0.19</v>
      </c>
      <c r="Z74" s="8">
        <f t="shared" si="29"/>
        <v>0.23499999999999999</v>
      </c>
      <c r="AA74" s="8">
        <f t="shared" si="30"/>
        <v>0.36</v>
      </c>
      <c r="AB74" s="9">
        <f t="shared" si="31"/>
        <v>0.495</v>
      </c>
      <c r="AC74" s="7">
        <v>63</v>
      </c>
      <c r="AD74" s="8">
        <f t="shared" si="32"/>
        <v>0.16</v>
      </c>
      <c r="AE74" s="8">
        <f t="shared" si="33"/>
        <v>0.23</v>
      </c>
      <c r="AF74" s="8">
        <f t="shared" si="34"/>
        <v>0.47499999999999998</v>
      </c>
      <c r="AG74" s="9">
        <f t="shared" si="35"/>
        <v>0.27500000000000002</v>
      </c>
      <c r="AH74" s="8"/>
      <c r="AI74" s="7">
        <v>63</v>
      </c>
      <c r="AJ74" s="8">
        <f t="shared" si="36"/>
        <v>2.056909333333334E-2</v>
      </c>
      <c r="AK74" s="8">
        <f t="shared" si="37"/>
        <v>3.8772719999999997E-2</v>
      </c>
      <c r="AL74" s="8">
        <f t="shared" si="38"/>
        <v>0.36893377666666671</v>
      </c>
      <c r="AM74" s="9">
        <f t="shared" si="39"/>
        <v>0.44869291666666661</v>
      </c>
      <c r="AN74" s="7">
        <v>63</v>
      </c>
      <c r="AO74" s="8">
        <f t="shared" si="40"/>
        <v>2.8716346666666667E-2</v>
      </c>
      <c r="AP74" s="8">
        <f t="shared" si="41"/>
        <v>5.4334036666666662E-2</v>
      </c>
      <c r="AQ74" s="8">
        <f t="shared" si="42"/>
        <v>0.19533311999999997</v>
      </c>
      <c r="AR74" s="9">
        <f t="shared" si="43"/>
        <v>0.50778981000000001</v>
      </c>
      <c r="AS74" s="7">
        <v>63</v>
      </c>
      <c r="AT74" s="8">
        <f t="shared" si="44"/>
        <v>1.714858666666667E-2</v>
      </c>
      <c r="AU74" s="8">
        <f t="shared" si="45"/>
        <v>5.0939173333333337E-2</v>
      </c>
      <c r="AV74" s="8">
        <f t="shared" si="46"/>
        <v>0.44869291666666661</v>
      </c>
      <c r="AW74" s="9">
        <f t="shared" si="47"/>
        <v>8.7069583333333367E-2</v>
      </c>
      <c r="AX74" s="242"/>
    </row>
    <row r="75" spans="2:50" x14ac:dyDescent="0.25">
      <c r="B75" s="241"/>
      <c r="C75" s="7">
        <v>64</v>
      </c>
      <c r="D75" s="8">
        <v>0.24</v>
      </c>
      <c r="E75" s="8">
        <v>0.51</v>
      </c>
      <c r="F75" s="8">
        <v>0.67</v>
      </c>
      <c r="G75" s="9">
        <v>0.77</v>
      </c>
      <c r="H75" s="7">
        <v>64</v>
      </c>
      <c r="I75" s="8">
        <v>0.33</v>
      </c>
      <c r="J75" s="8">
        <v>0.55000000000000004</v>
      </c>
      <c r="K75" s="8">
        <v>0.67</v>
      </c>
      <c r="L75" s="9">
        <v>0.85</v>
      </c>
      <c r="M75" s="7">
        <v>64</v>
      </c>
      <c r="N75" s="8">
        <v>0.28000000000000003</v>
      </c>
      <c r="O75" s="8">
        <v>0.54</v>
      </c>
      <c r="P75" s="8">
        <v>0.76</v>
      </c>
      <c r="Q75" s="9">
        <v>0.8</v>
      </c>
      <c r="R75" s="8"/>
      <c r="S75" s="7">
        <v>64</v>
      </c>
      <c r="T75" s="8">
        <f t="shared" si="24"/>
        <v>0.12</v>
      </c>
      <c r="U75" s="8">
        <f t="shared" si="25"/>
        <v>0.255</v>
      </c>
      <c r="V75" s="8">
        <f t="shared" si="26"/>
        <v>0.33500000000000002</v>
      </c>
      <c r="W75" s="9">
        <f t="shared" si="27"/>
        <v>0.38500000000000001</v>
      </c>
      <c r="X75" s="7">
        <v>64</v>
      </c>
      <c r="Y75" s="8">
        <f t="shared" si="28"/>
        <v>0.16500000000000001</v>
      </c>
      <c r="Z75" s="8">
        <f t="shared" si="29"/>
        <v>0.27500000000000002</v>
      </c>
      <c r="AA75" s="8">
        <f t="shared" si="30"/>
        <v>0.33500000000000002</v>
      </c>
      <c r="AB75" s="9">
        <f t="shared" si="31"/>
        <v>0.42499999999999999</v>
      </c>
      <c r="AC75" s="7">
        <v>64</v>
      </c>
      <c r="AD75" s="8">
        <f t="shared" si="32"/>
        <v>0.14000000000000001</v>
      </c>
      <c r="AE75" s="8">
        <f t="shared" si="33"/>
        <v>0.27</v>
      </c>
      <c r="AF75" s="8">
        <f t="shared" si="34"/>
        <v>0.38</v>
      </c>
      <c r="AG75" s="9">
        <f t="shared" si="35"/>
        <v>0.4</v>
      </c>
      <c r="AH75" s="8"/>
      <c r="AI75" s="7">
        <v>64</v>
      </c>
      <c r="AJ75" s="8">
        <f t="shared" si="36"/>
        <v>7.2345600000000001E-3</v>
      </c>
      <c r="AK75" s="8">
        <f t="shared" si="37"/>
        <v>6.9420690000000007E-2</v>
      </c>
      <c r="AL75" s="8">
        <f t="shared" si="38"/>
        <v>0.15739930333333335</v>
      </c>
      <c r="AM75" s="9">
        <f t="shared" si="39"/>
        <v>0.23891893666666669</v>
      </c>
      <c r="AN75" s="7">
        <v>64</v>
      </c>
      <c r="AO75" s="8">
        <f t="shared" si="40"/>
        <v>1.8807030000000002E-2</v>
      </c>
      <c r="AP75" s="8">
        <f t="shared" si="41"/>
        <v>8.7069583333333367E-2</v>
      </c>
      <c r="AQ75" s="8">
        <f t="shared" si="42"/>
        <v>0.15739930333333335</v>
      </c>
      <c r="AR75" s="9">
        <f t="shared" si="43"/>
        <v>0.3213920833333333</v>
      </c>
      <c r="AS75" s="7">
        <v>64</v>
      </c>
      <c r="AT75" s="8">
        <f t="shared" si="44"/>
        <v>1.1488213333333337E-2</v>
      </c>
      <c r="AU75" s="8">
        <f t="shared" si="45"/>
        <v>8.240616000000002E-2</v>
      </c>
      <c r="AV75" s="8">
        <f t="shared" si="46"/>
        <v>0.22973077333333333</v>
      </c>
      <c r="AW75" s="9">
        <f t="shared" si="47"/>
        <v>0.26794666666666678</v>
      </c>
      <c r="AX75" s="242"/>
    </row>
    <row r="76" spans="2:50" x14ac:dyDescent="0.25">
      <c r="B76" s="241"/>
      <c r="C76" s="7">
        <v>65</v>
      </c>
      <c r="D76" s="8">
        <v>0.3</v>
      </c>
      <c r="E76" s="8">
        <v>0.48</v>
      </c>
      <c r="F76" s="8">
        <v>0.73</v>
      </c>
      <c r="G76" s="9">
        <v>0.61</v>
      </c>
      <c r="H76" s="10">
        <v>65</v>
      </c>
      <c r="I76" s="11">
        <v>0.32</v>
      </c>
      <c r="J76" s="11">
        <v>0.47</v>
      </c>
      <c r="K76" s="11">
        <v>0.65</v>
      </c>
      <c r="L76" s="12">
        <v>1.08</v>
      </c>
      <c r="M76" s="10">
        <v>65</v>
      </c>
      <c r="N76" s="11">
        <v>0.35</v>
      </c>
      <c r="O76" s="11">
        <v>0.41</v>
      </c>
      <c r="P76" s="11">
        <v>0.89</v>
      </c>
      <c r="Q76" s="12">
        <v>1.1299999999999999</v>
      </c>
      <c r="R76" s="8"/>
      <c r="S76" s="7">
        <v>65</v>
      </c>
      <c r="T76" s="8">
        <f t="shared" ref="T76:T81" si="48">D76/2</f>
        <v>0.15</v>
      </c>
      <c r="U76" s="8">
        <f t="shared" ref="U76:U81" si="49">E76/2</f>
        <v>0.24</v>
      </c>
      <c r="V76" s="8">
        <f t="shared" ref="V76:V81" si="50">F76/2</f>
        <v>0.36499999999999999</v>
      </c>
      <c r="W76" s="9">
        <f t="shared" ref="W76:W81" si="51">G76/2</f>
        <v>0.30499999999999999</v>
      </c>
      <c r="X76" s="10">
        <v>65</v>
      </c>
      <c r="Y76" s="11">
        <f t="shared" si="28"/>
        <v>0.16</v>
      </c>
      <c r="Z76" s="11">
        <f t="shared" si="29"/>
        <v>0.23499999999999999</v>
      </c>
      <c r="AA76" s="11">
        <f t="shared" si="30"/>
        <v>0.32500000000000001</v>
      </c>
      <c r="AB76" s="12">
        <f t="shared" si="31"/>
        <v>0.54</v>
      </c>
      <c r="AC76" s="10">
        <v>65</v>
      </c>
      <c r="AD76" s="11">
        <f t="shared" si="32"/>
        <v>0.17499999999999999</v>
      </c>
      <c r="AE76" s="11">
        <f t="shared" si="33"/>
        <v>0.20499999999999999</v>
      </c>
      <c r="AF76" s="11">
        <f t="shared" si="34"/>
        <v>0.44500000000000001</v>
      </c>
      <c r="AG76" s="12">
        <f t="shared" si="35"/>
        <v>0.56499999999999995</v>
      </c>
      <c r="AH76" s="8"/>
      <c r="AI76" s="7">
        <v>65</v>
      </c>
      <c r="AJ76" s="8">
        <f t="shared" ref="AJ76:AJ81" si="52">T76*T76*T76*4/3*3.14</f>
        <v>1.413E-2</v>
      </c>
      <c r="AK76" s="8">
        <f t="shared" ref="AK76:AK81" si="53">U76*U76*U76*4/3*3.14</f>
        <v>5.7876480000000001E-2</v>
      </c>
      <c r="AL76" s="8">
        <f t="shared" ref="AL76:AL81" si="54">V76*V76*V76*4/3*3.14</f>
        <v>0.2035855633333333</v>
      </c>
      <c r="AM76" s="9">
        <f t="shared" ref="AM76:AM81" si="55">W76*W76*W76*4/3*3.14</f>
        <v>0.11878672333333333</v>
      </c>
      <c r="AN76" s="10">
        <v>65</v>
      </c>
      <c r="AO76" s="11">
        <f t="shared" si="40"/>
        <v>1.714858666666667E-2</v>
      </c>
      <c r="AP76" s="11">
        <f t="shared" si="41"/>
        <v>5.4334036666666662E-2</v>
      </c>
      <c r="AQ76" s="11">
        <f t="shared" si="42"/>
        <v>0.14372041666666671</v>
      </c>
      <c r="AR76" s="12">
        <f t="shared" si="43"/>
        <v>0.65924928000000016</v>
      </c>
      <c r="AS76" s="10">
        <v>65</v>
      </c>
      <c r="AT76" s="11">
        <f t="shared" si="44"/>
        <v>2.2437916666666662E-2</v>
      </c>
      <c r="AU76" s="11">
        <f t="shared" si="45"/>
        <v>3.6068656666666657E-2</v>
      </c>
      <c r="AV76" s="11">
        <f t="shared" si="46"/>
        <v>0.36893377666666671</v>
      </c>
      <c r="AW76" s="12">
        <f t="shared" si="47"/>
        <v>0.75511609666666635</v>
      </c>
      <c r="AX76" s="242"/>
    </row>
    <row r="77" spans="2:50" x14ac:dyDescent="0.25">
      <c r="B77" s="241"/>
      <c r="C77" s="7">
        <v>66</v>
      </c>
      <c r="D77" s="8">
        <v>0.24</v>
      </c>
      <c r="E77" s="8">
        <v>0.38</v>
      </c>
      <c r="F77" s="8">
        <v>0.8</v>
      </c>
      <c r="G77" s="9">
        <v>0.86</v>
      </c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7">
        <v>66</v>
      </c>
      <c r="T77" s="8">
        <f t="shared" si="48"/>
        <v>0.12</v>
      </c>
      <c r="U77" s="8">
        <f t="shared" si="49"/>
        <v>0.19</v>
      </c>
      <c r="V77" s="8">
        <f t="shared" si="50"/>
        <v>0.4</v>
      </c>
      <c r="W77" s="9">
        <f t="shared" si="51"/>
        <v>0.43</v>
      </c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7">
        <v>66</v>
      </c>
      <c r="AJ77" s="8">
        <f t="shared" si="52"/>
        <v>7.2345600000000001E-3</v>
      </c>
      <c r="AK77" s="8">
        <f t="shared" si="53"/>
        <v>2.8716346666666667E-2</v>
      </c>
      <c r="AL77" s="8">
        <f t="shared" si="54"/>
        <v>0.26794666666666678</v>
      </c>
      <c r="AM77" s="9">
        <f t="shared" si="55"/>
        <v>0.3328693066666667</v>
      </c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242"/>
    </row>
    <row r="78" spans="2:50" x14ac:dyDescent="0.25">
      <c r="B78" s="241"/>
      <c r="C78" s="7">
        <v>67</v>
      </c>
      <c r="D78" s="8">
        <v>0.25</v>
      </c>
      <c r="E78" s="8">
        <v>0.53</v>
      </c>
      <c r="F78" s="8">
        <v>0.94</v>
      </c>
      <c r="G78" s="9">
        <v>0.71</v>
      </c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7">
        <v>67</v>
      </c>
      <c r="T78" s="8">
        <f t="shared" si="48"/>
        <v>0.125</v>
      </c>
      <c r="U78" s="8">
        <f t="shared" si="49"/>
        <v>0.26500000000000001</v>
      </c>
      <c r="V78" s="8">
        <f t="shared" si="50"/>
        <v>0.47</v>
      </c>
      <c r="W78" s="9">
        <f t="shared" si="51"/>
        <v>0.35499999999999998</v>
      </c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7">
        <v>67</v>
      </c>
      <c r="AJ78" s="8">
        <f t="shared" si="52"/>
        <v>8.1770833333333331E-3</v>
      </c>
      <c r="AK78" s="8">
        <f t="shared" si="53"/>
        <v>7.7912296666666686E-2</v>
      </c>
      <c r="AL78" s="8">
        <f t="shared" si="54"/>
        <v>0.43467229333333329</v>
      </c>
      <c r="AM78" s="9">
        <f t="shared" si="55"/>
        <v>0.18730675666666666</v>
      </c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242"/>
    </row>
    <row r="79" spans="2:50" x14ac:dyDescent="0.25">
      <c r="B79" s="241"/>
      <c r="C79" s="7">
        <v>68</v>
      </c>
      <c r="D79" s="8">
        <v>0.24</v>
      </c>
      <c r="E79" s="8">
        <v>0.45</v>
      </c>
      <c r="F79" s="8">
        <v>0.72</v>
      </c>
      <c r="G79" s="9">
        <v>0.74</v>
      </c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7">
        <v>68</v>
      </c>
      <c r="T79" s="8">
        <f t="shared" si="48"/>
        <v>0.12</v>
      </c>
      <c r="U79" s="8">
        <f t="shared" si="49"/>
        <v>0.22500000000000001</v>
      </c>
      <c r="V79" s="8">
        <f t="shared" si="50"/>
        <v>0.36</v>
      </c>
      <c r="W79" s="9">
        <f t="shared" si="51"/>
        <v>0.37</v>
      </c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7">
        <v>68</v>
      </c>
      <c r="AJ79" s="8">
        <f t="shared" si="52"/>
        <v>7.2345600000000001E-3</v>
      </c>
      <c r="AK79" s="8">
        <f t="shared" si="53"/>
        <v>4.7688750000000009E-2</v>
      </c>
      <c r="AL79" s="8">
        <f t="shared" si="54"/>
        <v>0.19533311999999997</v>
      </c>
      <c r="AM79" s="9">
        <f t="shared" si="55"/>
        <v>0.21206722666666664</v>
      </c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242"/>
    </row>
    <row r="80" spans="2:50" x14ac:dyDescent="0.25">
      <c r="B80" s="241"/>
      <c r="C80" s="7">
        <v>69</v>
      </c>
      <c r="D80" s="8">
        <v>0.25</v>
      </c>
      <c r="E80" s="8">
        <v>0.36</v>
      </c>
      <c r="F80" s="8">
        <v>0.74</v>
      </c>
      <c r="G80" s="9">
        <v>0.9</v>
      </c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7">
        <v>69</v>
      </c>
      <c r="T80" s="8">
        <f t="shared" si="48"/>
        <v>0.125</v>
      </c>
      <c r="U80" s="8">
        <f t="shared" si="49"/>
        <v>0.18</v>
      </c>
      <c r="V80" s="8">
        <f t="shared" si="50"/>
        <v>0.37</v>
      </c>
      <c r="W80" s="9">
        <f t="shared" si="51"/>
        <v>0.45</v>
      </c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7">
        <v>69</v>
      </c>
      <c r="AJ80" s="8">
        <f t="shared" si="52"/>
        <v>8.1770833333333331E-3</v>
      </c>
      <c r="AK80" s="8">
        <f t="shared" si="53"/>
        <v>2.4416639999999996E-2</v>
      </c>
      <c r="AL80" s="8">
        <f t="shared" si="54"/>
        <v>0.21206722666666664</v>
      </c>
      <c r="AM80" s="9">
        <f t="shared" si="55"/>
        <v>0.38151000000000007</v>
      </c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242"/>
    </row>
    <row r="81" spans="2:50" x14ac:dyDescent="0.25">
      <c r="B81" s="241"/>
      <c r="C81" s="10">
        <v>70</v>
      </c>
      <c r="D81" s="11">
        <v>0.24</v>
      </c>
      <c r="E81" s="11">
        <v>0.46</v>
      </c>
      <c r="F81" s="11">
        <v>0.95</v>
      </c>
      <c r="G81" s="12">
        <v>0.97</v>
      </c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10">
        <v>70</v>
      </c>
      <c r="T81" s="11">
        <f t="shared" si="48"/>
        <v>0.12</v>
      </c>
      <c r="U81" s="11">
        <f t="shared" si="49"/>
        <v>0.23</v>
      </c>
      <c r="V81" s="11">
        <f t="shared" si="50"/>
        <v>0.47499999999999998</v>
      </c>
      <c r="W81" s="12">
        <f t="shared" si="51"/>
        <v>0.48499999999999999</v>
      </c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10">
        <v>70</v>
      </c>
      <c r="AJ81" s="11">
        <f t="shared" si="52"/>
        <v>7.2345600000000001E-3</v>
      </c>
      <c r="AK81" s="11">
        <f t="shared" si="53"/>
        <v>5.0939173333333337E-2</v>
      </c>
      <c r="AL81" s="11">
        <f t="shared" si="54"/>
        <v>0.44869291666666661</v>
      </c>
      <c r="AM81" s="12">
        <f t="shared" si="55"/>
        <v>0.47763220333333334</v>
      </c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242"/>
    </row>
    <row r="82" spans="2:50" ht="15.75" thickBot="1" x14ac:dyDescent="0.3">
      <c r="B82" s="243"/>
      <c r="C82" s="244"/>
      <c r="D82" s="244"/>
      <c r="E82" s="244"/>
      <c r="F82" s="244"/>
      <c r="G82" s="244"/>
      <c r="H82" s="244"/>
      <c r="I82" s="244"/>
      <c r="J82" s="244"/>
      <c r="K82" s="244"/>
      <c r="L82" s="244"/>
      <c r="M82" s="244"/>
      <c r="N82" s="244"/>
      <c r="O82" s="244"/>
      <c r="P82" s="244"/>
      <c r="Q82" s="244"/>
      <c r="R82" s="244"/>
      <c r="S82" s="244"/>
      <c r="T82" s="244"/>
      <c r="U82" s="244"/>
      <c r="V82" s="244"/>
      <c r="W82" s="244"/>
      <c r="X82" s="244"/>
      <c r="Y82" s="244"/>
      <c r="Z82" s="244"/>
      <c r="AA82" s="244"/>
      <c r="AB82" s="244"/>
      <c r="AC82" s="244"/>
      <c r="AD82" s="244"/>
      <c r="AE82" s="244"/>
      <c r="AF82" s="244"/>
      <c r="AG82" s="244"/>
      <c r="AH82" s="244"/>
      <c r="AI82" s="244"/>
      <c r="AJ82" s="244"/>
      <c r="AK82" s="244"/>
      <c r="AL82" s="244"/>
      <c r="AM82" s="244"/>
      <c r="AN82" s="244"/>
      <c r="AO82" s="244"/>
      <c r="AP82" s="244"/>
      <c r="AQ82" s="244"/>
      <c r="AR82" s="244"/>
      <c r="AS82" s="244"/>
      <c r="AT82" s="244"/>
      <c r="AU82" s="244"/>
      <c r="AV82" s="244"/>
      <c r="AW82" s="244"/>
      <c r="AX82" s="24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420A1-9DC2-4127-A9DF-80F366EEBD13}">
  <dimension ref="B2:Q47"/>
  <sheetViews>
    <sheetView zoomScale="75" zoomScaleNormal="75" workbookViewId="0">
      <selection activeCell="T21" sqref="T21"/>
    </sheetView>
  </sheetViews>
  <sheetFormatPr defaultRowHeight="15" x14ac:dyDescent="0.25"/>
  <sheetData>
    <row r="2" spans="2:17" ht="15.75" thickBot="1" x14ac:dyDescent="0.3"/>
    <row r="3" spans="2:17" ht="21.75" thickBot="1" x14ac:dyDescent="0.4">
      <c r="B3" s="248" t="s">
        <v>196</v>
      </c>
    </row>
    <row r="4" spans="2:17" x14ac:dyDescent="0.25">
      <c r="B4" s="238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40"/>
    </row>
    <row r="5" spans="2:17" x14ac:dyDescent="0.25">
      <c r="B5" s="241"/>
      <c r="C5" s="8"/>
      <c r="D5" s="8" t="s">
        <v>102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242"/>
    </row>
    <row r="6" spans="2:17" x14ac:dyDescent="0.25">
      <c r="B6" s="241"/>
      <c r="C6" s="8"/>
      <c r="D6" s="121"/>
      <c r="E6" s="212" t="s">
        <v>100</v>
      </c>
      <c r="F6" s="213" t="s">
        <v>101</v>
      </c>
      <c r="G6" s="8"/>
      <c r="H6" s="140"/>
      <c r="I6" s="8"/>
      <c r="J6" s="8"/>
      <c r="K6" s="8"/>
      <c r="L6" s="8"/>
      <c r="M6" s="8"/>
      <c r="N6" s="8"/>
      <c r="O6" s="8"/>
      <c r="P6" s="8"/>
      <c r="Q6" s="242"/>
    </row>
    <row r="7" spans="2:17" x14ac:dyDescent="0.25">
      <c r="B7" s="241"/>
      <c r="C7" s="8"/>
      <c r="D7" s="170" t="s">
        <v>155</v>
      </c>
      <c r="E7" s="43">
        <v>1</v>
      </c>
      <c r="F7" s="47">
        <v>0.1399</v>
      </c>
      <c r="G7" s="8"/>
      <c r="H7" s="8"/>
      <c r="I7" s="8"/>
      <c r="J7" s="8"/>
      <c r="K7" s="8"/>
      <c r="L7" s="8"/>
      <c r="M7" s="8"/>
      <c r="N7" s="8"/>
      <c r="O7" s="8"/>
      <c r="P7" s="8"/>
      <c r="Q7" s="242"/>
    </row>
    <row r="8" spans="2:17" x14ac:dyDescent="0.25">
      <c r="B8" s="241"/>
      <c r="C8" s="8"/>
      <c r="D8" s="169" t="s">
        <v>156</v>
      </c>
      <c r="E8" s="49">
        <v>0.49340000000000001</v>
      </c>
      <c r="F8" s="50">
        <v>0.12559999999999999</v>
      </c>
      <c r="G8" s="8"/>
      <c r="H8" s="8"/>
      <c r="I8" s="8"/>
      <c r="J8" s="8"/>
      <c r="K8" s="8"/>
      <c r="L8" s="8"/>
      <c r="M8" s="8"/>
      <c r="N8" s="8"/>
      <c r="O8" s="8"/>
      <c r="P8" s="8"/>
      <c r="Q8" s="242"/>
    </row>
    <row r="9" spans="2:17" x14ac:dyDescent="0.25">
      <c r="B9" s="241"/>
      <c r="C9" s="8"/>
      <c r="D9" s="170" t="s">
        <v>63</v>
      </c>
      <c r="E9" s="310" t="s">
        <v>64</v>
      </c>
      <c r="F9" s="311"/>
      <c r="G9" s="8"/>
      <c r="H9" s="8"/>
      <c r="I9" s="8"/>
      <c r="J9" s="8"/>
      <c r="K9" s="8"/>
      <c r="L9" s="8"/>
      <c r="M9" s="8"/>
      <c r="N9" s="8"/>
      <c r="O9" s="8"/>
      <c r="P9" s="8"/>
      <c r="Q9" s="242"/>
    </row>
    <row r="10" spans="2:17" x14ac:dyDescent="0.25">
      <c r="B10" s="257"/>
      <c r="C10" s="8"/>
      <c r="D10" s="8"/>
      <c r="E10" s="8"/>
      <c r="F10" s="8"/>
      <c r="G10" s="8"/>
      <c r="H10" s="8"/>
      <c r="I10" s="8"/>
      <c r="J10" s="63"/>
      <c r="K10" s="281" t="s">
        <v>99</v>
      </c>
      <c r="L10" s="8"/>
      <c r="M10" s="8"/>
      <c r="N10" s="8"/>
      <c r="O10" s="8"/>
      <c r="P10" s="8"/>
      <c r="Q10" s="242"/>
    </row>
    <row r="11" spans="2:17" x14ac:dyDescent="0.25">
      <c r="B11" s="241"/>
      <c r="C11" s="96"/>
      <c r="D11" s="13" t="s">
        <v>19</v>
      </c>
      <c r="E11" s="6"/>
      <c r="F11" s="13" t="s">
        <v>20</v>
      </c>
      <c r="G11" s="6"/>
      <c r="H11" s="13" t="s">
        <v>21</v>
      </c>
      <c r="I11" s="6"/>
      <c r="J11" s="8"/>
      <c r="K11" s="13" t="s">
        <v>19</v>
      </c>
      <c r="L11" s="6"/>
      <c r="M11" s="13" t="s">
        <v>20</v>
      </c>
      <c r="N11" s="6"/>
      <c r="O11" s="13" t="s">
        <v>21</v>
      </c>
      <c r="P11" s="6"/>
      <c r="Q11" s="242"/>
    </row>
    <row r="12" spans="2:17" x14ac:dyDescent="0.25">
      <c r="B12" s="241"/>
      <c r="C12" s="97"/>
      <c r="D12" s="7" t="s">
        <v>100</v>
      </c>
      <c r="E12" s="9" t="s">
        <v>101</v>
      </c>
      <c r="F12" s="7" t="s">
        <v>100</v>
      </c>
      <c r="G12" s="9" t="s">
        <v>101</v>
      </c>
      <c r="H12" s="7" t="s">
        <v>100</v>
      </c>
      <c r="I12" s="9" t="s">
        <v>101</v>
      </c>
      <c r="J12" s="8"/>
      <c r="K12" s="7" t="s">
        <v>100</v>
      </c>
      <c r="L12" s="9" t="s">
        <v>101</v>
      </c>
      <c r="M12" s="7" t="s">
        <v>100</v>
      </c>
      <c r="N12" s="9" t="s">
        <v>101</v>
      </c>
      <c r="O12" s="7" t="s">
        <v>100</v>
      </c>
      <c r="P12" s="9" t="s">
        <v>101</v>
      </c>
      <c r="Q12" s="242"/>
    </row>
    <row r="13" spans="2:17" x14ac:dyDescent="0.25">
      <c r="B13" s="241"/>
      <c r="C13" s="97">
        <v>1</v>
      </c>
      <c r="D13" s="7">
        <v>273809.44361820002</v>
      </c>
      <c r="E13" s="9">
        <v>47080.623748500002</v>
      </c>
      <c r="F13" s="62">
        <v>108221.4812872</v>
      </c>
      <c r="G13" s="29">
        <v>5367.7038411000003</v>
      </c>
      <c r="H13" s="62">
        <v>77028.916239999991</v>
      </c>
      <c r="I13" s="9">
        <v>4816.0375568000018</v>
      </c>
      <c r="J13" s="8"/>
      <c r="K13" s="7">
        <f>D13/200156.311688017</f>
        <v>1.3679780632897847</v>
      </c>
      <c r="L13" s="9">
        <f t="shared" ref="L13:L46" si="0">E13/200156.311688017</f>
        <v>0.23521928112806362</v>
      </c>
      <c r="M13" s="7">
        <f t="shared" ref="M13:M45" si="1">F13/200156.311688017</f>
        <v>0.5406848296439658</v>
      </c>
      <c r="N13" s="9">
        <f t="shared" ref="N13:N45" si="2">G13/200156.311688017</f>
        <v>2.6817559715361976E-2</v>
      </c>
      <c r="O13" s="7">
        <f t="shared" ref="O13:O45" si="3">H13/200156.311688017</f>
        <v>0.38484380327743406</v>
      </c>
      <c r="P13" s="9">
        <f t="shared" ref="P13:P45" si="4">I13/200156.311688017</f>
        <v>2.4061382407499315E-2</v>
      </c>
      <c r="Q13" s="242"/>
    </row>
    <row r="14" spans="2:17" x14ac:dyDescent="0.25">
      <c r="B14" s="241"/>
      <c r="C14" s="97">
        <v>2</v>
      </c>
      <c r="D14" s="7">
        <v>128918.67619300001</v>
      </c>
      <c r="E14" s="9">
        <v>10992.293232599999</v>
      </c>
      <c r="F14" s="62">
        <v>134054.94586500002</v>
      </c>
      <c r="G14" s="29">
        <v>34147.389518600001</v>
      </c>
      <c r="H14" s="62">
        <v>195360.83796639999</v>
      </c>
      <c r="I14" s="9">
        <v>43489.658220599995</v>
      </c>
      <c r="J14" s="8"/>
      <c r="K14" s="7">
        <f t="shared" ref="K14:K46" si="5">D14/200156.311688017</f>
        <v>0.64408998699948627</v>
      </c>
      <c r="L14" s="9">
        <f t="shared" si="0"/>
        <v>5.4918544111332603E-2</v>
      </c>
      <c r="M14" s="7">
        <f t="shared" si="1"/>
        <v>0.66975127955970237</v>
      </c>
      <c r="N14" s="9">
        <f t="shared" si="2"/>
        <v>0.17060361090099135</v>
      </c>
      <c r="O14" s="7">
        <f t="shared" si="3"/>
        <v>0.97604135647197721</v>
      </c>
      <c r="P14" s="9">
        <f t="shared" si="4"/>
        <v>0.21727847527679858</v>
      </c>
      <c r="Q14" s="242"/>
    </row>
    <row r="15" spans="2:17" x14ac:dyDescent="0.25">
      <c r="B15" s="241"/>
      <c r="C15" s="97">
        <v>3</v>
      </c>
      <c r="D15" s="7">
        <v>136361.61590700003</v>
      </c>
      <c r="E15" s="9">
        <v>21012.021272799997</v>
      </c>
      <c r="F15" s="62">
        <v>109903.4942151</v>
      </c>
      <c r="G15" s="29">
        <v>35066.360799999995</v>
      </c>
      <c r="H15" s="62">
        <v>300772.61236210004</v>
      </c>
      <c r="I15" s="9">
        <v>12235.395527900009</v>
      </c>
      <c r="J15" s="8"/>
      <c r="K15" s="7">
        <f t="shared" si="5"/>
        <v>0.68127562282195941</v>
      </c>
      <c r="L15" s="9">
        <f t="shared" si="0"/>
        <v>0.10497805987528071</v>
      </c>
      <c r="M15" s="7">
        <f t="shared" si="1"/>
        <v>0.54908832645960326</v>
      </c>
      <c r="N15" s="9">
        <f t="shared" si="2"/>
        <v>0.17519487896368621</v>
      </c>
      <c r="O15" s="7">
        <f t="shared" si="3"/>
        <v>1.5026886228345042</v>
      </c>
      <c r="P15" s="9">
        <f t="shared" si="4"/>
        <v>6.112920159605699E-2</v>
      </c>
      <c r="Q15" s="242"/>
    </row>
    <row r="16" spans="2:17" x14ac:dyDescent="0.25">
      <c r="B16" s="241"/>
      <c r="C16" s="97">
        <v>4</v>
      </c>
      <c r="D16" s="7">
        <v>125521.5515384</v>
      </c>
      <c r="E16" s="9">
        <v>27965.599570400005</v>
      </c>
      <c r="F16" s="62">
        <v>188798.19878879999</v>
      </c>
      <c r="G16" s="29">
        <v>30101.682955600001</v>
      </c>
      <c r="H16" s="62">
        <v>243107.82234879999</v>
      </c>
      <c r="I16" s="9">
        <v>7807.7264648</v>
      </c>
      <c r="J16" s="8"/>
      <c r="K16" s="7">
        <f t="shared" si="5"/>
        <v>0.62711762861642872</v>
      </c>
      <c r="L16" s="9">
        <f t="shared" si="0"/>
        <v>0.13971879944505519</v>
      </c>
      <c r="M16" s="7">
        <f t="shared" si="1"/>
        <v>0.94325378598642007</v>
      </c>
      <c r="N16" s="9">
        <f t="shared" si="2"/>
        <v>0.15039087551992564</v>
      </c>
      <c r="O16" s="7">
        <f t="shared" si="3"/>
        <v>1.2145898388042409</v>
      </c>
      <c r="P16" s="9">
        <f t="shared" si="4"/>
        <v>3.9008145178903365E-2</v>
      </c>
      <c r="Q16" s="242"/>
    </row>
    <row r="17" spans="2:17" x14ac:dyDescent="0.25">
      <c r="B17" s="241"/>
      <c r="C17" s="97">
        <v>5</v>
      </c>
      <c r="D17" s="7">
        <v>247286.9929822</v>
      </c>
      <c r="E17" s="9">
        <v>51228.294163900006</v>
      </c>
      <c r="F17" s="62">
        <v>258199.31622190002</v>
      </c>
      <c r="G17" s="29">
        <v>90244.334355200015</v>
      </c>
      <c r="H17" s="62">
        <v>313655.43200520001</v>
      </c>
      <c r="I17" s="9">
        <v>13271.937399600001</v>
      </c>
      <c r="J17" s="8"/>
      <c r="K17" s="7">
        <f t="shared" si="5"/>
        <v>1.2354693733947568</v>
      </c>
      <c r="L17" s="9">
        <f t="shared" si="0"/>
        <v>0.25594143762875377</v>
      </c>
      <c r="M17" s="7">
        <f t="shared" si="1"/>
        <v>1.2899883798036529</v>
      </c>
      <c r="N17" s="9">
        <f t="shared" si="2"/>
        <v>0.45086929107618434</v>
      </c>
      <c r="O17" s="7">
        <f t="shared" si="3"/>
        <v>1.567052416983451</v>
      </c>
      <c r="P17" s="9">
        <f t="shared" si="4"/>
        <v>6.6307863527615987E-2</v>
      </c>
      <c r="Q17" s="242"/>
    </row>
    <row r="18" spans="2:17" x14ac:dyDescent="0.25">
      <c r="B18" s="241"/>
      <c r="C18" s="97">
        <v>6</v>
      </c>
      <c r="D18" s="7">
        <v>245655.84160109999</v>
      </c>
      <c r="E18" s="9">
        <v>27538.352001600004</v>
      </c>
      <c r="F18" s="62">
        <v>133909.78447079999</v>
      </c>
      <c r="G18" s="29">
        <v>38131.594145999996</v>
      </c>
      <c r="H18" s="62">
        <v>315761.65140960005</v>
      </c>
      <c r="I18" s="9">
        <v>20981.562101999996</v>
      </c>
      <c r="J18" s="8"/>
      <c r="K18" s="7">
        <f t="shared" si="5"/>
        <v>1.2273199857119816</v>
      </c>
      <c r="L18" s="9">
        <f t="shared" si="0"/>
        <v>0.13758422989190539</v>
      </c>
      <c r="M18" s="7">
        <f t="shared" si="1"/>
        <v>0.66902603940626526</v>
      </c>
      <c r="N18" s="9">
        <f t="shared" si="2"/>
        <v>0.19050907675315074</v>
      </c>
      <c r="O18" s="7">
        <f t="shared" si="3"/>
        <v>1.5775752897654145</v>
      </c>
      <c r="P18" s="9">
        <f t="shared" si="4"/>
        <v>0.10482588295643601</v>
      </c>
      <c r="Q18" s="242"/>
    </row>
    <row r="19" spans="2:17" x14ac:dyDescent="0.25">
      <c r="B19" s="241"/>
      <c r="C19" s="97">
        <v>7</v>
      </c>
      <c r="D19" s="7">
        <v>171344.97013199999</v>
      </c>
      <c r="E19" s="9">
        <v>17695.144066399997</v>
      </c>
      <c r="F19" s="62">
        <v>56488.232967000004</v>
      </c>
      <c r="G19" s="29">
        <v>20183.4683372</v>
      </c>
      <c r="H19" s="62">
        <v>309268.06073520001</v>
      </c>
      <c r="I19" s="9">
        <v>75832.371103400015</v>
      </c>
      <c r="J19" s="8"/>
      <c r="K19" s="7">
        <f t="shared" si="5"/>
        <v>0.85605579302977386</v>
      </c>
      <c r="L19" s="9">
        <f t="shared" si="0"/>
        <v>8.8406625387768736E-2</v>
      </c>
      <c r="M19" s="7">
        <f t="shared" si="1"/>
        <v>0.28222059294861523</v>
      </c>
      <c r="N19" s="9">
        <f t="shared" si="2"/>
        <v>0.10083853048141647</v>
      </c>
      <c r="O19" s="7">
        <f t="shared" si="3"/>
        <v>1.545132692179376</v>
      </c>
      <c r="P19" s="9">
        <f t="shared" si="4"/>
        <v>0.37886574979259052</v>
      </c>
      <c r="Q19" s="242"/>
    </row>
    <row r="20" spans="2:17" x14ac:dyDescent="0.25">
      <c r="B20" s="241"/>
      <c r="C20" s="97">
        <v>8</v>
      </c>
      <c r="D20" s="7">
        <v>195266.8726608</v>
      </c>
      <c r="E20" s="9">
        <v>2040</v>
      </c>
      <c r="F20" s="62">
        <v>207042.92338639998</v>
      </c>
      <c r="G20" s="29">
        <v>46494.298400000007</v>
      </c>
      <c r="H20" s="62">
        <v>165102.951627</v>
      </c>
      <c r="I20" s="9">
        <v>5726.4228914999985</v>
      </c>
      <c r="J20" s="8"/>
      <c r="K20" s="7">
        <f t="shared" si="5"/>
        <v>0.97557189685410384</v>
      </c>
      <c r="L20" s="9">
        <f t="shared" si="0"/>
        <v>1.0192034329548105E-2</v>
      </c>
      <c r="M20" s="7">
        <f t="shared" si="1"/>
        <v>1.0344061680608758</v>
      </c>
      <c r="N20" s="9">
        <f t="shared" si="2"/>
        <v>0.23228994383384979</v>
      </c>
      <c r="O20" s="7">
        <f t="shared" si="3"/>
        <v>0.82487007396671774</v>
      </c>
      <c r="P20" s="9">
        <f t="shared" si="4"/>
        <v>2.8609754262587307E-2</v>
      </c>
      <c r="Q20" s="242"/>
    </row>
    <row r="21" spans="2:17" x14ac:dyDescent="0.25">
      <c r="B21" s="241"/>
      <c r="C21" s="97">
        <v>9</v>
      </c>
      <c r="D21" s="7">
        <v>134386.55666960002</v>
      </c>
      <c r="E21" s="9">
        <v>19320.080226299993</v>
      </c>
      <c r="F21" s="62">
        <v>189414.3360942</v>
      </c>
      <c r="G21" s="29">
        <v>22627.788878299991</v>
      </c>
      <c r="H21" s="62">
        <v>121618.59585119999</v>
      </c>
      <c r="I21" s="9">
        <v>16846.475415000001</v>
      </c>
      <c r="J21" s="8"/>
      <c r="K21" s="7">
        <f t="shared" si="5"/>
        <v>0.67140803872859078</v>
      </c>
      <c r="L21" s="9">
        <f t="shared" si="0"/>
        <v>9.652496123336915E-2</v>
      </c>
      <c r="M21" s="7">
        <f t="shared" si="1"/>
        <v>0.94633206665718095</v>
      </c>
      <c r="N21" s="9">
        <f t="shared" si="2"/>
        <v>0.11305058874970604</v>
      </c>
      <c r="O21" s="7">
        <f t="shared" si="3"/>
        <v>0.60761809020924851</v>
      </c>
      <c r="P21" s="9">
        <f t="shared" si="4"/>
        <v>8.4166595961553028E-2</v>
      </c>
      <c r="Q21" s="242"/>
    </row>
    <row r="22" spans="2:17" x14ac:dyDescent="0.25">
      <c r="B22" s="241"/>
      <c r="C22" s="97">
        <v>10</v>
      </c>
      <c r="D22" s="7">
        <v>242038.45958819997</v>
      </c>
      <c r="E22" s="9">
        <v>38907.120733200005</v>
      </c>
      <c r="F22" s="62">
        <v>97705.457392199998</v>
      </c>
      <c r="G22" s="29">
        <v>12800.179405699997</v>
      </c>
      <c r="H22" s="62">
        <v>247844.77149509999</v>
      </c>
      <c r="I22" s="9">
        <v>61618.606506200005</v>
      </c>
      <c r="J22" s="8"/>
      <c r="K22" s="7">
        <f t="shared" si="5"/>
        <v>1.2092472005852333</v>
      </c>
      <c r="L22" s="9">
        <f t="shared" si="0"/>
        <v>0.19438368145914084</v>
      </c>
      <c r="M22" s="7">
        <f t="shared" si="1"/>
        <v>0.48814577251250102</v>
      </c>
      <c r="N22" s="9">
        <f t="shared" si="2"/>
        <v>6.3950915650622067E-2</v>
      </c>
      <c r="O22" s="7">
        <f t="shared" si="3"/>
        <v>1.2382560879789533</v>
      </c>
      <c r="P22" s="9">
        <f t="shared" si="4"/>
        <v>0.30785242786769934</v>
      </c>
      <c r="Q22" s="242"/>
    </row>
    <row r="23" spans="2:17" x14ac:dyDescent="0.25">
      <c r="B23" s="241"/>
      <c r="C23" s="97">
        <v>11</v>
      </c>
      <c r="D23" s="7">
        <v>108631.25191200001</v>
      </c>
      <c r="E23" s="9">
        <v>10326.979264000001</v>
      </c>
      <c r="F23" s="62">
        <v>74925.462427199993</v>
      </c>
      <c r="G23" s="29">
        <v>28881.761999999999</v>
      </c>
      <c r="H23" s="62">
        <v>207427.22385399998</v>
      </c>
      <c r="I23" s="9">
        <v>45844.632421499999</v>
      </c>
      <c r="J23" s="8"/>
      <c r="K23" s="7">
        <f t="shared" si="5"/>
        <v>0.54273208272004525</v>
      </c>
      <c r="L23" s="9">
        <f t="shared" si="0"/>
        <v>5.1594572146676197E-2</v>
      </c>
      <c r="M23" s="7">
        <f t="shared" si="1"/>
        <v>0.37433474765455343</v>
      </c>
      <c r="N23" s="9">
        <f t="shared" si="2"/>
        <v>0.14429603421658721</v>
      </c>
      <c r="O23" s="7">
        <f t="shared" si="3"/>
        <v>1.0363261698053075</v>
      </c>
      <c r="P23" s="9">
        <f t="shared" si="4"/>
        <v>0.22904415071835396</v>
      </c>
      <c r="Q23" s="242"/>
    </row>
    <row r="24" spans="2:17" x14ac:dyDescent="0.25">
      <c r="B24" s="241"/>
      <c r="C24" s="97">
        <v>12</v>
      </c>
      <c r="D24" s="7">
        <v>215005.62936720005</v>
      </c>
      <c r="E24" s="9">
        <v>62364.732100000001</v>
      </c>
      <c r="F24" s="62">
        <v>405597.85954199993</v>
      </c>
      <c r="G24" s="29">
        <v>4247.3029280000019</v>
      </c>
      <c r="H24" s="62">
        <v>492895.60036496149</v>
      </c>
      <c r="I24" s="9">
        <v>66474.434336099992</v>
      </c>
      <c r="J24" s="8"/>
      <c r="K24" s="7">
        <f t="shared" si="5"/>
        <v>1.0741886056649996</v>
      </c>
      <c r="L24" s="9">
        <f t="shared" si="0"/>
        <v>0.31158014240993659</v>
      </c>
      <c r="M24" s="7">
        <f t="shared" si="1"/>
        <v>2.0264055433545556</v>
      </c>
      <c r="N24" s="9">
        <f t="shared" si="2"/>
        <v>2.1219930024591275E-2</v>
      </c>
      <c r="O24" s="7">
        <f t="shared" si="3"/>
        <v>2.4625533724524074</v>
      </c>
      <c r="P24" s="9">
        <f t="shared" si="4"/>
        <v>0.33211260627001099</v>
      </c>
      <c r="Q24" s="242"/>
    </row>
    <row r="25" spans="2:17" x14ac:dyDescent="0.25">
      <c r="B25" s="241"/>
      <c r="C25" s="97">
        <v>13</v>
      </c>
      <c r="D25" s="7">
        <v>209436.53741639998</v>
      </c>
      <c r="E25" s="9">
        <v>39525.951020399996</v>
      </c>
      <c r="F25" s="62">
        <v>236857.79879500001</v>
      </c>
      <c r="G25" s="29">
        <v>59636.584144799999</v>
      </c>
      <c r="H25" s="62">
        <v>240692.14347750004</v>
      </c>
      <c r="I25" s="9">
        <v>3458.9983911999989</v>
      </c>
      <c r="J25" s="8"/>
      <c r="K25" s="7">
        <f t="shared" si="5"/>
        <v>1.0463648917694288</v>
      </c>
      <c r="L25" s="9">
        <f t="shared" si="0"/>
        <v>0.19747541652350672</v>
      </c>
      <c r="M25" s="7">
        <f t="shared" si="1"/>
        <v>1.1833641257548224</v>
      </c>
      <c r="N25" s="9">
        <f t="shared" si="2"/>
        <v>0.29795005534352248</v>
      </c>
      <c r="O25" s="7">
        <f t="shared" si="3"/>
        <v>1.2025208770466658</v>
      </c>
      <c r="P25" s="9">
        <f t="shared" si="4"/>
        <v>1.7281485465177479E-2</v>
      </c>
      <c r="Q25" s="242"/>
    </row>
    <row r="26" spans="2:17" x14ac:dyDescent="0.25">
      <c r="B26" s="241"/>
      <c r="C26" s="97">
        <v>14</v>
      </c>
      <c r="D26" s="7">
        <v>208116.76669680004</v>
      </c>
      <c r="E26" s="9">
        <v>15205.739539500002</v>
      </c>
      <c r="F26" s="62">
        <v>240890.86180819999</v>
      </c>
      <c r="G26" s="29">
        <v>12682.8894318</v>
      </c>
      <c r="H26" s="62">
        <v>250808.9929592</v>
      </c>
      <c r="I26" s="9">
        <v>23284.211754600004</v>
      </c>
      <c r="J26" s="8"/>
      <c r="K26" s="7">
        <f t="shared" si="5"/>
        <v>1.0397711915334999</v>
      </c>
      <c r="L26" s="9">
        <f t="shared" si="0"/>
        <v>7.5969323231740687E-2</v>
      </c>
      <c r="M26" s="7">
        <f t="shared" si="1"/>
        <v>1.2035136927566681</v>
      </c>
      <c r="N26" s="9">
        <f t="shared" si="2"/>
        <v>6.3364923768023759E-2</v>
      </c>
      <c r="O26" s="7">
        <f t="shared" si="3"/>
        <v>1.2530656207840958</v>
      </c>
      <c r="P26" s="9">
        <f t="shared" si="4"/>
        <v>0.11633013997026997</v>
      </c>
      <c r="Q26" s="242"/>
    </row>
    <row r="27" spans="2:17" x14ac:dyDescent="0.25">
      <c r="B27" s="241"/>
      <c r="C27" s="97">
        <v>15</v>
      </c>
      <c r="D27" s="7">
        <v>280023.39031540003</v>
      </c>
      <c r="E27" s="9">
        <v>47444.768418600004</v>
      </c>
      <c r="F27" s="62">
        <v>266661.1097195</v>
      </c>
      <c r="G27" s="29">
        <v>24494.833329999994</v>
      </c>
      <c r="H27" s="62">
        <v>107865.865705</v>
      </c>
      <c r="I27" s="9">
        <v>3881.944120599996</v>
      </c>
      <c r="J27" s="8"/>
      <c r="K27" s="7">
        <f t="shared" si="5"/>
        <v>1.3990235329269634</v>
      </c>
      <c r="L27" s="9">
        <f t="shared" si="0"/>
        <v>0.23703858258815244</v>
      </c>
      <c r="M27" s="7">
        <f t="shared" si="1"/>
        <v>1.3322643061845774</v>
      </c>
      <c r="N27" s="9">
        <f t="shared" si="2"/>
        <v>0.12237852068427404</v>
      </c>
      <c r="O27" s="7">
        <f t="shared" si="3"/>
        <v>0.53890814031950274</v>
      </c>
      <c r="P27" s="9">
        <f t="shared" si="4"/>
        <v>1.9394562618893427E-2</v>
      </c>
      <c r="Q27" s="242"/>
    </row>
    <row r="28" spans="2:17" x14ac:dyDescent="0.25">
      <c r="B28" s="241"/>
      <c r="C28" s="97">
        <v>16</v>
      </c>
      <c r="D28" s="7">
        <v>399321.80528240005</v>
      </c>
      <c r="E28" s="9">
        <v>112115.60995999999</v>
      </c>
      <c r="F28" s="62">
        <v>113233.24178880001</v>
      </c>
      <c r="G28" s="29">
        <v>31123.125790200003</v>
      </c>
      <c r="H28" s="7">
        <v>130966.7282295</v>
      </c>
      <c r="I28" s="9">
        <v>295.2837337999996</v>
      </c>
      <c r="J28" s="8"/>
      <c r="K28" s="7">
        <f t="shared" si="5"/>
        <v>1.9950497784192869</v>
      </c>
      <c r="L28" s="9">
        <f t="shared" si="0"/>
        <v>0.56014026744634571</v>
      </c>
      <c r="M28" s="7">
        <f t="shared" si="1"/>
        <v>0.56572406252817198</v>
      </c>
      <c r="N28" s="9">
        <f t="shared" si="2"/>
        <v>0.15549410122380511</v>
      </c>
      <c r="O28" s="7">
        <f t="shared" si="3"/>
        <v>0.654322250070422</v>
      </c>
      <c r="P28" s="9">
        <f t="shared" si="4"/>
        <v>1.4752656626699707E-3</v>
      </c>
      <c r="Q28" s="242"/>
    </row>
    <row r="29" spans="2:17" x14ac:dyDescent="0.25">
      <c r="B29" s="241"/>
      <c r="C29" s="97">
        <v>17</v>
      </c>
      <c r="D29" s="7">
        <v>214163.73823839999</v>
      </c>
      <c r="E29" s="9">
        <v>27947.582493599999</v>
      </c>
      <c r="F29" s="62">
        <v>256728.67325279998</v>
      </c>
      <c r="G29" s="29">
        <v>3459.2523940000001</v>
      </c>
      <c r="H29" s="7">
        <v>365888.63653419999</v>
      </c>
      <c r="I29" s="9">
        <v>76328.307724500002</v>
      </c>
      <c r="J29" s="8"/>
      <c r="K29" s="7">
        <f t="shared" si="5"/>
        <v>1.069982437387317</v>
      </c>
      <c r="L29" s="9">
        <f t="shared" si="0"/>
        <v>0.13962878441306315</v>
      </c>
      <c r="M29" s="7">
        <f t="shared" si="1"/>
        <v>1.2826409074371941</v>
      </c>
      <c r="N29" s="9">
        <f t="shared" si="2"/>
        <v>1.7282754487362485E-2</v>
      </c>
      <c r="O29" s="7">
        <f t="shared" si="3"/>
        <v>1.828014482523586</v>
      </c>
      <c r="P29" s="9">
        <f t="shared" si="4"/>
        <v>0.38134349639432147</v>
      </c>
      <c r="Q29" s="242"/>
    </row>
    <row r="30" spans="2:17" x14ac:dyDescent="0.25">
      <c r="B30" s="241"/>
      <c r="C30" s="97">
        <v>18</v>
      </c>
      <c r="D30" s="7">
        <v>243078.2745876</v>
      </c>
      <c r="E30" s="9">
        <v>10269.364270000005</v>
      </c>
      <c r="F30" s="62">
        <v>223246.95787699998</v>
      </c>
      <c r="G30" s="29">
        <v>8315.1720384</v>
      </c>
      <c r="H30" s="7">
        <v>198037.02666000003</v>
      </c>
      <c r="I30" s="9">
        <v>9387.8172640000012</v>
      </c>
      <c r="J30" s="8"/>
      <c r="K30" s="7">
        <f t="shared" si="5"/>
        <v>1.2144422153745784</v>
      </c>
      <c r="L30" s="9">
        <f t="shared" si="0"/>
        <v>5.1306722148271949E-2</v>
      </c>
      <c r="M30" s="7">
        <f t="shared" si="1"/>
        <v>1.1153630679654722</v>
      </c>
      <c r="N30" s="9">
        <f t="shared" si="2"/>
        <v>4.1543391603662397E-2</v>
      </c>
      <c r="O30" s="7">
        <f t="shared" si="3"/>
        <v>0.9894118501178204</v>
      </c>
      <c r="P30" s="9">
        <f t="shared" si="4"/>
        <v>4.6902429330496265E-2</v>
      </c>
      <c r="Q30" s="242"/>
    </row>
    <row r="31" spans="2:17" x14ac:dyDescent="0.25">
      <c r="B31" s="241"/>
      <c r="C31" s="97">
        <v>19</v>
      </c>
      <c r="D31" s="7">
        <v>278794.04454720003</v>
      </c>
      <c r="E31" s="9">
        <v>51221.219266699998</v>
      </c>
      <c r="F31" s="62">
        <v>239861.0415203</v>
      </c>
      <c r="G31" s="29">
        <v>34087.845217900001</v>
      </c>
      <c r="H31" s="7">
        <v>77325.508656000005</v>
      </c>
      <c r="I31" s="9">
        <v>21668.278549399998</v>
      </c>
      <c r="J31" s="8"/>
      <c r="K31" s="7">
        <f t="shared" si="5"/>
        <v>1.3928816043620718</v>
      </c>
      <c r="L31" s="9">
        <f t="shared" si="0"/>
        <v>0.25590609076839077</v>
      </c>
      <c r="M31" s="7">
        <f t="shared" si="1"/>
        <v>1.198368612498069</v>
      </c>
      <c r="N31" s="9">
        <f t="shared" si="2"/>
        <v>0.17030612190252892</v>
      </c>
      <c r="O31" s="7">
        <f t="shared" si="3"/>
        <v>0.38632560724103981</v>
      </c>
      <c r="P31" s="9">
        <f t="shared" si="4"/>
        <v>0.10825678374396842</v>
      </c>
      <c r="Q31" s="242"/>
    </row>
    <row r="32" spans="2:17" x14ac:dyDescent="0.25">
      <c r="B32" s="241"/>
      <c r="C32" s="97">
        <v>20</v>
      </c>
      <c r="D32" s="7">
        <v>91872.34591199999</v>
      </c>
      <c r="E32" s="9">
        <v>413.48126000000019</v>
      </c>
      <c r="F32" s="62">
        <v>102016.18052280002</v>
      </c>
      <c r="G32" s="29">
        <v>18751.111352100001</v>
      </c>
      <c r="H32" s="7">
        <v>119054.07005519998</v>
      </c>
      <c r="I32" s="9">
        <v>35780.975696400012</v>
      </c>
      <c r="J32" s="8"/>
      <c r="K32" s="7">
        <f t="shared" si="5"/>
        <v>0.45900299189765803</v>
      </c>
      <c r="L32" s="9">
        <f t="shared" si="0"/>
        <v>2.0657917630121604E-3</v>
      </c>
      <c r="M32" s="7">
        <f t="shared" si="1"/>
        <v>0.50968255591066403</v>
      </c>
      <c r="N32" s="9">
        <f t="shared" si="2"/>
        <v>9.3682338538128629E-2</v>
      </c>
      <c r="O32" s="7">
        <f t="shared" si="3"/>
        <v>0.59480547503677605</v>
      </c>
      <c r="P32" s="9">
        <f t="shared" si="4"/>
        <v>0.17876516306001733</v>
      </c>
      <c r="Q32" s="242"/>
    </row>
    <row r="33" spans="2:17" x14ac:dyDescent="0.25">
      <c r="B33" s="241"/>
      <c r="C33" s="97">
        <v>21</v>
      </c>
      <c r="D33" s="7">
        <v>156558.33899719999</v>
      </c>
      <c r="E33" s="9">
        <v>45427.494608699999</v>
      </c>
      <c r="F33" s="62">
        <v>253971.45195379996</v>
      </c>
      <c r="G33" s="29">
        <v>14620.881210300002</v>
      </c>
      <c r="H33" s="7">
        <v>107413.26896719998</v>
      </c>
      <c r="I33" s="9">
        <v>38215.259329199995</v>
      </c>
      <c r="J33" s="8"/>
      <c r="K33" s="7">
        <f t="shared" si="5"/>
        <v>0.7821803753120059</v>
      </c>
      <c r="L33" s="9">
        <f t="shared" si="0"/>
        <v>0.2269600904692313</v>
      </c>
      <c r="M33" s="7">
        <f t="shared" si="1"/>
        <v>1.2688655671756404</v>
      </c>
      <c r="N33" s="9">
        <f t="shared" si="2"/>
        <v>7.3047315305697288E-2</v>
      </c>
      <c r="O33" s="7">
        <f t="shared" si="3"/>
        <v>0.53664692390327762</v>
      </c>
      <c r="P33" s="9">
        <f t="shared" si="4"/>
        <v>0.19092707597832834</v>
      </c>
      <c r="Q33" s="242"/>
    </row>
    <row r="34" spans="2:17" x14ac:dyDescent="0.25">
      <c r="B34" s="241"/>
      <c r="C34" s="97">
        <v>22</v>
      </c>
      <c r="D34" s="7">
        <v>129377.20179519996</v>
      </c>
      <c r="E34" s="9">
        <v>27715.679052000007</v>
      </c>
      <c r="F34" s="62">
        <v>178506.93143920001</v>
      </c>
      <c r="G34" s="29">
        <v>13878.674980500002</v>
      </c>
      <c r="H34" s="7">
        <v>305528.27955299994</v>
      </c>
      <c r="I34" s="9">
        <v>63085.551132500004</v>
      </c>
      <c r="J34" s="8"/>
      <c r="K34" s="7">
        <f t="shared" si="5"/>
        <v>0.64638082458703461</v>
      </c>
      <c r="L34" s="9">
        <f t="shared" si="0"/>
        <v>0.13847017272780457</v>
      </c>
      <c r="M34" s="7">
        <f t="shared" si="1"/>
        <v>0.89183763396598847</v>
      </c>
      <c r="N34" s="9">
        <f t="shared" si="2"/>
        <v>6.9339182279360978E-2</v>
      </c>
      <c r="O34" s="7">
        <f t="shared" si="3"/>
        <v>1.5264483891431107</v>
      </c>
      <c r="P34" s="9">
        <f t="shared" si="4"/>
        <v>0.31518142296122664</v>
      </c>
      <c r="Q34" s="242"/>
    </row>
    <row r="35" spans="2:17" x14ac:dyDescent="0.25">
      <c r="B35" s="241"/>
      <c r="C35" s="97">
        <v>23</v>
      </c>
      <c r="D35" s="7">
        <v>120165.35080679999</v>
      </c>
      <c r="E35" s="9">
        <v>12177.332967400012</v>
      </c>
      <c r="F35" s="62">
        <v>172983.28413919997</v>
      </c>
      <c r="G35" s="29">
        <v>30765.523732699996</v>
      </c>
      <c r="H35" s="7">
        <v>74982.48993359998</v>
      </c>
      <c r="I35" s="9">
        <v>1002.9901112000023</v>
      </c>
      <c r="J35" s="8"/>
      <c r="K35" s="7">
        <f t="shared" si="5"/>
        <v>0.60035753953191007</v>
      </c>
      <c r="L35" s="9">
        <f t="shared" si="0"/>
        <v>6.0839115512783738E-2</v>
      </c>
      <c r="M35" s="7">
        <f t="shared" si="1"/>
        <v>0.86424096587485311</v>
      </c>
      <c r="N35" s="9">
        <f t="shared" si="2"/>
        <v>0.15370748727951242</v>
      </c>
      <c r="O35" s="7">
        <f t="shared" si="3"/>
        <v>0.37461966250894424</v>
      </c>
      <c r="P35" s="9">
        <f t="shared" si="4"/>
        <v>5.0110341399743604E-3</v>
      </c>
      <c r="Q35" s="242"/>
    </row>
    <row r="36" spans="2:17" x14ac:dyDescent="0.25">
      <c r="B36" s="241"/>
      <c r="C36" s="97">
        <v>24</v>
      </c>
      <c r="D36" s="7">
        <v>271705.66428520001</v>
      </c>
      <c r="E36" s="9">
        <v>54743.37966150001</v>
      </c>
      <c r="F36" s="62">
        <v>367903.94311679999</v>
      </c>
      <c r="G36" s="29">
        <v>55985.329870800007</v>
      </c>
      <c r="H36" s="7">
        <v>129477.57328419999</v>
      </c>
      <c r="I36" s="9">
        <v>2559.6307528000007</v>
      </c>
      <c r="J36" s="8"/>
      <c r="K36" s="7">
        <f t="shared" si="5"/>
        <v>1.357467381336976</v>
      </c>
      <c r="L36" s="9">
        <f t="shared" si="0"/>
        <v>0.27350313962034001</v>
      </c>
      <c r="M36" s="7">
        <f t="shared" si="1"/>
        <v>1.8380831461875189</v>
      </c>
      <c r="N36" s="9">
        <f t="shared" si="2"/>
        <v>0.2797080411736611</v>
      </c>
      <c r="O36" s="7">
        <f t="shared" si="3"/>
        <v>0.64688229010742493</v>
      </c>
      <c r="P36" s="9">
        <f t="shared" si="4"/>
        <v>1.2788159070345424E-2</v>
      </c>
      <c r="Q36" s="242"/>
    </row>
    <row r="37" spans="2:17" x14ac:dyDescent="0.25">
      <c r="B37" s="241"/>
      <c r="C37" s="97">
        <v>25</v>
      </c>
      <c r="D37" s="62">
        <v>173006.22218099999</v>
      </c>
      <c r="E37" s="29">
        <v>18973.564488600001</v>
      </c>
      <c r="F37" s="62">
        <v>458176.53972719988</v>
      </c>
      <c r="G37" s="29">
        <v>48693.234442499997</v>
      </c>
      <c r="H37" s="7">
        <v>207986.35481250001</v>
      </c>
      <c r="I37" s="9">
        <v>446.3873002000002</v>
      </c>
      <c r="J37" s="8"/>
      <c r="K37" s="7">
        <f t="shared" si="5"/>
        <v>0.86435556651675427</v>
      </c>
      <c r="L37" s="9">
        <f t="shared" si="0"/>
        <v>9.4793735598875509E-2</v>
      </c>
      <c r="M37" s="7">
        <f t="shared" si="1"/>
        <v>2.2890936381829325</v>
      </c>
      <c r="N37" s="9">
        <f t="shared" si="2"/>
        <v>0.2432760377719089</v>
      </c>
      <c r="O37" s="7">
        <f t="shared" si="3"/>
        <v>1.0391196413365553</v>
      </c>
      <c r="P37" s="9">
        <f t="shared" si="4"/>
        <v>2.2301934744670088E-3</v>
      </c>
      <c r="Q37" s="242"/>
    </row>
    <row r="38" spans="2:17" x14ac:dyDescent="0.25">
      <c r="B38" s="241"/>
      <c r="C38" s="97">
        <v>26</v>
      </c>
      <c r="D38" s="62">
        <v>500430.84708194254</v>
      </c>
      <c r="E38" s="29">
        <v>2551.4760960000012</v>
      </c>
      <c r="F38" s="62">
        <v>261213.40467990006</v>
      </c>
      <c r="G38" s="29">
        <v>5418.1343076000012</v>
      </c>
      <c r="H38" s="7">
        <v>53218.678896500009</v>
      </c>
      <c r="I38" s="9">
        <v>5778.2793684000007</v>
      </c>
      <c r="J38" s="8"/>
      <c r="K38" s="7">
        <f t="shared" si="5"/>
        <v>2.5002001828549001</v>
      </c>
      <c r="L38" s="9">
        <f t="shared" si="0"/>
        <v>1.2747417628163426E-2</v>
      </c>
      <c r="M38" s="7">
        <f t="shared" si="1"/>
        <v>1.3050470528606291</v>
      </c>
      <c r="N38" s="9">
        <f t="shared" si="2"/>
        <v>2.706951512998116E-2</v>
      </c>
      <c r="O38" s="7">
        <f t="shared" si="3"/>
        <v>0.26588558935604184</v>
      </c>
      <c r="P38" s="9">
        <f t="shared" si="4"/>
        <v>2.8868834161006055E-2</v>
      </c>
      <c r="Q38" s="242"/>
    </row>
    <row r="39" spans="2:17" x14ac:dyDescent="0.25">
      <c r="B39" s="241"/>
      <c r="C39" s="97">
        <v>27</v>
      </c>
      <c r="D39" s="62">
        <v>101439.76302900001</v>
      </c>
      <c r="E39" s="29">
        <v>25502.0549784</v>
      </c>
      <c r="F39" s="62">
        <v>222416.67398089997</v>
      </c>
      <c r="G39" s="29">
        <v>37358.614629000011</v>
      </c>
      <c r="H39" s="7">
        <v>163584.71771179998</v>
      </c>
      <c r="I39" s="9">
        <v>14395.180153600004</v>
      </c>
      <c r="J39" s="8"/>
      <c r="K39" s="7">
        <f t="shared" si="5"/>
        <v>0.50680271920234943</v>
      </c>
      <c r="L39" s="9">
        <f t="shared" si="0"/>
        <v>0.12741069598719409</v>
      </c>
      <c r="M39" s="7">
        <f t="shared" si="1"/>
        <v>1.1112148905280594</v>
      </c>
      <c r="N39" s="9">
        <f t="shared" si="2"/>
        <v>0.18664719745251282</v>
      </c>
      <c r="O39" s="7">
        <f t="shared" si="3"/>
        <v>0.8172848327000497</v>
      </c>
      <c r="P39" s="9">
        <f t="shared" si="4"/>
        <v>7.1919691326235685E-2</v>
      </c>
      <c r="Q39" s="242"/>
    </row>
    <row r="40" spans="2:17" x14ac:dyDescent="0.25">
      <c r="B40" s="241"/>
      <c r="C40" s="97">
        <v>28</v>
      </c>
      <c r="D40" s="62">
        <v>252487.7807908</v>
      </c>
      <c r="E40" s="29">
        <v>90405.212913600015</v>
      </c>
      <c r="F40" s="62">
        <v>226355.82517680002</v>
      </c>
      <c r="G40" s="29">
        <v>16871.255171700006</v>
      </c>
      <c r="H40" s="7">
        <v>140485.88248659999</v>
      </c>
      <c r="I40" s="9">
        <v>498.54625200000027</v>
      </c>
      <c r="J40" s="8"/>
      <c r="K40" s="7">
        <f t="shared" si="5"/>
        <v>1.2614530047113972</v>
      </c>
      <c r="L40" s="9">
        <f t="shared" si="0"/>
        <v>0.45167305567917498</v>
      </c>
      <c r="M40" s="7">
        <f t="shared" si="1"/>
        <v>1.130895265144674</v>
      </c>
      <c r="N40" s="9">
        <f t="shared" si="2"/>
        <v>8.4290397986535523E-2</v>
      </c>
      <c r="O40" s="7">
        <f t="shared" si="3"/>
        <v>0.70188085152955293</v>
      </c>
      <c r="P40" s="9">
        <f t="shared" si="4"/>
        <v>2.490784566299776E-3</v>
      </c>
      <c r="Q40" s="242"/>
    </row>
    <row r="41" spans="2:17" x14ac:dyDescent="0.25">
      <c r="B41" s="241"/>
      <c r="C41" s="97">
        <v>29</v>
      </c>
      <c r="D41" s="62">
        <v>298700.96454080002</v>
      </c>
      <c r="E41" s="29">
        <v>60983.873769000005</v>
      </c>
      <c r="F41" s="62">
        <v>272785.42361330002</v>
      </c>
      <c r="G41" s="29">
        <v>11645.069137799997</v>
      </c>
      <c r="H41" s="7">
        <v>203230.853608</v>
      </c>
      <c r="I41" s="9">
        <v>2355.1470734999989</v>
      </c>
      <c r="J41" s="8"/>
      <c r="K41" s="7">
        <f t="shared" si="5"/>
        <v>1.4923384729749829</v>
      </c>
      <c r="L41" s="9">
        <f t="shared" si="0"/>
        <v>0.30468124264827268</v>
      </c>
      <c r="M41" s="7">
        <f t="shared" si="1"/>
        <v>1.3628619617975863</v>
      </c>
      <c r="N41" s="9">
        <f t="shared" si="2"/>
        <v>5.8179874716871922E-2</v>
      </c>
      <c r="O41" s="7">
        <f t="shared" si="3"/>
        <v>1.0153607043118145</v>
      </c>
      <c r="P41" s="9">
        <f t="shared" si="4"/>
        <v>1.1766539129532717E-2</v>
      </c>
      <c r="Q41" s="242"/>
    </row>
    <row r="42" spans="2:17" x14ac:dyDescent="0.25">
      <c r="B42" s="241"/>
      <c r="C42" s="97">
        <v>30</v>
      </c>
      <c r="D42" s="62">
        <v>471293.54861160001</v>
      </c>
      <c r="E42" s="29">
        <v>339.54398282218477</v>
      </c>
      <c r="F42" s="62">
        <v>149602.9749489</v>
      </c>
      <c r="G42" s="29">
        <v>53135.307906599992</v>
      </c>
      <c r="H42" s="7">
        <v>271173.57135000004</v>
      </c>
      <c r="I42" s="9">
        <v>97867.556445600014</v>
      </c>
      <c r="J42" s="8"/>
      <c r="K42" s="7">
        <f t="shared" si="5"/>
        <v>2.3546274640901843</v>
      </c>
      <c r="L42" s="9">
        <f t="shared" si="0"/>
        <v>1.6963940829976467E-3</v>
      </c>
      <c r="M42" s="7">
        <f t="shared" si="1"/>
        <v>0.74743071396162442</v>
      </c>
      <c r="N42" s="9">
        <f t="shared" si="2"/>
        <v>0.26546905994861569</v>
      </c>
      <c r="O42" s="7">
        <f t="shared" si="3"/>
        <v>1.3548089943457662</v>
      </c>
      <c r="P42" s="9">
        <f t="shared" si="4"/>
        <v>0.48895563482477561</v>
      </c>
      <c r="Q42" s="242"/>
    </row>
    <row r="43" spans="2:17" x14ac:dyDescent="0.25">
      <c r="B43" s="241"/>
      <c r="C43" s="97">
        <v>31</v>
      </c>
      <c r="D43" s="62">
        <v>91254.113000000012</v>
      </c>
      <c r="E43" s="29">
        <v>26737.866619199998</v>
      </c>
      <c r="F43" s="62">
        <v>142629.5372088</v>
      </c>
      <c r="G43" s="9">
        <v>2210.3539927999987</v>
      </c>
      <c r="H43" s="7">
        <v>168696.00772300002</v>
      </c>
      <c r="I43" s="9">
        <v>72521.271978600009</v>
      </c>
      <c r="J43" s="8"/>
      <c r="K43" s="7">
        <f t="shared" si="5"/>
        <v>0.45591424137669712</v>
      </c>
      <c r="L43" s="9">
        <f t="shared" si="0"/>
        <v>0.13358492866753172</v>
      </c>
      <c r="M43" s="7">
        <f t="shared" si="1"/>
        <v>0.71259075472531785</v>
      </c>
      <c r="N43" s="9">
        <f t="shared" si="2"/>
        <v>1.1043139105427114E-2</v>
      </c>
      <c r="O43" s="7">
        <f t="shared" si="3"/>
        <v>0.84282132449535707</v>
      </c>
      <c r="P43" s="9">
        <f t="shared" si="4"/>
        <v>0.36232318315116974</v>
      </c>
      <c r="Q43" s="242"/>
    </row>
    <row r="44" spans="2:17" x14ac:dyDescent="0.25">
      <c r="B44" s="241"/>
      <c r="C44" s="97">
        <v>32</v>
      </c>
      <c r="D44" s="62">
        <v>154808.8633384</v>
      </c>
      <c r="E44" s="29">
        <v>21599.872670099998</v>
      </c>
      <c r="F44" s="62">
        <v>65891.91439440001</v>
      </c>
      <c r="G44" s="9">
        <v>553.49633730000107</v>
      </c>
      <c r="H44" s="7">
        <v>178901.92894550003</v>
      </c>
      <c r="I44" s="9">
        <v>72703.408203199986</v>
      </c>
      <c r="J44" s="8"/>
      <c r="K44" s="7">
        <f t="shared" si="5"/>
        <v>0.77343982826632052</v>
      </c>
      <c r="L44" s="9">
        <f t="shared" si="0"/>
        <v>0.10791502145467013</v>
      </c>
      <c r="M44" s="7">
        <f t="shared" si="1"/>
        <v>0.32920228115067146</v>
      </c>
      <c r="N44" s="9">
        <f t="shared" si="2"/>
        <v>2.7653204269807588E-3</v>
      </c>
      <c r="O44" s="7">
        <f t="shared" si="3"/>
        <v>0.89381107913476077</v>
      </c>
      <c r="P44" s="9">
        <f t="shared" si="4"/>
        <v>0.36323315307949194</v>
      </c>
      <c r="Q44" s="242"/>
    </row>
    <row r="45" spans="2:17" x14ac:dyDescent="0.25">
      <c r="B45" s="241"/>
      <c r="C45" s="97">
        <v>33</v>
      </c>
      <c r="D45" s="62">
        <v>51126.039078399997</v>
      </c>
      <c r="E45" s="29">
        <v>0.875480699999589</v>
      </c>
      <c r="F45" s="62">
        <v>74862.332089600008</v>
      </c>
      <c r="G45" s="9">
        <v>4009.8431999999989</v>
      </c>
      <c r="H45" s="7">
        <v>111108.68520360001</v>
      </c>
      <c r="I45" s="9">
        <v>2882.3874119999991</v>
      </c>
      <c r="J45" s="8"/>
      <c r="K45" s="7">
        <f t="shared" si="5"/>
        <v>0.255430561480819</v>
      </c>
      <c r="L45" s="9">
        <f t="shared" si="0"/>
        <v>4.3739849751238313E-6</v>
      </c>
      <c r="M45" s="7">
        <f t="shared" si="1"/>
        <v>0.37401934247413432</v>
      </c>
      <c r="N45" s="9">
        <f t="shared" si="2"/>
        <v>2.0033558603188735E-2</v>
      </c>
      <c r="O45" s="7">
        <f t="shared" si="3"/>
        <v>0.55510957544413964</v>
      </c>
      <c r="P45" s="9">
        <f t="shared" si="4"/>
        <v>1.4400682085373191E-2</v>
      </c>
      <c r="Q45" s="242"/>
    </row>
    <row r="46" spans="2:17" x14ac:dyDescent="0.25">
      <c r="B46" s="241"/>
      <c r="C46" s="98">
        <v>34</v>
      </c>
      <c r="D46" s="73">
        <v>59150.232900599993</v>
      </c>
      <c r="E46" s="30">
        <v>1478.824909799999</v>
      </c>
      <c r="F46" s="73">
        <v>147918.44946420001</v>
      </c>
      <c r="G46" s="12">
        <v>20326.181732500001</v>
      </c>
      <c r="H46" s="73"/>
      <c r="I46" s="30"/>
      <c r="J46" s="8"/>
      <c r="K46" s="10">
        <f t="shared" si="5"/>
        <v>0.29552019819788278</v>
      </c>
      <c r="L46" s="12">
        <f t="shared" si="0"/>
        <v>7.3883501216041514E-3</v>
      </c>
      <c r="M46" s="10">
        <f>F46/200156.311688017</f>
        <v>0.7390146641728691</v>
      </c>
      <c r="N46" s="12">
        <f>G46/200156.311688017</f>
        <v>0.10155154019915372</v>
      </c>
      <c r="O46" s="10"/>
      <c r="P46" s="12"/>
      <c r="Q46" s="242"/>
    </row>
    <row r="47" spans="2:17" ht="15.75" thickBot="1" x14ac:dyDescent="0.3">
      <c r="B47" s="243"/>
      <c r="C47" s="244"/>
      <c r="D47" s="244"/>
      <c r="E47" s="244"/>
      <c r="F47" s="244"/>
      <c r="G47" s="244"/>
      <c r="H47" s="244"/>
      <c r="I47" s="244"/>
      <c r="J47" s="244"/>
      <c r="K47" s="244"/>
      <c r="L47" s="244"/>
      <c r="M47" s="244"/>
      <c r="N47" s="244"/>
      <c r="O47" s="244"/>
      <c r="P47" s="244"/>
      <c r="Q47" s="245"/>
    </row>
  </sheetData>
  <mergeCells count="1">
    <mergeCell ref="E9:F9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48FC4-D0BB-4D07-A353-96E4856310C1}">
  <dimension ref="B2:AP308"/>
  <sheetViews>
    <sheetView zoomScale="75" zoomScaleNormal="75" workbookViewId="0">
      <selection activeCell="K3" sqref="K3"/>
    </sheetView>
  </sheetViews>
  <sheetFormatPr defaultRowHeight="15" x14ac:dyDescent="0.25"/>
  <cols>
    <col min="1" max="2" width="9.140625" style="78"/>
    <col min="3" max="21" width="9.28515625" style="78" bestFit="1" customWidth="1"/>
    <col min="22" max="22" width="9.140625" style="78"/>
    <col min="23" max="24" width="9.28515625" style="78" bestFit="1" customWidth="1"/>
    <col min="25" max="26" width="11.28515625" style="78" bestFit="1" customWidth="1"/>
    <col min="27" max="27" width="10.85546875" style="78" bestFit="1" customWidth="1"/>
    <col min="28" max="28" width="11.28515625" style="78" bestFit="1" customWidth="1"/>
    <col min="29" max="34" width="9.28515625" style="78" bestFit="1" customWidth="1"/>
    <col min="35" max="37" width="11.28515625" style="78" bestFit="1" customWidth="1"/>
    <col min="38" max="41" width="9.28515625" style="78" bestFit="1" customWidth="1"/>
    <col min="42" max="16384" width="9.140625" style="78"/>
  </cols>
  <sheetData>
    <row r="2" spans="2:42" ht="15.75" thickBot="1" x14ac:dyDescent="0.3"/>
    <row r="3" spans="2:42" ht="21.75" thickBot="1" x14ac:dyDescent="0.4">
      <c r="B3" s="248" t="s">
        <v>198</v>
      </c>
    </row>
    <row r="4" spans="2:42" x14ac:dyDescent="0.25">
      <c r="B4" s="271"/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  <c r="P4" s="272"/>
      <c r="Q4" s="272"/>
      <c r="R4" s="272"/>
      <c r="S4" s="272"/>
      <c r="T4" s="272"/>
      <c r="U4" s="272"/>
      <c r="V4" s="272"/>
      <c r="W4" s="272"/>
      <c r="X4" s="272"/>
      <c r="Y4" s="272"/>
      <c r="Z4" s="272"/>
      <c r="AA4" s="272"/>
      <c r="AB4" s="272"/>
      <c r="AC4" s="272"/>
      <c r="AD4" s="272"/>
      <c r="AE4" s="272"/>
      <c r="AF4" s="272"/>
      <c r="AG4" s="272"/>
      <c r="AH4" s="272"/>
      <c r="AI4" s="272"/>
      <c r="AJ4" s="272"/>
      <c r="AK4" s="272"/>
      <c r="AL4" s="272"/>
      <c r="AM4" s="272"/>
      <c r="AN4" s="272"/>
      <c r="AO4" s="272"/>
      <c r="AP4" s="273"/>
    </row>
    <row r="5" spans="2:42" x14ac:dyDescent="0.25">
      <c r="B5" s="274"/>
      <c r="C5" s="79" t="s">
        <v>197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275"/>
    </row>
    <row r="6" spans="2:42" x14ac:dyDescent="0.25">
      <c r="B6" s="274"/>
      <c r="C6" s="281" t="s">
        <v>220</v>
      </c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281" t="s">
        <v>221</v>
      </c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275"/>
    </row>
    <row r="7" spans="2:42" x14ac:dyDescent="0.25">
      <c r="B7" s="274"/>
      <c r="C7" s="128" t="s">
        <v>90</v>
      </c>
      <c r="D7" s="127" t="s">
        <v>19</v>
      </c>
      <c r="E7" s="116" t="s">
        <v>20</v>
      </c>
      <c r="F7" s="116" t="s">
        <v>21</v>
      </c>
      <c r="G7" s="116" t="s">
        <v>103</v>
      </c>
      <c r="H7" s="116" t="s">
        <v>104</v>
      </c>
      <c r="I7" s="116" t="s">
        <v>105</v>
      </c>
      <c r="J7" s="116" t="s">
        <v>106</v>
      </c>
      <c r="K7" s="116" t="s">
        <v>107</v>
      </c>
      <c r="L7" s="116" t="s">
        <v>108</v>
      </c>
      <c r="M7" s="116" t="s">
        <v>109</v>
      </c>
      <c r="N7" s="116" t="s">
        <v>110</v>
      </c>
      <c r="O7" s="116" t="s">
        <v>111</v>
      </c>
      <c r="P7" s="116" t="s">
        <v>112</v>
      </c>
      <c r="Q7" s="116" t="s">
        <v>113</v>
      </c>
      <c r="R7" s="116" t="s">
        <v>114</v>
      </c>
      <c r="S7" s="116" t="s">
        <v>115</v>
      </c>
      <c r="T7" s="32" t="s">
        <v>155</v>
      </c>
      <c r="U7" s="114" t="s">
        <v>156</v>
      </c>
      <c r="V7" s="79"/>
      <c r="W7" s="128" t="s">
        <v>90</v>
      </c>
      <c r="X7" s="127" t="s">
        <v>19</v>
      </c>
      <c r="Y7" s="116" t="s">
        <v>20</v>
      </c>
      <c r="Z7" s="116" t="s">
        <v>21</v>
      </c>
      <c r="AA7" s="116" t="s">
        <v>103</v>
      </c>
      <c r="AB7" s="116" t="s">
        <v>104</v>
      </c>
      <c r="AC7" s="116" t="s">
        <v>105</v>
      </c>
      <c r="AD7" s="116" t="s">
        <v>106</v>
      </c>
      <c r="AE7" s="116" t="s">
        <v>107</v>
      </c>
      <c r="AF7" s="116" t="s">
        <v>108</v>
      </c>
      <c r="AG7" s="116" t="s">
        <v>109</v>
      </c>
      <c r="AH7" s="116" t="s">
        <v>110</v>
      </c>
      <c r="AI7" s="116" t="s">
        <v>111</v>
      </c>
      <c r="AJ7" s="116" t="s">
        <v>112</v>
      </c>
      <c r="AK7" s="116" t="s">
        <v>113</v>
      </c>
      <c r="AL7" s="116" t="s">
        <v>114</v>
      </c>
      <c r="AM7" s="116" t="s">
        <v>115</v>
      </c>
      <c r="AN7" s="32" t="s">
        <v>155</v>
      </c>
      <c r="AO7" s="114" t="s">
        <v>156</v>
      </c>
      <c r="AP7" s="275"/>
    </row>
    <row r="8" spans="2:42" x14ac:dyDescent="0.25">
      <c r="B8" s="274"/>
      <c r="C8" s="124">
        <v>-6</v>
      </c>
      <c r="D8" s="43">
        <v>1</v>
      </c>
      <c r="E8" s="43">
        <v>1</v>
      </c>
      <c r="F8" s="43">
        <v>1</v>
      </c>
      <c r="G8" s="43">
        <v>1</v>
      </c>
      <c r="H8" s="43">
        <v>1</v>
      </c>
      <c r="I8" s="43">
        <v>1</v>
      </c>
      <c r="J8" s="43">
        <v>1</v>
      </c>
      <c r="K8" s="43">
        <v>1</v>
      </c>
      <c r="L8" s="43">
        <v>1</v>
      </c>
      <c r="M8" s="43">
        <v>1</v>
      </c>
      <c r="N8" s="43">
        <v>1</v>
      </c>
      <c r="O8" s="43">
        <v>1</v>
      </c>
      <c r="P8" s="43">
        <v>1</v>
      </c>
      <c r="Q8" s="43">
        <v>1</v>
      </c>
      <c r="R8" s="43">
        <v>1</v>
      </c>
      <c r="S8" s="47">
        <v>1</v>
      </c>
      <c r="T8" s="100">
        <v>1</v>
      </c>
      <c r="U8" s="118">
        <v>0</v>
      </c>
      <c r="V8" s="79"/>
      <c r="W8" s="124">
        <v>-6</v>
      </c>
      <c r="X8" s="43">
        <v>1</v>
      </c>
      <c r="Y8" s="43">
        <v>1</v>
      </c>
      <c r="Z8" s="43">
        <v>1</v>
      </c>
      <c r="AA8" s="43">
        <v>1</v>
      </c>
      <c r="AB8" s="43">
        <v>1</v>
      </c>
      <c r="AC8" s="43">
        <v>1</v>
      </c>
      <c r="AD8" s="43">
        <v>1</v>
      </c>
      <c r="AE8" s="43">
        <v>1</v>
      </c>
      <c r="AF8" s="43">
        <v>1</v>
      </c>
      <c r="AG8" s="43">
        <v>1</v>
      </c>
      <c r="AH8" s="43">
        <v>1</v>
      </c>
      <c r="AI8" s="43">
        <v>1</v>
      </c>
      <c r="AJ8" s="43">
        <v>1</v>
      </c>
      <c r="AK8" s="43">
        <v>1</v>
      </c>
      <c r="AL8" s="43">
        <v>1</v>
      </c>
      <c r="AM8" s="47">
        <v>1</v>
      </c>
      <c r="AN8" s="100">
        <v>1</v>
      </c>
      <c r="AO8" s="118">
        <v>0</v>
      </c>
      <c r="AP8" s="275"/>
    </row>
    <row r="9" spans="2:42" x14ac:dyDescent="0.25">
      <c r="B9" s="274"/>
      <c r="C9" s="124">
        <v>-4</v>
      </c>
      <c r="D9" s="43">
        <v>1.00535</v>
      </c>
      <c r="E9" s="43">
        <v>0.99913399999999997</v>
      </c>
      <c r="F9" s="43">
        <v>0.99044699999999997</v>
      </c>
      <c r="G9" s="43">
        <v>1.0049239999999999</v>
      </c>
      <c r="H9" s="43">
        <v>1.0017739999999999</v>
      </c>
      <c r="I9" s="43">
        <v>0.98190200000000005</v>
      </c>
      <c r="J9" s="43">
        <v>1.012667</v>
      </c>
      <c r="K9" s="43">
        <v>0.99351100000000003</v>
      </c>
      <c r="L9" s="43">
        <v>0.98913399999999996</v>
      </c>
      <c r="M9" s="43">
        <v>0.993533</v>
      </c>
      <c r="N9" s="43">
        <v>0.995923</v>
      </c>
      <c r="O9" s="43">
        <v>0.99648599999999998</v>
      </c>
      <c r="P9" s="43">
        <v>0.995394</v>
      </c>
      <c r="Q9" s="43">
        <v>0.99791099999999999</v>
      </c>
      <c r="R9" s="43">
        <v>0.99687099999999995</v>
      </c>
      <c r="S9" s="47">
        <v>0.99917900000000004</v>
      </c>
      <c r="T9" s="100">
        <v>0.99713374999999993</v>
      </c>
      <c r="U9" s="118">
        <v>7.1720871671594397E-3</v>
      </c>
      <c r="V9" s="79"/>
      <c r="W9" s="124">
        <v>-4</v>
      </c>
      <c r="X9" s="43">
        <v>1.0007680000000001</v>
      </c>
      <c r="Y9" s="43">
        <v>1.004923</v>
      </c>
      <c r="Z9" s="43">
        <v>0.98108700000000004</v>
      </c>
      <c r="AA9" s="43">
        <v>0.99497199999999997</v>
      </c>
      <c r="AB9" s="43">
        <v>1.0009429999999999</v>
      </c>
      <c r="AC9" s="43">
        <v>0.98471799999999998</v>
      </c>
      <c r="AD9" s="43">
        <v>1.0054540000000001</v>
      </c>
      <c r="AE9" s="43">
        <v>0.99033899999999997</v>
      </c>
      <c r="AF9" s="43">
        <v>1.0024649999999999</v>
      </c>
      <c r="AG9" s="43">
        <v>0.99112599999999995</v>
      </c>
      <c r="AH9" s="43">
        <v>0.99914099999999995</v>
      </c>
      <c r="AI9" s="43">
        <v>0.999776</v>
      </c>
      <c r="AJ9" s="43">
        <v>0.99179399999999995</v>
      </c>
      <c r="AK9" s="43">
        <v>0.99923200000000001</v>
      </c>
      <c r="AL9" s="43">
        <v>0.99778199999999995</v>
      </c>
      <c r="AM9" s="47">
        <v>0.99904300000000001</v>
      </c>
      <c r="AN9" s="100">
        <v>0.99647268749999984</v>
      </c>
      <c r="AO9" s="118">
        <v>6.955203191076933E-3</v>
      </c>
      <c r="AP9" s="275"/>
    </row>
    <row r="10" spans="2:42" x14ac:dyDescent="0.25">
      <c r="B10" s="274"/>
      <c r="C10" s="124">
        <v>-2</v>
      </c>
      <c r="D10" s="43">
        <v>0.994564</v>
      </c>
      <c r="E10" s="43">
        <v>0.98952099999999998</v>
      </c>
      <c r="F10" s="43">
        <v>0.98329</v>
      </c>
      <c r="G10" s="43">
        <v>0.99246299999999998</v>
      </c>
      <c r="H10" s="43">
        <v>0.99416099999999996</v>
      </c>
      <c r="I10" s="43">
        <v>0.98486399999999996</v>
      </c>
      <c r="J10" s="43">
        <v>0.99129299999999998</v>
      </c>
      <c r="K10" s="43">
        <v>0.98872599999999999</v>
      </c>
      <c r="L10" s="43">
        <v>0.97340300000000002</v>
      </c>
      <c r="M10" s="43">
        <v>0.98744900000000002</v>
      </c>
      <c r="N10" s="43">
        <v>0.99859600000000004</v>
      </c>
      <c r="O10" s="43">
        <v>0.98966699999999996</v>
      </c>
      <c r="P10" s="43">
        <v>0.989923</v>
      </c>
      <c r="Q10" s="43">
        <v>1.000216</v>
      </c>
      <c r="R10" s="43">
        <v>0.99410200000000004</v>
      </c>
      <c r="S10" s="47">
        <v>0.99797999999999998</v>
      </c>
      <c r="T10" s="100">
        <v>0.99063862499999988</v>
      </c>
      <c r="U10" s="118">
        <v>6.6003100015580079E-3</v>
      </c>
      <c r="V10" s="79"/>
      <c r="W10" s="124">
        <v>-2</v>
      </c>
      <c r="X10" s="43">
        <v>0.98472099999999996</v>
      </c>
      <c r="Y10" s="43">
        <v>1.0078780000000001</v>
      </c>
      <c r="Z10" s="43">
        <v>0.986039</v>
      </c>
      <c r="AA10" s="43">
        <v>0.98348599999999997</v>
      </c>
      <c r="AB10" s="43">
        <v>0.98996399999999996</v>
      </c>
      <c r="AC10" s="43">
        <v>1.0038750000000001</v>
      </c>
      <c r="AD10" s="43">
        <v>0.98687999999999998</v>
      </c>
      <c r="AE10" s="43">
        <v>0.99805100000000002</v>
      </c>
      <c r="AF10" s="43">
        <v>0.98736800000000002</v>
      </c>
      <c r="AG10" s="43">
        <v>0.98168800000000001</v>
      </c>
      <c r="AH10" s="43">
        <v>0.99352099999999999</v>
      </c>
      <c r="AI10" s="43">
        <v>0.99063599999999996</v>
      </c>
      <c r="AJ10" s="43">
        <v>0.99187800000000004</v>
      </c>
      <c r="AK10" s="43">
        <v>0.99838300000000002</v>
      </c>
      <c r="AL10" s="43">
        <v>0.99323099999999998</v>
      </c>
      <c r="AM10" s="47">
        <v>0.99088299999999996</v>
      </c>
      <c r="AN10" s="100">
        <v>0.99178012500000001</v>
      </c>
      <c r="AO10" s="118">
        <v>7.2838642296975172E-3</v>
      </c>
      <c r="AP10" s="275"/>
    </row>
    <row r="11" spans="2:42" x14ac:dyDescent="0.25">
      <c r="B11" s="274"/>
      <c r="C11" s="124">
        <v>0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0</v>
      </c>
      <c r="Q11" s="43">
        <v>0</v>
      </c>
      <c r="R11" s="43">
        <v>0</v>
      </c>
      <c r="S11" s="47">
        <v>0</v>
      </c>
      <c r="T11" s="100">
        <v>0</v>
      </c>
      <c r="U11" s="118">
        <v>0</v>
      </c>
      <c r="V11" s="79"/>
      <c r="W11" s="124">
        <v>0</v>
      </c>
      <c r="X11" s="43">
        <v>0</v>
      </c>
      <c r="Y11" s="43">
        <v>0</v>
      </c>
      <c r="Z11" s="43">
        <v>0</v>
      </c>
      <c r="AA11" s="43">
        <v>0</v>
      </c>
      <c r="AB11" s="43">
        <v>0</v>
      </c>
      <c r="AC11" s="43">
        <v>0</v>
      </c>
      <c r="AD11" s="43">
        <v>0</v>
      </c>
      <c r="AE11" s="43">
        <v>0</v>
      </c>
      <c r="AF11" s="43">
        <v>0</v>
      </c>
      <c r="AG11" s="43">
        <v>0</v>
      </c>
      <c r="AH11" s="43">
        <v>0</v>
      </c>
      <c r="AI11" s="43">
        <v>0</v>
      </c>
      <c r="AJ11" s="43">
        <v>0</v>
      </c>
      <c r="AK11" s="43">
        <v>0</v>
      </c>
      <c r="AL11" s="43">
        <v>0</v>
      </c>
      <c r="AM11" s="47">
        <v>0</v>
      </c>
      <c r="AN11" s="100">
        <v>0</v>
      </c>
      <c r="AO11" s="118">
        <v>0</v>
      </c>
      <c r="AP11" s="275"/>
    </row>
    <row r="12" spans="2:42" x14ac:dyDescent="0.25">
      <c r="B12" s="274"/>
      <c r="C12" s="124">
        <v>0.505</v>
      </c>
      <c r="D12" s="43">
        <v>9.3976000000000004E-2</v>
      </c>
      <c r="E12" s="43">
        <v>8.2817000000000002E-2</v>
      </c>
      <c r="F12" s="43">
        <v>8.3454E-2</v>
      </c>
      <c r="G12" s="43">
        <v>7.3912000000000005E-2</v>
      </c>
      <c r="H12" s="43">
        <v>5.2131999999999998E-2</v>
      </c>
      <c r="I12" s="43">
        <v>6.0852999999999997E-2</v>
      </c>
      <c r="J12" s="43">
        <v>6.2522999999999995E-2</v>
      </c>
      <c r="K12" s="43">
        <v>9.0033000000000002E-2</v>
      </c>
      <c r="L12" s="43">
        <v>0.129884</v>
      </c>
      <c r="M12" s="43">
        <v>7.4971999999999997E-2</v>
      </c>
      <c r="N12" s="43">
        <v>8.7828000000000003E-2</v>
      </c>
      <c r="O12" s="43">
        <v>6.9788000000000003E-2</v>
      </c>
      <c r="P12" s="43">
        <v>7.2673000000000001E-2</v>
      </c>
      <c r="Q12" s="43">
        <v>0.101137</v>
      </c>
      <c r="R12" s="43">
        <v>7.4792999999999998E-2</v>
      </c>
      <c r="S12" s="47">
        <v>5.9558E-2</v>
      </c>
      <c r="T12" s="100">
        <v>7.9395812499999996E-2</v>
      </c>
      <c r="U12" s="118">
        <v>1.9009575787722555E-2</v>
      </c>
      <c r="V12" s="79"/>
      <c r="W12" s="124">
        <v>0.505</v>
      </c>
      <c r="X12" s="43">
        <v>1.2769999999999999E-3</v>
      </c>
      <c r="Y12" s="43">
        <v>-1.0399999999999999E-3</v>
      </c>
      <c r="Z12" s="43">
        <v>3.1749999999999999E-3</v>
      </c>
      <c r="AA12" s="43">
        <v>2.31E-3</v>
      </c>
      <c r="AB12" s="43">
        <v>1.0462000000000001E-2</v>
      </c>
      <c r="AC12" s="43">
        <v>1.2743000000000001E-2</v>
      </c>
      <c r="AD12" s="43">
        <v>3.6070999999999999E-2</v>
      </c>
      <c r="AE12" s="43">
        <v>3.0851E-2</v>
      </c>
      <c r="AF12" s="43">
        <v>5.9005000000000002E-2</v>
      </c>
      <c r="AG12" s="43">
        <v>2.9082E-2</v>
      </c>
      <c r="AH12" s="43">
        <v>7.2639999999999996E-3</v>
      </c>
      <c r="AI12" s="43">
        <v>1.5100000000000001E-3</v>
      </c>
      <c r="AJ12" s="43">
        <v>1.1799E-2</v>
      </c>
      <c r="AK12" s="43">
        <v>-1.41E-3</v>
      </c>
      <c r="AL12" s="43">
        <v>8.4600000000000005E-3</v>
      </c>
      <c r="AM12" s="47">
        <v>4.078E-3</v>
      </c>
      <c r="AN12" s="100">
        <v>1.34773125E-2</v>
      </c>
      <c r="AO12" s="118">
        <v>1.6829468764516402E-2</v>
      </c>
      <c r="AP12" s="275"/>
    </row>
    <row r="13" spans="2:42" x14ac:dyDescent="0.25">
      <c r="B13" s="274"/>
      <c r="C13" s="124">
        <v>1.006</v>
      </c>
      <c r="D13" s="43">
        <v>0.130436</v>
      </c>
      <c r="E13" s="43">
        <v>0.14193800000000001</v>
      </c>
      <c r="F13" s="43">
        <v>0.12277100000000001</v>
      </c>
      <c r="G13" s="43">
        <v>0.101576</v>
      </c>
      <c r="H13" s="43">
        <v>7.4167999999999998E-2</v>
      </c>
      <c r="I13" s="43">
        <v>8.8811000000000001E-2</v>
      </c>
      <c r="J13" s="43">
        <v>9.2643000000000003E-2</v>
      </c>
      <c r="K13" s="43">
        <v>0.120404</v>
      </c>
      <c r="L13" s="43">
        <v>0.185555</v>
      </c>
      <c r="M13" s="43">
        <v>0.121181</v>
      </c>
      <c r="N13" s="43">
        <v>0.132159</v>
      </c>
      <c r="O13" s="43">
        <v>9.8938999999999999E-2</v>
      </c>
      <c r="P13" s="43">
        <v>0.104014</v>
      </c>
      <c r="Q13" s="43">
        <v>0.14038500000000001</v>
      </c>
      <c r="R13" s="43">
        <v>0.11448</v>
      </c>
      <c r="S13" s="47">
        <v>8.5803000000000004E-2</v>
      </c>
      <c r="T13" s="100">
        <v>0.11595393749999998</v>
      </c>
      <c r="U13" s="118">
        <v>2.7396518315213662E-2</v>
      </c>
      <c r="V13" s="79"/>
      <c r="W13" s="124">
        <v>1.006</v>
      </c>
      <c r="X13" s="43">
        <v>1.6419E-2</v>
      </c>
      <c r="Y13" s="43">
        <v>1.2004000000000001E-2</v>
      </c>
      <c r="Z13" s="43">
        <v>1.4981E-2</v>
      </c>
      <c r="AA13" s="43">
        <v>1.0415000000000001E-2</v>
      </c>
      <c r="AB13" s="43">
        <v>-1.166E-2</v>
      </c>
      <c r="AC13" s="43">
        <v>2.3692999999999999E-2</v>
      </c>
      <c r="AD13" s="43">
        <v>2.0362000000000002E-2</v>
      </c>
      <c r="AE13" s="43">
        <v>1.5158E-2</v>
      </c>
      <c r="AF13" s="43">
        <v>1.9758000000000001E-2</v>
      </c>
      <c r="AG13" s="43">
        <v>4.4761000000000002E-2</v>
      </c>
      <c r="AH13" s="43">
        <v>4.5440000000000003E-3</v>
      </c>
      <c r="AI13" s="43">
        <v>1.7080000000000001E-3</v>
      </c>
      <c r="AJ13" s="43">
        <v>6.1209999999999997E-3</v>
      </c>
      <c r="AK13" s="43">
        <v>1.454E-3</v>
      </c>
      <c r="AL13" s="43">
        <v>1.2874999999999999E-2</v>
      </c>
      <c r="AM13" s="47">
        <v>2.5611999999999999E-2</v>
      </c>
      <c r="AN13" s="100">
        <v>1.3637812499999999E-2</v>
      </c>
      <c r="AO13" s="118">
        <v>1.2626017990476386E-2</v>
      </c>
      <c r="AP13" s="275"/>
    </row>
    <row r="14" spans="2:42" x14ac:dyDescent="0.25">
      <c r="B14" s="274"/>
      <c r="C14" s="124">
        <v>1.7869999999999999</v>
      </c>
      <c r="D14" s="43">
        <v>0.17876900000000001</v>
      </c>
      <c r="E14" s="43">
        <v>0.17955699999999999</v>
      </c>
      <c r="F14" s="43">
        <v>0.16297300000000001</v>
      </c>
      <c r="G14" s="43">
        <v>0.140371</v>
      </c>
      <c r="H14" s="43">
        <v>9.7866999999999996E-2</v>
      </c>
      <c r="I14" s="43">
        <v>0.121227</v>
      </c>
      <c r="J14" s="43">
        <v>0.12939000000000001</v>
      </c>
      <c r="K14" s="43">
        <v>0.142982</v>
      </c>
      <c r="L14" s="43">
        <v>0.223248</v>
      </c>
      <c r="M14" s="43">
        <v>0.16626099999999999</v>
      </c>
      <c r="N14" s="43">
        <v>0.15295900000000001</v>
      </c>
      <c r="O14" s="43">
        <v>0.12399499999999999</v>
      </c>
      <c r="P14" s="43">
        <v>0.127826</v>
      </c>
      <c r="Q14" s="43">
        <v>0.177207</v>
      </c>
      <c r="R14" s="43">
        <v>0.14960399999999999</v>
      </c>
      <c r="S14" s="47">
        <v>9.9502999999999994E-2</v>
      </c>
      <c r="T14" s="100">
        <v>0.1483586875</v>
      </c>
      <c r="U14" s="118">
        <v>3.2696239738373128E-2</v>
      </c>
      <c r="V14" s="79"/>
      <c r="W14" s="124">
        <v>1.7869999999999999</v>
      </c>
      <c r="X14" s="43">
        <v>5.4409999999999997E-3</v>
      </c>
      <c r="Y14" s="43">
        <v>3.9430000000000003E-3</v>
      </c>
      <c r="Z14" s="43">
        <v>1.2159E-2</v>
      </c>
      <c r="AA14" s="43">
        <v>9.3869999999999995E-3</v>
      </c>
      <c r="AB14" s="43">
        <v>2.3679999999999999E-3</v>
      </c>
      <c r="AC14" s="43">
        <v>8.0890000000000007E-3</v>
      </c>
      <c r="AD14" s="43">
        <v>3.0422000000000001E-2</v>
      </c>
      <c r="AE14" s="43">
        <v>3.7054999999999998E-2</v>
      </c>
      <c r="AF14" s="43">
        <v>3.2905999999999998E-2</v>
      </c>
      <c r="AG14" s="43">
        <v>2.6727000000000001E-2</v>
      </c>
      <c r="AH14" s="43">
        <v>-2.8600000000000001E-3</v>
      </c>
      <c r="AI14" s="43">
        <v>6.0410000000000004E-3</v>
      </c>
      <c r="AJ14" s="43">
        <v>2.0264000000000001E-2</v>
      </c>
      <c r="AK14" s="43">
        <v>-2.6199999999999999E-3</v>
      </c>
      <c r="AL14" s="43">
        <v>8.2939999999999993E-3</v>
      </c>
      <c r="AM14" s="47">
        <v>1.9706000000000001E-2</v>
      </c>
      <c r="AN14" s="100">
        <v>1.3582624999999997E-2</v>
      </c>
      <c r="AO14" s="118">
        <v>1.2689464442993646E-2</v>
      </c>
      <c r="AP14" s="275"/>
    </row>
    <row r="15" spans="2:42" x14ac:dyDescent="0.25">
      <c r="B15" s="274"/>
      <c r="C15" s="124">
        <v>2.2919999999999998</v>
      </c>
      <c r="D15" s="43">
        <v>0.20738599999999999</v>
      </c>
      <c r="E15" s="43">
        <v>0.20968400000000001</v>
      </c>
      <c r="F15" s="43">
        <v>0.17386799999999999</v>
      </c>
      <c r="G15" s="43">
        <v>0.16411800000000001</v>
      </c>
      <c r="H15" s="43">
        <v>0.109574</v>
      </c>
      <c r="I15" s="43">
        <v>0.13272300000000001</v>
      </c>
      <c r="J15" s="43">
        <v>0.1416</v>
      </c>
      <c r="K15" s="43">
        <v>0.18635699999999999</v>
      </c>
      <c r="L15" s="43">
        <v>0.24097199999999999</v>
      </c>
      <c r="M15" s="43">
        <v>0.17755099999999999</v>
      </c>
      <c r="N15" s="43">
        <v>0.17435800000000001</v>
      </c>
      <c r="O15" s="43">
        <v>0.14408299999999999</v>
      </c>
      <c r="P15" s="43">
        <v>0.15176600000000001</v>
      </c>
      <c r="Q15" s="43">
        <v>0.20522499999999999</v>
      </c>
      <c r="R15" s="43">
        <v>0.16083</v>
      </c>
      <c r="S15" s="47">
        <v>0.12636800000000001</v>
      </c>
      <c r="T15" s="100">
        <v>0.16915393749999996</v>
      </c>
      <c r="U15" s="118">
        <v>3.5091757673217906E-2</v>
      </c>
      <c r="V15" s="79"/>
      <c r="W15" s="124">
        <v>2.2919999999999998</v>
      </c>
      <c r="X15" s="43">
        <v>7.3889999999999997E-3</v>
      </c>
      <c r="Y15" s="43">
        <v>2.7399999999999999E-4</v>
      </c>
      <c r="Z15" s="43">
        <v>8.9259999999999999E-3</v>
      </c>
      <c r="AA15" s="43">
        <v>1.0562999999999999E-2</v>
      </c>
      <c r="AB15" s="43">
        <v>-1.142E-2</v>
      </c>
      <c r="AC15" s="43">
        <v>1.6788000000000001E-2</v>
      </c>
      <c r="AD15" s="43">
        <v>3.4787999999999999E-2</v>
      </c>
      <c r="AE15" s="43">
        <v>8.3900000000000001E-4</v>
      </c>
      <c r="AF15" s="43">
        <v>4.0350000000000004E-3</v>
      </c>
      <c r="AG15" s="43">
        <v>5.0217999999999999E-2</v>
      </c>
      <c r="AH15" s="43">
        <v>1.3419E-2</v>
      </c>
      <c r="AI15" s="43">
        <v>5.2599999999999999E-4</v>
      </c>
      <c r="AJ15" s="43">
        <v>5.9569999999999996E-3</v>
      </c>
      <c r="AK15" s="43">
        <v>9.7800000000000005E-3</v>
      </c>
      <c r="AL15" s="43">
        <v>1.7631000000000001E-2</v>
      </c>
      <c r="AM15" s="47">
        <v>3.6038000000000001E-2</v>
      </c>
      <c r="AN15" s="100">
        <v>1.2859437500000001E-2</v>
      </c>
      <c r="AO15" s="118">
        <v>1.5668315727262027E-2</v>
      </c>
      <c r="AP15" s="275"/>
    </row>
    <row r="16" spans="2:42" x14ac:dyDescent="0.25">
      <c r="B16" s="274"/>
      <c r="C16" s="124">
        <v>2.7909999999999999</v>
      </c>
      <c r="D16" s="43">
        <v>0.220721</v>
      </c>
      <c r="E16" s="43">
        <v>0.232933</v>
      </c>
      <c r="F16" s="43">
        <v>0.200935</v>
      </c>
      <c r="G16" s="43">
        <v>0.16595099999999999</v>
      </c>
      <c r="H16" s="43">
        <v>0.12704199999999999</v>
      </c>
      <c r="I16" s="43">
        <v>0.15207799999999999</v>
      </c>
      <c r="J16" s="43">
        <v>0.14532200000000001</v>
      </c>
      <c r="K16" s="43">
        <v>0.18442</v>
      </c>
      <c r="L16" s="43">
        <v>0.232487</v>
      </c>
      <c r="M16" s="43">
        <v>0.19838</v>
      </c>
      <c r="N16" s="43">
        <v>0.19503599999999999</v>
      </c>
      <c r="O16" s="43">
        <v>0.160024</v>
      </c>
      <c r="P16" s="43">
        <v>0.16513</v>
      </c>
      <c r="Q16" s="43">
        <v>0.232379</v>
      </c>
      <c r="R16" s="43">
        <v>0.18245600000000001</v>
      </c>
      <c r="S16" s="47">
        <v>0.13948199999999999</v>
      </c>
      <c r="T16" s="100">
        <v>0.18342349999999999</v>
      </c>
      <c r="U16" s="118">
        <v>3.4684061175127824E-2</v>
      </c>
      <c r="V16" s="79"/>
      <c r="W16" s="124">
        <v>2.7909999999999999</v>
      </c>
      <c r="X16" s="43">
        <v>8.1010000000000006E-3</v>
      </c>
      <c r="Y16" s="43">
        <v>1.6618999999999998E-2</v>
      </c>
      <c r="Z16" s="43">
        <v>2.0558E-2</v>
      </c>
      <c r="AA16" s="43">
        <v>1.7162E-2</v>
      </c>
      <c r="AB16" s="43">
        <v>7.0109999999999999E-3</v>
      </c>
      <c r="AC16" s="43">
        <v>2.2491000000000001E-2</v>
      </c>
      <c r="AD16" s="43">
        <v>4.3106999999999999E-2</v>
      </c>
      <c r="AE16" s="43">
        <v>2.8101000000000001E-2</v>
      </c>
      <c r="AF16" s="43">
        <v>4.4838999999999997E-2</v>
      </c>
      <c r="AG16" s="43">
        <v>3.6385000000000001E-2</v>
      </c>
      <c r="AH16" s="43">
        <v>2.1323999999999999E-2</v>
      </c>
      <c r="AI16" s="43">
        <v>-1.1199999999999999E-3</v>
      </c>
      <c r="AJ16" s="43">
        <v>2.7321999999999999E-2</v>
      </c>
      <c r="AK16" s="43">
        <v>1.1316E-2</v>
      </c>
      <c r="AL16" s="43">
        <v>1.5413E-2</v>
      </c>
      <c r="AM16" s="47">
        <v>2.3607E-2</v>
      </c>
      <c r="AN16" s="100">
        <v>2.1389749999999999E-2</v>
      </c>
      <c r="AO16" s="118">
        <v>1.2652497568991401E-2</v>
      </c>
      <c r="AP16" s="275"/>
    </row>
    <row r="17" spans="2:42" x14ac:dyDescent="0.25">
      <c r="B17" s="274"/>
      <c r="C17" s="124">
        <v>3.2909999999999999</v>
      </c>
      <c r="D17" s="43">
        <v>0.23339099999999999</v>
      </c>
      <c r="E17" s="43">
        <v>0.25979600000000003</v>
      </c>
      <c r="F17" s="43">
        <v>0.210809</v>
      </c>
      <c r="G17" s="43">
        <v>0.192077</v>
      </c>
      <c r="H17" s="43">
        <v>0.13658899999999999</v>
      </c>
      <c r="I17" s="43">
        <v>0.17457300000000001</v>
      </c>
      <c r="J17" s="43">
        <v>0.161242</v>
      </c>
      <c r="K17" s="43">
        <v>0.21384</v>
      </c>
      <c r="L17" s="43">
        <v>0.26297500000000001</v>
      </c>
      <c r="M17" s="43">
        <v>0.23070499999999999</v>
      </c>
      <c r="N17" s="43">
        <v>0.21890299999999999</v>
      </c>
      <c r="O17" s="43">
        <v>0.165297</v>
      </c>
      <c r="P17" s="43">
        <v>0.17407700000000001</v>
      </c>
      <c r="Q17" s="43">
        <v>0.23402300000000001</v>
      </c>
      <c r="R17" s="43">
        <v>0.19956299999999999</v>
      </c>
      <c r="S17" s="47">
        <v>0.156553</v>
      </c>
      <c r="T17" s="100">
        <v>0.20152581250000004</v>
      </c>
      <c r="U17" s="118">
        <v>3.7755143724122489E-2</v>
      </c>
      <c r="V17" s="79"/>
      <c r="W17" s="124">
        <v>3.2909999999999999</v>
      </c>
      <c r="X17" s="43">
        <v>1.2191E-2</v>
      </c>
      <c r="Y17" s="43">
        <v>3.0219999999999999E-3</v>
      </c>
      <c r="Z17" s="43">
        <v>1.2389000000000001E-2</v>
      </c>
      <c r="AA17" s="43">
        <v>7.2459999999999998E-3</v>
      </c>
      <c r="AB17" s="43">
        <v>1.4735E-2</v>
      </c>
      <c r="AC17" s="43">
        <v>3.1579000000000003E-2</v>
      </c>
      <c r="AD17" s="43">
        <v>2.8348000000000002E-2</v>
      </c>
      <c r="AE17" s="43">
        <v>2.8589E-2</v>
      </c>
      <c r="AF17" s="43">
        <v>1.7697999999999998E-2</v>
      </c>
      <c r="AG17" s="43">
        <v>3.5743999999999998E-2</v>
      </c>
      <c r="AH17" s="43">
        <v>2.111E-2</v>
      </c>
      <c r="AI17" s="43">
        <v>3.0379999999999999E-3</v>
      </c>
      <c r="AJ17" s="43">
        <v>1.7852E-2</v>
      </c>
      <c r="AK17" s="43">
        <v>4.0870000000000004E-3</v>
      </c>
      <c r="AL17" s="43">
        <v>1.0822999999999999E-2</v>
      </c>
      <c r="AM17" s="47">
        <v>4.2973999999999998E-2</v>
      </c>
      <c r="AN17" s="100">
        <v>1.8214062499999999E-2</v>
      </c>
      <c r="AO17" s="118">
        <v>1.2209337658632429E-2</v>
      </c>
      <c r="AP17" s="275"/>
    </row>
    <row r="18" spans="2:42" x14ac:dyDescent="0.25">
      <c r="B18" s="274"/>
      <c r="C18" s="124">
        <v>3.7930000000000001</v>
      </c>
      <c r="D18" s="43">
        <v>0.25542599999999999</v>
      </c>
      <c r="E18" s="43">
        <v>0.25876100000000002</v>
      </c>
      <c r="F18" s="43">
        <v>0.21856800000000001</v>
      </c>
      <c r="G18" s="43">
        <v>0.19098699999999999</v>
      </c>
      <c r="H18" s="43">
        <v>0.15452199999999999</v>
      </c>
      <c r="I18" s="43">
        <v>0.190274</v>
      </c>
      <c r="J18" s="43">
        <v>0.174182</v>
      </c>
      <c r="K18" s="43">
        <v>0.21618200000000001</v>
      </c>
      <c r="L18" s="43">
        <v>0.28980099999999998</v>
      </c>
      <c r="M18" s="43">
        <v>0.234319</v>
      </c>
      <c r="N18" s="43">
        <v>0.237259</v>
      </c>
      <c r="O18" s="43">
        <v>0.16795099999999999</v>
      </c>
      <c r="P18" s="43">
        <v>0.193744</v>
      </c>
      <c r="Q18" s="43">
        <v>0.24265200000000001</v>
      </c>
      <c r="R18" s="43">
        <v>0.218059</v>
      </c>
      <c r="S18" s="47">
        <v>0.148894</v>
      </c>
      <c r="T18" s="100">
        <v>0.2119738125</v>
      </c>
      <c r="U18" s="118">
        <v>4.0167883046398643E-2</v>
      </c>
      <c r="V18" s="79"/>
      <c r="W18" s="124">
        <v>3.7930000000000001</v>
      </c>
      <c r="X18" s="43">
        <v>2.813E-3</v>
      </c>
      <c r="Y18" s="43">
        <v>1.0501E-2</v>
      </c>
      <c r="Z18" s="43">
        <v>2.5165E-2</v>
      </c>
      <c r="AA18" s="43">
        <v>7.2750000000000002E-3</v>
      </c>
      <c r="AB18" s="43">
        <v>2.0285000000000001E-2</v>
      </c>
      <c r="AC18" s="43">
        <v>4.6234999999999998E-2</v>
      </c>
      <c r="AD18" s="43">
        <v>2.5426000000000001E-2</v>
      </c>
      <c r="AE18" s="43">
        <v>2.9561E-2</v>
      </c>
      <c r="AF18" s="43">
        <v>3.0807999999999999E-2</v>
      </c>
      <c r="AG18" s="43">
        <v>5.0217999999999999E-2</v>
      </c>
      <c r="AH18" s="43">
        <v>1.5276E-2</v>
      </c>
      <c r="AI18" s="43">
        <v>9.2759999999999995E-3</v>
      </c>
      <c r="AJ18" s="43">
        <v>2.9454999999999999E-2</v>
      </c>
      <c r="AK18" s="43">
        <v>2.813E-3</v>
      </c>
      <c r="AL18" s="43">
        <v>1.2855E-2</v>
      </c>
      <c r="AM18" s="47">
        <v>4.3437000000000003E-2</v>
      </c>
      <c r="AN18" s="100">
        <v>2.2587437500000002E-2</v>
      </c>
      <c r="AO18" s="118">
        <v>1.5118895175546614E-2</v>
      </c>
      <c r="AP18" s="275"/>
    </row>
    <row r="19" spans="2:42" x14ac:dyDescent="0.25">
      <c r="B19" s="274"/>
      <c r="C19" s="124">
        <v>4.2910000000000004</v>
      </c>
      <c r="D19" s="43">
        <v>0.26164999999999999</v>
      </c>
      <c r="E19" s="43">
        <v>0.28312300000000001</v>
      </c>
      <c r="F19" s="43">
        <v>0.250334</v>
      </c>
      <c r="G19" s="43">
        <v>0.211121</v>
      </c>
      <c r="H19" s="43">
        <v>0.159391</v>
      </c>
      <c r="I19" s="43">
        <v>0.18781300000000001</v>
      </c>
      <c r="J19" s="43">
        <v>0.18466299999999999</v>
      </c>
      <c r="K19" s="43">
        <v>0.222881</v>
      </c>
      <c r="L19" s="43">
        <v>0.30126900000000001</v>
      </c>
      <c r="M19" s="43">
        <v>0.26633800000000002</v>
      </c>
      <c r="N19" s="43">
        <v>0.24088699999999999</v>
      </c>
      <c r="O19" s="43">
        <v>0.190388</v>
      </c>
      <c r="P19" s="43">
        <v>0.20794499999999999</v>
      </c>
      <c r="Q19" s="43">
        <v>0.25491399999999997</v>
      </c>
      <c r="R19" s="43">
        <v>0.223133</v>
      </c>
      <c r="S19" s="47">
        <v>0.171262</v>
      </c>
      <c r="T19" s="100">
        <v>0.22606950000000001</v>
      </c>
      <c r="U19" s="118">
        <v>4.1561020836035044E-2</v>
      </c>
      <c r="V19" s="79"/>
      <c r="W19" s="124">
        <v>4.2910000000000004</v>
      </c>
      <c r="X19" s="43">
        <v>4.6480000000000002E-3</v>
      </c>
      <c r="Y19" s="43">
        <v>1.918E-3</v>
      </c>
      <c r="Z19" s="43">
        <v>1.1155E-2</v>
      </c>
      <c r="AA19" s="43">
        <v>2.4299999999999999E-3</v>
      </c>
      <c r="AB19" s="43">
        <v>1.3875E-2</v>
      </c>
      <c r="AC19" s="43">
        <v>3.4456000000000001E-2</v>
      </c>
      <c r="AD19" s="43">
        <v>4.1903000000000003E-2</v>
      </c>
      <c r="AE19" s="43">
        <v>1.8880999999999998E-2</v>
      </c>
      <c r="AF19" s="43">
        <v>1.8322999999999999E-2</v>
      </c>
      <c r="AG19" s="43">
        <v>5.3511000000000003E-2</v>
      </c>
      <c r="AH19" s="43">
        <v>1.1771E-2</v>
      </c>
      <c r="AI19" s="43">
        <v>4.2630000000000003E-3</v>
      </c>
      <c r="AJ19" s="43">
        <v>1.7639999999999999E-2</v>
      </c>
      <c r="AK19" s="43">
        <v>6.8599999999999998E-4</v>
      </c>
      <c r="AL19" s="43">
        <v>1.3273E-2</v>
      </c>
      <c r="AM19" s="47">
        <v>5.0442000000000001E-2</v>
      </c>
      <c r="AN19" s="100">
        <v>1.8698437500000002E-2</v>
      </c>
      <c r="AO19" s="118">
        <v>1.7207941565718043E-2</v>
      </c>
      <c r="AP19" s="275"/>
    </row>
    <row r="20" spans="2:42" x14ac:dyDescent="0.25">
      <c r="B20" s="274"/>
      <c r="C20" s="124">
        <v>4.7919999999999998</v>
      </c>
      <c r="D20" s="43">
        <v>0.27551900000000001</v>
      </c>
      <c r="E20" s="43">
        <v>0.300346</v>
      </c>
      <c r="F20" s="43">
        <v>0.25300499999999998</v>
      </c>
      <c r="G20" s="43">
        <v>0.24454899999999999</v>
      </c>
      <c r="H20" s="43">
        <v>0.16953099999999999</v>
      </c>
      <c r="I20" s="43">
        <v>0.213782</v>
      </c>
      <c r="J20" s="43">
        <v>0.20596700000000001</v>
      </c>
      <c r="K20" s="43">
        <v>0.23974799999999999</v>
      </c>
      <c r="L20" s="43">
        <v>0.32199100000000003</v>
      </c>
      <c r="M20" s="43">
        <v>0.27690399999999998</v>
      </c>
      <c r="N20" s="43">
        <v>0.26124900000000001</v>
      </c>
      <c r="O20" s="43">
        <v>0.19774800000000001</v>
      </c>
      <c r="P20" s="43">
        <v>0.22778699999999999</v>
      </c>
      <c r="Q20" s="43">
        <v>0.25425999999999999</v>
      </c>
      <c r="R20" s="43">
        <v>0.243593</v>
      </c>
      <c r="S20" s="47">
        <v>0.179974</v>
      </c>
      <c r="T20" s="100">
        <v>0.24162206250000001</v>
      </c>
      <c r="U20" s="118">
        <v>4.1755042241576314E-2</v>
      </c>
      <c r="V20" s="79"/>
      <c r="W20" s="124">
        <v>4.7919999999999998</v>
      </c>
      <c r="X20" s="43">
        <v>6.3790000000000001E-3</v>
      </c>
      <c r="Y20" s="43">
        <v>8.3009999999999994E-3</v>
      </c>
      <c r="Z20" s="43">
        <v>1.2546E-2</v>
      </c>
      <c r="AA20" s="43">
        <v>2.7680000000000001E-3</v>
      </c>
      <c r="AB20" s="43">
        <v>4.6430000000000004E-3</v>
      </c>
      <c r="AC20" s="43">
        <v>1.6043000000000002E-2</v>
      </c>
      <c r="AD20" s="43">
        <v>2.1839999999999998E-2</v>
      </c>
      <c r="AE20" s="43">
        <v>2.5264000000000002E-2</v>
      </c>
      <c r="AF20" s="43">
        <v>6.3825000000000007E-2</v>
      </c>
      <c r="AG20" s="43">
        <v>5.9838000000000002E-2</v>
      </c>
      <c r="AH20" s="43">
        <v>6.3680000000000004E-3</v>
      </c>
      <c r="AI20" s="43">
        <v>9.018E-3</v>
      </c>
      <c r="AJ20" s="43">
        <v>1.9774E-2</v>
      </c>
      <c r="AK20" s="43">
        <v>3.0100000000000001E-3</v>
      </c>
      <c r="AL20" s="43">
        <v>9.044E-3</v>
      </c>
      <c r="AM20" s="47">
        <v>4.6257E-2</v>
      </c>
      <c r="AN20" s="100">
        <v>1.9682375000000002E-2</v>
      </c>
      <c r="AO20" s="118">
        <v>1.9779090615681328E-2</v>
      </c>
      <c r="AP20" s="275"/>
    </row>
    <row r="21" spans="2:42" x14ac:dyDescent="0.25">
      <c r="B21" s="274"/>
      <c r="C21" s="124">
        <v>5.29</v>
      </c>
      <c r="D21" s="43">
        <v>0.29001100000000002</v>
      </c>
      <c r="E21" s="43">
        <v>0.30527599999999999</v>
      </c>
      <c r="F21" s="43">
        <v>0.27211099999999999</v>
      </c>
      <c r="G21" s="43">
        <v>0.25433899999999998</v>
      </c>
      <c r="H21" s="43">
        <v>0.186085</v>
      </c>
      <c r="I21" s="43">
        <v>0.224408</v>
      </c>
      <c r="J21" s="43">
        <v>0.200213</v>
      </c>
      <c r="K21" s="43">
        <v>0.24077100000000001</v>
      </c>
      <c r="L21" s="43">
        <v>0.29686299999999999</v>
      </c>
      <c r="M21" s="43">
        <v>0.27649499999999999</v>
      </c>
      <c r="N21" s="43">
        <v>0.27212500000000001</v>
      </c>
      <c r="O21" s="43">
        <v>0.21609800000000001</v>
      </c>
      <c r="P21" s="43">
        <v>0.23335900000000001</v>
      </c>
      <c r="Q21" s="43">
        <v>0.26505400000000001</v>
      </c>
      <c r="R21" s="43">
        <v>0.25281100000000001</v>
      </c>
      <c r="S21" s="47">
        <v>0.19418099999999999</v>
      </c>
      <c r="T21" s="100">
        <v>0.24876250000000003</v>
      </c>
      <c r="U21" s="118">
        <v>3.7065464464916591E-2</v>
      </c>
      <c r="V21" s="79"/>
      <c r="W21" s="124">
        <v>5.29</v>
      </c>
      <c r="X21" s="43">
        <v>3.0397E-2</v>
      </c>
      <c r="Y21" s="43">
        <v>1.5324000000000001E-2</v>
      </c>
      <c r="Z21" s="43">
        <v>2.0871000000000001E-2</v>
      </c>
      <c r="AA21" s="43">
        <v>5.5069999999999997E-3</v>
      </c>
      <c r="AB21" s="43">
        <v>-2.6099999999999999E-3</v>
      </c>
      <c r="AC21" s="43">
        <v>1.9157E-2</v>
      </c>
      <c r="AD21" s="43">
        <v>2.2606999999999999E-2</v>
      </c>
      <c r="AE21" s="43">
        <v>1.7552999999999999E-2</v>
      </c>
      <c r="AF21" s="43">
        <v>2.5669999999999998E-2</v>
      </c>
      <c r="AG21" s="43">
        <v>4.4713999999999997E-2</v>
      </c>
      <c r="AH21" s="43">
        <v>1.0304000000000001E-2</v>
      </c>
      <c r="AI21" s="43">
        <v>2.6699999999999998E-4</v>
      </c>
      <c r="AJ21" s="43">
        <v>1.1962E-2</v>
      </c>
      <c r="AK21" s="43">
        <v>-3.3400000000000001E-3</v>
      </c>
      <c r="AL21" s="43">
        <v>1.8242999999999999E-2</v>
      </c>
      <c r="AM21" s="47">
        <v>4.0244000000000002E-2</v>
      </c>
      <c r="AN21" s="100">
        <v>1.7304375E-2</v>
      </c>
      <c r="AO21" s="118">
        <v>1.389920622613632E-2</v>
      </c>
      <c r="AP21" s="275"/>
    </row>
    <row r="22" spans="2:42" x14ac:dyDescent="0.25">
      <c r="B22" s="274"/>
      <c r="C22" s="124">
        <v>5.7919999999999998</v>
      </c>
      <c r="D22" s="43">
        <v>0.309668</v>
      </c>
      <c r="E22" s="43">
        <v>0.33241199999999999</v>
      </c>
      <c r="F22" s="43">
        <v>0.28666999999999998</v>
      </c>
      <c r="G22" s="43">
        <v>0.249306</v>
      </c>
      <c r="H22" s="43">
        <v>0.183168</v>
      </c>
      <c r="I22" s="43">
        <v>0.22751099999999999</v>
      </c>
      <c r="J22" s="43">
        <v>0.219277</v>
      </c>
      <c r="K22" s="43">
        <v>0.25156499999999998</v>
      </c>
      <c r="L22" s="43">
        <v>0.319743</v>
      </c>
      <c r="M22" s="43">
        <v>0.30435899999999999</v>
      </c>
      <c r="N22" s="43">
        <v>0.28962900000000003</v>
      </c>
      <c r="O22" s="43">
        <v>0.20518600000000001</v>
      </c>
      <c r="P22" s="43">
        <v>0.24886</v>
      </c>
      <c r="Q22" s="43">
        <v>0.27444099999999999</v>
      </c>
      <c r="R22" s="43">
        <v>0.26014999999999999</v>
      </c>
      <c r="S22" s="47">
        <v>0.19327900000000001</v>
      </c>
      <c r="T22" s="100">
        <v>0.25970149999999997</v>
      </c>
      <c r="U22" s="118">
        <v>4.5772329163662431E-2</v>
      </c>
      <c r="V22" s="79"/>
      <c r="W22" s="124">
        <v>5.7919999999999998</v>
      </c>
      <c r="X22" s="43">
        <v>1.3469E-2</v>
      </c>
      <c r="Y22" s="43">
        <v>8.9239999999999996E-3</v>
      </c>
      <c r="Z22" s="43">
        <v>1.3187000000000001E-2</v>
      </c>
      <c r="AA22" s="43">
        <v>1.3937E-2</v>
      </c>
      <c r="AB22" s="43">
        <v>1.212E-3</v>
      </c>
      <c r="AC22" s="43">
        <v>1.32E-2</v>
      </c>
      <c r="AD22" s="43">
        <v>4.2029999999999998E-2</v>
      </c>
      <c r="AE22" s="43">
        <v>4.7850000000000002E-3</v>
      </c>
      <c r="AF22" s="43">
        <v>3.2096E-2</v>
      </c>
      <c r="AG22" s="43">
        <v>4.6370000000000001E-2</v>
      </c>
      <c r="AH22" s="43">
        <v>1.4560999999999999E-2</v>
      </c>
      <c r="AI22" s="43">
        <v>1.2899999999999999E-4</v>
      </c>
      <c r="AJ22" s="43">
        <v>1.8030999999999998E-2</v>
      </c>
      <c r="AK22" s="43">
        <v>-2.31E-3</v>
      </c>
      <c r="AL22" s="43">
        <v>8.9569999999999997E-3</v>
      </c>
      <c r="AM22" s="47">
        <v>3.9355000000000001E-2</v>
      </c>
      <c r="AN22" s="100">
        <v>1.6745812499999999E-2</v>
      </c>
      <c r="AO22" s="118">
        <v>1.5186453122081096E-2</v>
      </c>
      <c r="AP22" s="275"/>
    </row>
    <row r="23" spans="2:42" x14ac:dyDescent="0.25">
      <c r="B23" s="274"/>
      <c r="C23" s="124">
        <v>6.29</v>
      </c>
      <c r="D23" s="43">
        <v>0.30601400000000001</v>
      </c>
      <c r="E23" s="43">
        <v>0.34075100000000003</v>
      </c>
      <c r="F23" s="43">
        <v>0.29919899999999999</v>
      </c>
      <c r="G23" s="43">
        <v>0.26252799999999998</v>
      </c>
      <c r="H23" s="43">
        <v>0.19611500000000001</v>
      </c>
      <c r="I23" s="43">
        <v>0.25334899999999999</v>
      </c>
      <c r="J23" s="43">
        <v>0.22539899999999999</v>
      </c>
      <c r="K23" s="43">
        <v>0.26544899999999999</v>
      </c>
      <c r="L23" s="43">
        <v>0.35353400000000001</v>
      </c>
      <c r="M23" s="43">
        <v>0.30415999999999999</v>
      </c>
      <c r="N23" s="43">
        <v>0.294043</v>
      </c>
      <c r="O23" s="43">
        <v>0.20921500000000001</v>
      </c>
      <c r="P23" s="43">
        <v>0.257351</v>
      </c>
      <c r="Q23" s="43">
        <v>0.28379300000000002</v>
      </c>
      <c r="R23" s="43">
        <v>0.28753499999999999</v>
      </c>
      <c r="S23" s="47">
        <v>0.20204900000000001</v>
      </c>
      <c r="T23" s="100">
        <v>0.27128024999999995</v>
      </c>
      <c r="U23" s="118">
        <v>4.6636098518208317E-2</v>
      </c>
      <c r="V23" s="79"/>
      <c r="W23" s="124">
        <v>6.29</v>
      </c>
      <c r="X23" s="43">
        <v>6.1760000000000001E-3</v>
      </c>
      <c r="Y23" s="43">
        <v>1.4610000000000001E-3</v>
      </c>
      <c r="Z23" s="43">
        <v>1.0185E-2</v>
      </c>
      <c r="AA23" s="43">
        <v>1.415E-3</v>
      </c>
      <c r="AB23" s="43">
        <v>1.369E-3</v>
      </c>
      <c r="AC23" s="43">
        <v>9.7990000000000004E-3</v>
      </c>
      <c r="AD23" s="43">
        <v>2.8153000000000001E-2</v>
      </c>
      <c r="AE23" s="43">
        <v>1.0281999999999999E-2</v>
      </c>
      <c r="AF23" s="43">
        <v>2.7067999999999998E-2</v>
      </c>
      <c r="AG23" s="43">
        <v>4.9021000000000002E-2</v>
      </c>
      <c r="AH23" s="43">
        <v>1.567E-2</v>
      </c>
      <c r="AI23" s="43">
        <v>-2.5000000000000001E-4</v>
      </c>
      <c r="AJ23" s="43">
        <v>1.6687E-2</v>
      </c>
      <c r="AK23" s="43">
        <v>2.0449999999999999E-3</v>
      </c>
      <c r="AL23" s="43">
        <v>5.6779999999999999E-3</v>
      </c>
      <c r="AM23" s="47">
        <v>2.0448000000000001E-2</v>
      </c>
      <c r="AN23" s="100">
        <v>1.2825437499999998E-2</v>
      </c>
      <c r="AO23" s="118">
        <v>1.3227987339822335E-2</v>
      </c>
      <c r="AP23" s="275"/>
    </row>
    <row r="24" spans="2:42" x14ac:dyDescent="0.25">
      <c r="B24" s="274"/>
      <c r="C24" s="124">
        <v>6.7910000000000004</v>
      </c>
      <c r="D24" s="43">
        <v>0.31908599999999998</v>
      </c>
      <c r="E24" s="43">
        <v>0.36708499999999999</v>
      </c>
      <c r="F24" s="43">
        <v>0.30531700000000001</v>
      </c>
      <c r="G24" s="43">
        <v>0.28505200000000003</v>
      </c>
      <c r="H24" s="43">
        <v>0.21490500000000001</v>
      </c>
      <c r="I24" s="43">
        <v>0.24609500000000001</v>
      </c>
      <c r="J24" s="43">
        <v>0.25377300000000003</v>
      </c>
      <c r="K24" s="43">
        <v>0.26032100000000002</v>
      </c>
      <c r="L24" s="43">
        <v>0.378525</v>
      </c>
      <c r="M24" s="43">
        <v>0.31956899999999999</v>
      </c>
      <c r="N24" s="43">
        <v>0.30445299999999997</v>
      </c>
      <c r="O24" s="43">
        <v>0.22659000000000001</v>
      </c>
      <c r="P24" s="43">
        <v>0.26341999999999999</v>
      </c>
      <c r="Q24" s="43">
        <v>0.28845900000000002</v>
      </c>
      <c r="R24" s="43">
        <v>0.29453800000000002</v>
      </c>
      <c r="S24" s="47">
        <v>0.21535399999999999</v>
      </c>
      <c r="T24" s="100">
        <v>0.283908875</v>
      </c>
      <c r="U24" s="118">
        <v>4.8618180488201435E-2</v>
      </c>
      <c r="V24" s="79"/>
      <c r="W24" s="124">
        <v>6.7910000000000004</v>
      </c>
      <c r="X24" s="43">
        <v>2.4955999999999999E-2</v>
      </c>
      <c r="Y24" s="43">
        <v>6.4999999999999997E-3</v>
      </c>
      <c r="Z24" s="43">
        <v>2.0558E-2</v>
      </c>
      <c r="AA24" s="43">
        <v>6.4510000000000001E-3</v>
      </c>
      <c r="AB24" s="43">
        <v>1.1146E-2</v>
      </c>
      <c r="AC24" s="43">
        <v>5.5424000000000001E-2</v>
      </c>
      <c r="AD24" s="43">
        <v>4.1491E-2</v>
      </c>
      <c r="AE24" s="43">
        <v>3.0894000000000001E-2</v>
      </c>
      <c r="AF24" s="43">
        <v>3.6094000000000001E-2</v>
      </c>
      <c r="AG24" s="43">
        <v>3.5830000000000001E-2</v>
      </c>
      <c r="AH24" s="43">
        <v>1.3669000000000001E-2</v>
      </c>
      <c r="AI24" s="43">
        <v>-6.9999999999999999E-4</v>
      </c>
      <c r="AJ24" s="43">
        <v>1.6965999999999998E-2</v>
      </c>
      <c r="AK24" s="43">
        <v>-4.3200000000000001E-3</v>
      </c>
      <c r="AL24" s="43">
        <v>6.777E-3</v>
      </c>
      <c r="AM24" s="47">
        <v>2.0697E-2</v>
      </c>
      <c r="AN24" s="100">
        <v>2.0152062500000002E-2</v>
      </c>
      <c r="AO24" s="118">
        <v>1.6448510637618024E-2</v>
      </c>
      <c r="AP24" s="275"/>
    </row>
    <row r="25" spans="2:42" x14ac:dyDescent="0.25">
      <c r="B25" s="274"/>
      <c r="C25" s="124">
        <v>7.2919999999999998</v>
      </c>
      <c r="D25" s="43">
        <v>0.33387499999999998</v>
      </c>
      <c r="E25" s="43">
        <v>0.34677000000000002</v>
      </c>
      <c r="F25" s="43">
        <v>0.31449700000000003</v>
      </c>
      <c r="G25" s="43">
        <v>0.28494199999999997</v>
      </c>
      <c r="H25" s="43">
        <v>0.21834999999999999</v>
      </c>
      <c r="I25" s="43">
        <v>0.27302300000000002</v>
      </c>
      <c r="J25" s="43">
        <v>0.25298700000000002</v>
      </c>
      <c r="K25" s="43">
        <v>0.27973999999999999</v>
      </c>
      <c r="L25" s="43">
        <v>0.35847000000000001</v>
      </c>
      <c r="M25" s="43">
        <v>0.32134099999999999</v>
      </c>
      <c r="N25" s="43">
        <v>0.32390799999999997</v>
      </c>
      <c r="O25" s="43">
        <v>0.23103499999999999</v>
      </c>
      <c r="P25" s="43">
        <v>0.25896200000000003</v>
      </c>
      <c r="Q25" s="43">
        <v>0.29301899999999997</v>
      </c>
      <c r="R25" s="43">
        <v>0.29299500000000001</v>
      </c>
      <c r="S25" s="47">
        <v>0.23510500000000001</v>
      </c>
      <c r="T25" s="100">
        <v>0.28868868749999999</v>
      </c>
      <c r="U25" s="118">
        <v>4.2375400704841075E-2</v>
      </c>
      <c r="V25" s="79"/>
      <c r="W25" s="124">
        <v>7.2919999999999998</v>
      </c>
      <c r="X25" s="43">
        <v>1.6031E-2</v>
      </c>
      <c r="Y25" s="43">
        <v>4.8999999999999998E-4</v>
      </c>
      <c r="Z25" s="43">
        <v>2.1044E-2</v>
      </c>
      <c r="AA25" s="43">
        <v>8.4080000000000005E-3</v>
      </c>
      <c r="AB25" s="43">
        <v>-3.6099999999999999E-3</v>
      </c>
      <c r="AC25" s="43">
        <v>5.8890000000000001E-3</v>
      </c>
      <c r="AD25" s="43">
        <v>3.7996000000000002E-2</v>
      </c>
      <c r="AE25" s="43">
        <v>1.188E-2</v>
      </c>
      <c r="AF25" s="43">
        <v>2.1770000000000001E-2</v>
      </c>
      <c r="AG25" s="43">
        <v>5.2179999999999997E-2</v>
      </c>
      <c r="AH25" s="43">
        <v>2.4080000000000001E-2</v>
      </c>
      <c r="AI25" s="43">
        <v>5.8699999999999996E-4</v>
      </c>
      <c r="AJ25" s="43">
        <v>1.6455999999999998E-2</v>
      </c>
      <c r="AK25" s="43">
        <v>5.5440000000000003E-3</v>
      </c>
      <c r="AL25" s="43">
        <v>1.7454999999999998E-2</v>
      </c>
      <c r="AM25" s="47">
        <v>4.4887999999999997E-2</v>
      </c>
      <c r="AN25" s="100">
        <v>1.7567999999999997E-2</v>
      </c>
      <c r="AO25" s="118">
        <v>1.6048235674573912E-2</v>
      </c>
      <c r="AP25" s="275"/>
    </row>
    <row r="26" spans="2:42" x14ac:dyDescent="0.25">
      <c r="B26" s="274"/>
      <c r="C26" s="124">
        <v>7.7930000000000001</v>
      </c>
      <c r="D26" s="43">
        <v>0.33795500000000001</v>
      </c>
      <c r="E26" s="43">
        <v>0.37978099999999998</v>
      </c>
      <c r="F26" s="43">
        <v>0.32814599999999999</v>
      </c>
      <c r="G26" s="43">
        <v>0.297342</v>
      </c>
      <c r="H26" s="43">
        <v>0.22266</v>
      </c>
      <c r="I26" s="43">
        <v>0.27601500000000001</v>
      </c>
      <c r="J26" s="43">
        <v>0.25860100000000003</v>
      </c>
      <c r="K26" s="43">
        <v>0.297232</v>
      </c>
      <c r="L26" s="43">
        <v>0.38406200000000001</v>
      </c>
      <c r="M26" s="43">
        <v>0.34278799999999998</v>
      </c>
      <c r="N26" s="43">
        <v>0.33811200000000002</v>
      </c>
      <c r="O26" s="43">
        <v>0.23419999999999999</v>
      </c>
      <c r="P26" s="43">
        <v>0.274926</v>
      </c>
      <c r="Q26" s="43">
        <v>0.30361100000000002</v>
      </c>
      <c r="R26" s="43">
        <v>0.31202400000000002</v>
      </c>
      <c r="S26" s="47">
        <v>0.23375899999999999</v>
      </c>
      <c r="T26" s="100">
        <v>0.30132587500000008</v>
      </c>
      <c r="U26" s="118">
        <v>4.9469592539086754E-2</v>
      </c>
      <c r="V26" s="79"/>
      <c r="W26" s="124">
        <v>7.7930000000000001</v>
      </c>
      <c r="X26" s="43">
        <v>9.2079999999999992E-3</v>
      </c>
      <c r="Y26" s="43">
        <v>3.6280000000000001E-3</v>
      </c>
      <c r="Z26" s="43">
        <v>1.1468000000000001E-2</v>
      </c>
      <c r="AA26" s="43">
        <v>1.887E-3</v>
      </c>
      <c r="AB26" s="43">
        <v>-3.7799999999999999E-3</v>
      </c>
      <c r="AC26" s="43">
        <v>3.6724E-2</v>
      </c>
      <c r="AD26" s="43">
        <v>4.2625000000000003E-2</v>
      </c>
      <c r="AE26" s="43">
        <v>3.1335000000000002E-2</v>
      </c>
      <c r="AF26" s="43">
        <v>2.0310000000000002E-2</v>
      </c>
      <c r="AG26" s="43">
        <v>5.6774999999999999E-2</v>
      </c>
      <c r="AH26" s="43">
        <v>2.1787999999999998E-2</v>
      </c>
      <c r="AI26" s="43">
        <v>-7.6000000000000004E-4</v>
      </c>
      <c r="AJ26" s="43">
        <v>7.6280000000000002E-3</v>
      </c>
      <c r="AK26" s="43">
        <v>1.4081E-2</v>
      </c>
      <c r="AL26" s="43">
        <v>1.1076000000000001E-2</v>
      </c>
      <c r="AM26" s="47">
        <v>3.1886999999999999E-2</v>
      </c>
      <c r="AN26" s="100">
        <v>1.8492499999999999E-2</v>
      </c>
      <c r="AO26" s="118">
        <v>1.7185825023353796E-2</v>
      </c>
      <c r="AP26" s="275"/>
    </row>
    <row r="27" spans="2:42" x14ac:dyDescent="0.25">
      <c r="B27" s="274"/>
      <c r="C27" s="124">
        <v>8.2910000000000004</v>
      </c>
      <c r="D27" s="43">
        <v>0.34936200000000001</v>
      </c>
      <c r="E27" s="43">
        <v>0.36913400000000002</v>
      </c>
      <c r="F27" s="43">
        <v>0.33410699999999999</v>
      </c>
      <c r="G27" s="43">
        <v>0.29031699999999999</v>
      </c>
      <c r="H27" s="43">
        <v>0.249996</v>
      </c>
      <c r="I27" s="43">
        <v>0.26505499999999999</v>
      </c>
      <c r="J27" s="43">
        <v>0.28140100000000001</v>
      </c>
      <c r="K27" s="43">
        <v>0.29175499999999999</v>
      </c>
      <c r="L27" s="43">
        <v>0.38184899999999999</v>
      </c>
      <c r="M27" s="43">
        <v>0.35048499999999999</v>
      </c>
      <c r="N27" s="43">
        <v>0.33536199999999999</v>
      </c>
      <c r="O27" s="43">
        <v>0.25030999999999998</v>
      </c>
      <c r="P27" s="43">
        <v>0.28462900000000002</v>
      </c>
      <c r="Q27" s="43">
        <v>0.30905500000000002</v>
      </c>
      <c r="R27" s="43">
        <v>0.31595099999999998</v>
      </c>
      <c r="S27" s="47">
        <v>0.234292</v>
      </c>
      <c r="T27" s="100">
        <v>0.30581624999999996</v>
      </c>
      <c r="U27" s="118">
        <v>4.4665540842279812E-2</v>
      </c>
      <c r="V27" s="79"/>
      <c r="W27" s="124">
        <v>8.2910000000000004</v>
      </c>
      <c r="X27" s="43">
        <v>1.2919E-2</v>
      </c>
      <c r="Y27" s="43">
        <v>7.6870000000000003E-3</v>
      </c>
      <c r="Z27" s="43">
        <v>-2.4599999999999999E-3</v>
      </c>
      <c r="AA27" s="43">
        <v>6.5849999999999997E-3</v>
      </c>
      <c r="AB27" s="43">
        <v>1.4678999999999999E-2</v>
      </c>
      <c r="AC27" s="43">
        <v>2.5399999999999999E-4</v>
      </c>
      <c r="AD27" s="43">
        <v>4.9064999999999998E-2</v>
      </c>
      <c r="AE27" s="43">
        <v>1.1036000000000001E-2</v>
      </c>
      <c r="AF27" s="43">
        <v>3.2684999999999999E-2</v>
      </c>
      <c r="AG27" s="43">
        <v>5.3539000000000003E-2</v>
      </c>
      <c r="AH27" s="43">
        <v>2.3078000000000001E-2</v>
      </c>
      <c r="AI27" s="43">
        <v>3.503E-3</v>
      </c>
      <c r="AJ27" s="43">
        <v>1.4359E-2</v>
      </c>
      <c r="AK27" s="43">
        <v>3.1220000000000002E-3</v>
      </c>
      <c r="AL27" s="43">
        <v>1.1795E-2</v>
      </c>
      <c r="AM27" s="47">
        <v>3.9639000000000001E-2</v>
      </c>
      <c r="AN27" s="100">
        <v>1.7592812500000003E-2</v>
      </c>
      <c r="AO27" s="118">
        <v>1.7270196980998794E-2</v>
      </c>
      <c r="AP27" s="275"/>
    </row>
    <row r="28" spans="2:42" x14ac:dyDescent="0.25">
      <c r="B28" s="274"/>
      <c r="C28" s="124">
        <v>8.7929999999999993</v>
      </c>
      <c r="D28" s="43">
        <v>0.35640100000000002</v>
      </c>
      <c r="E28" s="43">
        <v>0.39989599999999997</v>
      </c>
      <c r="F28" s="43">
        <v>0.33492300000000003</v>
      </c>
      <c r="G28" s="43">
        <v>0.32233200000000001</v>
      </c>
      <c r="H28" s="43">
        <v>0.238561</v>
      </c>
      <c r="I28" s="43">
        <v>0.28949900000000001</v>
      </c>
      <c r="J28" s="43">
        <v>0.27906300000000001</v>
      </c>
      <c r="K28" s="43">
        <v>0.31330000000000002</v>
      </c>
      <c r="L28" s="43">
        <v>0.40290900000000002</v>
      </c>
      <c r="M28" s="43">
        <v>0.34851799999999999</v>
      </c>
      <c r="N28" s="43">
        <v>0.35271000000000002</v>
      </c>
      <c r="O28" s="43">
        <v>0.25055100000000002</v>
      </c>
      <c r="P28" s="43">
        <v>0.28783399999999998</v>
      </c>
      <c r="Q28" s="43">
        <v>0.31582900000000003</v>
      </c>
      <c r="R28" s="43">
        <v>0.32807399999999998</v>
      </c>
      <c r="S28" s="47">
        <v>0.25866</v>
      </c>
      <c r="T28" s="100">
        <v>0.31744125000000001</v>
      </c>
      <c r="U28" s="118">
        <v>4.8699933206662029E-2</v>
      </c>
      <c r="V28" s="79"/>
      <c r="W28" s="124">
        <v>8.7929999999999993</v>
      </c>
      <c r="X28" s="43">
        <v>1.6524E-2</v>
      </c>
      <c r="Y28" s="43">
        <v>1.8105E-2</v>
      </c>
      <c r="Z28" s="43">
        <v>5.2900000000000004E-3</v>
      </c>
      <c r="AA28" s="43">
        <v>4.7749999999999997E-3</v>
      </c>
      <c r="AB28" s="43">
        <v>-1.8E-5</v>
      </c>
      <c r="AC28" s="43">
        <v>2.4199999999999999E-2</v>
      </c>
      <c r="AD28" s="43">
        <v>1.7635000000000001E-2</v>
      </c>
      <c r="AE28" s="43">
        <v>4.8621999999999999E-2</v>
      </c>
      <c r="AF28" s="43">
        <v>5.0971000000000002E-2</v>
      </c>
      <c r="AG28" s="43">
        <v>7.6637999999999998E-2</v>
      </c>
      <c r="AH28" s="43">
        <v>2.2540000000000001E-2</v>
      </c>
      <c r="AI28" s="43">
        <v>9.9670000000000002E-3</v>
      </c>
      <c r="AJ28" s="43">
        <v>2.0001000000000001E-2</v>
      </c>
      <c r="AK28" s="43">
        <v>1.8649999999999999E-3</v>
      </c>
      <c r="AL28" s="43">
        <v>1.3381000000000001E-2</v>
      </c>
      <c r="AM28" s="47">
        <v>3.9372999999999998E-2</v>
      </c>
      <c r="AN28" s="100">
        <v>2.3116812499999997E-2</v>
      </c>
      <c r="AO28" s="118">
        <v>2.0934468429582034E-2</v>
      </c>
      <c r="AP28" s="275"/>
    </row>
    <row r="29" spans="2:42" x14ac:dyDescent="0.25">
      <c r="B29" s="274"/>
      <c r="C29" s="124">
        <v>9.2910000000000004</v>
      </c>
      <c r="D29" s="43">
        <v>0.35991600000000001</v>
      </c>
      <c r="E29" s="43">
        <v>0.38516899999999998</v>
      </c>
      <c r="F29" s="43">
        <v>0.35437200000000002</v>
      </c>
      <c r="G29" s="43">
        <v>0.31984699999999999</v>
      </c>
      <c r="H29" s="43">
        <v>0.25357200000000002</v>
      </c>
      <c r="I29" s="43">
        <v>0.30164099999999999</v>
      </c>
      <c r="J29" s="43">
        <v>0.26828200000000002</v>
      </c>
      <c r="K29" s="43">
        <v>0.32311099999999998</v>
      </c>
      <c r="L29" s="43">
        <v>0.430087</v>
      </c>
      <c r="M29" s="43">
        <v>0.36187900000000001</v>
      </c>
      <c r="N29" s="43">
        <v>0.36868099999999998</v>
      </c>
      <c r="O29" s="43">
        <v>0.26645000000000002</v>
      </c>
      <c r="P29" s="43">
        <v>0.29744900000000002</v>
      </c>
      <c r="Q29" s="43">
        <v>0.31826300000000002</v>
      </c>
      <c r="R29" s="43">
        <v>0.33124199999999998</v>
      </c>
      <c r="S29" s="47">
        <v>0.26243</v>
      </c>
      <c r="T29" s="100">
        <v>0.32514943749999997</v>
      </c>
      <c r="U29" s="118">
        <v>4.972881841879203E-2</v>
      </c>
      <c r="V29" s="79"/>
      <c r="W29" s="124">
        <v>9.2910000000000004</v>
      </c>
      <c r="X29" s="43">
        <v>5.5539999999999999E-3</v>
      </c>
      <c r="Y29" s="43">
        <v>5.6030000000000003E-3</v>
      </c>
      <c r="Z29" s="43">
        <v>1.7250999999999999E-2</v>
      </c>
      <c r="AA29" s="43">
        <v>-6.7200000000000003E-3</v>
      </c>
      <c r="AB29" s="43">
        <v>4.9760000000000004E-3</v>
      </c>
      <c r="AC29" s="43">
        <v>1.1948E-2</v>
      </c>
      <c r="AD29" s="43">
        <v>5.4015000000000001E-2</v>
      </c>
      <c r="AE29" s="43">
        <v>2.4202000000000001E-2</v>
      </c>
      <c r="AF29" s="43">
        <v>1.8138999999999999E-2</v>
      </c>
      <c r="AG29" s="43">
        <v>6.9411E-2</v>
      </c>
      <c r="AH29" s="43">
        <v>4.8650000000000004E-3</v>
      </c>
      <c r="AI29" s="43">
        <v>5.5319999999999996E-3</v>
      </c>
      <c r="AJ29" s="43">
        <v>1.1651E-2</v>
      </c>
      <c r="AK29" s="43">
        <v>-2.3000000000000001E-4</v>
      </c>
      <c r="AL29" s="43">
        <v>1.3467E-2</v>
      </c>
      <c r="AM29" s="47">
        <v>3.2384999999999997E-2</v>
      </c>
      <c r="AN29" s="100">
        <v>1.7003062499999999E-2</v>
      </c>
      <c r="AO29" s="118">
        <v>2.0028863490701782E-2</v>
      </c>
      <c r="AP29" s="275"/>
    </row>
    <row r="30" spans="2:42" x14ac:dyDescent="0.25">
      <c r="B30" s="274"/>
      <c r="C30" s="124">
        <v>9.7919999999999998</v>
      </c>
      <c r="D30" s="43">
        <v>0.36717499999999997</v>
      </c>
      <c r="E30" s="43">
        <v>0.407329</v>
      </c>
      <c r="F30" s="43">
        <v>0.36748399999999998</v>
      </c>
      <c r="G30" s="43">
        <v>0.331009</v>
      </c>
      <c r="H30" s="43">
        <v>0.262183</v>
      </c>
      <c r="I30" s="43">
        <v>0.31673200000000001</v>
      </c>
      <c r="J30" s="43">
        <v>0.28487299999999999</v>
      </c>
      <c r="K30" s="43">
        <v>0.31227300000000002</v>
      </c>
      <c r="L30" s="43">
        <v>0.43990699999999999</v>
      </c>
      <c r="M30" s="43">
        <v>0.37367699999999998</v>
      </c>
      <c r="N30" s="43">
        <v>0.36322300000000002</v>
      </c>
      <c r="O30" s="43">
        <v>0.27045799999999998</v>
      </c>
      <c r="P30" s="43">
        <v>0.31202299999999999</v>
      </c>
      <c r="Q30" s="43">
        <v>0.32849200000000001</v>
      </c>
      <c r="R30" s="43">
        <v>0.34426800000000002</v>
      </c>
      <c r="S30" s="47">
        <v>0.26946799999999999</v>
      </c>
      <c r="T30" s="100">
        <v>0.334410875</v>
      </c>
      <c r="U30" s="118">
        <v>5.0604215894034181E-2</v>
      </c>
      <c r="V30" s="79"/>
      <c r="W30" s="124">
        <v>9.7919999999999998</v>
      </c>
      <c r="X30" s="43">
        <v>1.2426E-2</v>
      </c>
      <c r="Y30" s="43">
        <v>-9.1000000000000003E-5</v>
      </c>
      <c r="Z30" s="43">
        <v>1.0085999999999999E-2</v>
      </c>
      <c r="AA30" s="43">
        <v>-2.0899999999999998E-3</v>
      </c>
      <c r="AB30" s="43">
        <v>1.5820000000000001E-3</v>
      </c>
      <c r="AC30" s="43">
        <v>3.3457000000000001E-2</v>
      </c>
      <c r="AD30" s="43">
        <v>3.1557000000000002E-2</v>
      </c>
      <c r="AE30" s="43">
        <v>2.8499E-2</v>
      </c>
      <c r="AF30" s="43">
        <v>2.0456999999999999E-2</v>
      </c>
      <c r="AG30" s="43">
        <v>4.1716999999999997E-2</v>
      </c>
      <c r="AH30" s="43">
        <v>1.1591000000000001E-2</v>
      </c>
      <c r="AI30" s="43">
        <v>-1.92E-3</v>
      </c>
      <c r="AJ30" s="43">
        <v>1.4654E-2</v>
      </c>
      <c r="AK30" s="43">
        <v>1.6027E-2</v>
      </c>
      <c r="AL30" s="43">
        <v>1.8009000000000001E-2</v>
      </c>
      <c r="AM30" s="47">
        <v>2.6800999999999998E-2</v>
      </c>
      <c r="AN30" s="100">
        <v>1.6422625E-2</v>
      </c>
      <c r="AO30" s="118">
        <v>1.3382164826738608E-2</v>
      </c>
      <c r="AP30" s="275"/>
    </row>
    <row r="31" spans="2:42" x14ac:dyDescent="0.25">
      <c r="B31" s="274"/>
      <c r="C31" s="124">
        <v>10.29</v>
      </c>
      <c r="D31" s="43">
        <v>0.36643999999999999</v>
      </c>
      <c r="E31" s="43">
        <v>0.41645599999999999</v>
      </c>
      <c r="F31" s="43">
        <v>0.38898199999999999</v>
      </c>
      <c r="G31" s="43">
        <v>0.34159499999999998</v>
      </c>
      <c r="H31" s="43">
        <v>0.266536</v>
      </c>
      <c r="I31" s="43">
        <v>0.31592399999999998</v>
      </c>
      <c r="J31" s="43">
        <v>0.28366000000000002</v>
      </c>
      <c r="K31" s="43">
        <v>0.323515</v>
      </c>
      <c r="L31" s="43">
        <v>0.45438899999999999</v>
      </c>
      <c r="M31" s="43">
        <v>0.38264999999999999</v>
      </c>
      <c r="N31" s="43">
        <v>0.379606</v>
      </c>
      <c r="O31" s="43">
        <v>0.26938699999999999</v>
      </c>
      <c r="P31" s="43">
        <v>0.32369900000000001</v>
      </c>
      <c r="Q31" s="43">
        <v>0.324017</v>
      </c>
      <c r="R31" s="43">
        <v>0.35635299999999998</v>
      </c>
      <c r="S31" s="47">
        <v>0.272202</v>
      </c>
      <c r="T31" s="100">
        <v>0.34158818749999997</v>
      </c>
      <c r="U31" s="118">
        <v>5.4877102376393823E-2</v>
      </c>
      <c r="V31" s="79"/>
      <c r="W31" s="124">
        <v>10.29</v>
      </c>
      <c r="X31" s="43">
        <v>1.7801999999999998E-2</v>
      </c>
      <c r="Y31" s="43">
        <v>9.3799999999999994E-3</v>
      </c>
      <c r="Z31" s="43">
        <v>1.438E-2</v>
      </c>
      <c r="AA31" s="43">
        <v>3.6970000000000002E-3</v>
      </c>
      <c r="AB31" s="43">
        <v>6.6410000000000002E-3</v>
      </c>
      <c r="AC31" s="43">
        <v>3.3424000000000002E-2</v>
      </c>
      <c r="AD31" s="43">
        <v>3.7319999999999999E-2</v>
      </c>
      <c r="AE31" s="43">
        <v>1.2763E-2</v>
      </c>
      <c r="AF31" s="43">
        <v>6.4999999999999997E-3</v>
      </c>
      <c r="AG31" s="43">
        <v>2.8334999999999999E-2</v>
      </c>
      <c r="AH31" s="43">
        <v>1.1056E-2</v>
      </c>
      <c r="AI31" s="43">
        <v>2.856E-3</v>
      </c>
      <c r="AJ31" s="43">
        <v>8.3700000000000007E-3</v>
      </c>
      <c r="AK31" s="43">
        <v>3.8930000000000002E-3</v>
      </c>
      <c r="AL31" s="43">
        <v>8.09E-3</v>
      </c>
      <c r="AM31" s="47">
        <v>3.0436000000000001E-2</v>
      </c>
      <c r="AN31" s="100">
        <v>1.4683937499999999E-2</v>
      </c>
      <c r="AO31" s="118">
        <v>1.1386914574596873E-2</v>
      </c>
      <c r="AP31" s="275"/>
    </row>
    <row r="32" spans="2:42" x14ac:dyDescent="0.25">
      <c r="B32" s="274"/>
      <c r="C32" s="124">
        <v>10.792</v>
      </c>
      <c r="D32" s="43">
        <v>0.388762</v>
      </c>
      <c r="E32" s="43">
        <v>0.408113</v>
      </c>
      <c r="F32" s="43">
        <v>0.377919</v>
      </c>
      <c r="G32" s="43">
        <v>0.33982600000000002</v>
      </c>
      <c r="H32" s="43">
        <v>0.27393800000000001</v>
      </c>
      <c r="I32" s="43">
        <v>0.32955899999999999</v>
      </c>
      <c r="J32" s="43">
        <v>0.29911199999999999</v>
      </c>
      <c r="K32" s="43">
        <v>0.327262</v>
      </c>
      <c r="L32" s="43">
        <v>0.45290000000000002</v>
      </c>
      <c r="M32" s="43">
        <v>0.40529199999999999</v>
      </c>
      <c r="N32" s="43">
        <v>0.37590899999999999</v>
      </c>
      <c r="O32" s="43">
        <v>0.26607199999999998</v>
      </c>
      <c r="P32" s="43">
        <v>0.32975399999999999</v>
      </c>
      <c r="Q32" s="43">
        <v>0.33065800000000001</v>
      </c>
      <c r="R32" s="43">
        <v>0.35927900000000002</v>
      </c>
      <c r="S32" s="47">
        <v>0.27797100000000002</v>
      </c>
      <c r="T32" s="100">
        <v>0.34639537500000001</v>
      </c>
      <c r="U32" s="118">
        <v>5.3093414225463903E-2</v>
      </c>
      <c r="V32" s="79"/>
      <c r="W32" s="124">
        <v>10.792</v>
      </c>
      <c r="X32" s="43">
        <v>1.2579E-2</v>
      </c>
      <c r="Y32" s="43">
        <v>9.6299999999999997E-3</v>
      </c>
      <c r="Z32" s="43">
        <v>8.7530000000000004E-3</v>
      </c>
      <c r="AA32" s="43">
        <v>-3.1800000000000001E-3</v>
      </c>
      <c r="AB32" s="43">
        <v>7.5659999999999998E-3</v>
      </c>
      <c r="AC32" s="43">
        <v>4.4846999999999998E-2</v>
      </c>
      <c r="AD32" s="43">
        <v>2.1301E-2</v>
      </c>
      <c r="AE32" s="43">
        <v>2.9916999999999999E-2</v>
      </c>
      <c r="AF32" s="43">
        <v>2.0715000000000001E-2</v>
      </c>
      <c r="AG32" s="43">
        <v>4.9384999999999998E-2</v>
      </c>
      <c r="AH32" s="43">
        <v>1.7243999999999999E-2</v>
      </c>
      <c r="AI32" s="43">
        <v>2.6059999999999998E-3</v>
      </c>
      <c r="AJ32" s="43">
        <v>1.1831E-2</v>
      </c>
      <c r="AK32" s="43">
        <v>2.9300000000000002E-4</v>
      </c>
      <c r="AL32" s="43">
        <v>1.2407E-2</v>
      </c>
      <c r="AM32" s="47">
        <v>4.6309000000000003E-2</v>
      </c>
      <c r="AN32" s="100">
        <v>1.8262687499999999E-2</v>
      </c>
      <c r="AO32" s="118">
        <v>1.6389412215283988E-2</v>
      </c>
      <c r="AP32" s="275"/>
    </row>
    <row r="33" spans="2:42" x14ac:dyDescent="0.25">
      <c r="B33" s="274"/>
      <c r="C33" s="124">
        <v>11.292</v>
      </c>
      <c r="D33" s="43">
        <v>0.390878</v>
      </c>
      <c r="E33" s="43">
        <v>0.43249500000000002</v>
      </c>
      <c r="F33" s="43">
        <v>0.39993200000000001</v>
      </c>
      <c r="G33" s="43">
        <v>0.38734800000000003</v>
      </c>
      <c r="H33" s="43">
        <v>0.29722999999999999</v>
      </c>
      <c r="I33" s="43">
        <v>0.347692</v>
      </c>
      <c r="J33" s="43">
        <v>0.31939699999999999</v>
      </c>
      <c r="K33" s="43">
        <v>0.33713500000000002</v>
      </c>
      <c r="L33" s="43">
        <v>0.41663499999999998</v>
      </c>
      <c r="M33" s="43">
        <v>0.40995199999999998</v>
      </c>
      <c r="N33" s="43">
        <v>0.386687</v>
      </c>
      <c r="O33" s="43">
        <v>0.29064800000000002</v>
      </c>
      <c r="P33" s="43">
        <v>0.34570600000000001</v>
      </c>
      <c r="Q33" s="43">
        <v>0.32663700000000001</v>
      </c>
      <c r="R33" s="43">
        <v>0.365562</v>
      </c>
      <c r="S33" s="47">
        <v>0.28070499999999998</v>
      </c>
      <c r="T33" s="100">
        <v>0.35841493749999997</v>
      </c>
      <c r="U33" s="118">
        <v>4.735320400348704E-2</v>
      </c>
      <c r="V33" s="79"/>
      <c r="W33" s="124">
        <v>11.292</v>
      </c>
      <c r="X33" s="43">
        <v>5.7559999999999998E-3</v>
      </c>
      <c r="Y33" s="43">
        <v>4.0340000000000003E-3</v>
      </c>
      <c r="Z33" s="43">
        <v>9.7400000000000004E-3</v>
      </c>
      <c r="AA33" s="43">
        <v>-5.1000000000000004E-3</v>
      </c>
      <c r="AB33" s="43">
        <v>-1.65E-3</v>
      </c>
      <c r="AC33" s="43">
        <v>1.1102000000000001E-2</v>
      </c>
      <c r="AD33" s="43">
        <v>2.7718E-2</v>
      </c>
      <c r="AE33" s="43">
        <v>2.1228E-2</v>
      </c>
      <c r="AF33" s="43">
        <v>2.8379999999999999E-2</v>
      </c>
      <c r="AG33" s="43">
        <v>4.9576000000000002E-2</v>
      </c>
      <c r="AH33" s="43">
        <v>1.0769000000000001E-2</v>
      </c>
      <c r="AI33" s="43">
        <v>4.3059999999999999E-3</v>
      </c>
      <c r="AJ33" s="43">
        <v>1.3095000000000001E-2</v>
      </c>
      <c r="AK33" s="43">
        <v>2.911E-3</v>
      </c>
      <c r="AL33" s="43">
        <v>9.8499999999999994E-3</v>
      </c>
      <c r="AM33" s="47">
        <v>5.6666000000000001E-2</v>
      </c>
      <c r="AN33" s="100">
        <v>1.5523812499999999E-2</v>
      </c>
      <c r="AO33" s="118">
        <v>1.7407053754991585E-2</v>
      </c>
      <c r="AP33" s="275"/>
    </row>
    <row r="34" spans="2:42" x14ac:dyDescent="0.25">
      <c r="B34" s="274"/>
      <c r="C34" s="124">
        <v>11.791</v>
      </c>
      <c r="D34" s="43">
        <v>0.39531699999999997</v>
      </c>
      <c r="E34" s="43">
        <v>0.44519599999999998</v>
      </c>
      <c r="F34" s="43">
        <v>0.38516899999999998</v>
      </c>
      <c r="G34" s="43">
        <v>0.366176</v>
      </c>
      <c r="H34" s="43">
        <v>0.29862100000000003</v>
      </c>
      <c r="I34" s="43">
        <v>0.34365099999999998</v>
      </c>
      <c r="J34" s="43">
        <v>0.32436799999999999</v>
      </c>
      <c r="K34" s="43">
        <v>0.36529299999999998</v>
      </c>
      <c r="L34" s="43">
        <v>0.461171</v>
      </c>
      <c r="M34" s="43">
        <v>0.41516599999999998</v>
      </c>
      <c r="N34" s="43">
        <v>0.40502500000000002</v>
      </c>
      <c r="O34" s="43">
        <v>0.299987</v>
      </c>
      <c r="P34" s="43">
        <v>0.333374</v>
      </c>
      <c r="Q34" s="43">
        <v>0.34393699999999999</v>
      </c>
      <c r="R34" s="43">
        <v>0.37940000000000002</v>
      </c>
      <c r="S34" s="47">
        <v>0.291408</v>
      </c>
      <c r="T34" s="100">
        <v>0.36582868750000003</v>
      </c>
      <c r="U34" s="118">
        <v>5.0939097943483551E-2</v>
      </c>
      <c r="V34" s="79"/>
      <c r="W34" s="124">
        <v>11.791</v>
      </c>
      <c r="X34" s="43">
        <v>2.0308E-2</v>
      </c>
      <c r="Y34" s="43">
        <v>1.0709E-2</v>
      </c>
      <c r="Z34" s="43">
        <v>8.4239999999999992E-3</v>
      </c>
      <c r="AA34" s="43">
        <v>-4.4799999999999996E-3</v>
      </c>
      <c r="AB34" s="43">
        <v>1.1525000000000001E-2</v>
      </c>
      <c r="AC34" s="43">
        <v>1.4334E-2</v>
      </c>
      <c r="AD34" s="43">
        <v>4.1834999999999997E-2</v>
      </c>
      <c r="AE34" s="43">
        <v>3.0936999999999999E-2</v>
      </c>
      <c r="AF34" s="43">
        <v>2.1377E-2</v>
      </c>
      <c r="AG34" s="43">
        <v>3.9122999999999998E-2</v>
      </c>
      <c r="AH34" s="43">
        <v>3.6603999999999998E-2</v>
      </c>
      <c r="AI34" s="43">
        <v>8.6299999999999997E-5</v>
      </c>
      <c r="AJ34" s="43">
        <v>1.4506E-2</v>
      </c>
      <c r="AK34" s="43">
        <v>9.4799999999999995E-4</v>
      </c>
      <c r="AL34" s="43">
        <v>1.2603E-2</v>
      </c>
      <c r="AM34" s="47">
        <v>2.0573000000000001E-2</v>
      </c>
      <c r="AN34" s="100">
        <v>1.746326875E-2</v>
      </c>
      <c r="AO34" s="118">
        <v>1.3916623653588717E-2</v>
      </c>
      <c r="AP34" s="275"/>
    </row>
    <row r="35" spans="2:42" x14ac:dyDescent="0.25">
      <c r="B35" s="274"/>
      <c r="C35" s="124">
        <v>12.291</v>
      </c>
      <c r="D35" s="43">
        <v>0.40459200000000001</v>
      </c>
      <c r="E35" s="43">
        <v>0.44511299999999998</v>
      </c>
      <c r="F35" s="43">
        <v>0.38076300000000002</v>
      </c>
      <c r="G35" s="43">
        <v>0.38376100000000002</v>
      </c>
      <c r="H35" s="43">
        <v>0.313226</v>
      </c>
      <c r="I35" s="43">
        <v>0.36362100000000003</v>
      </c>
      <c r="J35" s="43">
        <v>0.325295</v>
      </c>
      <c r="K35" s="43">
        <v>0.35807800000000001</v>
      </c>
      <c r="L35" s="43">
        <v>0.45194600000000001</v>
      </c>
      <c r="M35" s="43">
        <v>0.41491800000000001</v>
      </c>
      <c r="N35" s="43">
        <v>0.40749600000000002</v>
      </c>
      <c r="O35" s="43">
        <v>0.305286</v>
      </c>
      <c r="P35" s="43">
        <v>0.37185400000000002</v>
      </c>
      <c r="Q35" s="43">
        <v>0.35885800000000001</v>
      </c>
      <c r="R35" s="43">
        <v>0.37965500000000002</v>
      </c>
      <c r="S35" s="47">
        <v>0.29686299999999999</v>
      </c>
      <c r="T35" s="100">
        <v>0.37258281249999992</v>
      </c>
      <c r="U35" s="118">
        <v>4.6431410595586177E-2</v>
      </c>
      <c r="V35" s="79"/>
      <c r="W35" s="124">
        <v>12.291</v>
      </c>
      <c r="X35" s="43">
        <v>-7.3999999999999999E-4</v>
      </c>
      <c r="Y35" s="43">
        <v>2.532E-3</v>
      </c>
      <c r="Z35" s="43">
        <v>1.4676E-2</v>
      </c>
      <c r="AA35" s="43">
        <v>4.5209999999999998E-3</v>
      </c>
      <c r="AB35" s="43">
        <v>9.1600000000000004E-4</v>
      </c>
      <c r="AC35" s="43">
        <v>1.9224999999999999E-2</v>
      </c>
      <c r="AD35" s="43">
        <v>2.6824000000000001E-2</v>
      </c>
      <c r="AE35" s="43">
        <v>2.48E-3</v>
      </c>
      <c r="AF35" s="43">
        <v>4.1491E-2</v>
      </c>
      <c r="AG35" s="43">
        <v>6.2719999999999998E-2</v>
      </c>
      <c r="AH35" s="43">
        <v>4.5154E-2</v>
      </c>
      <c r="AI35" s="43">
        <v>2.261E-3</v>
      </c>
      <c r="AJ35" s="43">
        <v>1.8214000000000001E-2</v>
      </c>
      <c r="AK35" s="43">
        <v>4.1549999999999998E-3</v>
      </c>
      <c r="AL35" s="43">
        <v>7.7990000000000004E-3</v>
      </c>
      <c r="AM35" s="47">
        <v>6.4258999999999997E-2</v>
      </c>
      <c r="AN35" s="100">
        <v>1.9780437500000001E-2</v>
      </c>
      <c r="AO35" s="118">
        <v>2.2086199908445844E-2</v>
      </c>
      <c r="AP35" s="275"/>
    </row>
    <row r="36" spans="2:42" x14ac:dyDescent="0.25">
      <c r="B36" s="274"/>
      <c r="C36" s="124">
        <v>12.792999999999999</v>
      </c>
      <c r="D36" s="43">
        <v>0.425315</v>
      </c>
      <c r="E36" s="43">
        <v>0.44877299999999998</v>
      </c>
      <c r="F36" s="43">
        <v>0.39894099999999999</v>
      </c>
      <c r="G36" s="43">
        <v>0.37209199999999998</v>
      </c>
      <c r="H36" s="43">
        <v>0.31270399999999998</v>
      </c>
      <c r="I36" s="43">
        <v>0.36683300000000002</v>
      </c>
      <c r="J36" s="43">
        <v>0.33526699999999998</v>
      </c>
      <c r="K36" s="43">
        <v>0.37819999999999998</v>
      </c>
      <c r="L36" s="43">
        <v>0.44742300000000002</v>
      </c>
      <c r="M36" s="43">
        <v>0.40745799999999999</v>
      </c>
      <c r="N36" s="43">
        <v>0.40953600000000001</v>
      </c>
      <c r="O36" s="43">
        <v>0.30949900000000002</v>
      </c>
      <c r="P36" s="43">
        <v>0.36709599999999998</v>
      </c>
      <c r="Q36" s="43">
        <v>0.35739599999999999</v>
      </c>
      <c r="R36" s="43">
        <v>0.378191</v>
      </c>
      <c r="S36" s="47">
        <v>0.30265599999999998</v>
      </c>
      <c r="T36" s="100">
        <v>0.37608625000000001</v>
      </c>
      <c r="U36" s="118">
        <v>4.5804793276832102E-2</v>
      </c>
      <c r="V36" s="79"/>
      <c r="W36" s="124">
        <v>12.792999999999999</v>
      </c>
      <c r="X36" s="43">
        <v>1.8488999999999998E-2</v>
      </c>
      <c r="Y36" s="43">
        <v>6.7990000000000004E-3</v>
      </c>
      <c r="Z36" s="43">
        <v>2.2261E-2</v>
      </c>
      <c r="AA36" s="43">
        <v>-3.32E-3</v>
      </c>
      <c r="AB36" s="43">
        <v>7.659E-3</v>
      </c>
      <c r="AC36" s="43">
        <v>3.6961000000000001E-2</v>
      </c>
      <c r="AD36" s="43">
        <v>2.3238000000000002E-2</v>
      </c>
      <c r="AE36" s="43">
        <v>1.7951000000000002E-2</v>
      </c>
      <c r="AF36" s="43">
        <v>2.6405999999999999E-2</v>
      </c>
      <c r="AG36" s="43">
        <v>5.4448999999999997E-2</v>
      </c>
      <c r="AH36" s="43">
        <v>1.4097E-2</v>
      </c>
      <c r="AI36" s="43">
        <v>1.8730000000000001E-3</v>
      </c>
      <c r="AJ36" s="43">
        <v>1.8131000000000001E-2</v>
      </c>
      <c r="AK36" s="43">
        <v>-1.39E-3</v>
      </c>
      <c r="AL36" s="43">
        <v>7.8180000000000003E-3</v>
      </c>
      <c r="AM36" s="47">
        <v>3.3217999999999998E-2</v>
      </c>
      <c r="AN36" s="100">
        <v>1.779E-2</v>
      </c>
      <c r="AO36" s="118">
        <v>1.5225730795816229E-2</v>
      </c>
      <c r="AP36" s="275"/>
    </row>
    <row r="37" spans="2:42" x14ac:dyDescent="0.25">
      <c r="B37" s="274"/>
      <c r="C37" s="124">
        <v>13.291</v>
      </c>
      <c r="D37" s="43">
        <v>0.41963200000000001</v>
      </c>
      <c r="E37" s="43">
        <v>0.45907900000000001</v>
      </c>
      <c r="F37" s="43">
        <v>0.40687800000000002</v>
      </c>
      <c r="G37" s="43">
        <v>0.37724299999999999</v>
      </c>
      <c r="H37" s="43">
        <v>0.30691200000000002</v>
      </c>
      <c r="I37" s="43">
        <v>0.37997500000000001</v>
      </c>
      <c r="J37" s="43">
        <v>0.34241100000000002</v>
      </c>
      <c r="K37" s="43">
        <v>0.36387199999999997</v>
      </c>
      <c r="L37" s="43">
        <v>0.44727600000000001</v>
      </c>
      <c r="M37" s="43">
        <v>0.448515</v>
      </c>
      <c r="N37" s="43">
        <v>0.41150999999999999</v>
      </c>
      <c r="O37" s="43">
        <v>0.32317800000000002</v>
      </c>
      <c r="P37" s="43">
        <v>0.364894</v>
      </c>
      <c r="Q37" s="43">
        <v>0.35703400000000002</v>
      </c>
      <c r="R37" s="43">
        <v>0.38365100000000002</v>
      </c>
      <c r="S37" s="47">
        <v>0.31364599999999998</v>
      </c>
      <c r="T37" s="100">
        <v>0.38160662500000003</v>
      </c>
      <c r="U37" s="118">
        <v>4.770856671063714E-2</v>
      </c>
      <c r="V37" s="79"/>
      <c r="W37" s="124">
        <v>13.291</v>
      </c>
      <c r="X37" s="43">
        <v>9.9030000000000003E-3</v>
      </c>
      <c r="Y37" s="43">
        <v>2.2160000000000001E-3</v>
      </c>
      <c r="Z37" s="43">
        <v>1.1246000000000001E-2</v>
      </c>
      <c r="AA37" s="43">
        <v>6.0280000000000004E-3</v>
      </c>
      <c r="AB37" s="43">
        <v>9.0930000000000004E-3</v>
      </c>
      <c r="AC37" s="43">
        <v>2.0747999999999999E-2</v>
      </c>
      <c r="AD37" s="43">
        <v>2.3112000000000001E-2</v>
      </c>
      <c r="AE37" s="43">
        <v>1.6931000000000002E-2</v>
      </c>
      <c r="AF37" s="43">
        <v>2.9116E-2</v>
      </c>
      <c r="AG37" s="43">
        <v>5.4056E-2</v>
      </c>
      <c r="AH37" s="43">
        <v>2.1819999999999999E-3</v>
      </c>
      <c r="AI37" s="43">
        <v>3.3649999999999999E-3</v>
      </c>
      <c r="AJ37" s="43">
        <v>1.8952E-2</v>
      </c>
      <c r="AK37" s="43">
        <v>5.8060000000000004E-3</v>
      </c>
      <c r="AL37" s="43">
        <v>1.8942000000000001E-2</v>
      </c>
      <c r="AM37" s="47">
        <v>3.0612E-2</v>
      </c>
      <c r="AN37" s="100">
        <v>1.6394249999999999E-2</v>
      </c>
      <c r="AO37" s="118">
        <v>1.3599241848965946E-2</v>
      </c>
      <c r="AP37" s="275"/>
    </row>
    <row r="38" spans="2:42" x14ac:dyDescent="0.25">
      <c r="B38" s="274"/>
      <c r="C38" s="124">
        <v>13.792</v>
      </c>
      <c r="D38" s="43">
        <v>0.43490899999999999</v>
      </c>
      <c r="E38" s="43">
        <v>0.45539600000000002</v>
      </c>
      <c r="F38" s="43">
        <v>0.40315699999999999</v>
      </c>
      <c r="G38" s="43">
        <v>0.40753499999999998</v>
      </c>
      <c r="H38" s="43">
        <v>0.31604500000000002</v>
      </c>
      <c r="I38" s="43">
        <v>0.36977500000000002</v>
      </c>
      <c r="J38" s="43">
        <v>0.36296800000000001</v>
      </c>
      <c r="K38" s="43">
        <v>0.38305499999999998</v>
      </c>
      <c r="L38" s="43">
        <v>0.46764099999999997</v>
      </c>
      <c r="M38" s="43">
        <v>0.441025</v>
      </c>
      <c r="N38" s="43">
        <v>0.41187000000000001</v>
      </c>
      <c r="O38" s="43">
        <v>0.32251299999999999</v>
      </c>
      <c r="P38" s="43">
        <v>0.37742999999999999</v>
      </c>
      <c r="Q38" s="43">
        <v>0.36862899999999998</v>
      </c>
      <c r="R38" s="43">
        <v>0.39782400000000001</v>
      </c>
      <c r="S38" s="47">
        <v>0.33449499999999999</v>
      </c>
      <c r="T38" s="100">
        <v>0.39089168750000003</v>
      </c>
      <c r="U38" s="118">
        <v>4.5343050243991566E-2</v>
      </c>
      <c r="V38" s="79"/>
      <c r="W38" s="124">
        <v>13.792</v>
      </c>
      <c r="X38" s="43">
        <v>2.2418E-2</v>
      </c>
      <c r="Y38" s="43">
        <v>8.9990000000000001E-3</v>
      </c>
      <c r="Z38" s="43">
        <v>1.916E-2</v>
      </c>
      <c r="AA38" s="43">
        <v>1.3246000000000001E-2</v>
      </c>
      <c r="AB38" s="43">
        <v>-5.64E-3</v>
      </c>
      <c r="AC38" s="43">
        <v>1.9445E-2</v>
      </c>
      <c r="AD38" s="43">
        <v>3.2863000000000003E-2</v>
      </c>
      <c r="AE38" s="43">
        <v>2.1717E-2</v>
      </c>
      <c r="AF38" s="43">
        <v>9.7630000000000008E-3</v>
      </c>
      <c r="AG38" s="43">
        <v>8.0342999999999998E-2</v>
      </c>
      <c r="AH38" s="43">
        <v>-1.65E-3</v>
      </c>
      <c r="AI38" s="43">
        <v>3.19E-4</v>
      </c>
      <c r="AJ38" s="43">
        <v>1.8099000000000001E-2</v>
      </c>
      <c r="AK38" s="43">
        <v>1.1431E-2</v>
      </c>
      <c r="AL38" s="43">
        <v>1.4197E-2</v>
      </c>
      <c r="AM38" s="47">
        <v>3.4440999999999999E-2</v>
      </c>
      <c r="AN38" s="100">
        <v>1.86969375E-2</v>
      </c>
      <c r="AO38" s="118">
        <v>1.9821777089752402E-2</v>
      </c>
      <c r="AP38" s="275"/>
    </row>
    <row r="39" spans="2:42" x14ac:dyDescent="0.25">
      <c r="B39" s="274"/>
      <c r="C39" s="124">
        <v>14.29</v>
      </c>
      <c r="D39" s="43">
        <v>0.43460900000000002</v>
      </c>
      <c r="E39" s="43">
        <v>0.47125499999999998</v>
      </c>
      <c r="F39" s="43">
        <v>0.44292799999999999</v>
      </c>
      <c r="G39" s="43">
        <v>0.416852</v>
      </c>
      <c r="H39" s="43">
        <v>0.33239200000000002</v>
      </c>
      <c r="I39" s="43">
        <v>0.37369000000000002</v>
      </c>
      <c r="J39" s="43">
        <v>0.36761100000000002</v>
      </c>
      <c r="K39" s="43">
        <v>0.36421799999999999</v>
      </c>
      <c r="L39" s="43">
        <v>0.50522699999999998</v>
      </c>
      <c r="M39" s="43">
        <v>0.441334</v>
      </c>
      <c r="N39" s="43">
        <v>0.42017300000000002</v>
      </c>
      <c r="O39" s="43">
        <v>0.32709899999999997</v>
      </c>
      <c r="P39" s="43">
        <v>0.38727299999999998</v>
      </c>
      <c r="Q39" s="43">
        <v>0.37843199999999999</v>
      </c>
      <c r="R39" s="43">
        <v>0.41146899999999997</v>
      </c>
      <c r="S39" s="47">
        <v>0.333123</v>
      </c>
      <c r="T39" s="100">
        <v>0.40048031249999999</v>
      </c>
      <c r="U39" s="118">
        <v>5.1461687664667563E-2</v>
      </c>
      <c r="V39" s="79"/>
      <c r="W39" s="124">
        <v>14.29</v>
      </c>
      <c r="X39" s="43">
        <v>2.2651999999999999E-2</v>
      </c>
      <c r="Y39" s="43">
        <v>4.5739999999999999E-3</v>
      </c>
      <c r="Z39" s="43">
        <v>7.626E-3</v>
      </c>
      <c r="AA39" s="43">
        <v>6.3400000000000001E-4</v>
      </c>
      <c r="AB39" s="43">
        <v>9.3699999999999999E-3</v>
      </c>
      <c r="AC39" s="43">
        <v>3.0460000000000001E-3</v>
      </c>
      <c r="AD39" s="43">
        <v>2.8153000000000001E-2</v>
      </c>
      <c r="AE39" s="43">
        <v>2.0166E-2</v>
      </c>
      <c r="AF39" s="43">
        <v>5.0971000000000002E-2</v>
      </c>
      <c r="AG39" s="43">
        <v>3.4691E-2</v>
      </c>
      <c r="AH39" s="43">
        <v>1.6993000000000001E-2</v>
      </c>
      <c r="AI39" s="43">
        <v>2.8050000000000002E-3</v>
      </c>
      <c r="AJ39" s="43">
        <v>1.0371E-2</v>
      </c>
      <c r="AK39" s="43">
        <v>5.1840000000000002E-3</v>
      </c>
      <c r="AL39" s="43">
        <v>1.3332E-2</v>
      </c>
      <c r="AM39" s="47">
        <v>4.5420000000000002E-2</v>
      </c>
      <c r="AN39" s="100">
        <v>1.7249250000000001E-2</v>
      </c>
      <c r="AO39" s="118">
        <v>1.5495437825372989E-2</v>
      </c>
      <c r="AP39" s="275"/>
    </row>
    <row r="40" spans="2:42" x14ac:dyDescent="0.25">
      <c r="B40" s="274"/>
      <c r="C40" s="124">
        <v>14.792</v>
      </c>
      <c r="D40" s="43">
        <v>0.430479</v>
      </c>
      <c r="E40" s="43">
        <v>0.47978599999999999</v>
      </c>
      <c r="F40" s="43">
        <v>0.43510100000000002</v>
      </c>
      <c r="G40" s="43">
        <v>0.40714099999999998</v>
      </c>
      <c r="H40" s="43">
        <v>0.324073</v>
      </c>
      <c r="I40" s="43">
        <v>0.38253500000000001</v>
      </c>
      <c r="J40" s="43">
        <v>0.354188</v>
      </c>
      <c r="K40" s="43">
        <v>0.374226</v>
      </c>
      <c r="L40" s="43">
        <v>0.48913899999999999</v>
      </c>
      <c r="M40" s="43">
        <v>0.45291599999999999</v>
      </c>
      <c r="N40" s="43">
        <v>0.42726199999999998</v>
      </c>
      <c r="O40" s="43">
        <v>0.32428899999999999</v>
      </c>
      <c r="P40" s="43">
        <v>0.39230599999999999</v>
      </c>
      <c r="Q40" s="43">
        <v>0.37218699999999999</v>
      </c>
      <c r="R40" s="43">
        <v>0.41381800000000002</v>
      </c>
      <c r="S40" s="47">
        <v>0.33213199999999998</v>
      </c>
      <c r="T40" s="100">
        <v>0.399473625</v>
      </c>
      <c r="U40" s="118">
        <v>5.180565597033495E-2</v>
      </c>
      <c r="V40" s="79"/>
      <c r="W40" s="124">
        <v>14.792</v>
      </c>
      <c r="X40" s="43">
        <v>9.7979999999999994E-3</v>
      </c>
      <c r="Y40" s="43">
        <v>3.669E-3</v>
      </c>
      <c r="Z40" s="43">
        <v>2.0715000000000001E-2</v>
      </c>
      <c r="AA40" s="43">
        <v>7.7749999999999998E-3</v>
      </c>
      <c r="AB40" s="43">
        <v>-9.7000000000000003E-3</v>
      </c>
      <c r="AC40" s="43">
        <v>1.7802999999999999E-2</v>
      </c>
      <c r="AD40" s="43">
        <v>1.9296000000000001E-2</v>
      </c>
      <c r="AE40" s="43">
        <v>3.4707000000000002E-2</v>
      </c>
      <c r="AF40" s="43">
        <v>1.3993999999999999E-2</v>
      </c>
      <c r="AG40" s="43">
        <v>3.7208999999999999E-2</v>
      </c>
      <c r="AH40" s="43">
        <v>2.0678999999999999E-2</v>
      </c>
      <c r="AI40" s="43">
        <v>-1E-4</v>
      </c>
      <c r="AJ40" s="43">
        <v>2.0279999999999999E-2</v>
      </c>
      <c r="AK40" s="43">
        <v>-2.5799999999999998E-3</v>
      </c>
      <c r="AL40" s="43">
        <v>2.0596E-2</v>
      </c>
      <c r="AM40" s="47">
        <v>2.7293999999999999E-2</v>
      </c>
      <c r="AN40" s="100">
        <v>1.5089687500000001E-2</v>
      </c>
      <c r="AO40" s="118">
        <v>1.3009891102381807E-2</v>
      </c>
      <c r="AP40" s="275"/>
    </row>
    <row r="41" spans="2:42" x14ac:dyDescent="0.25">
      <c r="B41" s="274"/>
      <c r="C41" s="124">
        <v>15.29</v>
      </c>
      <c r="D41" s="43">
        <v>0.43506299999999998</v>
      </c>
      <c r="E41" s="43">
        <v>0.477854</v>
      </c>
      <c r="F41" s="43">
        <v>0.44184699999999999</v>
      </c>
      <c r="G41" s="43">
        <v>0.40565200000000001</v>
      </c>
      <c r="H41" s="43">
        <v>0.32894000000000001</v>
      </c>
      <c r="I41" s="43">
        <v>0.412657</v>
      </c>
      <c r="J41" s="43">
        <v>0.38711299999999998</v>
      </c>
      <c r="K41" s="43">
        <v>0.39551500000000001</v>
      </c>
      <c r="L41" s="43">
        <v>0.52361400000000002</v>
      </c>
      <c r="M41" s="43">
        <v>0.45250699999999999</v>
      </c>
      <c r="N41" s="43">
        <v>0.43912200000000001</v>
      </c>
      <c r="O41" s="43">
        <v>0.33845900000000001</v>
      </c>
      <c r="P41" s="43">
        <v>0.404312</v>
      </c>
      <c r="Q41" s="43">
        <v>0.37241800000000003</v>
      </c>
      <c r="R41" s="43">
        <v>0.41709499999999999</v>
      </c>
      <c r="S41" s="47">
        <v>0.34136</v>
      </c>
      <c r="T41" s="100">
        <v>0.41084549999999992</v>
      </c>
      <c r="U41" s="118">
        <v>5.1931474990286421E-2</v>
      </c>
      <c r="V41" s="79"/>
      <c r="W41" s="124">
        <v>15.29</v>
      </c>
      <c r="X41" s="43">
        <v>3.1289999999999998E-3</v>
      </c>
      <c r="Y41" s="43">
        <v>1.1057000000000001E-2</v>
      </c>
      <c r="Z41" s="43">
        <v>1.5835999999999999E-2</v>
      </c>
      <c r="AA41" s="43">
        <v>-4.64E-3</v>
      </c>
      <c r="AB41" s="43">
        <v>8.2299999999999995E-4</v>
      </c>
      <c r="AC41" s="43">
        <v>1.2031999999999999E-2</v>
      </c>
      <c r="AD41" s="43">
        <v>4.9121999999999999E-2</v>
      </c>
      <c r="AE41" s="43">
        <v>4.4676E-2</v>
      </c>
      <c r="AF41" s="43">
        <v>2.589E-2</v>
      </c>
      <c r="AG41" s="43">
        <v>4.5317000000000003E-2</v>
      </c>
      <c r="AH41" s="43">
        <v>1.5350000000000001E-2</v>
      </c>
      <c r="AI41" s="43">
        <v>2.2169999999999998E-3</v>
      </c>
      <c r="AJ41" s="43">
        <v>1.8657E-2</v>
      </c>
      <c r="AK41" s="43">
        <v>-3.8899999999999998E-3</v>
      </c>
      <c r="AL41" s="43">
        <v>1.269E-2</v>
      </c>
      <c r="AM41" s="47">
        <v>3.6144999999999997E-2</v>
      </c>
      <c r="AN41" s="100">
        <v>1.7775687499999998E-2</v>
      </c>
      <c r="AO41" s="118">
        <v>1.7698004771607261E-2</v>
      </c>
      <c r="AP41" s="275"/>
    </row>
    <row r="42" spans="2:42" x14ac:dyDescent="0.25">
      <c r="B42" s="274"/>
      <c r="C42" s="124">
        <v>15.791</v>
      </c>
      <c r="D42" s="43">
        <v>0.45397599999999999</v>
      </c>
      <c r="E42" s="43">
        <v>0.47892699999999999</v>
      </c>
      <c r="F42" s="43">
        <v>0.47419499999999998</v>
      </c>
      <c r="G42" s="43">
        <v>0.41688199999999997</v>
      </c>
      <c r="H42" s="43">
        <v>0.35305199999999998</v>
      </c>
      <c r="I42" s="43">
        <v>0.39497199999999999</v>
      </c>
      <c r="J42" s="43">
        <v>0.39265299999999997</v>
      </c>
      <c r="K42" s="43">
        <v>0.39080799999999999</v>
      </c>
      <c r="L42" s="43">
        <v>0.46771299999999999</v>
      </c>
      <c r="M42" s="43">
        <v>0.454069</v>
      </c>
      <c r="N42" s="43">
        <v>0.44363399999999997</v>
      </c>
      <c r="O42" s="43">
        <v>0.34936200000000001</v>
      </c>
      <c r="P42" s="43">
        <v>0.39102399999999998</v>
      </c>
      <c r="Q42" s="43">
        <v>0.39245099999999999</v>
      </c>
      <c r="R42" s="43">
        <v>0.42355599999999999</v>
      </c>
      <c r="S42" s="47">
        <v>0.33409100000000003</v>
      </c>
      <c r="T42" s="100">
        <v>0.41321031250000001</v>
      </c>
      <c r="U42" s="118">
        <v>4.5841412454560408E-2</v>
      </c>
      <c r="V42" s="79"/>
      <c r="W42" s="124">
        <v>15.791</v>
      </c>
      <c r="X42" s="43">
        <v>1.5731999999999999E-2</v>
      </c>
      <c r="Y42" s="43">
        <v>7.247E-3</v>
      </c>
      <c r="Z42" s="43">
        <v>2.8960000000000001E-3</v>
      </c>
      <c r="AA42" s="43">
        <v>9.5919999999999998E-3</v>
      </c>
      <c r="AB42" s="43">
        <v>3.5430000000000001E-3</v>
      </c>
      <c r="AC42" s="43">
        <v>1.9868E-2</v>
      </c>
      <c r="AD42" s="43">
        <v>3.2668000000000003E-2</v>
      </c>
      <c r="AE42" s="43">
        <v>1.6576E-2</v>
      </c>
      <c r="AF42" s="43">
        <v>2.6369E-2</v>
      </c>
      <c r="AG42" s="43">
        <v>5.6105000000000002E-2</v>
      </c>
      <c r="AH42" s="43">
        <v>2.7765999999999999E-2</v>
      </c>
      <c r="AI42" s="43">
        <v>1.268E-3</v>
      </c>
      <c r="AJ42" s="43">
        <v>2.2054000000000001E-2</v>
      </c>
      <c r="AK42" s="43">
        <v>7.8169999999999993E-3</v>
      </c>
      <c r="AL42" s="43">
        <v>1.3263E-2</v>
      </c>
      <c r="AM42" s="47">
        <v>5.5815999999999998E-2</v>
      </c>
      <c r="AN42" s="100">
        <v>1.9911249999999998E-2</v>
      </c>
      <c r="AO42" s="118">
        <v>1.6853892838154635E-2</v>
      </c>
      <c r="AP42" s="275"/>
    </row>
    <row r="43" spans="2:42" x14ac:dyDescent="0.25">
      <c r="B43" s="274"/>
      <c r="C43" s="124">
        <v>16.292000000000002</v>
      </c>
      <c r="D43" s="43">
        <v>0.47419499999999998</v>
      </c>
      <c r="E43" s="43">
        <v>0.52073999999999998</v>
      </c>
      <c r="F43" s="43">
        <v>0.466142</v>
      </c>
      <c r="G43" s="43">
        <v>0.42649900000000002</v>
      </c>
      <c r="H43" s="43">
        <v>0.35156500000000002</v>
      </c>
      <c r="I43" s="43">
        <v>0.43983100000000003</v>
      </c>
      <c r="J43" s="43">
        <v>0.38912200000000002</v>
      </c>
      <c r="K43" s="43">
        <v>0.40229700000000002</v>
      </c>
      <c r="L43" s="43">
        <v>0.50159100000000001</v>
      </c>
      <c r="M43" s="43">
        <v>0.462426</v>
      </c>
      <c r="N43" s="43">
        <v>0.44737500000000002</v>
      </c>
      <c r="O43" s="43">
        <v>0.35533300000000001</v>
      </c>
      <c r="P43" s="43">
        <v>0.41173100000000001</v>
      </c>
      <c r="Q43" s="43">
        <v>0.40976099999999999</v>
      </c>
      <c r="R43" s="43">
        <v>0.43473699999999998</v>
      </c>
      <c r="S43" s="47">
        <v>0.35555999999999999</v>
      </c>
      <c r="T43" s="100">
        <v>0.4280565624999999</v>
      </c>
      <c r="U43" s="118">
        <v>5.0657723992785654E-2</v>
      </c>
      <c r="V43" s="79"/>
      <c r="W43" s="124">
        <v>16.292000000000002</v>
      </c>
      <c r="X43" s="43">
        <v>1.5675999999999999E-2</v>
      </c>
      <c r="Y43" s="43">
        <v>8.7500000000000008E-3</v>
      </c>
      <c r="Z43" s="43">
        <v>2.6498000000000001E-2</v>
      </c>
      <c r="AA43" s="43">
        <v>7.9229999999999995E-3</v>
      </c>
      <c r="AB43" s="43">
        <v>6.3080000000000002E-3</v>
      </c>
      <c r="AC43" s="43">
        <v>2.2034000000000002E-2</v>
      </c>
      <c r="AD43" s="43">
        <v>2.9047E-2</v>
      </c>
      <c r="AE43" s="43">
        <v>2.3713999999999999E-2</v>
      </c>
      <c r="AF43" s="43">
        <v>2.1597999999999999E-2</v>
      </c>
      <c r="AG43" s="43">
        <v>5.0103000000000002E-2</v>
      </c>
      <c r="AH43" s="43">
        <v>3.3132000000000002E-2</v>
      </c>
      <c r="AI43" s="43">
        <v>5.169E-3</v>
      </c>
      <c r="AJ43" s="43">
        <v>1.1566999999999999E-2</v>
      </c>
      <c r="AK43" s="43">
        <v>8.8629999999999994E-3</v>
      </c>
      <c r="AL43" s="43">
        <v>1.4859000000000001E-2</v>
      </c>
      <c r="AM43" s="47">
        <v>2.7668000000000002E-2</v>
      </c>
      <c r="AN43" s="100">
        <v>1.9556812500000003E-2</v>
      </c>
      <c r="AO43" s="118">
        <v>1.2107775332233138E-2</v>
      </c>
      <c r="AP43" s="275"/>
    </row>
    <row r="44" spans="2:42" x14ac:dyDescent="0.25">
      <c r="B44" s="274"/>
      <c r="C44" s="124">
        <v>16.792999999999999</v>
      </c>
      <c r="D44" s="43">
        <v>0.476632</v>
      </c>
      <c r="E44" s="43">
        <v>0.50005299999999997</v>
      </c>
      <c r="F44" s="43">
        <v>0.47995399999999999</v>
      </c>
      <c r="G44" s="43">
        <v>0.42864600000000003</v>
      </c>
      <c r="H44" s="43">
        <v>0.35811100000000001</v>
      </c>
      <c r="I44" s="43">
        <v>0.40846300000000002</v>
      </c>
      <c r="J44" s="43">
        <v>0.39347300000000002</v>
      </c>
      <c r="K44" s="43">
        <v>0.40572799999999998</v>
      </c>
      <c r="L44" s="43">
        <v>0.52359900000000004</v>
      </c>
      <c r="M44" s="43">
        <v>0.469661</v>
      </c>
      <c r="N44" s="43">
        <v>0.46782000000000001</v>
      </c>
      <c r="O44" s="43">
        <v>0.36521300000000001</v>
      </c>
      <c r="P44" s="43">
        <v>0.42501699999999998</v>
      </c>
      <c r="Q44" s="43">
        <v>0.40226400000000001</v>
      </c>
      <c r="R44" s="43">
        <v>0.45013500000000001</v>
      </c>
      <c r="S44" s="47">
        <v>0.34406999999999999</v>
      </c>
      <c r="T44" s="100">
        <v>0.43117743750000004</v>
      </c>
      <c r="U44" s="118">
        <v>5.2698650788508092E-2</v>
      </c>
      <c r="V44" s="79"/>
      <c r="W44" s="124">
        <v>16.792999999999999</v>
      </c>
      <c r="X44" s="43">
        <v>1.4786000000000001E-2</v>
      </c>
      <c r="Y44" s="43">
        <v>5.6779999999999999E-3</v>
      </c>
      <c r="Z44" s="43">
        <v>1.2142999999999999E-2</v>
      </c>
      <c r="AA44" s="43">
        <v>7.4229999999999999E-3</v>
      </c>
      <c r="AB44" s="43">
        <v>3.506E-3</v>
      </c>
      <c r="AC44" s="43">
        <v>2.9378999999999999E-2</v>
      </c>
      <c r="AD44" s="43">
        <v>3.9565999999999997E-2</v>
      </c>
      <c r="AE44" s="43">
        <v>2.4643000000000002E-2</v>
      </c>
      <c r="AF44" s="43">
        <v>4.8138E-2</v>
      </c>
      <c r="AG44" s="43">
        <v>4.5786E-2</v>
      </c>
      <c r="AH44" s="43">
        <v>1.6959999999999999E-2</v>
      </c>
      <c r="AI44" s="43">
        <v>4.2370000000000003E-3</v>
      </c>
      <c r="AJ44" s="43">
        <v>1.5882E-2</v>
      </c>
      <c r="AK44" s="43">
        <v>4.7419999999999997E-3</v>
      </c>
      <c r="AL44" s="43">
        <v>8.8400000000000006E-3</v>
      </c>
      <c r="AM44" s="47">
        <v>2.6800999999999998E-2</v>
      </c>
      <c r="AN44" s="100">
        <v>1.9281875000000004E-2</v>
      </c>
      <c r="AO44" s="118">
        <v>1.4929419237978853E-2</v>
      </c>
      <c r="AP44" s="275"/>
    </row>
    <row r="45" spans="2:42" x14ac:dyDescent="0.25">
      <c r="B45" s="274"/>
      <c r="C45" s="124">
        <v>17.291</v>
      </c>
      <c r="D45" s="43">
        <v>0.47028399999999998</v>
      </c>
      <c r="E45" s="43">
        <v>0.50087199999999998</v>
      </c>
      <c r="F45" s="43">
        <v>0.46984300000000001</v>
      </c>
      <c r="G45" s="43">
        <v>0.42871399999999998</v>
      </c>
      <c r="H45" s="43">
        <v>0.34572199999999997</v>
      </c>
      <c r="I45" s="43">
        <v>0.43955100000000003</v>
      </c>
      <c r="J45" s="43">
        <v>0.40823999999999999</v>
      </c>
      <c r="K45" s="43">
        <v>0.40139900000000001</v>
      </c>
      <c r="L45" s="43">
        <v>0.52738700000000005</v>
      </c>
      <c r="M45" s="43">
        <v>0.48972100000000002</v>
      </c>
      <c r="N45" s="43">
        <v>0.46083200000000002</v>
      </c>
      <c r="O45" s="43">
        <v>0.36534499999999998</v>
      </c>
      <c r="P45" s="43">
        <v>0.42746899999999999</v>
      </c>
      <c r="Q45" s="43">
        <v>0.40387800000000001</v>
      </c>
      <c r="R45" s="43">
        <v>0.44551800000000003</v>
      </c>
      <c r="S45" s="47">
        <v>0.34423599999999999</v>
      </c>
      <c r="T45" s="100">
        <v>0.43306318749999995</v>
      </c>
      <c r="U45" s="118">
        <v>5.3564223764522995E-2</v>
      </c>
      <c r="V45" s="79"/>
      <c r="W45" s="124">
        <v>17.291</v>
      </c>
      <c r="X45" s="43">
        <v>1.6298E-2</v>
      </c>
      <c r="Y45" s="43">
        <v>-7.3999999999999999E-4</v>
      </c>
      <c r="Z45" s="43">
        <v>8.8520000000000005E-3</v>
      </c>
      <c r="AA45" s="43">
        <v>8.6479999999999994E-3</v>
      </c>
      <c r="AB45" s="43">
        <v>5.9379999999999997E-3</v>
      </c>
      <c r="AC45" s="43">
        <v>2.2491000000000001E-2</v>
      </c>
      <c r="AD45" s="43">
        <v>4.6532999999999998E-2</v>
      </c>
      <c r="AE45" s="43">
        <v>2.4955999999999999E-2</v>
      </c>
      <c r="AF45" s="43">
        <v>1.4508999999999999E-2</v>
      </c>
      <c r="AG45" s="43">
        <v>6.9191000000000003E-2</v>
      </c>
      <c r="AH45" s="43">
        <v>2.5009E-2</v>
      </c>
      <c r="AI45" s="43">
        <v>-1.4999999999999999E-4</v>
      </c>
      <c r="AJ45" s="43">
        <v>1.7539999999999999E-3</v>
      </c>
      <c r="AK45" s="43">
        <v>1.1280000000000001E-3</v>
      </c>
      <c r="AL45" s="43">
        <v>1.0055E-2</v>
      </c>
      <c r="AM45" s="47">
        <v>3.6608000000000002E-2</v>
      </c>
      <c r="AN45" s="100">
        <v>1.81925E-2</v>
      </c>
      <c r="AO45" s="118">
        <v>1.9186884398810906E-2</v>
      </c>
      <c r="AP45" s="275"/>
    </row>
    <row r="46" spans="2:42" x14ac:dyDescent="0.25">
      <c r="B46" s="274"/>
      <c r="C46" s="124">
        <v>17.792999999999999</v>
      </c>
      <c r="D46" s="43">
        <v>0.48804799999999998</v>
      </c>
      <c r="E46" s="43">
        <v>0.54267200000000004</v>
      </c>
      <c r="F46" s="43">
        <v>0.47636600000000001</v>
      </c>
      <c r="G46" s="43">
        <v>0.45288600000000001</v>
      </c>
      <c r="H46" s="43">
        <v>0.34501500000000002</v>
      </c>
      <c r="I46" s="43">
        <v>0.44594800000000001</v>
      </c>
      <c r="J46" s="43">
        <v>0.40135500000000002</v>
      </c>
      <c r="K46" s="43">
        <v>0.40240799999999999</v>
      </c>
      <c r="L46" s="43">
        <v>0.51217699999999999</v>
      </c>
      <c r="M46" s="43">
        <v>0.483541</v>
      </c>
      <c r="N46" s="43">
        <v>0.47078700000000001</v>
      </c>
      <c r="O46" s="43">
        <v>0.37367400000000001</v>
      </c>
      <c r="P46" s="43">
        <v>0.425371</v>
      </c>
      <c r="Q46" s="43">
        <v>0.40599200000000002</v>
      </c>
      <c r="R46" s="43">
        <v>0.46654200000000001</v>
      </c>
      <c r="S46" s="47">
        <v>0.34588200000000002</v>
      </c>
      <c r="T46" s="100">
        <v>0.43991650000000004</v>
      </c>
      <c r="U46" s="118">
        <v>5.7554750600333673E-2</v>
      </c>
      <c r="V46" s="79"/>
      <c r="W46" s="124">
        <v>17.792999999999999</v>
      </c>
      <c r="X46" s="43">
        <v>7.9950000000000004E-3</v>
      </c>
      <c r="Y46" s="43">
        <v>8.4010000000000005E-3</v>
      </c>
      <c r="Z46" s="43">
        <v>2.1842E-2</v>
      </c>
      <c r="AA46" s="43">
        <v>-1.39E-3</v>
      </c>
      <c r="AB46" s="43">
        <v>-8.8199999999999997E-3</v>
      </c>
      <c r="AC46" s="43">
        <v>1.9056E-2</v>
      </c>
      <c r="AD46" s="43">
        <v>3.1534E-2</v>
      </c>
      <c r="AE46" s="43">
        <v>2.8101000000000001E-2</v>
      </c>
      <c r="AF46" s="43">
        <v>2.2984000000000001E-2</v>
      </c>
      <c r="AG46" s="43">
        <v>3.1101E-2</v>
      </c>
      <c r="AH46" s="43">
        <v>2.8731E-2</v>
      </c>
      <c r="AI46" s="43">
        <v>4.2459999999999998E-3</v>
      </c>
      <c r="AJ46" s="43">
        <v>1.1173000000000001E-2</v>
      </c>
      <c r="AK46" s="43">
        <v>6.7869999999999996E-3</v>
      </c>
      <c r="AL46" s="43">
        <v>1.2272E-2</v>
      </c>
      <c r="AM46" s="47">
        <v>5.0974999999999999E-2</v>
      </c>
      <c r="AN46" s="100">
        <v>1.7186749999999997E-2</v>
      </c>
      <c r="AO46" s="118">
        <v>1.4991824472024746E-2</v>
      </c>
      <c r="AP46" s="275"/>
    </row>
    <row r="47" spans="2:42" x14ac:dyDescent="0.25">
      <c r="B47" s="274"/>
      <c r="C47" s="124">
        <v>18.291</v>
      </c>
      <c r="D47" s="43">
        <v>0.45662000000000003</v>
      </c>
      <c r="E47" s="43">
        <v>0.55266099999999996</v>
      </c>
      <c r="F47" s="43">
        <v>0.48011500000000001</v>
      </c>
      <c r="G47" s="43">
        <v>0.45393099999999997</v>
      </c>
      <c r="H47" s="43">
        <v>0.36499900000000002</v>
      </c>
      <c r="I47" s="43">
        <v>0.44036799999999998</v>
      </c>
      <c r="J47" s="43">
        <v>0.41670499999999999</v>
      </c>
      <c r="K47" s="43">
        <v>0.41489300000000001</v>
      </c>
      <c r="L47" s="43">
        <v>0.51025399999999999</v>
      </c>
      <c r="M47" s="43">
        <v>0.495145</v>
      </c>
      <c r="N47" s="43">
        <v>0.48140699999999997</v>
      </c>
      <c r="O47" s="43">
        <v>0.36631999999999998</v>
      </c>
      <c r="P47" s="43">
        <v>0.45097599999999999</v>
      </c>
      <c r="Q47" s="43">
        <v>0.40868399999999999</v>
      </c>
      <c r="R47" s="43">
        <v>0.46341300000000002</v>
      </c>
      <c r="S47" s="47">
        <v>0.35103099999999998</v>
      </c>
      <c r="T47" s="100">
        <v>0.44422012499999997</v>
      </c>
      <c r="U47" s="118">
        <v>5.5359466205127994E-2</v>
      </c>
      <c r="V47" s="79"/>
      <c r="W47" s="124">
        <v>18.291</v>
      </c>
      <c r="X47" s="43">
        <v>2.0785000000000001E-2</v>
      </c>
      <c r="Y47" s="43">
        <v>1.1497E-2</v>
      </c>
      <c r="Z47" s="43">
        <v>2.7484999999999999E-2</v>
      </c>
      <c r="AA47" s="43">
        <v>7.1479999999999998E-3</v>
      </c>
      <c r="AB47" s="43">
        <v>-8.2999999999999998E-5</v>
      </c>
      <c r="AC47" s="43">
        <v>3.7671000000000003E-2</v>
      </c>
      <c r="AD47" s="43">
        <v>2.6342999999999998E-2</v>
      </c>
      <c r="AE47" s="43">
        <v>1.7330000000000002E-2</v>
      </c>
      <c r="AF47" s="43">
        <v>2.3203999999999999E-2</v>
      </c>
      <c r="AG47" s="43">
        <v>7.0932999999999996E-2</v>
      </c>
      <c r="AH47" s="43">
        <v>3.2203000000000002E-2</v>
      </c>
      <c r="AI47" s="43">
        <v>2.6580000000000002E-3</v>
      </c>
      <c r="AJ47" s="43">
        <v>-3.1199999999999999E-3</v>
      </c>
      <c r="AK47" s="43">
        <v>1.7329999999999999E-3</v>
      </c>
      <c r="AL47" s="43">
        <v>1.2096000000000001E-2</v>
      </c>
      <c r="AM47" s="47">
        <v>3.2951000000000001E-2</v>
      </c>
      <c r="AN47" s="100">
        <v>2.0052125000000001E-2</v>
      </c>
      <c r="AO47" s="118">
        <v>1.8636058513448243E-2</v>
      </c>
      <c r="AP47" s="275"/>
    </row>
    <row r="48" spans="2:42" x14ac:dyDescent="0.25">
      <c r="B48" s="274"/>
      <c r="C48" s="124">
        <v>18.792000000000002</v>
      </c>
      <c r="D48" s="43">
        <v>0.49584699999999998</v>
      </c>
      <c r="E48" s="43">
        <v>0.54552900000000004</v>
      </c>
      <c r="F48" s="43">
        <v>0.46782400000000002</v>
      </c>
      <c r="G48" s="43">
        <v>0.436971</v>
      </c>
      <c r="H48" s="43">
        <v>0.36904100000000001</v>
      </c>
      <c r="I48" s="43">
        <v>0.44194099999999997</v>
      </c>
      <c r="J48" s="43">
        <v>0.440274</v>
      </c>
      <c r="K48" s="43">
        <v>0.41797499999999999</v>
      </c>
      <c r="L48" s="43">
        <v>0.53148700000000004</v>
      </c>
      <c r="M48" s="43">
        <v>0.49260500000000002</v>
      </c>
      <c r="N48" s="43">
        <v>0.48208299999999998</v>
      </c>
      <c r="O48" s="43">
        <v>0.379112</v>
      </c>
      <c r="P48" s="43">
        <v>0.43533500000000003</v>
      </c>
      <c r="Q48" s="43">
        <v>0.41506799999999999</v>
      </c>
      <c r="R48" s="43">
        <v>0.48511399999999999</v>
      </c>
      <c r="S48" s="47">
        <v>0.36538599999999999</v>
      </c>
      <c r="T48" s="100">
        <v>0.4500995000000001</v>
      </c>
      <c r="U48" s="118">
        <v>5.4032154003579642E-2</v>
      </c>
      <c r="V48" s="79"/>
      <c r="W48" s="124">
        <v>18.792000000000002</v>
      </c>
      <c r="X48" s="43">
        <v>1.3727E-2</v>
      </c>
      <c r="Y48" s="43">
        <v>1.6702000000000002E-2</v>
      </c>
      <c r="Z48" s="43">
        <v>2.0459999999999999E-2</v>
      </c>
      <c r="AA48" s="43">
        <v>1.4964999999999999E-2</v>
      </c>
      <c r="AB48" s="43">
        <v>-2.0300000000000001E-3</v>
      </c>
      <c r="AC48" s="43">
        <v>3.4020000000000001E-3</v>
      </c>
      <c r="AD48" s="43">
        <v>1.469E-2</v>
      </c>
      <c r="AE48" s="43">
        <v>1.17E-2</v>
      </c>
      <c r="AF48" s="43">
        <v>3.1359999999999999E-2</v>
      </c>
      <c r="AG48" s="43">
        <v>5.0437999999999997E-2</v>
      </c>
      <c r="AH48" s="43">
        <v>3.2523999999999997E-2</v>
      </c>
      <c r="AI48" s="43">
        <v>1.562E-3</v>
      </c>
      <c r="AJ48" s="43">
        <v>6.3480000000000003E-3</v>
      </c>
      <c r="AK48" s="43">
        <v>1.0236E-2</v>
      </c>
      <c r="AL48" s="43">
        <v>1.0083999999999999E-2</v>
      </c>
      <c r="AM48" s="47">
        <v>2.5430999999999999E-2</v>
      </c>
      <c r="AN48" s="100">
        <v>1.6349937499999998E-2</v>
      </c>
      <c r="AO48" s="118">
        <v>1.3372586244347055E-2</v>
      </c>
      <c r="AP48" s="275"/>
    </row>
    <row r="49" spans="2:42" x14ac:dyDescent="0.25">
      <c r="B49" s="274"/>
      <c r="C49" s="124">
        <v>19.29</v>
      </c>
      <c r="D49" s="43">
        <v>0.50063199999999997</v>
      </c>
      <c r="E49" s="43">
        <v>0.54409099999999999</v>
      </c>
      <c r="F49" s="43">
        <v>0.50289600000000001</v>
      </c>
      <c r="G49" s="43">
        <v>0.44383800000000001</v>
      </c>
      <c r="H49" s="43">
        <v>0.37181500000000001</v>
      </c>
      <c r="I49" s="43">
        <v>0.464615</v>
      </c>
      <c r="J49" s="43">
        <v>0.42744100000000002</v>
      </c>
      <c r="K49" s="43">
        <v>0.42939699999999997</v>
      </c>
      <c r="L49" s="43">
        <v>0.53990499999999997</v>
      </c>
      <c r="M49" s="43">
        <v>0.499859</v>
      </c>
      <c r="N49" s="43">
        <v>0.49627300000000002</v>
      </c>
      <c r="O49" s="43">
        <v>0.37972499999999998</v>
      </c>
      <c r="P49" s="43">
        <v>0.45069900000000002</v>
      </c>
      <c r="Q49" s="43">
        <v>0.41952600000000001</v>
      </c>
      <c r="R49" s="43">
        <v>0.48957699999999998</v>
      </c>
      <c r="S49" s="47">
        <v>0.37255899999999997</v>
      </c>
      <c r="T49" s="100">
        <v>0.45830299999999996</v>
      </c>
      <c r="U49" s="118">
        <v>5.5707998293483114E-2</v>
      </c>
      <c r="V49" s="79"/>
      <c r="W49" s="124">
        <v>19.29</v>
      </c>
      <c r="X49" s="43">
        <v>8.8039999999999993E-3</v>
      </c>
      <c r="Y49" s="43">
        <v>1.7034000000000001E-2</v>
      </c>
      <c r="Z49" s="43">
        <v>1.2677000000000001E-2</v>
      </c>
      <c r="AA49" s="43">
        <v>1.8429999999999998E-2</v>
      </c>
      <c r="AB49" s="43">
        <v>-1.9400000000000001E-3</v>
      </c>
      <c r="AC49" s="43">
        <v>5.7540000000000004E-3</v>
      </c>
      <c r="AD49" s="43">
        <v>2.3088999999999998E-2</v>
      </c>
      <c r="AE49" s="43">
        <v>2.2072999999999999E-2</v>
      </c>
      <c r="AF49" s="43">
        <v>2.2173999999999999E-2</v>
      </c>
      <c r="AG49" s="43">
        <v>4.3823000000000001E-2</v>
      </c>
      <c r="AH49" s="43">
        <v>1.4812000000000001E-2</v>
      </c>
      <c r="AI49" s="43">
        <v>1.8550000000000001E-3</v>
      </c>
      <c r="AJ49" s="43">
        <v>1.0714E-2</v>
      </c>
      <c r="AK49" s="43">
        <v>2.7309999999999999E-3</v>
      </c>
      <c r="AL49" s="43">
        <v>8.0800000000000004E-3</v>
      </c>
      <c r="AM49" s="47">
        <v>3.1694E-2</v>
      </c>
      <c r="AN49" s="100">
        <v>1.5112750000000001E-2</v>
      </c>
      <c r="AO49" s="118">
        <v>1.1826323556653886E-2</v>
      </c>
      <c r="AP49" s="275"/>
    </row>
    <row r="50" spans="2:42" x14ac:dyDescent="0.25">
      <c r="B50" s="274"/>
      <c r="C50" s="124">
        <v>19.792000000000002</v>
      </c>
      <c r="D50" s="43">
        <v>0.50287700000000002</v>
      </c>
      <c r="E50" s="43">
        <v>0.53291900000000003</v>
      </c>
      <c r="F50" s="43">
        <v>0.48370800000000003</v>
      </c>
      <c r="G50" s="43">
        <v>0.471304</v>
      </c>
      <c r="H50" s="43">
        <v>0.39605200000000002</v>
      </c>
      <c r="I50" s="43">
        <v>0.46706799999999998</v>
      </c>
      <c r="J50" s="43">
        <v>0.43587300000000001</v>
      </c>
      <c r="K50" s="43">
        <v>0.42641400000000002</v>
      </c>
      <c r="L50" s="43">
        <v>0.54098599999999997</v>
      </c>
      <c r="M50" s="43">
        <v>0.510347</v>
      </c>
      <c r="N50" s="43">
        <v>0.48854700000000001</v>
      </c>
      <c r="O50" s="43">
        <v>0.384633</v>
      </c>
      <c r="P50" s="43">
        <v>0.46436500000000003</v>
      </c>
      <c r="Q50" s="43">
        <v>0.41148400000000002</v>
      </c>
      <c r="R50" s="43">
        <v>0.49864700000000001</v>
      </c>
      <c r="S50" s="47">
        <v>0.366033</v>
      </c>
      <c r="T50" s="100">
        <v>0.46132856249999993</v>
      </c>
      <c r="U50" s="118">
        <v>5.2884511060699295E-2</v>
      </c>
      <c r="V50" s="79"/>
      <c r="W50" s="124">
        <v>19.792000000000002</v>
      </c>
      <c r="X50" s="43">
        <v>1.2296E-2</v>
      </c>
      <c r="Y50" s="43">
        <v>4.8729999999999997E-3</v>
      </c>
      <c r="Z50" s="43">
        <v>-6.6100000000000004E-3</v>
      </c>
      <c r="AA50" s="43">
        <v>7.3660000000000002E-3</v>
      </c>
      <c r="AB50" s="43">
        <v>-1.18E-2</v>
      </c>
      <c r="AC50" s="43">
        <v>2.2356000000000001E-2</v>
      </c>
      <c r="AD50" s="43">
        <v>1.8287999999999999E-2</v>
      </c>
      <c r="AE50" s="43">
        <v>2.1583999999999999E-2</v>
      </c>
      <c r="AF50" s="43">
        <v>3.8633000000000001E-2</v>
      </c>
      <c r="AG50" s="43">
        <v>3.2393999999999999E-2</v>
      </c>
      <c r="AH50" s="43">
        <v>1.4027E-2</v>
      </c>
      <c r="AI50" s="43">
        <v>1.1820000000000001E-3</v>
      </c>
      <c r="AJ50" s="43">
        <v>1.2732E-2</v>
      </c>
      <c r="AK50" s="43">
        <v>9.6989999999999993E-3</v>
      </c>
      <c r="AL50" s="43">
        <v>1.1474E-2</v>
      </c>
      <c r="AM50" s="47">
        <v>4.1965000000000002E-2</v>
      </c>
      <c r="AN50" s="100">
        <v>1.4403687500000002E-2</v>
      </c>
      <c r="AO50" s="118">
        <v>1.4791216365211482E-2</v>
      </c>
      <c r="AP50" s="275"/>
    </row>
    <row r="51" spans="2:42" x14ac:dyDescent="0.25">
      <c r="B51" s="274"/>
      <c r="C51" s="124">
        <v>20.292000000000002</v>
      </c>
      <c r="D51" s="43">
        <v>0.50356299999999998</v>
      </c>
      <c r="E51" s="43">
        <v>0.54983199999999999</v>
      </c>
      <c r="F51" s="43">
        <v>0.51404799999999995</v>
      </c>
      <c r="G51" s="43">
        <v>0.46666800000000003</v>
      </c>
      <c r="H51" s="43">
        <v>0.391623</v>
      </c>
      <c r="I51" s="43">
        <v>0.47619</v>
      </c>
      <c r="J51" s="43">
        <v>0.43062699999999998</v>
      </c>
      <c r="K51" s="43">
        <v>0.42205999999999999</v>
      </c>
      <c r="L51" s="43">
        <v>0.54899200000000004</v>
      </c>
      <c r="M51" s="43">
        <v>0.51529400000000003</v>
      </c>
      <c r="N51" s="43">
        <v>0.50415100000000002</v>
      </c>
      <c r="O51" s="43">
        <v>0.38297900000000001</v>
      </c>
      <c r="P51" s="43">
        <v>0.44469700000000001</v>
      </c>
      <c r="Q51" s="43">
        <v>0.42636200000000002</v>
      </c>
      <c r="R51" s="43">
        <v>0.50604800000000005</v>
      </c>
      <c r="S51" s="47">
        <v>0.38602199999999998</v>
      </c>
      <c r="T51" s="100">
        <v>0.46682224999999994</v>
      </c>
      <c r="U51" s="118">
        <v>5.612226922295159E-2</v>
      </c>
      <c r="V51" s="79"/>
      <c r="W51" s="124">
        <v>20.292000000000002</v>
      </c>
      <c r="X51" s="43">
        <v>1.051E-2</v>
      </c>
      <c r="Y51" s="43">
        <v>-2.1199999999999999E-3</v>
      </c>
      <c r="Z51" s="43">
        <v>1.9283000000000002E-2</v>
      </c>
      <c r="AA51" s="43">
        <v>4.535E-3</v>
      </c>
      <c r="AB51" s="43">
        <v>-9.5099999999999994E-3</v>
      </c>
      <c r="AC51" s="43">
        <v>-3.5200000000000001E-3</v>
      </c>
      <c r="AD51" s="43">
        <v>3.2783E-2</v>
      </c>
      <c r="AE51" s="43">
        <v>3.6167999999999999E-2</v>
      </c>
      <c r="AF51" s="43">
        <v>1.4472E-2</v>
      </c>
      <c r="AG51" s="43">
        <v>3.4997E-2</v>
      </c>
      <c r="AH51" s="43">
        <v>1.3382E-2</v>
      </c>
      <c r="AI51" s="43">
        <v>5.4460000000000003E-3</v>
      </c>
      <c r="AJ51" s="43">
        <v>6.5469999999999999E-3</v>
      </c>
      <c r="AK51" s="43">
        <v>9.502E-3</v>
      </c>
      <c r="AL51" s="43">
        <v>1.4362E-2</v>
      </c>
      <c r="AM51" s="47">
        <v>2.8323999999999998E-2</v>
      </c>
      <c r="AN51" s="100">
        <v>1.3447562500000001E-2</v>
      </c>
      <c r="AO51" s="118">
        <v>1.3866690299509109E-2</v>
      </c>
      <c r="AP51" s="275"/>
    </row>
    <row r="52" spans="2:42" x14ac:dyDescent="0.25">
      <c r="B52" s="274"/>
      <c r="C52" s="124">
        <v>20.791</v>
      </c>
      <c r="D52" s="43">
        <v>0.51547900000000002</v>
      </c>
      <c r="E52" s="43">
        <v>0.56565500000000002</v>
      </c>
      <c r="F52" s="43">
        <v>0.50485199999999997</v>
      </c>
      <c r="G52" s="43">
        <v>0.48213299999999998</v>
      </c>
      <c r="H52" s="43">
        <v>0.39476299999999998</v>
      </c>
      <c r="I52" s="43">
        <v>0.47414699999999999</v>
      </c>
      <c r="J52" s="43">
        <v>0.42372500000000002</v>
      </c>
      <c r="K52" s="43">
        <v>0.45369999999999999</v>
      </c>
      <c r="L52" s="43">
        <v>0.55313199999999996</v>
      </c>
      <c r="M52" s="43">
        <v>0.52972799999999998</v>
      </c>
      <c r="N52" s="43">
        <v>0.50556299999999998</v>
      </c>
      <c r="O52" s="43">
        <v>0.40637800000000002</v>
      </c>
      <c r="P52" s="43">
        <v>0.46475899999999998</v>
      </c>
      <c r="Q52" s="43">
        <v>0.44164900000000001</v>
      </c>
      <c r="R52" s="43">
        <v>0.50200199999999995</v>
      </c>
      <c r="S52" s="47">
        <v>0.39373599999999997</v>
      </c>
      <c r="T52" s="100">
        <v>0.47571256249999999</v>
      </c>
      <c r="U52" s="118">
        <v>5.3916755453777637E-2</v>
      </c>
      <c r="V52" s="79"/>
      <c r="W52" s="124">
        <v>20.791</v>
      </c>
      <c r="X52" s="43">
        <v>2.5918E-2</v>
      </c>
      <c r="Y52" s="43">
        <v>1.7099999999999999E-3</v>
      </c>
      <c r="Z52" s="43">
        <v>7.8320000000000004E-3</v>
      </c>
      <c r="AA52" s="43">
        <v>6.4079999999999996E-3</v>
      </c>
      <c r="AB52" s="43">
        <v>6.2069999999999998E-3</v>
      </c>
      <c r="AC52" s="43">
        <v>1.0678999999999999E-2</v>
      </c>
      <c r="AD52" s="43">
        <v>3.2232999999999998E-2</v>
      </c>
      <c r="AE52" s="43">
        <v>2.0877E-2</v>
      </c>
      <c r="AF52" s="43">
        <v>1.7367E-2</v>
      </c>
      <c r="AG52" s="43">
        <v>5.8824000000000001E-2</v>
      </c>
      <c r="AH52" s="43">
        <v>2.4545000000000001E-2</v>
      </c>
      <c r="AI52" s="43">
        <v>1.2899999999999999E-4</v>
      </c>
      <c r="AJ52" s="43">
        <v>1.132E-2</v>
      </c>
      <c r="AK52" s="43">
        <v>2.568E-3</v>
      </c>
      <c r="AL52" s="43">
        <v>7.8860000000000006E-3</v>
      </c>
      <c r="AM52" s="47">
        <v>3.7815000000000001E-2</v>
      </c>
      <c r="AN52" s="100">
        <v>1.7019874999999997E-2</v>
      </c>
      <c r="AO52" s="118">
        <v>1.5834317321880346E-2</v>
      </c>
      <c r="AP52" s="275"/>
    </row>
    <row r="53" spans="2:42" x14ac:dyDescent="0.25">
      <c r="B53" s="274"/>
      <c r="C53" s="124">
        <v>21.291</v>
      </c>
      <c r="D53" s="43">
        <v>0.52829199999999998</v>
      </c>
      <c r="E53" s="43">
        <v>0.56729700000000005</v>
      </c>
      <c r="F53" s="43">
        <v>0.52470600000000001</v>
      </c>
      <c r="G53" s="43">
        <v>0.479016</v>
      </c>
      <c r="H53" s="43">
        <v>0.40181899999999998</v>
      </c>
      <c r="I53" s="43">
        <v>0.476408</v>
      </c>
      <c r="J53" s="43">
        <v>0.442166</v>
      </c>
      <c r="K53" s="43">
        <v>0.43671700000000002</v>
      </c>
      <c r="L53" s="43">
        <v>0.55910800000000005</v>
      </c>
      <c r="M53" s="43">
        <v>0.52555700000000005</v>
      </c>
      <c r="N53" s="43">
        <v>0.494643</v>
      </c>
      <c r="O53" s="43">
        <v>0.407329</v>
      </c>
      <c r="P53" s="43">
        <v>0.47640100000000002</v>
      </c>
      <c r="Q53" s="43">
        <v>0.44024000000000002</v>
      </c>
      <c r="R53" s="43">
        <v>0.51510900000000004</v>
      </c>
      <c r="S53" s="47">
        <v>0.38709900000000003</v>
      </c>
      <c r="T53" s="100">
        <v>0.47886918750000002</v>
      </c>
      <c r="U53" s="118">
        <v>5.5766223307923378E-2</v>
      </c>
      <c r="V53" s="79"/>
      <c r="W53" s="124">
        <v>21.291</v>
      </c>
      <c r="X53" s="43">
        <v>1.9047000000000001E-2</v>
      </c>
      <c r="Y53" s="43">
        <v>7.1640000000000002E-3</v>
      </c>
      <c r="Z53" s="43">
        <v>1.8658000000000001E-2</v>
      </c>
      <c r="AA53" s="43">
        <v>1.5838000000000001E-2</v>
      </c>
      <c r="AB53" s="43">
        <v>2.9229999999999998E-3</v>
      </c>
      <c r="AC53" s="43">
        <v>6.7349999999999997E-3</v>
      </c>
      <c r="AD53" s="43">
        <v>3.1751000000000001E-2</v>
      </c>
      <c r="AE53" s="43">
        <v>6.1609999999999998E-3</v>
      </c>
      <c r="AF53" s="43">
        <v>2.4712999999999999E-2</v>
      </c>
      <c r="AG53" s="43">
        <v>5.4199999999999998E-2</v>
      </c>
      <c r="AH53" s="43">
        <v>8.3730000000000002E-3</v>
      </c>
      <c r="AI53" s="43">
        <v>-2.0799999999999998E-3</v>
      </c>
      <c r="AJ53" s="43">
        <v>-2.7999999999999998E-4</v>
      </c>
      <c r="AK53" s="43">
        <v>2.9420000000000002E-3</v>
      </c>
      <c r="AL53" s="43">
        <v>9.4900000000000002E-3</v>
      </c>
      <c r="AM53" s="47">
        <v>1.6139000000000001E-2</v>
      </c>
      <c r="AN53" s="100">
        <v>1.3860874999999998E-2</v>
      </c>
      <c r="AO53" s="118">
        <v>1.4191893882894324E-2</v>
      </c>
      <c r="AP53" s="275"/>
    </row>
    <row r="54" spans="2:42" x14ac:dyDescent="0.25">
      <c r="B54" s="274"/>
      <c r="C54" s="124">
        <v>21.792999999999999</v>
      </c>
      <c r="D54" s="43">
        <v>0.52809399999999995</v>
      </c>
      <c r="E54" s="43">
        <v>0.58408099999999996</v>
      </c>
      <c r="F54" s="43">
        <v>0.52043600000000001</v>
      </c>
      <c r="G54" s="43">
        <v>0.48199599999999998</v>
      </c>
      <c r="H54" s="43">
        <v>0.40622000000000003</v>
      </c>
      <c r="I54" s="43">
        <v>0.49008299999999999</v>
      </c>
      <c r="J54" s="43">
        <v>0.43965700000000002</v>
      </c>
      <c r="K54" s="43">
        <v>0.46835199999999999</v>
      </c>
      <c r="L54" s="43">
        <v>0.565747</v>
      </c>
      <c r="M54" s="43">
        <v>0.52047699999999997</v>
      </c>
      <c r="N54" s="43">
        <v>0.52352299999999996</v>
      </c>
      <c r="O54" s="43">
        <v>0.39919900000000003</v>
      </c>
      <c r="P54" s="43">
        <v>0.47951700000000003</v>
      </c>
      <c r="Q54" s="43">
        <v>0.44875900000000002</v>
      </c>
      <c r="R54" s="43">
        <v>0.519764</v>
      </c>
      <c r="S54" s="47">
        <v>0.39182699999999998</v>
      </c>
      <c r="T54" s="100">
        <v>0.48548324999999998</v>
      </c>
      <c r="U54" s="118">
        <v>5.7363257418548662E-2</v>
      </c>
      <c r="V54" s="79"/>
      <c r="W54" s="124">
        <v>21.792999999999999</v>
      </c>
      <c r="X54" s="43">
        <v>2.2280000000000001E-2</v>
      </c>
      <c r="Y54" s="43">
        <v>1.4942E-2</v>
      </c>
      <c r="Z54" s="43">
        <v>6.0299999999999998E-3</v>
      </c>
      <c r="AA54" s="43">
        <v>9.7820000000000008E-3</v>
      </c>
      <c r="AB54" s="43">
        <v>1.4541E-2</v>
      </c>
      <c r="AC54" s="43">
        <v>3.1647000000000002E-2</v>
      </c>
      <c r="AD54" s="43">
        <v>2.852E-2</v>
      </c>
      <c r="AE54" s="43">
        <v>1.7373E-2</v>
      </c>
      <c r="AF54" s="43">
        <v>4.7365999999999998E-2</v>
      </c>
      <c r="AG54" s="43">
        <v>3.3973000000000003E-2</v>
      </c>
      <c r="AH54" s="43">
        <v>7.7650000000000002E-3</v>
      </c>
      <c r="AI54" s="43">
        <v>-4.3999999999999999E-5</v>
      </c>
      <c r="AJ54" s="43">
        <v>1.4191E-2</v>
      </c>
      <c r="AK54" s="43">
        <v>2.7309999999999999E-3</v>
      </c>
      <c r="AL54" s="43">
        <v>1.6308E-2</v>
      </c>
      <c r="AM54" s="47">
        <v>2.7474999999999999E-2</v>
      </c>
      <c r="AN54" s="100">
        <v>1.8430000000000002E-2</v>
      </c>
      <c r="AO54" s="118">
        <v>1.2735582133010905E-2</v>
      </c>
      <c r="AP54" s="275"/>
    </row>
    <row r="55" spans="2:42" x14ac:dyDescent="0.25">
      <c r="B55" s="274"/>
      <c r="C55" s="124">
        <v>22.291</v>
      </c>
      <c r="D55" s="43">
        <v>0.51880899999999996</v>
      </c>
      <c r="E55" s="43">
        <v>0.57093400000000005</v>
      </c>
      <c r="F55" s="43">
        <v>0.56282399999999999</v>
      </c>
      <c r="G55" s="43">
        <v>0.49765399999999999</v>
      </c>
      <c r="H55" s="43">
        <v>0.411582</v>
      </c>
      <c r="I55" s="43">
        <v>0.48932700000000001</v>
      </c>
      <c r="J55" s="43">
        <v>0.46770299999999998</v>
      </c>
      <c r="K55" s="43">
        <v>0.45844800000000002</v>
      </c>
      <c r="L55" s="43">
        <v>0.59133000000000002</v>
      </c>
      <c r="M55" s="43">
        <v>0.51783800000000002</v>
      </c>
      <c r="N55" s="43">
        <v>0.52485400000000004</v>
      </c>
      <c r="O55" s="43">
        <v>0.43068099999999998</v>
      </c>
      <c r="P55" s="43">
        <v>0.47828300000000001</v>
      </c>
      <c r="Q55" s="43">
        <v>0.45854499999999998</v>
      </c>
      <c r="R55" s="43">
        <v>0.53150799999999998</v>
      </c>
      <c r="S55" s="47">
        <v>0.40154499999999999</v>
      </c>
      <c r="T55" s="100">
        <v>0.49449156249999998</v>
      </c>
      <c r="U55" s="118">
        <v>5.5684886267841967E-2</v>
      </c>
      <c r="V55" s="79"/>
      <c r="W55" s="124">
        <v>22.291</v>
      </c>
      <c r="X55" s="43">
        <v>8.1650000000000004E-3</v>
      </c>
      <c r="Y55" s="43">
        <v>5.4120000000000001E-3</v>
      </c>
      <c r="Z55" s="43">
        <v>1.3113E-2</v>
      </c>
      <c r="AA55" s="43">
        <v>1.7092E-2</v>
      </c>
      <c r="AB55" s="43">
        <v>1.677E-2</v>
      </c>
      <c r="AC55" s="43">
        <v>2.8770000000000002E-3</v>
      </c>
      <c r="AD55" s="43">
        <v>1.9812E-2</v>
      </c>
      <c r="AE55" s="43">
        <v>2.8679E-2</v>
      </c>
      <c r="AF55" s="43">
        <v>4.1600999999999999E-2</v>
      </c>
      <c r="AG55" s="43">
        <v>5.2123000000000003E-2</v>
      </c>
      <c r="AH55" s="43">
        <v>1.7675E-2</v>
      </c>
      <c r="AI55" s="43">
        <v>1.6819999999999999E-3</v>
      </c>
      <c r="AJ55" s="43">
        <v>1.8540999999999998E-2</v>
      </c>
      <c r="AK55" s="43">
        <v>3.2539999999999999E-3</v>
      </c>
      <c r="AL55" s="43">
        <v>1.1785E-2</v>
      </c>
      <c r="AM55" s="47">
        <v>4.3399E-2</v>
      </c>
      <c r="AN55" s="100">
        <v>1.8873750000000002E-2</v>
      </c>
      <c r="AO55" s="118">
        <v>1.5284984555656791E-2</v>
      </c>
      <c r="AP55" s="275"/>
    </row>
    <row r="56" spans="2:42" x14ac:dyDescent="0.25">
      <c r="B56" s="274"/>
      <c r="C56" s="124">
        <v>22.792000000000002</v>
      </c>
      <c r="D56" s="43">
        <v>0.54207399999999994</v>
      </c>
      <c r="E56" s="43">
        <v>0.595418</v>
      </c>
      <c r="F56" s="43">
        <v>0.53231899999999999</v>
      </c>
      <c r="G56" s="43">
        <v>0.51501200000000003</v>
      </c>
      <c r="H56" s="43">
        <v>0.40598099999999998</v>
      </c>
      <c r="I56" s="43">
        <v>0.50808600000000004</v>
      </c>
      <c r="J56" s="43">
        <v>0.47021800000000002</v>
      </c>
      <c r="K56" s="43">
        <v>0.45337100000000002</v>
      </c>
      <c r="L56" s="43">
        <v>0.57159099999999996</v>
      </c>
      <c r="M56" s="43">
        <v>0.53449899999999995</v>
      </c>
      <c r="N56" s="43">
        <v>0.52088999999999996</v>
      </c>
      <c r="O56" s="43">
        <v>0.42175699999999999</v>
      </c>
      <c r="P56" s="43">
        <v>0.48387599999999997</v>
      </c>
      <c r="Q56" s="43">
        <v>0.45783099999999999</v>
      </c>
      <c r="R56" s="43">
        <v>0.53619499999999998</v>
      </c>
      <c r="S56" s="47">
        <v>0.39393600000000001</v>
      </c>
      <c r="T56" s="100">
        <v>0.496440875</v>
      </c>
      <c r="U56" s="118">
        <v>5.8526274773956326E-2</v>
      </c>
      <c r="V56" s="79"/>
      <c r="W56" s="124">
        <v>22.792000000000002</v>
      </c>
      <c r="X56" s="43">
        <v>8.9090000000000003E-3</v>
      </c>
      <c r="Y56" s="43">
        <v>1.3315E-2</v>
      </c>
      <c r="Z56" s="43">
        <v>1.4726E-2</v>
      </c>
      <c r="AA56" s="43">
        <v>-6.1000000000000004E-3</v>
      </c>
      <c r="AB56" s="43">
        <v>6.29E-4</v>
      </c>
      <c r="AC56" s="43">
        <v>1.7600000000000001E-2</v>
      </c>
      <c r="AD56" s="43">
        <v>1.469E-2</v>
      </c>
      <c r="AE56" s="43">
        <v>3.9848000000000001E-2</v>
      </c>
      <c r="AF56" s="43">
        <v>9.1489999999999991E-3</v>
      </c>
      <c r="AG56" s="43">
        <v>6.5017000000000005E-2</v>
      </c>
      <c r="AH56" s="43">
        <v>3.6639999999999999E-2</v>
      </c>
      <c r="AI56" s="43">
        <v>3.4169999999999999E-3</v>
      </c>
      <c r="AJ56" s="43">
        <v>6.7429999999999999E-3</v>
      </c>
      <c r="AK56" s="43">
        <v>5.0689999999999997E-3</v>
      </c>
      <c r="AL56" s="43">
        <v>1.2427000000000001E-2</v>
      </c>
      <c r="AM56" s="47">
        <v>3.8290999999999999E-2</v>
      </c>
      <c r="AN56" s="100">
        <v>1.7523125000000001E-2</v>
      </c>
      <c r="AO56" s="118">
        <v>1.8381974267834601E-2</v>
      </c>
      <c r="AP56" s="275"/>
    </row>
    <row r="57" spans="2:42" x14ac:dyDescent="0.25">
      <c r="B57" s="274"/>
      <c r="C57" s="124">
        <v>23.29</v>
      </c>
      <c r="D57" s="43">
        <v>0.53209399999999996</v>
      </c>
      <c r="E57" s="43">
        <v>0.59165599999999996</v>
      </c>
      <c r="F57" s="43">
        <v>0.53482099999999999</v>
      </c>
      <c r="G57" s="43">
        <v>0.50002500000000005</v>
      </c>
      <c r="H57" s="43">
        <v>0.41440700000000003</v>
      </c>
      <c r="I57" s="43">
        <v>0.52183500000000005</v>
      </c>
      <c r="J57" s="43">
        <v>0.46249099999999999</v>
      </c>
      <c r="K57" s="43">
        <v>0.47015099999999999</v>
      </c>
      <c r="L57" s="43">
        <v>0.59013599999999999</v>
      </c>
      <c r="M57" s="43">
        <v>0.54255399999999998</v>
      </c>
      <c r="N57" s="43">
        <v>0.52729899999999996</v>
      </c>
      <c r="O57" s="43">
        <v>0.432203</v>
      </c>
      <c r="P57" s="43">
        <v>0.49133900000000003</v>
      </c>
      <c r="Q57" s="43">
        <v>0.45561600000000002</v>
      </c>
      <c r="R57" s="43">
        <v>0.52907700000000002</v>
      </c>
      <c r="S57" s="47">
        <v>0.39958700000000003</v>
      </c>
      <c r="T57" s="100">
        <v>0.49970568750000011</v>
      </c>
      <c r="U57" s="118">
        <v>5.7150669621878099E-2</v>
      </c>
      <c r="V57" s="79"/>
      <c r="W57" s="124">
        <v>23.29</v>
      </c>
      <c r="X57" s="43">
        <v>1.9233E-2</v>
      </c>
      <c r="Y57" s="43">
        <v>1.4959E-2</v>
      </c>
      <c r="Z57" s="43">
        <v>2.496E-2</v>
      </c>
      <c r="AA57" s="43">
        <v>7.0280000000000004E-3</v>
      </c>
      <c r="AB57" s="43">
        <v>8.0940000000000005E-3</v>
      </c>
      <c r="AC57" s="43">
        <v>-3.62E-3</v>
      </c>
      <c r="AD57" s="43">
        <v>2.6606000000000001E-2</v>
      </c>
      <c r="AE57" s="43">
        <v>1.7860999999999998E-2</v>
      </c>
      <c r="AF57" s="43">
        <v>3.6720000000000003E-2</v>
      </c>
      <c r="AG57" s="43">
        <v>5.2898000000000001E-2</v>
      </c>
      <c r="AH57" s="43">
        <v>1.4527999999999999E-2</v>
      </c>
      <c r="AI57" s="43">
        <v>-4.2199999999999998E-3</v>
      </c>
      <c r="AJ57" s="43">
        <v>1.1124999999999999E-2</v>
      </c>
      <c r="AK57" s="43">
        <v>6.7539999999999996E-3</v>
      </c>
      <c r="AL57" s="43">
        <v>9.4800000000000006E-3</v>
      </c>
      <c r="AM57" s="47">
        <v>5.7820999999999997E-2</v>
      </c>
      <c r="AN57" s="100">
        <v>1.8764187499999998E-2</v>
      </c>
      <c r="AO57" s="118">
        <v>1.7731363919032475E-2</v>
      </c>
      <c r="AP57" s="275"/>
    </row>
    <row r="58" spans="2:42" x14ac:dyDescent="0.25">
      <c r="B58" s="274"/>
      <c r="C58" s="124">
        <v>23.792000000000002</v>
      </c>
      <c r="D58" s="43">
        <v>0.54763399999999995</v>
      </c>
      <c r="E58" s="43">
        <v>0.58732899999999999</v>
      </c>
      <c r="F58" s="43">
        <v>0.54919099999999998</v>
      </c>
      <c r="G58" s="43">
        <v>0.51310999999999996</v>
      </c>
      <c r="H58" s="43">
        <v>0.41309299999999999</v>
      </c>
      <c r="I58" s="43">
        <v>0.51276100000000002</v>
      </c>
      <c r="J58" s="43">
        <v>0.45896799999999999</v>
      </c>
      <c r="K58" s="43">
        <v>0.47800300000000001</v>
      </c>
      <c r="L58" s="43">
        <v>0.58640899999999996</v>
      </c>
      <c r="M58" s="43">
        <v>0.53930400000000001</v>
      </c>
      <c r="N58" s="43">
        <v>0.56213900000000006</v>
      </c>
      <c r="O58" s="43">
        <v>0.43041800000000002</v>
      </c>
      <c r="P58" s="43">
        <v>0.50582700000000003</v>
      </c>
      <c r="Q58" s="43">
        <v>0.45832099999999998</v>
      </c>
      <c r="R58" s="43">
        <v>0.52643300000000004</v>
      </c>
      <c r="S58" s="47">
        <v>0.41455500000000001</v>
      </c>
      <c r="T58" s="100">
        <v>0.50521843749999995</v>
      </c>
      <c r="U58" s="118">
        <v>5.7398781849988777E-2</v>
      </c>
      <c r="V58" s="79"/>
      <c r="W58" s="124">
        <v>23.792000000000002</v>
      </c>
      <c r="X58" s="43">
        <v>8.6020000000000003E-3</v>
      </c>
      <c r="Y58" s="43">
        <v>2.9880000000000002E-3</v>
      </c>
      <c r="Z58" s="43">
        <v>5.372E-3</v>
      </c>
      <c r="AA58" s="43">
        <v>5.4650000000000002E-3</v>
      </c>
      <c r="AB58" s="43">
        <v>1.7390000000000001E-3</v>
      </c>
      <c r="AC58" s="43">
        <v>1.2168E-2</v>
      </c>
      <c r="AD58" s="43">
        <v>2.4659E-2</v>
      </c>
      <c r="AE58" s="43">
        <v>1.2763E-2</v>
      </c>
      <c r="AF58" s="43">
        <v>1.9059E-2</v>
      </c>
      <c r="AG58" s="43">
        <v>4.7480000000000001E-2</v>
      </c>
      <c r="AH58" s="43">
        <v>1.8103000000000001E-2</v>
      </c>
      <c r="AI58" s="43">
        <v>4.1159999999999999E-3</v>
      </c>
      <c r="AJ58" s="43">
        <v>9.9450000000000007E-3</v>
      </c>
      <c r="AK58" s="43">
        <v>3.859E-3</v>
      </c>
      <c r="AL58" s="43">
        <v>8.7320000000000002E-3</v>
      </c>
      <c r="AM58" s="47">
        <v>3.3840000000000002E-2</v>
      </c>
      <c r="AN58" s="100">
        <v>1.3680625000000002E-2</v>
      </c>
      <c r="AO58" s="118">
        <v>1.2560743666280273E-2</v>
      </c>
      <c r="AP58" s="275"/>
    </row>
    <row r="59" spans="2:42" x14ac:dyDescent="0.25">
      <c r="B59" s="274"/>
      <c r="C59" s="124">
        <v>24.29</v>
      </c>
      <c r="D59" s="43">
        <v>0.54727499999999996</v>
      </c>
      <c r="E59" s="43">
        <v>0.60913300000000004</v>
      </c>
      <c r="F59" s="43">
        <v>0.56063600000000002</v>
      </c>
      <c r="G59" s="43">
        <v>0.51655700000000004</v>
      </c>
      <c r="H59" s="43">
        <v>0.40976800000000002</v>
      </c>
      <c r="I59" s="43">
        <v>0.50651100000000004</v>
      </c>
      <c r="J59" s="43">
        <v>0.48389599999999999</v>
      </c>
      <c r="K59" s="43">
        <v>0.47457899999999997</v>
      </c>
      <c r="L59" s="43">
        <v>0.566415</v>
      </c>
      <c r="M59" s="43">
        <v>0.54446399999999995</v>
      </c>
      <c r="N59" s="43">
        <v>0.57362400000000002</v>
      </c>
      <c r="O59" s="43">
        <v>0.44506499999999999</v>
      </c>
      <c r="P59" s="43">
        <v>0.49365500000000001</v>
      </c>
      <c r="Q59" s="43">
        <v>0.45805299999999999</v>
      </c>
      <c r="R59" s="43">
        <v>0.55596100000000004</v>
      </c>
      <c r="S59" s="47">
        <v>0.40645599999999998</v>
      </c>
      <c r="T59" s="100">
        <v>0.50950299999999993</v>
      </c>
      <c r="U59" s="118">
        <v>6.0138133952870827E-2</v>
      </c>
      <c r="V59" s="79"/>
      <c r="W59" s="124">
        <v>24.29</v>
      </c>
      <c r="X59" s="43">
        <v>1.6670000000000001E-2</v>
      </c>
      <c r="Y59" s="43">
        <v>1.1214999999999999E-2</v>
      </c>
      <c r="Z59" s="43">
        <v>3.8340000000000002E-3</v>
      </c>
      <c r="AA59" s="43">
        <v>1.2534999999999999E-2</v>
      </c>
      <c r="AB59" s="43">
        <v>1.0036E-2</v>
      </c>
      <c r="AC59" s="43">
        <v>-1.8400000000000001E-3</v>
      </c>
      <c r="AD59" s="43">
        <v>2.4830000000000001E-2</v>
      </c>
      <c r="AE59" s="43">
        <v>9.4850000000000004E-3</v>
      </c>
      <c r="AF59" s="43">
        <v>9.2969999999999997E-3</v>
      </c>
      <c r="AG59" s="43">
        <v>3.5494999999999999E-2</v>
      </c>
      <c r="AH59" s="43">
        <v>2.6459999999999999E-3</v>
      </c>
      <c r="AI59" s="43">
        <v>-1.99E-3</v>
      </c>
      <c r="AJ59" s="43">
        <v>1.8262E-2</v>
      </c>
      <c r="AK59" s="43">
        <v>-1.7E-5</v>
      </c>
      <c r="AL59" s="43">
        <v>1.3498E-2</v>
      </c>
      <c r="AM59" s="47">
        <v>4.2867000000000002E-2</v>
      </c>
      <c r="AN59" s="100">
        <v>1.2926437500000002E-2</v>
      </c>
      <c r="AO59" s="118">
        <v>1.2710034408391661E-2</v>
      </c>
      <c r="AP59" s="275"/>
    </row>
    <row r="60" spans="2:42" x14ac:dyDescent="0.25">
      <c r="B60" s="274"/>
      <c r="C60" s="124">
        <v>24.792000000000002</v>
      </c>
      <c r="D60" s="43">
        <v>0.55711299999999997</v>
      </c>
      <c r="E60" s="43">
        <v>0.60632299999999995</v>
      </c>
      <c r="F60" s="43">
        <v>0.57802299999999995</v>
      </c>
      <c r="G60" s="43">
        <v>0.51732999999999996</v>
      </c>
      <c r="H60" s="43">
        <v>0.42113800000000001</v>
      </c>
      <c r="I60" s="43">
        <v>0.49701099999999998</v>
      </c>
      <c r="J60" s="43">
        <v>0.473769</v>
      </c>
      <c r="K60" s="43">
        <v>0.49140499999999998</v>
      </c>
      <c r="L60" s="43">
        <v>0.61584099999999997</v>
      </c>
      <c r="M60" s="43">
        <v>0.56889800000000001</v>
      </c>
      <c r="N60" s="43">
        <v>0.60624500000000003</v>
      </c>
      <c r="O60" s="43">
        <v>0.43445</v>
      </c>
      <c r="P60" s="43">
        <v>0.517733</v>
      </c>
      <c r="Q60" s="43">
        <v>0.46824900000000003</v>
      </c>
      <c r="R60" s="43">
        <v>0.54813400000000001</v>
      </c>
      <c r="S60" s="47">
        <v>0.41147099999999998</v>
      </c>
      <c r="T60" s="100">
        <v>0.51957081250000003</v>
      </c>
      <c r="U60" s="118">
        <v>6.6855036780802513E-2</v>
      </c>
      <c r="V60" s="79"/>
      <c r="W60" s="124">
        <v>24.792000000000002</v>
      </c>
      <c r="X60" s="43">
        <v>1.1802999999999999E-2</v>
      </c>
      <c r="Y60" s="43">
        <v>1.5117E-2</v>
      </c>
      <c r="Z60" s="43">
        <v>-1.9499999999999999E-3</v>
      </c>
      <c r="AA60" s="43">
        <v>7.894E-3</v>
      </c>
      <c r="AB60" s="43">
        <v>-2.6099999999999999E-3</v>
      </c>
      <c r="AC60" s="43">
        <v>1.2066E-2</v>
      </c>
      <c r="AD60" s="43">
        <v>3.2518999999999999E-2</v>
      </c>
      <c r="AE60" s="43">
        <v>2.8854999999999999E-2</v>
      </c>
      <c r="AF60" s="43">
        <v>3.0734999999999998E-2</v>
      </c>
      <c r="AG60" s="43">
        <v>4.9519000000000001E-2</v>
      </c>
      <c r="AH60" s="43">
        <v>2.3578999999999999E-2</v>
      </c>
      <c r="AI60" s="43">
        <v>-1.67E-3</v>
      </c>
      <c r="AJ60" s="43">
        <v>7.2009999999999999E-3</v>
      </c>
      <c r="AK60" s="43">
        <v>1.2260000000000001E-3</v>
      </c>
      <c r="AL60" s="43">
        <v>9.9080000000000001E-3</v>
      </c>
      <c r="AM60" s="47">
        <v>4.3914000000000002E-2</v>
      </c>
      <c r="AN60" s="100">
        <v>1.6756624999999997E-2</v>
      </c>
      <c r="AO60" s="118">
        <v>1.6369468404624509E-2</v>
      </c>
      <c r="AP60" s="275"/>
    </row>
    <row r="61" spans="2:42" x14ac:dyDescent="0.25">
      <c r="B61" s="274"/>
      <c r="C61" s="124">
        <v>25.29</v>
      </c>
      <c r="D61" s="43">
        <v>0.57049700000000003</v>
      </c>
      <c r="E61" s="43">
        <v>0.60212600000000005</v>
      </c>
      <c r="F61" s="43">
        <v>0.58258200000000004</v>
      </c>
      <c r="G61" s="43">
        <v>0.55136399999999997</v>
      </c>
      <c r="H61" s="43">
        <v>0.42626799999999998</v>
      </c>
      <c r="I61" s="43">
        <v>0.54431499999999999</v>
      </c>
      <c r="J61" s="43">
        <v>0.47645199999999999</v>
      </c>
      <c r="K61" s="43">
        <v>0.49936700000000001</v>
      </c>
      <c r="L61" s="43">
        <v>0.58384899999999995</v>
      </c>
      <c r="M61" s="43">
        <v>0.56340999999999997</v>
      </c>
      <c r="N61" s="43">
        <v>0.63425600000000004</v>
      </c>
      <c r="O61" s="43">
        <v>0.433585</v>
      </c>
      <c r="P61" s="43">
        <v>0.53105800000000003</v>
      </c>
      <c r="Q61" s="43">
        <v>0.49338300000000002</v>
      </c>
      <c r="R61" s="43">
        <v>0.56564700000000001</v>
      </c>
      <c r="S61" s="47">
        <v>0.40861900000000001</v>
      </c>
      <c r="T61" s="100">
        <v>0.52917362499999998</v>
      </c>
      <c r="U61" s="118">
        <v>6.6508461768284954E-2</v>
      </c>
      <c r="V61" s="79"/>
      <c r="W61" s="124">
        <v>25.29</v>
      </c>
      <c r="X61" s="43">
        <v>2.5312000000000001E-2</v>
      </c>
      <c r="Y61" s="43">
        <v>5.7300000000000005E-4</v>
      </c>
      <c r="Z61" s="43">
        <v>1.5228E-2</v>
      </c>
      <c r="AA61" s="43">
        <v>3.8310000000000002E-3</v>
      </c>
      <c r="AB61" s="43">
        <v>1.6594000000000001E-2</v>
      </c>
      <c r="AC61" s="43">
        <v>4.1716000000000003E-2</v>
      </c>
      <c r="AD61" s="43">
        <v>1.2238000000000001E-2</v>
      </c>
      <c r="AE61" s="43">
        <v>4.6672999999999999E-2</v>
      </c>
      <c r="AF61" s="43">
        <v>2.383E-2</v>
      </c>
      <c r="AG61" s="43">
        <v>5.9014999999999998E-2</v>
      </c>
      <c r="AH61" s="43">
        <v>2.247E-2</v>
      </c>
      <c r="AI61" s="43">
        <v>3.5300000000000002E-4</v>
      </c>
      <c r="AJ61" s="43">
        <v>7.5960000000000003E-3</v>
      </c>
      <c r="AK61" s="43">
        <v>-3.5699999999999998E-3</v>
      </c>
      <c r="AL61" s="43">
        <v>1.2096000000000001E-2</v>
      </c>
      <c r="AM61" s="47">
        <v>3.9247999999999998E-2</v>
      </c>
      <c r="AN61" s="100">
        <v>2.0200187499999998E-2</v>
      </c>
      <c r="AO61" s="118">
        <v>1.8285483408863806E-2</v>
      </c>
      <c r="AP61" s="275"/>
    </row>
    <row r="62" spans="2:42" x14ac:dyDescent="0.25">
      <c r="B62" s="274"/>
      <c r="C62" s="124">
        <v>25.792000000000002</v>
      </c>
      <c r="D62" s="43">
        <v>0.57270200000000004</v>
      </c>
      <c r="E62" s="43">
        <v>0.61526899999999995</v>
      </c>
      <c r="F62" s="43">
        <v>0.58222300000000005</v>
      </c>
      <c r="G62" s="43">
        <v>0.53927800000000004</v>
      </c>
      <c r="H62" s="43">
        <v>0.44167800000000002</v>
      </c>
      <c r="I62" s="43">
        <v>0.52868499999999996</v>
      </c>
      <c r="J62" s="43">
        <v>0.47530099999999997</v>
      </c>
      <c r="K62" s="43">
        <v>0.48986499999999999</v>
      </c>
      <c r="L62" s="43">
        <v>0.60500500000000001</v>
      </c>
      <c r="M62" s="43">
        <v>0.55530400000000002</v>
      </c>
      <c r="N62" s="43">
        <v>0.62363599999999997</v>
      </c>
      <c r="O62" s="43">
        <v>0.45316200000000001</v>
      </c>
      <c r="P62" s="43">
        <v>0.51386299999999996</v>
      </c>
      <c r="Q62" s="43">
        <v>0.480796</v>
      </c>
      <c r="R62" s="43">
        <v>0.55612899999999998</v>
      </c>
      <c r="S62" s="47">
        <v>0.42791000000000001</v>
      </c>
      <c r="T62" s="100">
        <v>0.52880037499999999</v>
      </c>
      <c r="U62" s="118">
        <v>6.2723846936525232E-2</v>
      </c>
      <c r="V62" s="79"/>
      <c r="W62" s="124">
        <v>25.792000000000002</v>
      </c>
      <c r="X62" s="43">
        <v>2.2483E-2</v>
      </c>
      <c r="Y62" s="43">
        <v>-1.5E-3</v>
      </c>
      <c r="Z62" s="43">
        <v>1.6074999999999999E-2</v>
      </c>
      <c r="AA62" s="43">
        <v>5.5069999999999997E-3</v>
      </c>
      <c r="AB62" s="43">
        <v>7.3439999999999998E-3</v>
      </c>
      <c r="AC62" s="43">
        <v>3.2070000000000001E-2</v>
      </c>
      <c r="AD62" s="43">
        <v>3.4569999999999997E-2</v>
      </c>
      <c r="AE62" s="43">
        <v>9.528E-3</v>
      </c>
      <c r="AF62" s="43">
        <v>2.4308E-2</v>
      </c>
      <c r="AG62" s="43">
        <v>8.5292000000000007E-2</v>
      </c>
      <c r="AH62" s="43">
        <v>3.2773999999999998E-2</v>
      </c>
      <c r="AI62" s="43">
        <v>1.5349999999999999E-3</v>
      </c>
      <c r="AJ62" s="43">
        <v>1.6261000000000001E-2</v>
      </c>
      <c r="AK62" s="43">
        <v>6.7869999999999996E-3</v>
      </c>
      <c r="AL62" s="43">
        <v>5.4060000000000002E-3</v>
      </c>
      <c r="AM62" s="47">
        <v>3.8573999999999997E-2</v>
      </c>
      <c r="AN62" s="100">
        <v>2.1063375000000002E-2</v>
      </c>
      <c r="AO62" s="118">
        <v>2.1347692852312319E-2</v>
      </c>
      <c r="AP62" s="275"/>
    </row>
    <row r="63" spans="2:42" x14ac:dyDescent="0.25">
      <c r="B63" s="274"/>
      <c r="C63" s="124">
        <v>26.29</v>
      </c>
      <c r="D63" s="43">
        <v>0.56523999999999996</v>
      </c>
      <c r="E63" s="43">
        <v>0.61393299999999995</v>
      </c>
      <c r="F63" s="43">
        <v>0.58074099999999995</v>
      </c>
      <c r="G63" s="43">
        <v>0.53453600000000001</v>
      </c>
      <c r="H63" s="43">
        <v>0.45040400000000003</v>
      </c>
      <c r="I63" s="43">
        <v>0.53404700000000005</v>
      </c>
      <c r="J63" s="43">
        <v>0.49062699999999998</v>
      </c>
      <c r="K63" s="43">
        <v>0.500502</v>
      </c>
      <c r="L63" s="43">
        <v>0.65032599999999996</v>
      </c>
      <c r="M63" s="43">
        <v>0.55046499999999998</v>
      </c>
      <c r="N63" s="43">
        <v>0.62128899999999998</v>
      </c>
      <c r="O63" s="43">
        <v>0.45301799999999998</v>
      </c>
      <c r="P63" s="43">
        <v>0.53150200000000003</v>
      </c>
      <c r="Q63" s="43">
        <v>0.50237200000000004</v>
      </c>
      <c r="R63" s="43">
        <v>0.56769199999999997</v>
      </c>
      <c r="S63" s="47">
        <v>0.42574400000000001</v>
      </c>
      <c r="T63" s="100">
        <v>0.535777375</v>
      </c>
      <c r="U63" s="118">
        <v>6.3944081387698998E-2</v>
      </c>
      <c r="V63" s="79"/>
      <c r="W63" s="124">
        <v>26.29</v>
      </c>
      <c r="X63" s="43">
        <v>2.2903E-2</v>
      </c>
      <c r="Y63" s="43">
        <v>7.0060000000000001E-3</v>
      </c>
      <c r="Z63" s="43">
        <v>1.5070999999999999E-2</v>
      </c>
      <c r="AA63" s="43">
        <v>-2.64E-3</v>
      </c>
      <c r="AB63" s="43">
        <v>-1.176E-2</v>
      </c>
      <c r="AC63" s="43">
        <v>-1.5900000000000001E-3</v>
      </c>
      <c r="AD63" s="43">
        <v>3.2323999999999999E-2</v>
      </c>
      <c r="AE63" s="43">
        <v>2.6061000000000001E-2</v>
      </c>
      <c r="AF63" s="43">
        <v>6.2646999999999994E-2</v>
      </c>
      <c r="AG63" s="43">
        <v>6.9803000000000004E-2</v>
      </c>
      <c r="AH63" s="43">
        <v>2.6082000000000001E-2</v>
      </c>
      <c r="AI63" s="43">
        <v>-6.0999999999999999E-5</v>
      </c>
      <c r="AJ63" s="43">
        <v>3.1900000000000003E-5</v>
      </c>
      <c r="AK63" s="43">
        <v>1.325E-3</v>
      </c>
      <c r="AL63" s="43">
        <v>8.9060000000000007E-3</v>
      </c>
      <c r="AM63" s="47">
        <v>3.2809999999999999E-2</v>
      </c>
      <c r="AN63" s="100">
        <v>1.8057431249999999E-2</v>
      </c>
      <c r="AO63" s="118">
        <v>2.3224117853407441E-2</v>
      </c>
      <c r="AP63" s="275"/>
    </row>
    <row r="64" spans="2:42" x14ac:dyDescent="0.25">
      <c r="B64" s="274"/>
      <c r="C64" s="124">
        <v>26.791</v>
      </c>
      <c r="D64" s="43">
        <v>0.59023700000000001</v>
      </c>
      <c r="E64" s="43">
        <v>0.65440500000000001</v>
      </c>
      <c r="F64" s="43">
        <v>0.58386899999999997</v>
      </c>
      <c r="G64" s="43">
        <v>0.53354699999999999</v>
      </c>
      <c r="H64" s="43">
        <v>0.43715100000000001</v>
      </c>
      <c r="I64" s="43">
        <v>0.54138799999999998</v>
      </c>
      <c r="J64" s="43">
        <v>0.51569200000000004</v>
      </c>
      <c r="K64" s="43">
        <v>0.502359</v>
      </c>
      <c r="L64" s="43">
        <v>0.60555099999999995</v>
      </c>
      <c r="M64" s="43">
        <v>0.551095</v>
      </c>
      <c r="N64" s="43">
        <v>0.60849699999999995</v>
      </c>
      <c r="O64" s="43">
        <v>0.45559500000000003</v>
      </c>
      <c r="P64" s="43">
        <v>0.53332900000000005</v>
      </c>
      <c r="Q64" s="43">
        <v>0.51170499999999997</v>
      </c>
      <c r="R64" s="43">
        <v>0.568855</v>
      </c>
      <c r="S64" s="47">
        <v>0.43033399999999999</v>
      </c>
      <c r="T64" s="100">
        <v>0.5389755625</v>
      </c>
      <c r="U64" s="118">
        <v>6.3292755565408032E-2</v>
      </c>
      <c r="V64" s="79"/>
      <c r="W64" s="124">
        <v>26.791</v>
      </c>
      <c r="X64" s="43">
        <v>2.4302000000000001E-2</v>
      </c>
      <c r="Y64" s="43">
        <v>1.8362E-2</v>
      </c>
      <c r="Z64" s="43">
        <v>2.6329999999999999E-3</v>
      </c>
      <c r="AA64" s="43">
        <v>-1.2800000000000001E-3</v>
      </c>
      <c r="AB64" s="43">
        <v>7.5849999999999997E-3</v>
      </c>
      <c r="AC64" s="43">
        <v>4.1445000000000003E-2</v>
      </c>
      <c r="AD64" s="43">
        <v>2.8062E-2</v>
      </c>
      <c r="AE64" s="43">
        <v>5.4162000000000002E-2</v>
      </c>
      <c r="AF64" s="43">
        <v>3.3568000000000001E-2</v>
      </c>
      <c r="AG64" s="43">
        <v>5.9952999999999999E-2</v>
      </c>
      <c r="AH64" s="43">
        <v>2.2756999999999999E-2</v>
      </c>
      <c r="AI64" s="43">
        <v>3.081E-3</v>
      </c>
      <c r="AJ64" s="43">
        <v>1.1946E-2</v>
      </c>
      <c r="AK64" s="43">
        <v>-1.6000000000000001E-3</v>
      </c>
      <c r="AL64" s="43">
        <v>1.7124E-2</v>
      </c>
      <c r="AM64" s="47">
        <v>3.7351000000000002E-2</v>
      </c>
      <c r="AN64" s="100">
        <v>2.2465687499999998E-2</v>
      </c>
      <c r="AO64" s="118">
        <v>1.9042702492796729E-2</v>
      </c>
      <c r="AP64" s="275"/>
    </row>
    <row r="65" spans="2:42" x14ac:dyDescent="0.25">
      <c r="B65" s="274"/>
      <c r="C65" s="124">
        <v>27.292000000000002</v>
      </c>
      <c r="D65" s="43">
        <v>0.58894000000000002</v>
      </c>
      <c r="E65" s="43">
        <v>0.64323300000000005</v>
      </c>
      <c r="F65" s="43">
        <v>0.61122900000000002</v>
      </c>
      <c r="G65" s="43">
        <v>0.56505499999999997</v>
      </c>
      <c r="H65" s="43">
        <v>0.45580799999999999</v>
      </c>
      <c r="I65" s="43">
        <v>0.54807099999999997</v>
      </c>
      <c r="J65" s="43">
        <v>0.503718</v>
      </c>
      <c r="K65" s="43">
        <v>0.51152500000000001</v>
      </c>
      <c r="L65" s="43">
        <v>0.621062</v>
      </c>
      <c r="M65" s="43">
        <v>0.57274099999999994</v>
      </c>
      <c r="N65" s="43">
        <v>0.63165499999999997</v>
      </c>
      <c r="O65" s="43">
        <v>0.45969100000000002</v>
      </c>
      <c r="P65" s="43">
        <v>0.53401200000000004</v>
      </c>
      <c r="Q65" s="43">
        <v>0.49539299999999997</v>
      </c>
      <c r="R65" s="43">
        <v>0.56638999999999995</v>
      </c>
      <c r="S65" s="47">
        <v>0.43018400000000001</v>
      </c>
      <c r="T65" s="100">
        <v>0.54616918749999999</v>
      </c>
      <c r="U65" s="118">
        <v>6.5675983636048207E-2</v>
      </c>
      <c r="V65" s="79"/>
      <c r="W65" s="124">
        <v>27.292000000000002</v>
      </c>
      <c r="X65" s="43">
        <v>6.4510000000000001E-3</v>
      </c>
      <c r="Y65" s="43">
        <v>2.1874000000000001E-2</v>
      </c>
      <c r="Z65" s="43">
        <v>-9.4500000000000001E-3</v>
      </c>
      <c r="AA65" s="43">
        <v>9.7540000000000005E-3</v>
      </c>
      <c r="AB65" s="43">
        <v>8.8149999999999999E-3</v>
      </c>
      <c r="AC65" s="43">
        <v>2.2676999999999999E-2</v>
      </c>
      <c r="AD65" s="43">
        <v>9.7739999999999997E-3</v>
      </c>
      <c r="AE65" s="43">
        <v>3.2088999999999999E-2</v>
      </c>
      <c r="AF65" s="43">
        <v>3.0956000000000001E-2</v>
      </c>
      <c r="AG65" s="43">
        <v>6.7840999999999999E-2</v>
      </c>
      <c r="AH65" s="43">
        <v>4.7159E-2</v>
      </c>
      <c r="AI65" s="43">
        <v>3.5300000000000002E-4</v>
      </c>
      <c r="AJ65" s="43">
        <v>9.6810000000000004E-3</v>
      </c>
      <c r="AK65" s="43">
        <v>5.5750000000000001E-3</v>
      </c>
      <c r="AL65" s="43">
        <v>1.3284000000000001E-2</v>
      </c>
      <c r="AM65" s="47">
        <v>4.709E-2</v>
      </c>
      <c r="AN65" s="100">
        <v>2.0245187500000004E-2</v>
      </c>
      <c r="AO65" s="118">
        <v>2.0276982389625105E-2</v>
      </c>
      <c r="AP65" s="275"/>
    </row>
    <row r="66" spans="2:42" x14ac:dyDescent="0.25">
      <c r="B66" s="274"/>
      <c r="C66" s="124">
        <v>27.792999999999999</v>
      </c>
      <c r="D66" s="43">
        <v>0.57517300000000005</v>
      </c>
      <c r="E66" s="43">
        <v>0.63657900000000001</v>
      </c>
      <c r="F66" s="43">
        <v>0.59213499999999997</v>
      </c>
      <c r="G66" s="43">
        <v>0.55344300000000002</v>
      </c>
      <c r="H66" s="43">
        <v>0.46299299999999999</v>
      </c>
      <c r="I66" s="43">
        <v>0.55277799999999999</v>
      </c>
      <c r="J66" s="43">
        <v>0.49982700000000002</v>
      </c>
      <c r="K66" s="43">
        <v>0.50681799999999999</v>
      </c>
      <c r="L66" s="43">
        <v>0.62024100000000004</v>
      </c>
      <c r="M66" s="43">
        <v>0.58484100000000006</v>
      </c>
      <c r="N66" s="43">
        <v>0.60920799999999997</v>
      </c>
      <c r="O66" s="43">
        <v>0.463117</v>
      </c>
      <c r="P66" s="43">
        <v>0.54823699999999997</v>
      </c>
      <c r="Q66" s="43">
        <v>0.51105299999999998</v>
      </c>
      <c r="R66" s="43">
        <v>0.57521100000000003</v>
      </c>
      <c r="S66" s="47">
        <v>0.43486000000000002</v>
      </c>
      <c r="T66" s="100">
        <v>0.54540712499999999</v>
      </c>
      <c r="U66" s="118">
        <v>6.008548434341944E-2</v>
      </c>
      <c r="V66" s="79"/>
      <c r="W66" s="124">
        <v>27.792999999999999</v>
      </c>
      <c r="X66" s="43">
        <v>1.4059E-2</v>
      </c>
      <c r="Y66" s="43">
        <v>1.0501E-2</v>
      </c>
      <c r="Z66" s="43">
        <v>9.6170000000000005E-3</v>
      </c>
      <c r="AA66" s="43">
        <v>8.8520000000000005E-3</v>
      </c>
      <c r="AB66" s="43">
        <v>1.915E-3</v>
      </c>
      <c r="AC66" s="43">
        <v>1.8633E-2</v>
      </c>
      <c r="AD66" s="43">
        <v>2.3501000000000001E-2</v>
      </c>
      <c r="AE66" s="43">
        <v>2.4552999999999998E-2</v>
      </c>
      <c r="AF66" s="43">
        <v>2.3387999999999999E-2</v>
      </c>
      <c r="AG66" s="43">
        <v>4.4713999999999997E-2</v>
      </c>
      <c r="AH66" s="43">
        <v>2.0038E-2</v>
      </c>
      <c r="AI66" s="43">
        <v>-1.09E-3</v>
      </c>
      <c r="AJ66" s="43">
        <v>1.3390000000000001E-2</v>
      </c>
      <c r="AK66" s="43">
        <v>4.1850000000000004E-3</v>
      </c>
      <c r="AL66" s="43">
        <v>1.5792E-2</v>
      </c>
      <c r="AM66" s="47">
        <v>4.5437999999999999E-2</v>
      </c>
      <c r="AN66" s="100">
        <v>1.7342874999999997E-2</v>
      </c>
      <c r="AO66" s="118">
        <v>1.3246947079107197E-2</v>
      </c>
      <c r="AP66" s="275"/>
    </row>
    <row r="67" spans="2:42" x14ac:dyDescent="0.25">
      <c r="B67" s="274"/>
      <c r="C67" s="124">
        <v>28.291</v>
      </c>
      <c r="D67" s="43">
        <v>0.604958</v>
      </c>
      <c r="E67" s="43">
        <v>0.63020699999999996</v>
      </c>
      <c r="F67" s="43">
        <v>0.59240199999999998</v>
      </c>
      <c r="G67" s="43">
        <v>0.57922799999999997</v>
      </c>
      <c r="H67" s="43">
        <v>0.45110099999999997</v>
      </c>
      <c r="I67" s="43">
        <v>0.54960500000000001</v>
      </c>
      <c r="J67" s="43">
        <v>0.50566599999999995</v>
      </c>
      <c r="K67" s="43">
        <v>0.50633300000000003</v>
      </c>
      <c r="L67" s="43">
        <v>0.61669700000000005</v>
      </c>
      <c r="M67" s="43">
        <v>0.57935999999999999</v>
      </c>
      <c r="N67" s="43">
        <v>0.61157700000000004</v>
      </c>
      <c r="O67" s="43">
        <v>0.45907599999999998</v>
      </c>
      <c r="P67" s="43">
        <v>0.55815599999999999</v>
      </c>
      <c r="Q67" s="43">
        <v>0.50853999999999999</v>
      </c>
      <c r="R67" s="43">
        <v>0.57482699999999998</v>
      </c>
      <c r="S67" s="47">
        <v>0.44421100000000002</v>
      </c>
      <c r="T67" s="100">
        <v>0.54824649999999986</v>
      </c>
      <c r="U67" s="118">
        <v>6.146683505544695E-2</v>
      </c>
      <c r="V67" s="79"/>
      <c r="W67" s="124">
        <v>28.291</v>
      </c>
      <c r="X67" s="43">
        <v>1.1738E-2</v>
      </c>
      <c r="Y67" s="43">
        <v>1.2194999999999999E-2</v>
      </c>
      <c r="Z67" s="43">
        <v>6.0959999999999999E-3</v>
      </c>
      <c r="AA67" s="43">
        <v>5.4929999999999996E-3</v>
      </c>
      <c r="AB67" s="43">
        <v>3.5239999999999998E-3</v>
      </c>
      <c r="AC67" s="43">
        <v>2.7466999999999998E-2</v>
      </c>
      <c r="AD67" s="43">
        <v>3.0136E-2</v>
      </c>
      <c r="AE67" s="43">
        <v>2.1940000000000001E-2</v>
      </c>
      <c r="AF67" s="43">
        <v>5.2540999999999997E-2</v>
      </c>
      <c r="AG67" s="43">
        <v>5.5578000000000002E-2</v>
      </c>
      <c r="AH67" s="43">
        <v>2.4652E-2</v>
      </c>
      <c r="AI67" s="43">
        <v>-4.4000000000000002E-4</v>
      </c>
      <c r="AJ67" s="43">
        <v>8.8439999999999994E-3</v>
      </c>
      <c r="AK67" s="43">
        <v>5.8869999999999999E-3</v>
      </c>
      <c r="AL67" s="43">
        <v>1.6122000000000001E-2</v>
      </c>
      <c r="AM67" s="47">
        <v>5.6542000000000002E-2</v>
      </c>
      <c r="AN67" s="100">
        <v>2.1144687499999999E-2</v>
      </c>
      <c r="AO67" s="118">
        <v>1.8945254402158343E-2</v>
      </c>
      <c r="AP67" s="275"/>
    </row>
    <row r="68" spans="2:42" x14ac:dyDescent="0.25">
      <c r="B68" s="274"/>
      <c r="C68" s="124">
        <v>28.792999999999999</v>
      </c>
      <c r="D68" s="43">
        <v>0.60167199999999998</v>
      </c>
      <c r="E68" s="43">
        <v>0.63150099999999998</v>
      </c>
      <c r="F68" s="43">
        <v>0.61640200000000001</v>
      </c>
      <c r="G68" s="43">
        <v>0.56617300000000004</v>
      </c>
      <c r="H68" s="43">
        <v>0.46266499999999999</v>
      </c>
      <c r="I68" s="43">
        <v>0.55297600000000002</v>
      </c>
      <c r="J68" s="43">
        <v>0.50339800000000001</v>
      </c>
      <c r="K68" s="43">
        <v>0.51162399999999997</v>
      </c>
      <c r="L68" s="43">
        <v>0.62149100000000002</v>
      </c>
      <c r="M68" s="43">
        <v>0.58198399999999995</v>
      </c>
      <c r="N68" s="43">
        <v>0.65578599999999998</v>
      </c>
      <c r="O68" s="43">
        <v>0.49398700000000001</v>
      </c>
      <c r="P68" s="43">
        <v>0.56098400000000004</v>
      </c>
      <c r="Q68" s="43">
        <v>0.49917600000000001</v>
      </c>
      <c r="R68" s="43">
        <v>0.57551200000000002</v>
      </c>
      <c r="S68" s="47">
        <v>0.43337599999999998</v>
      </c>
      <c r="T68" s="100">
        <v>0.55429418750000004</v>
      </c>
      <c r="U68" s="118">
        <v>6.4491189068707044E-2</v>
      </c>
      <c r="V68" s="79"/>
      <c r="W68" s="124">
        <v>28.792999999999999</v>
      </c>
      <c r="X68" s="43">
        <v>1.7753000000000001E-2</v>
      </c>
      <c r="Y68" s="43">
        <v>6.11E-3</v>
      </c>
      <c r="Z68" s="43">
        <v>5.9480000000000002E-3</v>
      </c>
      <c r="AA68" s="43">
        <v>4.169E-3</v>
      </c>
      <c r="AB68" s="43">
        <v>-4.0400000000000002E-3</v>
      </c>
      <c r="AC68" s="43">
        <v>-6.8199999999999997E-3</v>
      </c>
      <c r="AD68" s="43">
        <v>3.2518999999999999E-2</v>
      </c>
      <c r="AE68" s="43">
        <v>3.3374000000000001E-2</v>
      </c>
      <c r="AF68" s="43">
        <v>3.1875000000000001E-2</v>
      </c>
      <c r="AG68" s="43">
        <v>5.7128999999999999E-2</v>
      </c>
      <c r="AH68" s="43">
        <v>5.0881000000000003E-2</v>
      </c>
      <c r="AI68" s="43">
        <v>2.934E-3</v>
      </c>
      <c r="AJ68" s="43">
        <v>1.0172E-2</v>
      </c>
      <c r="AK68" s="43">
        <v>1.356E-3</v>
      </c>
      <c r="AL68" s="43">
        <v>8.9160000000000003E-3</v>
      </c>
      <c r="AM68" s="47">
        <v>5.0352000000000001E-2</v>
      </c>
      <c r="AN68" s="100">
        <v>1.8914250000000001E-2</v>
      </c>
      <c r="AO68" s="118">
        <v>2.0837101565876832E-2</v>
      </c>
      <c r="AP68" s="275"/>
    </row>
    <row r="69" spans="2:42" x14ac:dyDescent="0.25">
      <c r="B69" s="274"/>
      <c r="C69" s="124">
        <v>29.291</v>
      </c>
      <c r="D69" s="43">
        <v>0.611599</v>
      </c>
      <c r="E69" s="43">
        <v>0.64814700000000003</v>
      </c>
      <c r="F69" s="43">
        <v>0.61204499999999995</v>
      </c>
      <c r="G69" s="43">
        <v>0.58754499999999998</v>
      </c>
      <c r="H69" s="43">
        <v>0.45702100000000001</v>
      </c>
      <c r="I69" s="43">
        <v>0.56148299999999995</v>
      </c>
      <c r="J69" s="43">
        <v>0.51031899999999997</v>
      </c>
      <c r="K69" s="43">
        <v>0.53759000000000001</v>
      </c>
      <c r="L69" s="43">
        <v>0.63395800000000002</v>
      </c>
      <c r="M69" s="43">
        <v>0.57975399999999999</v>
      </c>
      <c r="N69" s="43">
        <v>0.64545300000000005</v>
      </c>
      <c r="O69" s="43">
        <v>0.473325</v>
      </c>
      <c r="P69" s="43">
        <v>0.56876499999999997</v>
      </c>
      <c r="Q69" s="43">
        <v>0.50810599999999995</v>
      </c>
      <c r="R69" s="43">
        <v>0.59062400000000004</v>
      </c>
      <c r="S69" s="47">
        <v>0.45217800000000002</v>
      </c>
      <c r="T69" s="100">
        <v>0.56111949999999999</v>
      </c>
      <c r="U69" s="118">
        <v>6.5046133988116664E-2</v>
      </c>
      <c r="V69" s="79"/>
      <c r="W69" s="124">
        <v>29.291</v>
      </c>
      <c r="X69" s="43">
        <v>1.4494999999999999E-2</v>
      </c>
      <c r="Y69" s="43">
        <v>2.0702999999999999E-2</v>
      </c>
      <c r="Z69" s="43">
        <v>9.6329999999999992E-3</v>
      </c>
      <c r="AA69" s="43">
        <v>8.6479999999999994E-3</v>
      </c>
      <c r="AB69" s="43">
        <v>-5.3099999999999996E-3</v>
      </c>
      <c r="AC69" s="43">
        <v>2.9024000000000001E-2</v>
      </c>
      <c r="AD69" s="43">
        <v>3.1727999999999999E-2</v>
      </c>
      <c r="AE69" s="43">
        <v>2.4775999999999999E-2</v>
      </c>
      <c r="AF69" s="43">
        <v>3.8854E-2</v>
      </c>
      <c r="AG69" s="43">
        <v>6.2586000000000003E-2</v>
      </c>
      <c r="AH69" s="43">
        <v>2.0428000000000002E-2</v>
      </c>
      <c r="AI69" s="43">
        <v>6.0489999999999997E-3</v>
      </c>
      <c r="AJ69" s="43">
        <v>2.5468000000000001E-2</v>
      </c>
      <c r="AK69" s="43">
        <v>9.1079999999999998E-3</v>
      </c>
      <c r="AL69" s="43">
        <v>1.2437E-2</v>
      </c>
      <c r="AM69" s="47">
        <v>3.9107000000000003E-2</v>
      </c>
      <c r="AN69" s="100">
        <v>2.1733374999999999E-2</v>
      </c>
      <c r="AO69" s="118">
        <v>1.640349280641169E-2</v>
      </c>
      <c r="AP69" s="275"/>
    </row>
    <row r="70" spans="2:42" x14ac:dyDescent="0.25">
      <c r="B70" s="274"/>
      <c r="C70" s="124">
        <v>29.792000000000002</v>
      </c>
      <c r="D70" s="43">
        <v>0.60901400000000006</v>
      </c>
      <c r="E70" s="43">
        <v>0.65061999999999998</v>
      </c>
      <c r="F70" s="43">
        <v>0.61728099999999997</v>
      </c>
      <c r="G70" s="43">
        <v>0.59395399999999998</v>
      </c>
      <c r="H70" s="43">
        <v>0.46827800000000003</v>
      </c>
      <c r="I70" s="43">
        <v>0.56197600000000003</v>
      </c>
      <c r="J70" s="43">
        <v>0.51954800000000001</v>
      </c>
      <c r="K70" s="43">
        <v>0.505193</v>
      </c>
      <c r="L70" s="43">
        <v>0.67079900000000003</v>
      </c>
      <c r="M70" s="43">
        <v>0.58773699999999995</v>
      </c>
      <c r="N70" s="43">
        <v>0.63252900000000001</v>
      </c>
      <c r="O70" s="43">
        <v>0.49041000000000001</v>
      </c>
      <c r="P70" s="43">
        <v>0.55925499999999995</v>
      </c>
      <c r="Q70" s="43">
        <v>0.50473500000000004</v>
      </c>
      <c r="R70" s="43">
        <v>0.60032200000000002</v>
      </c>
      <c r="S70" s="47">
        <v>0.45524300000000001</v>
      </c>
      <c r="T70" s="100">
        <v>0.56418087499999992</v>
      </c>
      <c r="U70" s="118">
        <v>6.6647991281434116E-2</v>
      </c>
      <c r="V70" s="79"/>
      <c r="W70" s="124">
        <v>29.792000000000002</v>
      </c>
      <c r="X70" s="43">
        <v>1.0324E-2</v>
      </c>
      <c r="Y70" s="43">
        <v>6.4089999999999998E-3</v>
      </c>
      <c r="Z70" s="43">
        <v>3.9899999999999996E-3</v>
      </c>
      <c r="AA70" s="43">
        <v>7.54E-4</v>
      </c>
      <c r="AB70" s="43">
        <v>1.23E-3</v>
      </c>
      <c r="AC70" s="43">
        <v>-1.171E-2</v>
      </c>
      <c r="AD70" s="43">
        <v>3.6070999999999999E-2</v>
      </c>
      <c r="AE70" s="43">
        <v>2.3803999999999999E-2</v>
      </c>
      <c r="AF70" s="43">
        <v>3.4695999999999998E-2</v>
      </c>
      <c r="AG70" s="43">
        <v>4.9576000000000002E-2</v>
      </c>
      <c r="AH70" s="43">
        <v>4.2326999999999997E-2</v>
      </c>
      <c r="AI70" s="43">
        <v>-2.48E-3</v>
      </c>
      <c r="AJ70" s="43">
        <v>2.4794E-2</v>
      </c>
      <c r="AK70" s="43">
        <v>7.2000000000000005E-4</v>
      </c>
      <c r="AL70" s="43">
        <v>9.1199999999999996E-3</v>
      </c>
      <c r="AM70" s="47">
        <v>4.1909000000000002E-2</v>
      </c>
      <c r="AN70" s="100">
        <v>1.6970875E-2</v>
      </c>
      <c r="AO70" s="118">
        <v>1.9107556612938944E-2</v>
      </c>
      <c r="AP70" s="275"/>
    </row>
    <row r="71" spans="2:42" x14ac:dyDescent="0.25">
      <c r="B71" s="274"/>
      <c r="C71" s="124">
        <v>30.29</v>
      </c>
      <c r="D71" s="43">
        <v>0.61692100000000005</v>
      </c>
      <c r="E71" s="43">
        <v>0.66257600000000005</v>
      </c>
      <c r="F71" s="43">
        <v>0.62231800000000004</v>
      </c>
      <c r="G71" s="43">
        <v>0.61280400000000002</v>
      </c>
      <c r="H71" s="43">
        <v>0.47073700000000002</v>
      </c>
      <c r="I71" s="43">
        <v>0.57693399999999995</v>
      </c>
      <c r="J71" s="43">
        <v>0.528505</v>
      </c>
      <c r="K71" s="43">
        <v>0.529389</v>
      </c>
      <c r="L71" s="43">
        <v>0.64915299999999998</v>
      </c>
      <c r="M71" s="43">
        <v>0.60226299999999999</v>
      </c>
      <c r="N71" s="43">
        <v>0.63253899999999996</v>
      </c>
      <c r="O71" s="43">
        <v>0.49370799999999998</v>
      </c>
      <c r="P71" s="43">
        <v>0.56512499999999999</v>
      </c>
      <c r="Q71" s="43">
        <v>0.51640399999999997</v>
      </c>
      <c r="R71" s="43">
        <v>0.59379300000000002</v>
      </c>
      <c r="S71" s="47">
        <v>0.464698</v>
      </c>
      <c r="T71" s="100">
        <v>0.5711166875</v>
      </c>
      <c r="U71" s="118">
        <v>6.3341519205777172E-2</v>
      </c>
      <c r="V71" s="79"/>
      <c r="W71" s="124">
        <v>30.29</v>
      </c>
      <c r="X71" s="43">
        <v>2.3525000000000001E-2</v>
      </c>
      <c r="Y71" s="43">
        <v>8.8409999999999999E-3</v>
      </c>
      <c r="Z71" s="43">
        <v>1.1501000000000001E-2</v>
      </c>
      <c r="AA71" s="43">
        <v>1.2859000000000001E-2</v>
      </c>
      <c r="AB71" s="43">
        <v>6.7990000000000004E-3</v>
      </c>
      <c r="AC71" s="43">
        <v>3.168E-2</v>
      </c>
      <c r="AD71" s="43">
        <v>2.538E-2</v>
      </c>
      <c r="AE71" s="43">
        <v>1.7728000000000001E-2</v>
      </c>
      <c r="AF71" s="43">
        <v>4.4581999999999997E-2</v>
      </c>
      <c r="AG71" s="43">
        <v>5.4725999999999997E-2</v>
      </c>
      <c r="AH71" s="43">
        <v>7.6909999999999999E-3</v>
      </c>
      <c r="AI71" s="43">
        <v>4.4349999999999997E-3</v>
      </c>
      <c r="AJ71" s="43">
        <v>2.3087E-2</v>
      </c>
      <c r="AK71" s="43">
        <v>2.5509999999999999E-3</v>
      </c>
      <c r="AL71" s="43">
        <v>5.5040000000000002E-3</v>
      </c>
      <c r="AM71" s="47">
        <v>4.6574999999999998E-2</v>
      </c>
      <c r="AN71" s="100">
        <v>2.0466500000000002E-2</v>
      </c>
      <c r="AO71" s="118">
        <v>1.6402847992548927E-2</v>
      </c>
      <c r="AP71" s="275"/>
    </row>
    <row r="72" spans="2:42" x14ac:dyDescent="0.25">
      <c r="B72" s="274"/>
      <c r="C72" s="124">
        <v>30.792000000000002</v>
      </c>
      <c r="D72" s="43">
        <v>0.63554600000000006</v>
      </c>
      <c r="E72" s="43">
        <v>0.68198899999999996</v>
      </c>
      <c r="F72" s="43">
        <v>0.63686100000000001</v>
      </c>
      <c r="G72" s="43">
        <v>0.567635</v>
      </c>
      <c r="H72" s="43">
        <v>0.47403499999999998</v>
      </c>
      <c r="I72" s="43">
        <v>0.59904199999999996</v>
      </c>
      <c r="J72" s="43">
        <v>0.50964299999999996</v>
      </c>
      <c r="K72" s="43">
        <v>0.52911300000000006</v>
      </c>
      <c r="L72" s="43">
        <v>0.65032599999999996</v>
      </c>
      <c r="M72" s="43">
        <v>0.61096399999999995</v>
      </c>
      <c r="N72" s="43">
        <v>0.63855200000000001</v>
      </c>
      <c r="O72" s="43">
        <v>0.49515199999999998</v>
      </c>
      <c r="P72" s="43">
        <v>0.56742700000000001</v>
      </c>
      <c r="Q72" s="43">
        <v>0.53149299999999999</v>
      </c>
      <c r="R72" s="43">
        <v>0.59486899999999998</v>
      </c>
      <c r="S72" s="47">
        <v>0.45464100000000002</v>
      </c>
      <c r="T72" s="100">
        <v>0.57358049999999994</v>
      </c>
      <c r="U72" s="118">
        <v>6.8470726156512077E-2</v>
      </c>
      <c r="V72" s="79"/>
      <c r="W72" s="124">
        <v>30.792000000000002</v>
      </c>
      <c r="X72" s="43">
        <v>1.8860999999999999E-2</v>
      </c>
      <c r="Y72" s="43">
        <v>2.0371E-2</v>
      </c>
      <c r="Z72" s="43">
        <v>9.9129999999999999E-3</v>
      </c>
      <c r="AA72" s="43">
        <v>9.0139999999999994E-3</v>
      </c>
      <c r="AB72" s="43">
        <v>2.6981999999999999E-2</v>
      </c>
      <c r="AC72" s="43">
        <v>-2.3900000000000002E-3</v>
      </c>
      <c r="AD72" s="43">
        <v>1.8116E-2</v>
      </c>
      <c r="AE72" s="43">
        <v>3.7809000000000002E-2</v>
      </c>
      <c r="AF72" s="43">
        <v>2.2432000000000001E-2</v>
      </c>
      <c r="AG72" s="43">
        <v>4.9414E-2</v>
      </c>
      <c r="AH72" s="43">
        <v>3.6028999999999999E-2</v>
      </c>
      <c r="AI72" s="43">
        <v>-4.4000000000000002E-4</v>
      </c>
      <c r="AJ72" s="43">
        <v>1.1615E-2</v>
      </c>
      <c r="AK72" s="43">
        <v>1.029E-3</v>
      </c>
      <c r="AL72" s="43">
        <v>9.6659999999999992E-3</v>
      </c>
      <c r="AM72" s="47">
        <v>4.0968999999999998E-2</v>
      </c>
      <c r="AN72" s="100">
        <v>1.9336875E-2</v>
      </c>
      <c r="AO72" s="118">
        <v>1.5513708724329377E-2</v>
      </c>
      <c r="AP72" s="275"/>
    </row>
    <row r="73" spans="2:42" x14ac:dyDescent="0.25">
      <c r="B73" s="274"/>
      <c r="C73" s="124">
        <v>31.292000000000002</v>
      </c>
      <c r="D73" s="43">
        <v>0.62724999999999997</v>
      </c>
      <c r="E73" s="43">
        <v>0.66775200000000001</v>
      </c>
      <c r="F73" s="43">
        <v>0.63095699999999999</v>
      </c>
      <c r="G73" s="43">
        <v>0.57628100000000004</v>
      </c>
      <c r="H73" s="43">
        <v>0.463175</v>
      </c>
      <c r="I73" s="43">
        <v>0.56670500000000001</v>
      </c>
      <c r="J73" s="43">
        <v>0.538767</v>
      </c>
      <c r="K73" s="43">
        <v>0.54572900000000002</v>
      </c>
      <c r="L73" s="43">
        <v>0.66525100000000004</v>
      </c>
      <c r="M73" s="43">
        <v>0.60601000000000005</v>
      </c>
      <c r="N73" s="43">
        <v>0.64663999999999999</v>
      </c>
      <c r="O73" s="43">
        <v>0.51311499999999999</v>
      </c>
      <c r="P73" s="43">
        <v>0.57959099999999997</v>
      </c>
      <c r="Q73" s="43">
        <v>0.52623299999999995</v>
      </c>
      <c r="R73" s="43">
        <v>0.600414</v>
      </c>
      <c r="S73" s="47">
        <v>0.46694999999999998</v>
      </c>
      <c r="T73" s="100">
        <v>0.5763012500000001</v>
      </c>
      <c r="U73" s="118">
        <v>6.4275898832558118E-2</v>
      </c>
      <c r="V73" s="79"/>
      <c r="W73" s="124">
        <v>31.292000000000002</v>
      </c>
      <c r="X73" s="43">
        <v>2.9429999999999999E-3</v>
      </c>
      <c r="Y73" s="43">
        <v>8.5590000000000006E-3</v>
      </c>
      <c r="Z73" s="43">
        <v>1.8082000000000001E-2</v>
      </c>
      <c r="AA73" s="43">
        <v>6.8170000000000001E-3</v>
      </c>
      <c r="AB73" s="43">
        <v>1.036E-3</v>
      </c>
      <c r="AC73" s="43">
        <v>-1.2899999999999999E-3</v>
      </c>
      <c r="AD73" s="43">
        <v>7.7460000000000003E-3</v>
      </c>
      <c r="AE73" s="43">
        <v>2.0299000000000001E-2</v>
      </c>
      <c r="AF73" s="43">
        <v>3.7787000000000001E-2</v>
      </c>
      <c r="AG73" s="43">
        <v>5.5032999999999999E-2</v>
      </c>
      <c r="AH73" s="43">
        <v>1.2022E-2</v>
      </c>
      <c r="AI73" s="43">
        <v>5.5199999999999997E-4</v>
      </c>
      <c r="AJ73" s="43">
        <v>1.6097E-2</v>
      </c>
      <c r="AK73" s="43">
        <v>-5.1999999999999995E-4</v>
      </c>
      <c r="AL73" s="43">
        <v>2.0167999999999998E-2</v>
      </c>
      <c r="AM73" s="47">
        <v>3.5702999999999999E-2</v>
      </c>
      <c r="AN73" s="100">
        <v>1.5064625000000002E-2</v>
      </c>
      <c r="AO73" s="118">
        <v>1.6002512972967713E-2</v>
      </c>
      <c r="AP73" s="275"/>
    </row>
    <row r="74" spans="2:42" x14ac:dyDescent="0.25">
      <c r="B74" s="274"/>
      <c r="C74" s="124">
        <v>31.791</v>
      </c>
      <c r="D74" s="43">
        <v>0.62275899999999995</v>
      </c>
      <c r="E74" s="43">
        <v>0.66134099999999996</v>
      </c>
      <c r="F74" s="43">
        <v>0.63853300000000002</v>
      </c>
      <c r="G74" s="43">
        <v>0.59702900000000003</v>
      </c>
      <c r="H74" s="43">
        <v>0.48437400000000003</v>
      </c>
      <c r="I74" s="43">
        <v>0.60211099999999995</v>
      </c>
      <c r="J74" s="43">
        <v>0.52825200000000005</v>
      </c>
      <c r="K74" s="43">
        <v>0.52550799999999998</v>
      </c>
      <c r="L74" s="43">
        <v>0.68533599999999995</v>
      </c>
      <c r="M74" s="43">
        <v>0.61133400000000004</v>
      </c>
      <c r="N74" s="43">
        <v>0.64000999999999997</v>
      </c>
      <c r="O74" s="43">
        <v>0.48959000000000003</v>
      </c>
      <c r="P74" s="43">
        <v>0.59431699999999998</v>
      </c>
      <c r="Q74" s="43">
        <v>0.55128500000000003</v>
      </c>
      <c r="R74" s="43">
        <v>0.59788600000000003</v>
      </c>
      <c r="S74" s="47">
        <v>0.46426299999999998</v>
      </c>
      <c r="T74" s="100">
        <v>0.58087050000000007</v>
      </c>
      <c r="U74" s="118">
        <v>6.6345699315026818E-2</v>
      </c>
      <c r="V74" s="79"/>
      <c r="W74" s="124">
        <v>31.791</v>
      </c>
      <c r="X74" s="43">
        <v>2.494E-2</v>
      </c>
      <c r="Y74" s="43">
        <v>1.3573E-2</v>
      </c>
      <c r="Z74" s="43">
        <v>1.7169E-2</v>
      </c>
      <c r="AA74" s="43">
        <v>6.3800000000000003E-3</v>
      </c>
      <c r="AB74" s="43">
        <v>-4.4299999999999999E-3</v>
      </c>
      <c r="AC74" s="43">
        <v>9.0539999999999995E-3</v>
      </c>
      <c r="AD74" s="43">
        <v>2.1347000000000001E-2</v>
      </c>
      <c r="AE74" s="43">
        <v>3.3065999999999998E-2</v>
      </c>
      <c r="AF74" s="43">
        <v>4.6997999999999998E-2</v>
      </c>
      <c r="AG74" s="43">
        <v>3.4442E-2</v>
      </c>
      <c r="AH74" s="43">
        <v>3.1343999999999997E-2</v>
      </c>
      <c r="AI74" s="43">
        <v>7.5900000000000002E-4</v>
      </c>
      <c r="AJ74" s="43">
        <v>7.3330000000000001E-3</v>
      </c>
      <c r="AK74" s="43">
        <v>-6.4000000000000005E-4</v>
      </c>
      <c r="AL74" s="43">
        <v>5.2500000000000003E-3</v>
      </c>
      <c r="AM74" s="47">
        <v>4.5492999999999999E-2</v>
      </c>
      <c r="AN74" s="100">
        <v>1.8254875E-2</v>
      </c>
      <c r="AO74" s="118">
        <v>1.6309424501904819E-2</v>
      </c>
      <c r="AP74" s="275"/>
    </row>
    <row r="75" spans="2:42" x14ac:dyDescent="0.25">
      <c r="B75" s="274"/>
      <c r="C75" s="124">
        <v>32.290999999999997</v>
      </c>
      <c r="D75" s="43">
        <v>0.64038899999999999</v>
      </c>
      <c r="E75" s="43">
        <v>0.64288000000000001</v>
      </c>
      <c r="F75" s="43">
        <v>0.65060399999999996</v>
      </c>
      <c r="G75" s="43">
        <v>0.60470999999999997</v>
      </c>
      <c r="H75" s="43">
        <v>0.47483900000000001</v>
      </c>
      <c r="I75" s="43">
        <v>0.60361900000000002</v>
      </c>
      <c r="J75" s="43">
        <v>0.55488099999999996</v>
      </c>
      <c r="K75" s="43">
        <v>0.55226799999999998</v>
      </c>
      <c r="L75" s="43">
        <v>0.67081900000000005</v>
      </c>
      <c r="M75" s="43">
        <v>0.61406499999999997</v>
      </c>
      <c r="N75" s="43">
        <v>0.64643600000000001</v>
      </c>
      <c r="O75" s="43">
        <v>0.49728899999999998</v>
      </c>
      <c r="P75" s="43">
        <v>0.58926500000000004</v>
      </c>
      <c r="Q75" s="43">
        <v>0.56424200000000002</v>
      </c>
      <c r="R75" s="43">
        <v>0.59315099999999998</v>
      </c>
      <c r="S75" s="47">
        <v>0.47073500000000001</v>
      </c>
      <c r="T75" s="100">
        <v>0.58563699999999996</v>
      </c>
      <c r="U75" s="118">
        <v>6.261727866864443E-2</v>
      </c>
      <c r="V75" s="79"/>
      <c r="W75" s="124">
        <v>32.290999999999997</v>
      </c>
      <c r="X75" s="43">
        <v>1.3355000000000001E-2</v>
      </c>
      <c r="Y75" s="43">
        <v>4.333E-3</v>
      </c>
      <c r="Z75" s="43">
        <v>3.4139999999999999E-3</v>
      </c>
      <c r="AA75" s="43">
        <v>5.0850000000000001E-3</v>
      </c>
      <c r="AB75" s="43">
        <v>1.1247999999999999E-2</v>
      </c>
      <c r="AC75" s="43">
        <v>1.6822E-2</v>
      </c>
      <c r="AD75" s="43">
        <v>4.7404000000000002E-2</v>
      </c>
      <c r="AE75" s="43">
        <v>4.3083000000000003E-2</v>
      </c>
      <c r="AF75" s="43">
        <v>4.2742000000000002E-2</v>
      </c>
      <c r="AG75" s="43">
        <v>4.3326000000000003E-2</v>
      </c>
      <c r="AH75" s="43">
        <v>2.5222999999999999E-2</v>
      </c>
      <c r="AI75" s="43">
        <v>6.3340000000000002E-3</v>
      </c>
      <c r="AJ75" s="43">
        <v>2.8502E-2</v>
      </c>
      <c r="AK75" s="43">
        <v>-4.1200000000000004E-3</v>
      </c>
      <c r="AL75" s="43">
        <v>1.0211E-2</v>
      </c>
      <c r="AM75" s="47">
        <v>2.8947000000000001E-2</v>
      </c>
      <c r="AN75" s="100">
        <v>2.03693125E-2</v>
      </c>
      <c r="AO75" s="118">
        <v>1.6853791698877931E-2</v>
      </c>
      <c r="AP75" s="275"/>
    </row>
    <row r="76" spans="2:42" x14ac:dyDescent="0.25">
      <c r="B76" s="274"/>
      <c r="C76" s="124">
        <v>32.792999999999999</v>
      </c>
      <c r="D76" s="43">
        <v>0.63566100000000003</v>
      </c>
      <c r="E76" s="43">
        <v>0.66181100000000004</v>
      </c>
      <c r="F76" s="43">
        <v>0.64382099999999998</v>
      </c>
      <c r="G76" s="43">
        <v>0.62189399999999995</v>
      </c>
      <c r="H76" s="43">
        <v>0.48692999999999997</v>
      </c>
      <c r="I76" s="43">
        <v>0.61910399999999999</v>
      </c>
      <c r="J76" s="43">
        <v>0.54938500000000001</v>
      </c>
      <c r="K76" s="43">
        <v>0.56376800000000005</v>
      </c>
      <c r="L76" s="43">
        <v>0.68592200000000003</v>
      </c>
      <c r="M76" s="43">
        <v>0.60895100000000002</v>
      </c>
      <c r="N76" s="43">
        <v>0.645563</v>
      </c>
      <c r="O76" s="43">
        <v>0.49584899999999998</v>
      </c>
      <c r="P76" s="43">
        <v>0.58704199999999995</v>
      </c>
      <c r="Q76" s="43">
        <v>0.54987299999999995</v>
      </c>
      <c r="R76" s="43">
        <v>0.59667400000000004</v>
      </c>
      <c r="S76" s="47">
        <v>0.45605299999999999</v>
      </c>
      <c r="T76" s="100">
        <v>0.5880188125000001</v>
      </c>
      <c r="U76" s="118">
        <v>6.6341606479612E-2</v>
      </c>
      <c r="V76" s="79"/>
      <c r="W76" s="124">
        <v>32.792999999999999</v>
      </c>
      <c r="X76" s="43">
        <v>7.7289999999999998E-3</v>
      </c>
      <c r="Y76" s="43">
        <v>1.8627999999999999E-2</v>
      </c>
      <c r="Z76" s="43">
        <v>6.8450000000000004E-3</v>
      </c>
      <c r="AA76" s="43">
        <v>-5.5100000000000001E-3</v>
      </c>
      <c r="AB76" s="43">
        <v>2.0358999999999999E-2</v>
      </c>
      <c r="AC76" s="43">
        <v>3.1392999999999997E-2</v>
      </c>
      <c r="AD76" s="43">
        <v>3.7629000000000003E-2</v>
      </c>
      <c r="AE76" s="43">
        <v>2.2737E-2</v>
      </c>
      <c r="AF76" s="43">
        <v>5.2798999999999999E-2</v>
      </c>
      <c r="AG76" s="43">
        <v>5.3261999999999997E-2</v>
      </c>
      <c r="AH76" s="43">
        <v>1.7461000000000001E-2</v>
      </c>
      <c r="AI76" s="43">
        <v>2.1050000000000001E-3</v>
      </c>
      <c r="AJ76" s="43">
        <v>1.508E-2</v>
      </c>
      <c r="AK76" s="43">
        <v>2.5820000000000001E-3</v>
      </c>
      <c r="AL76" s="43">
        <v>9.783E-3</v>
      </c>
      <c r="AM76" s="47">
        <v>4.7017000000000003E-2</v>
      </c>
      <c r="AN76" s="100">
        <v>2.1243687499999997E-2</v>
      </c>
      <c r="AO76" s="118">
        <v>1.8385572324402452E-2</v>
      </c>
      <c r="AP76" s="275"/>
    </row>
    <row r="77" spans="2:42" x14ac:dyDescent="0.25">
      <c r="B77" s="274"/>
      <c r="C77" s="124">
        <v>33.290999999999997</v>
      </c>
      <c r="D77" s="43">
        <v>0.64317199999999997</v>
      </c>
      <c r="E77" s="43">
        <v>0.67628299999999997</v>
      </c>
      <c r="F77" s="43">
        <v>0.64431099999999997</v>
      </c>
      <c r="G77" s="43">
        <v>0.62702599999999997</v>
      </c>
      <c r="H77" s="43">
        <v>0.49964700000000001</v>
      </c>
      <c r="I77" s="43">
        <v>0.61214500000000005</v>
      </c>
      <c r="J77" s="43">
        <v>0.55036200000000002</v>
      </c>
      <c r="K77" s="43">
        <v>0.54778499999999997</v>
      </c>
      <c r="L77" s="43">
        <v>0.67871700000000001</v>
      </c>
      <c r="M77" s="43">
        <v>0.62172799999999995</v>
      </c>
      <c r="N77" s="43">
        <v>0.646061</v>
      </c>
      <c r="O77" s="43">
        <v>0.507247</v>
      </c>
      <c r="P77" s="43">
        <v>0.61365400000000003</v>
      </c>
      <c r="Q77" s="43">
        <v>0.53595099999999996</v>
      </c>
      <c r="R77" s="43">
        <v>0.60124200000000005</v>
      </c>
      <c r="S77" s="47">
        <v>0.46693699999999999</v>
      </c>
      <c r="T77" s="100">
        <v>0.59201675000000009</v>
      </c>
      <c r="U77" s="118">
        <v>6.5398700770478338E-2</v>
      </c>
      <c r="V77" s="79"/>
      <c r="W77" s="124">
        <v>33.290999999999997</v>
      </c>
      <c r="X77" s="43">
        <v>3.8587000000000003E-2</v>
      </c>
      <c r="Y77" s="43">
        <v>1.1597E-2</v>
      </c>
      <c r="Z77" s="43">
        <v>4.6810000000000003E-3</v>
      </c>
      <c r="AA77" s="43">
        <v>-4.2500000000000003E-3</v>
      </c>
      <c r="AB77" s="43">
        <v>8.4270000000000005E-3</v>
      </c>
      <c r="AC77" s="43">
        <v>1.5857E-2</v>
      </c>
      <c r="AD77" s="43">
        <v>2.4486999999999998E-2</v>
      </c>
      <c r="AE77" s="43">
        <v>3.3249999999999998E-3</v>
      </c>
      <c r="AF77" s="43">
        <v>2.3976999999999998E-2</v>
      </c>
      <c r="AG77" s="43">
        <v>5.3893999999999997E-2</v>
      </c>
      <c r="AH77" s="43">
        <v>1.1270000000000001E-2</v>
      </c>
      <c r="AI77" s="43">
        <v>2.4849999999999998E-3</v>
      </c>
      <c r="AJ77" s="43">
        <v>1.5786000000000001E-2</v>
      </c>
      <c r="AK77" s="43">
        <v>8.7170000000000008E-3</v>
      </c>
      <c r="AL77" s="43">
        <v>4.4140000000000004E-3</v>
      </c>
      <c r="AM77" s="47">
        <v>4.8438000000000002E-2</v>
      </c>
      <c r="AN77" s="100">
        <v>1.6980749999999999E-2</v>
      </c>
      <c r="AO77" s="118">
        <v>1.6904772298574941E-2</v>
      </c>
      <c r="AP77" s="275"/>
    </row>
    <row r="78" spans="2:42" x14ac:dyDescent="0.25">
      <c r="B78" s="274"/>
      <c r="C78" s="124">
        <v>33.792000000000002</v>
      </c>
      <c r="D78" s="43">
        <v>0.64865200000000001</v>
      </c>
      <c r="E78" s="43">
        <v>0.68058200000000002</v>
      </c>
      <c r="F78" s="43">
        <v>0.64763300000000001</v>
      </c>
      <c r="G78" s="43">
        <v>0.61546299999999998</v>
      </c>
      <c r="H78" s="43">
        <v>0.49963000000000002</v>
      </c>
      <c r="I78" s="43">
        <v>0.59519500000000003</v>
      </c>
      <c r="J78" s="43">
        <v>0.558002</v>
      </c>
      <c r="K78" s="43">
        <v>0.55039499999999997</v>
      </c>
      <c r="L78" s="43">
        <v>0.66674</v>
      </c>
      <c r="M78" s="43">
        <v>0.63670000000000004</v>
      </c>
      <c r="N78" s="43">
        <v>0.67320100000000005</v>
      </c>
      <c r="O78" s="43">
        <v>0.53085499999999997</v>
      </c>
      <c r="P78" s="43">
        <v>0.60786399999999996</v>
      </c>
      <c r="Q78" s="43">
        <v>0.54412899999999997</v>
      </c>
      <c r="R78" s="43">
        <v>0.61091200000000001</v>
      </c>
      <c r="S78" s="47">
        <v>0.47039500000000001</v>
      </c>
      <c r="T78" s="100">
        <v>0.59602175000000002</v>
      </c>
      <c r="U78" s="118">
        <v>6.4019500259946779E-2</v>
      </c>
      <c r="V78" s="79"/>
      <c r="W78" s="124">
        <v>33.792000000000002</v>
      </c>
      <c r="X78" s="43">
        <v>1.3016E-2</v>
      </c>
      <c r="Y78" s="43">
        <v>7.7039999999999999E-3</v>
      </c>
      <c r="Z78" s="43">
        <v>1.5136999999999999E-2</v>
      </c>
      <c r="AA78" s="43">
        <v>8.4860000000000005E-3</v>
      </c>
      <c r="AB78" s="43">
        <v>9.5639999999999996E-3</v>
      </c>
      <c r="AC78" s="43">
        <v>2.4471E-2</v>
      </c>
      <c r="AD78" s="43">
        <v>1.6867E-2</v>
      </c>
      <c r="AE78" s="43">
        <v>4.8755E-2</v>
      </c>
      <c r="AF78" s="43">
        <v>2.4419E-2</v>
      </c>
      <c r="AG78" s="43">
        <v>6.5821000000000005E-2</v>
      </c>
      <c r="AH78" s="43">
        <v>2.0501999999999999E-2</v>
      </c>
      <c r="AI78" s="43">
        <v>6.7819999999999998E-3</v>
      </c>
      <c r="AJ78" s="43">
        <v>2.6417E-2</v>
      </c>
      <c r="AK78" s="43">
        <v>6.9340000000000001E-3</v>
      </c>
      <c r="AL78" s="43">
        <v>1.1728000000000001E-2</v>
      </c>
      <c r="AM78" s="47">
        <v>5.9700999999999997E-2</v>
      </c>
      <c r="AN78" s="100">
        <v>2.2894000000000005E-2</v>
      </c>
      <c r="AO78" s="118">
        <v>1.8864964832549597E-2</v>
      </c>
      <c r="AP78" s="275"/>
    </row>
    <row r="79" spans="2:42" x14ac:dyDescent="0.25">
      <c r="B79" s="274"/>
      <c r="C79" s="124">
        <v>34.29</v>
      </c>
      <c r="D79" s="43">
        <v>0.64927900000000005</v>
      </c>
      <c r="E79" s="43">
        <v>0.68376800000000004</v>
      </c>
      <c r="F79" s="43">
        <v>0.64657100000000001</v>
      </c>
      <c r="G79" s="43">
        <v>0.61894300000000002</v>
      </c>
      <c r="H79" s="43">
        <v>0.498969</v>
      </c>
      <c r="I79" s="43">
        <v>0.62035300000000004</v>
      </c>
      <c r="J79" s="43">
        <v>0.54475399999999996</v>
      </c>
      <c r="K79" s="43">
        <v>0.53880300000000003</v>
      </c>
      <c r="L79" s="43">
        <v>0.66555200000000003</v>
      </c>
      <c r="M79" s="43">
        <v>0.61132299999999995</v>
      </c>
      <c r="N79" s="43">
        <v>0.66143300000000005</v>
      </c>
      <c r="O79" s="43">
        <v>0.51637500000000003</v>
      </c>
      <c r="P79" s="43">
        <v>0.61638800000000005</v>
      </c>
      <c r="Q79" s="43">
        <v>0.55526200000000003</v>
      </c>
      <c r="R79" s="43">
        <v>0.61970400000000003</v>
      </c>
      <c r="S79" s="47">
        <v>0.47530600000000001</v>
      </c>
      <c r="T79" s="100">
        <v>0.59517393749999992</v>
      </c>
      <c r="U79" s="118">
        <v>6.4507656067033001E-2</v>
      </c>
      <c r="V79" s="79"/>
      <c r="W79" s="124">
        <v>34.29</v>
      </c>
      <c r="X79" s="43">
        <v>2.0226999999999998E-2</v>
      </c>
      <c r="Y79" s="43">
        <v>3.578E-3</v>
      </c>
      <c r="Z79" s="43">
        <v>1.183E-2</v>
      </c>
      <c r="AA79" s="43">
        <v>9.5630000000000003E-3</v>
      </c>
      <c r="AB79" s="43">
        <v>-4.2000000000000002E-4</v>
      </c>
      <c r="AC79" s="43">
        <v>4.9314999999999998E-2</v>
      </c>
      <c r="AD79" s="43">
        <v>2.8371E-2</v>
      </c>
      <c r="AE79" s="43">
        <v>3.0096999999999999E-2</v>
      </c>
      <c r="AF79" s="43">
        <v>2.3939999999999999E-2</v>
      </c>
      <c r="AG79" s="43">
        <v>7.0683999999999997E-2</v>
      </c>
      <c r="AH79" s="43">
        <v>3.7137999999999997E-2</v>
      </c>
      <c r="AI79" s="43">
        <v>1.82E-3</v>
      </c>
      <c r="AJ79" s="43">
        <v>2.0969999999999999E-2</v>
      </c>
      <c r="AK79" s="43">
        <v>6.3290000000000004E-3</v>
      </c>
      <c r="AL79" s="43">
        <v>6.496E-3</v>
      </c>
      <c r="AM79" s="47">
        <v>2.8573000000000001E-2</v>
      </c>
      <c r="AN79" s="100">
        <v>2.1781937499999997E-2</v>
      </c>
      <c r="AO79" s="118">
        <v>1.9140330409787427E-2</v>
      </c>
      <c r="AP79" s="275"/>
    </row>
    <row r="80" spans="2:42" x14ac:dyDescent="0.25">
      <c r="B80" s="274"/>
      <c r="C80" s="124">
        <v>34.792000000000002</v>
      </c>
      <c r="D80" s="43">
        <v>0.64142100000000002</v>
      </c>
      <c r="E80" s="43">
        <v>0.69283600000000001</v>
      </c>
      <c r="F80" s="43">
        <v>0.64923699999999995</v>
      </c>
      <c r="G80" s="43">
        <v>0.630359</v>
      </c>
      <c r="H80" s="43">
        <v>0.51386399999999999</v>
      </c>
      <c r="I80" s="43">
        <v>0.63072300000000003</v>
      </c>
      <c r="J80" s="43">
        <v>0.54741499999999998</v>
      </c>
      <c r="K80" s="43">
        <v>0.57878700000000005</v>
      </c>
      <c r="L80" s="43">
        <v>0.67458200000000001</v>
      </c>
      <c r="M80" s="43">
        <v>0.626112</v>
      </c>
      <c r="N80" s="43">
        <v>0.68184299999999998</v>
      </c>
      <c r="O80" s="43">
        <v>0.51166199999999995</v>
      </c>
      <c r="P80" s="43">
        <v>0.60446</v>
      </c>
      <c r="Q80" s="43">
        <v>0.551203</v>
      </c>
      <c r="R80" s="43">
        <v>0.62089899999999998</v>
      </c>
      <c r="S80" s="47">
        <v>0.47282000000000002</v>
      </c>
      <c r="T80" s="100">
        <v>0.6017639374999999</v>
      </c>
      <c r="U80" s="118">
        <v>6.5811663590855093E-2</v>
      </c>
      <c r="V80" s="79"/>
      <c r="W80" s="124">
        <v>34.792000000000002</v>
      </c>
      <c r="X80" s="43">
        <v>1.2612E-2</v>
      </c>
      <c r="Y80" s="43">
        <v>1.9973000000000001E-2</v>
      </c>
      <c r="Z80" s="43">
        <v>1.2455000000000001E-2</v>
      </c>
      <c r="AA80" s="43">
        <v>1.4799999999999999E-4</v>
      </c>
      <c r="AB80" s="43">
        <v>1.1247999999999999E-2</v>
      </c>
      <c r="AC80" s="43">
        <v>-5.9199999999999999E-3</v>
      </c>
      <c r="AD80" s="43">
        <v>4.0092999999999997E-2</v>
      </c>
      <c r="AE80" s="43">
        <v>3.0581000000000001E-2</v>
      </c>
      <c r="AF80" s="43">
        <v>1.2300999999999999E-2</v>
      </c>
      <c r="AG80" s="43">
        <v>6.7227999999999996E-2</v>
      </c>
      <c r="AH80" s="43">
        <v>5.9040000000000004E-3</v>
      </c>
      <c r="AI80" s="43">
        <v>-2.2799999999999999E-3</v>
      </c>
      <c r="AJ80" s="43">
        <v>1.0714E-2</v>
      </c>
      <c r="AK80" s="43">
        <v>1.3867000000000001E-2</v>
      </c>
      <c r="AL80" s="43">
        <v>8.0420000000000005E-3</v>
      </c>
      <c r="AM80" s="47">
        <v>5.4394999999999999E-2</v>
      </c>
      <c r="AN80" s="100">
        <v>1.8210062499999999E-2</v>
      </c>
      <c r="AO80" s="118">
        <v>2.0253703810969984E-2</v>
      </c>
      <c r="AP80" s="275"/>
    </row>
    <row r="81" spans="2:42" x14ac:dyDescent="0.25">
      <c r="B81" s="274"/>
      <c r="C81" s="124">
        <v>35.29</v>
      </c>
      <c r="D81" s="43">
        <v>0.65016499999999999</v>
      </c>
      <c r="E81" s="43">
        <v>0.68179299999999998</v>
      </c>
      <c r="F81" s="43">
        <v>0.643957</v>
      </c>
      <c r="G81" s="43">
        <v>0.64720500000000003</v>
      </c>
      <c r="H81" s="43">
        <v>0.50800800000000002</v>
      </c>
      <c r="I81" s="43">
        <v>0.62709400000000004</v>
      </c>
      <c r="J81" s="43">
        <v>0.55544000000000004</v>
      </c>
      <c r="K81" s="43">
        <v>0.55532000000000004</v>
      </c>
      <c r="L81" s="43">
        <v>0.67513800000000002</v>
      </c>
      <c r="M81" s="43">
        <v>0.61821700000000002</v>
      </c>
      <c r="N81" s="43">
        <v>0.67709799999999998</v>
      </c>
      <c r="O81" s="43">
        <v>0.51602800000000004</v>
      </c>
      <c r="P81" s="43">
        <v>0.63100699999999998</v>
      </c>
      <c r="Q81" s="43">
        <v>0.55804600000000004</v>
      </c>
      <c r="R81" s="43">
        <v>0.62099199999999999</v>
      </c>
      <c r="S81" s="47">
        <v>0.49805500000000003</v>
      </c>
      <c r="T81" s="100">
        <v>0.6039726875000001</v>
      </c>
      <c r="U81" s="118">
        <v>6.2621157599987709E-2</v>
      </c>
      <c r="V81" s="79"/>
      <c r="W81" s="124">
        <v>35.29</v>
      </c>
      <c r="X81" s="43">
        <v>2.5967E-2</v>
      </c>
      <c r="Y81" s="43">
        <v>7.5290000000000001E-3</v>
      </c>
      <c r="Z81" s="43">
        <v>6.6220000000000003E-3</v>
      </c>
      <c r="AA81" s="43">
        <v>5.2800000000000004E-4</v>
      </c>
      <c r="AB81" s="43">
        <v>2.1339E-2</v>
      </c>
      <c r="AC81" s="43">
        <v>0</v>
      </c>
      <c r="AD81" s="43">
        <v>1.8265E-2</v>
      </c>
      <c r="AE81" s="43">
        <v>5.1193000000000002E-2</v>
      </c>
      <c r="AF81" s="43">
        <v>2.5596000000000001E-2</v>
      </c>
      <c r="AG81" s="43">
        <v>5.7436000000000001E-2</v>
      </c>
      <c r="AH81" s="43">
        <v>3.7782999999999997E-2</v>
      </c>
      <c r="AI81" s="43">
        <v>4.9189999999999998E-3</v>
      </c>
      <c r="AJ81" s="43">
        <v>1.695E-2</v>
      </c>
      <c r="AK81" s="43">
        <v>7.1609999999999998E-3</v>
      </c>
      <c r="AL81" s="43">
        <v>5.4640000000000001E-3</v>
      </c>
      <c r="AM81" s="47">
        <v>5.1734000000000002E-2</v>
      </c>
      <c r="AN81" s="100">
        <v>2.1155375000000004E-2</v>
      </c>
      <c r="AO81" s="118">
        <v>1.9104334875886145E-2</v>
      </c>
      <c r="AP81" s="275"/>
    </row>
    <row r="82" spans="2:42" x14ac:dyDescent="0.25">
      <c r="B82" s="274"/>
      <c r="C82" s="124">
        <v>35.790999999999997</v>
      </c>
      <c r="D82" s="43">
        <v>0.63736199999999998</v>
      </c>
      <c r="E82" s="43">
        <v>0.68544899999999997</v>
      </c>
      <c r="F82" s="43">
        <v>0.64479799999999998</v>
      </c>
      <c r="G82" s="43">
        <v>0.62932500000000002</v>
      </c>
      <c r="H82" s="43">
        <v>0.50238099999999997</v>
      </c>
      <c r="I82" s="43">
        <v>0.65573000000000004</v>
      </c>
      <c r="J82" s="43">
        <v>0.54294100000000001</v>
      </c>
      <c r="K82" s="43">
        <v>0.56393700000000002</v>
      </c>
      <c r="L82" s="43">
        <v>0.71075999999999995</v>
      </c>
      <c r="M82" s="43">
        <v>0.63650600000000002</v>
      </c>
      <c r="N82" s="43">
        <v>0.69252100000000005</v>
      </c>
      <c r="O82" s="43">
        <v>0.53201799999999999</v>
      </c>
      <c r="P82" s="43">
        <v>0.61583500000000002</v>
      </c>
      <c r="Q82" s="43">
        <v>0.54944700000000002</v>
      </c>
      <c r="R82" s="43">
        <v>0.64514800000000005</v>
      </c>
      <c r="S82" s="47">
        <v>0.481076</v>
      </c>
      <c r="T82" s="100">
        <v>0.60782712500000002</v>
      </c>
      <c r="U82" s="118">
        <v>7.0021607392647081E-2</v>
      </c>
      <c r="V82" s="79"/>
      <c r="W82" s="124">
        <v>35.790999999999997</v>
      </c>
      <c r="X82" s="43">
        <v>9.3620000000000005E-3</v>
      </c>
      <c r="Y82" s="43">
        <v>1.5831000000000001E-2</v>
      </c>
      <c r="Z82" s="43">
        <v>1.5606E-2</v>
      </c>
      <c r="AA82" s="43">
        <v>1.1021E-2</v>
      </c>
      <c r="AB82" s="43">
        <v>3.2929999999999999E-3</v>
      </c>
      <c r="AC82" s="43">
        <v>2.129E-2</v>
      </c>
      <c r="AD82" s="43">
        <v>2.9069999999999999E-2</v>
      </c>
      <c r="AE82" s="43">
        <v>2.7659E-2</v>
      </c>
      <c r="AF82" s="43">
        <v>2.7289000000000001E-2</v>
      </c>
      <c r="AG82" s="43">
        <v>5.1318999999999997E-2</v>
      </c>
      <c r="AH82" s="43">
        <v>1.3525000000000001E-2</v>
      </c>
      <c r="AI82" s="43">
        <v>4.0210000000000003E-3</v>
      </c>
      <c r="AJ82" s="43">
        <v>7.7279999999999996E-3</v>
      </c>
      <c r="AK82" s="43">
        <v>5.9519999999999998E-3</v>
      </c>
      <c r="AL82" s="43">
        <v>7.9249999999999998E-3</v>
      </c>
      <c r="AM82" s="47">
        <v>4.8420999999999999E-2</v>
      </c>
      <c r="AN82" s="100">
        <v>1.8707000000000001E-2</v>
      </c>
      <c r="AO82" s="118">
        <v>1.4738184714091034E-2</v>
      </c>
      <c r="AP82" s="275"/>
    </row>
    <row r="83" spans="2:42" x14ac:dyDescent="0.25">
      <c r="B83" s="274"/>
      <c r="C83" s="124">
        <v>36.292000000000002</v>
      </c>
      <c r="D83" s="43">
        <v>0.63671999999999995</v>
      </c>
      <c r="E83" s="43">
        <v>0.70161300000000004</v>
      </c>
      <c r="F83" s="43">
        <v>0.65801600000000005</v>
      </c>
      <c r="G83" s="43">
        <v>0.64614499999999997</v>
      </c>
      <c r="H83" s="43">
        <v>0.54203599999999996</v>
      </c>
      <c r="I83" s="43">
        <v>0.63426499999999997</v>
      </c>
      <c r="J83" s="43">
        <v>0.54363700000000004</v>
      </c>
      <c r="K83" s="43">
        <v>0.55528299999999997</v>
      </c>
      <c r="L83" s="43">
        <v>0.69486099999999995</v>
      </c>
      <c r="M83" s="43">
        <v>0.65858300000000003</v>
      </c>
      <c r="N83" s="43">
        <v>0.68343500000000001</v>
      </c>
      <c r="O83" s="43">
        <v>0.524343</v>
      </c>
      <c r="P83" s="43">
        <v>0.63293100000000002</v>
      </c>
      <c r="Q83" s="43">
        <v>0.55491699999999999</v>
      </c>
      <c r="R83" s="43">
        <v>0.63682799999999995</v>
      </c>
      <c r="S83" s="47">
        <v>0.486738</v>
      </c>
      <c r="T83" s="100">
        <v>0.61189693750000007</v>
      </c>
      <c r="U83" s="118">
        <v>6.6849066231791196E-2</v>
      </c>
      <c r="V83" s="79"/>
      <c r="W83" s="124">
        <v>36.292000000000002</v>
      </c>
      <c r="X83" s="43">
        <v>1.9838999999999999E-2</v>
      </c>
      <c r="Y83" s="43">
        <v>8.5419999999999992E-3</v>
      </c>
      <c r="Z83" s="43">
        <v>1.7687000000000001E-2</v>
      </c>
      <c r="AA83" s="43">
        <v>1.3275E-2</v>
      </c>
      <c r="AB83" s="43">
        <v>-1.125E-2</v>
      </c>
      <c r="AC83" s="43">
        <v>9.1399999999999999E-4</v>
      </c>
      <c r="AD83" s="43">
        <v>1.2134000000000001E-2</v>
      </c>
      <c r="AE83" s="43">
        <v>3.9848000000000001E-2</v>
      </c>
      <c r="AF83" s="43">
        <v>4.3035999999999998E-2</v>
      </c>
      <c r="AG83" s="43">
        <v>7.2262999999999994E-2</v>
      </c>
      <c r="AH83" s="43">
        <v>2.2218999999999999E-2</v>
      </c>
      <c r="AI83" s="43">
        <v>1.8810000000000001E-3</v>
      </c>
      <c r="AJ83" s="43">
        <v>2.3892E-2</v>
      </c>
      <c r="AK83" s="43">
        <v>4.8719999999999996E-3</v>
      </c>
      <c r="AL83" s="43">
        <v>9.7929999999999996E-3</v>
      </c>
      <c r="AM83" s="47">
        <v>4.6274999999999997E-2</v>
      </c>
      <c r="AN83" s="100">
        <v>2.0326249999999997E-2</v>
      </c>
      <c r="AO83" s="118">
        <v>2.0993177175771496E-2</v>
      </c>
      <c r="AP83" s="275"/>
    </row>
    <row r="84" spans="2:42" x14ac:dyDescent="0.25">
      <c r="B84" s="274"/>
      <c r="C84" s="124">
        <v>36.792999999999999</v>
      </c>
      <c r="D84" s="43">
        <v>0.65415599999999996</v>
      </c>
      <c r="E84" s="43">
        <v>0.71703300000000003</v>
      </c>
      <c r="F84" s="43">
        <v>0.65190800000000004</v>
      </c>
      <c r="G84" s="43">
        <v>0.636131</v>
      </c>
      <c r="H84" s="43">
        <v>0.52081200000000005</v>
      </c>
      <c r="I84" s="43">
        <v>0.63022299999999998</v>
      </c>
      <c r="J84" s="43">
        <v>0.56041300000000005</v>
      </c>
      <c r="K84" s="43">
        <v>0.56206800000000001</v>
      </c>
      <c r="L84" s="43">
        <v>0.67037000000000002</v>
      </c>
      <c r="M84" s="43">
        <v>0.64554299999999998</v>
      </c>
      <c r="N84" s="43">
        <v>0.68481199999999998</v>
      </c>
      <c r="O84" s="43">
        <v>0.54976800000000003</v>
      </c>
      <c r="P84" s="43">
        <v>0.62514999999999998</v>
      </c>
      <c r="Q84" s="43">
        <v>0.56936100000000001</v>
      </c>
      <c r="R84" s="43">
        <v>0.64826300000000003</v>
      </c>
      <c r="S84" s="47">
        <v>0.49885000000000002</v>
      </c>
      <c r="T84" s="100">
        <v>0.61405381250000013</v>
      </c>
      <c r="U84" s="118">
        <v>6.2468022961318634E-2</v>
      </c>
      <c r="V84" s="79"/>
      <c r="W84" s="124">
        <v>36.792999999999999</v>
      </c>
      <c r="X84" s="43">
        <v>1.3306999999999999E-2</v>
      </c>
      <c r="Y84" s="43">
        <v>5.62E-3</v>
      </c>
      <c r="Z84" s="43">
        <v>2.6950999999999999E-2</v>
      </c>
      <c r="AA84" s="43">
        <v>1.669E-2</v>
      </c>
      <c r="AB84" s="43">
        <v>1.6798E-2</v>
      </c>
      <c r="AC84" s="43">
        <v>1.0069E-2</v>
      </c>
      <c r="AD84" s="43">
        <v>4.1903000000000003E-2</v>
      </c>
      <c r="AE84" s="43">
        <v>3.5594000000000001E-2</v>
      </c>
      <c r="AF84" s="43">
        <v>3.6388999999999998E-2</v>
      </c>
      <c r="AG84" s="43">
        <v>4.7001000000000001E-2</v>
      </c>
      <c r="AH84" s="43">
        <v>1.406E-2</v>
      </c>
      <c r="AI84" s="43">
        <v>4.2199999999999998E-3</v>
      </c>
      <c r="AJ84" s="43">
        <v>1.5980999999999999E-2</v>
      </c>
      <c r="AK84" s="43">
        <v>4.08E-4</v>
      </c>
      <c r="AL84" s="43">
        <v>7.0980000000000001E-3</v>
      </c>
      <c r="AM84" s="47">
        <v>5.2571E-2</v>
      </c>
      <c r="AN84" s="100">
        <v>2.1541250000000001E-2</v>
      </c>
      <c r="AO84" s="118">
        <v>1.6358307832209696E-2</v>
      </c>
      <c r="AP84" s="275"/>
    </row>
    <row r="85" spans="2:42" x14ac:dyDescent="0.25">
      <c r="B85" s="274"/>
      <c r="C85" s="124">
        <v>37.290999999999997</v>
      </c>
      <c r="D85" s="43">
        <v>0.65493100000000004</v>
      </c>
      <c r="E85" s="43">
        <v>0.710673</v>
      </c>
      <c r="F85" s="43">
        <v>0.66263799999999995</v>
      </c>
      <c r="G85" s="43">
        <v>0.63031300000000001</v>
      </c>
      <c r="H85" s="43">
        <v>0.52158499999999997</v>
      </c>
      <c r="I85" s="43">
        <v>0.64101900000000001</v>
      </c>
      <c r="J85" s="43">
        <v>0.58196099999999995</v>
      </c>
      <c r="K85" s="43">
        <v>0.576519</v>
      </c>
      <c r="L85" s="43">
        <v>0.69635000000000002</v>
      </c>
      <c r="M85" s="43">
        <v>0.63029500000000005</v>
      </c>
      <c r="N85" s="43">
        <v>0.67507200000000001</v>
      </c>
      <c r="O85" s="43">
        <v>0.53534199999999998</v>
      </c>
      <c r="P85" s="43">
        <v>0.62757300000000005</v>
      </c>
      <c r="Q85" s="43">
        <v>0.568357</v>
      </c>
      <c r="R85" s="43">
        <v>0.64980899999999997</v>
      </c>
      <c r="S85" s="47">
        <v>0.48862699999999998</v>
      </c>
      <c r="T85" s="100">
        <v>0.61569150000000006</v>
      </c>
      <c r="U85" s="118">
        <v>6.4052577609335359E-2</v>
      </c>
      <c r="V85" s="79"/>
      <c r="W85" s="124">
        <v>37.290999999999997</v>
      </c>
      <c r="X85" s="43">
        <v>2.6169000000000001E-2</v>
      </c>
      <c r="Y85" s="43">
        <v>6.9319999999999998E-3</v>
      </c>
      <c r="Z85" s="43">
        <v>1.5022000000000001E-2</v>
      </c>
      <c r="AA85" s="43">
        <v>3.859E-3</v>
      </c>
      <c r="AB85" s="43">
        <v>1.1525000000000001E-2</v>
      </c>
      <c r="AC85" s="43">
        <v>1.2031999999999999E-2</v>
      </c>
      <c r="AD85" s="43">
        <v>2.5690000000000001E-2</v>
      </c>
      <c r="AE85" s="43">
        <v>3.192E-3</v>
      </c>
      <c r="AF85" s="43">
        <v>3.0036E-2</v>
      </c>
      <c r="AG85" s="43">
        <v>4.3487999999999999E-2</v>
      </c>
      <c r="AH85" s="43">
        <v>4.6476999999999997E-2</v>
      </c>
      <c r="AI85" s="43">
        <v>6.4640000000000001E-3</v>
      </c>
      <c r="AJ85" s="43">
        <v>1.3453E-2</v>
      </c>
      <c r="AK85" s="43">
        <v>1.3558000000000001E-2</v>
      </c>
      <c r="AL85" s="43">
        <v>1.0357E-2</v>
      </c>
      <c r="AM85" s="47">
        <v>4.6807000000000001E-2</v>
      </c>
      <c r="AN85" s="100">
        <v>1.9691312499999999E-2</v>
      </c>
      <c r="AO85" s="118">
        <v>1.5000986837399505E-2</v>
      </c>
      <c r="AP85" s="275"/>
    </row>
    <row r="86" spans="2:42" x14ac:dyDescent="0.25">
      <c r="B86" s="274"/>
      <c r="C86" s="124">
        <v>37.792999999999999</v>
      </c>
      <c r="D86" s="43">
        <v>0.65879900000000002</v>
      </c>
      <c r="E86" s="43">
        <v>0.71622200000000003</v>
      </c>
      <c r="F86" s="43">
        <v>0.65944000000000003</v>
      </c>
      <c r="G86" s="43">
        <v>0.66500599999999999</v>
      </c>
      <c r="H86" s="43">
        <v>0.51943399999999995</v>
      </c>
      <c r="I86" s="43">
        <v>0.61770499999999995</v>
      </c>
      <c r="J86" s="43">
        <v>0.57123699999999999</v>
      </c>
      <c r="K86" s="43">
        <v>0.57351600000000003</v>
      </c>
      <c r="L86" s="43">
        <v>0.70741500000000002</v>
      </c>
      <c r="M86" s="43">
        <v>0.64084099999999999</v>
      </c>
      <c r="N86" s="43">
        <v>0.695963</v>
      </c>
      <c r="O86" s="43">
        <v>0.53092300000000003</v>
      </c>
      <c r="P86" s="43">
        <v>0.63665300000000002</v>
      </c>
      <c r="Q86" s="43">
        <v>0.56276700000000002</v>
      </c>
      <c r="R86" s="43">
        <v>0.64888999999999997</v>
      </c>
      <c r="S86" s="47">
        <v>0.497944</v>
      </c>
      <c r="T86" s="100">
        <v>0.61892218750000005</v>
      </c>
      <c r="U86" s="118">
        <v>6.8337368493104164E-2</v>
      </c>
      <c r="V86" s="79"/>
      <c r="W86" s="124">
        <v>37.792999999999999</v>
      </c>
      <c r="X86" s="43">
        <v>3.1075999999999999E-2</v>
      </c>
      <c r="Y86" s="43">
        <v>1.0269E-2</v>
      </c>
      <c r="Z86" s="43">
        <v>2.7089999999999999E-2</v>
      </c>
      <c r="AA86" s="43">
        <v>1.0647999999999999E-2</v>
      </c>
      <c r="AB86" s="43">
        <v>1.8959999999999999E-3</v>
      </c>
      <c r="AC86" s="43">
        <v>3.7011000000000002E-2</v>
      </c>
      <c r="AD86" s="43">
        <v>2.6171E-2</v>
      </c>
      <c r="AE86" s="43">
        <v>1.6709000000000002E-2</v>
      </c>
      <c r="AF86" s="43">
        <v>3.8045000000000002E-2</v>
      </c>
      <c r="AG86" s="43">
        <v>3.3255E-2</v>
      </c>
      <c r="AH86" s="43">
        <v>7.7980000000000002E-3</v>
      </c>
      <c r="AI86" s="43">
        <v>5.738E-3</v>
      </c>
      <c r="AJ86" s="43">
        <v>9.1870000000000007E-3</v>
      </c>
      <c r="AK86" s="43">
        <v>1.0317E-2</v>
      </c>
      <c r="AL86" s="43">
        <v>9.1020000000000007E-3</v>
      </c>
      <c r="AM86" s="47">
        <v>4.8046999999999999E-2</v>
      </c>
      <c r="AN86" s="100">
        <v>2.01474375E-2</v>
      </c>
      <c r="AO86" s="118">
        <v>1.4119687824541311E-2</v>
      </c>
      <c r="AP86" s="275"/>
    </row>
    <row r="87" spans="2:42" x14ac:dyDescent="0.25">
      <c r="B87" s="274"/>
      <c r="C87" s="124">
        <v>38.290999999999997</v>
      </c>
      <c r="D87" s="43">
        <v>0.64630399999999999</v>
      </c>
      <c r="E87" s="43">
        <v>0.71354200000000001</v>
      </c>
      <c r="F87" s="43">
        <v>0.65885400000000005</v>
      </c>
      <c r="G87" s="43">
        <v>0.644876</v>
      </c>
      <c r="H87" s="43">
        <v>0.53157399999999999</v>
      </c>
      <c r="I87" s="43">
        <v>0.62893500000000002</v>
      </c>
      <c r="J87" s="43">
        <v>0.59855800000000003</v>
      </c>
      <c r="K87" s="43">
        <v>0.58547300000000002</v>
      </c>
      <c r="L87" s="43">
        <v>0.69380600000000003</v>
      </c>
      <c r="M87" s="43">
        <v>0.65349500000000005</v>
      </c>
      <c r="N87" s="43">
        <v>0.70423999999999998</v>
      </c>
      <c r="O87" s="43">
        <v>0.54077799999999998</v>
      </c>
      <c r="P87" s="43">
        <v>0.63605299999999998</v>
      </c>
      <c r="Q87" s="43">
        <v>0.57029200000000002</v>
      </c>
      <c r="R87" s="43">
        <v>0.65017199999999997</v>
      </c>
      <c r="S87" s="47">
        <v>0.50756900000000005</v>
      </c>
      <c r="T87" s="100">
        <v>0.62278256250000008</v>
      </c>
      <c r="U87" s="118">
        <v>6.1762364032873343E-2</v>
      </c>
      <c r="V87" s="79"/>
      <c r="W87" s="124">
        <v>38.290999999999997</v>
      </c>
      <c r="X87" s="43">
        <v>2.0308E-2</v>
      </c>
      <c r="Y87" s="43">
        <v>1.2808999999999999E-2</v>
      </c>
      <c r="Z87" s="43">
        <v>7.5519999999999997E-3</v>
      </c>
      <c r="AA87" s="43">
        <v>1.9009999999999999E-3</v>
      </c>
      <c r="AB87" s="43">
        <v>8.8520000000000005E-3</v>
      </c>
      <c r="AC87" s="43">
        <v>2.6671E-2</v>
      </c>
      <c r="AD87" s="43">
        <v>2.2241E-2</v>
      </c>
      <c r="AE87" s="43">
        <v>1.6442999999999999E-2</v>
      </c>
      <c r="AF87" s="43">
        <v>2.3498999999999999E-2</v>
      </c>
      <c r="AG87" s="43">
        <v>4.4378000000000001E-2</v>
      </c>
      <c r="AH87" s="43">
        <v>9.9469999999999992E-3</v>
      </c>
      <c r="AI87" s="43">
        <v>7.7409999999999996E-3</v>
      </c>
      <c r="AJ87" s="43">
        <v>8.796E-3</v>
      </c>
      <c r="AK87" s="43">
        <v>-1.72E-3</v>
      </c>
      <c r="AL87" s="43">
        <v>1.0978999999999999E-2</v>
      </c>
      <c r="AM87" s="47">
        <v>4.5335E-2</v>
      </c>
      <c r="AN87" s="100">
        <v>1.6608249999999998E-2</v>
      </c>
      <c r="AO87" s="118">
        <v>1.3453939430516256E-2</v>
      </c>
      <c r="AP87" s="275"/>
    </row>
    <row r="88" spans="2:42" x14ac:dyDescent="0.25">
      <c r="B88" s="274"/>
      <c r="C88" s="124">
        <v>38.792000000000002</v>
      </c>
      <c r="D88" s="43">
        <v>0.66525999999999996</v>
      </c>
      <c r="E88" s="43">
        <v>0.69870200000000005</v>
      </c>
      <c r="F88" s="43">
        <v>0.66685000000000005</v>
      </c>
      <c r="G88" s="43">
        <v>0.65436399999999995</v>
      </c>
      <c r="H88" s="43">
        <v>0.54258499999999998</v>
      </c>
      <c r="I88" s="43">
        <v>0.65168400000000004</v>
      </c>
      <c r="J88" s="43">
        <v>0.55810000000000004</v>
      </c>
      <c r="K88" s="43">
        <v>0.58815300000000004</v>
      </c>
      <c r="L88" s="43">
        <v>0.72611800000000004</v>
      </c>
      <c r="M88" s="43">
        <v>0.67031300000000005</v>
      </c>
      <c r="N88" s="43">
        <v>0.69594999999999996</v>
      </c>
      <c r="O88" s="43">
        <v>0.53937400000000002</v>
      </c>
      <c r="P88" s="43">
        <v>0.63674399999999998</v>
      </c>
      <c r="Q88" s="43">
        <v>0.59411899999999995</v>
      </c>
      <c r="R88" s="43">
        <v>0.65973400000000004</v>
      </c>
      <c r="S88" s="47">
        <v>0.51289200000000001</v>
      </c>
      <c r="T88" s="100">
        <v>0.62880887500000004</v>
      </c>
      <c r="U88" s="118">
        <v>6.4437061186737352E-2</v>
      </c>
      <c r="V88" s="79"/>
      <c r="W88" s="124">
        <v>38.792000000000002</v>
      </c>
      <c r="X88" s="43">
        <v>3.3348000000000003E-2</v>
      </c>
      <c r="Y88" s="43">
        <v>1.2199999999999999E-3</v>
      </c>
      <c r="Z88" s="43">
        <v>1.6494000000000002E-2</v>
      </c>
      <c r="AA88" s="43">
        <v>3.5490000000000001E-3</v>
      </c>
      <c r="AB88" s="43">
        <v>7.9360000000000003E-3</v>
      </c>
      <c r="AC88" s="43">
        <v>5.2192000000000002E-2</v>
      </c>
      <c r="AD88" s="43">
        <v>3.2128999999999998E-2</v>
      </c>
      <c r="AE88" s="43">
        <v>3.3374000000000001E-2</v>
      </c>
      <c r="AF88" s="43">
        <v>4.0607999999999998E-2</v>
      </c>
      <c r="AG88" s="43">
        <v>6.7227999999999996E-2</v>
      </c>
      <c r="AH88" s="43">
        <v>2.9590000000000002E-2</v>
      </c>
      <c r="AI88" s="43">
        <v>6.4029999999999998E-3</v>
      </c>
      <c r="AJ88" s="43">
        <v>1.2225E-2</v>
      </c>
      <c r="AK88" s="43">
        <v>3.8930000000000002E-3</v>
      </c>
      <c r="AL88" s="43">
        <v>9.2680000000000002E-3</v>
      </c>
      <c r="AM88" s="47">
        <v>4.2514999999999997E-2</v>
      </c>
      <c r="AN88" s="100">
        <v>2.4498249999999999E-2</v>
      </c>
      <c r="AO88" s="118">
        <v>1.9785323936359161E-2</v>
      </c>
      <c r="AP88" s="275"/>
    </row>
    <row r="89" spans="2:42" x14ac:dyDescent="0.25">
      <c r="B89" s="274"/>
      <c r="C89" s="124">
        <v>39.29</v>
      </c>
      <c r="D89" s="43">
        <v>0.66868899999999998</v>
      </c>
      <c r="E89" s="43">
        <v>0.71528899999999995</v>
      </c>
      <c r="F89" s="43">
        <v>0.669157</v>
      </c>
      <c r="G89" s="43">
        <v>0.66194600000000003</v>
      </c>
      <c r="H89" s="43">
        <v>0.53644999999999998</v>
      </c>
      <c r="I89" s="43">
        <v>0.63946499999999995</v>
      </c>
      <c r="J89" s="43">
        <v>0.59027300000000005</v>
      </c>
      <c r="K89" s="43">
        <v>0.57644899999999999</v>
      </c>
      <c r="L89" s="43">
        <v>0.69110799999999994</v>
      </c>
      <c r="M89" s="43">
        <v>0.67825400000000002</v>
      </c>
      <c r="N89" s="43">
        <v>0.69187299999999996</v>
      </c>
      <c r="O89" s="43">
        <v>0.53734499999999996</v>
      </c>
      <c r="P89" s="43">
        <v>0.63474600000000003</v>
      </c>
      <c r="Q89" s="43">
        <v>0.59411999999999998</v>
      </c>
      <c r="R89" s="43">
        <v>0.66899500000000001</v>
      </c>
      <c r="S89" s="47">
        <v>0.51832999999999996</v>
      </c>
      <c r="T89" s="100">
        <v>0.62953056250000017</v>
      </c>
      <c r="U89" s="118">
        <v>6.2388582231012693E-2</v>
      </c>
      <c r="V89" s="79"/>
      <c r="W89" s="124">
        <v>39.29</v>
      </c>
      <c r="X89" s="43">
        <v>2.3372E-2</v>
      </c>
      <c r="Y89" s="43">
        <v>8.1930000000000006E-3</v>
      </c>
      <c r="Z89" s="43">
        <v>1.3252999999999999E-2</v>
      </c>
      <c r="AA89" s="43">
        <v>1.1134E-2</v>
      </c>
      <c r="AB89" s="43">
        <v>1.6067000000000001E-2</v>
      </c>
      <c r="AC89" s="43">
        <v>3.8381999999999999E-2</v>
      </c>
      <c r="AD89" s="43">
        <v>2.7671999999999999E-2</v>
      </c>
      <c r="AE89" s="43">
        <v>4.9466000000000003E-2</v>
      </c>
      <c r="AF89" s="43">
        <v>2.1524000000000001E-2</v>
      </c>
      <c r="AG89" s="43">
        <v>3.4030999999999999E-2</v>
      </c>
      <c r="AH89" s="43">
        <v>5.2220000000000001E-3</v>
      </c>
      <c r="AI89" s="43">
        <v>3.7529999999999998E-3</v>
      </c>
      <c r="AJ89" s="43">
        <v>1.6507999999999998E-2</v>
      </c>
      <c r="AK89" s="43">
        <v>2.9300000000000002E-4</v>
      </c>
      <c r="AL89" s="43">
        <v>1.3478E-2</v>
      </c>
      <c r="AM89" s="47">
        <v>4.4871000000000001E-2</v>
      </c>
      <c r="AN89" s="100">
        <v>2.0451187499999999E-2</v>
      </c>
      <c r="AO89" s="118">
        <v>1.4821890334766122E-2</v>
      </c>
      <c r="AP89" s="275"/>
    </row>
    <row r="90" spans="2:42" x14ac:dyDescent="0.25">
      <c r="B90" s="274"/>
      <c r="C90" s="124">
        <v>39.792000000000002</v>
      </c>
      <c r="D90" s="43">
        <v>0.67952999999999997</v>
      </c>
      <c r="E90" s="43">
        <v>0.72648500000000005</v>
      </c>
      <c r="F90" s="43">
        <v>0.663632</v>
      </c>
      <c r="G90" s="43">
        <v>0.643316</v>
      </c>
      <c r="H90" s="43">
        <v>0.54002099999999997</v>
      </c>
      <c r="I90" s="43">
        <v>0.65059500000000003</v>
      </c>
      <c r="J90" s="43">
        <v>0.60020300000000004</v>
      </c>
      <c r="K90" s="43">
        <v>0.58622300000000005</v>
      </c>
      <c r="L90" s="43">
        <v>0.71608400000000005</v>
      </c>
      <c r="M90" s="43">
        <v>0.66646700000000003</v>
      </c>
      <c r="N90" s="43">
        <v>0.69095399999999996</v>
      </c>
      <c r="O90" s="43">
        <v>0.55188899999999996</v>
      </c>
      <c r="P90" s="43">
        <v>0.64752799999999999</v>
      </c>
      <c r="Q90" s="43">
        <v>0.59169499999999997</v>
      </c>
      <c r="R90" s="43">
        <v>0.66570600000000002</v>
      </c>
      <c r="S90" s="47">
        <v>0.51020500000000002</v>
      </c>
      <c r="T90" s="100">
        <v>0.63315831249999999</v>
      </c>
      <c r="U90" s="118">
        <v>6.3347373350143732E-2</v>
      </c>
      <c r="V90" s="79"/>
      <c r="W90" s="124">
        <v>39.792000000000002</v>
      </c>
      <c r="X90" s="43">
        <v>2.5448999999999999E-2</v>
      </c>
      <c r="Y90" s="43">
        <v>-4.5300000000000002E-3</v>
      </c>
      <c r="Z90" s="43">
        <v>1.6749E-2</v>
      </c>
      <c r="AA90" s="43">
        <v>1.4799999999999999E-4</v>
      </c>
      <c r="AB90" s="43">
        <v>2.6080000000000001E-3</v>
      </c>
      <c r="AC90" s="43">
        <v>-7.8700000000000003E-3</v>
      </c>
      <c r="AD90" s="43">
        <v>3.3996999999999999E-2</v>
      </c>
      <c r="AE90" s="43">
        <v>1.5381000000000001E-2</v>
      </c>
      <c r="AF90" s="43">
        <v>3.0698E-2</v>
      </c>
      <c r="AG90" s="43">
        <v>8.3797999999999997E-2</v>
      </c>
      <c r="AH90" s="43">
        <v>7.979E-3</v>
      </c>
      <c r="AI90" s="43">
        <v>3.9439999999999996E-3</v>
      </c>
      <c r="AJ90" s="43">
        <v>1.9774E-2</v>
      </c>
      <c r="AK90" s="43">
        <v>1.63E-4</v>
      </c>
      <c r="AL90" s="43">
        <v>7.8180000000000003E-3</v>
      </c>
      <c r="AM90" s="47">
        <v>4.3081000000000001E-2</v>
      </c>
      <c r="AN90" s="100">
        <v>1.7449187500000001E-2</v>
      </c>
      <c r="AO90" s="118">
        <v>2.2934791248868318E-2</v>
      </c>
      <c r="AP90" s="275"/>
    </row>
    <row r="91" spans="2:42" x14ac:dyDescent="0.25">
      <c r="B91" s="274"/>
      <c r="C91" s="124">
        <v>40.292000000000002</v>
      </c>
      <c r="D91" s="43">
        <v>0.65159199999999995</v>
      </c>
      <c r="E91" s="43">
        <v>0.72669300000000003</v>
      </c>
      <c r="F91" s="43">
        <v>0.67668200000000001</v>
      </c>
      <c r="G91" s="43">
        <v>0.68527700000000003</v>
      </c>
      <c r="H91" s="43">
        <v>0.52954299999999999</v>
      </c>
      <c r="I91" s="43">
        <v>0.65416099999999999</v>
      </c>
      <c r="J91" s="43">
        <v>0.59750300000000001</v>
      </c>
      <c r="K91" s="43">
        <v>0.59495900000000002</v>
      </c>
      <c r="L91" s="43">
        <v>0.71452800000000005</v>
      </c>
      <c r="M91" s="43">
        <v>0.66048899999999999</v>
      </c>
      <c r="N91" s="43">
        <v>0.684805</v>
      </c>
      <c r="O91" s="43">
        <v>0.54222199999999998</v>
      </c>
      <c r="P91" s="43">
        <v>0.647316</v>
      </c>
      <c r="Q91" s="43">
        <v>0.58244099999999999</v>
      </c>
      <c r="R91" s="43">
        <v>0.66555699999999995</v>
      </c>
      <c r="S91" s="47">
        <v>0.53508199999999995</v>
      </c>
      <c r="T91" s="100">
        <v>0.63430312499999986</v>
      </c>
      <c r="U91" s="118">
        <v>6.2892544546896301E-2</v>
      </c>
      <c r="V91" s="79"/>
      <c r="W91" s="124">
        <v>40.292000000000002</v>
      </c>
      <c r="X91" s="43">
        <v>5.7559999999999998E-3</v>
      </c>
      <c r="Y91" s="43">
        <v>1.0725E-2</v>
      </c>
      <c r="Z91" s="43">
        <v>1.2488000000000001E-2</v>
      </c>
      <c r="AA91" s="43">
        <v>1.5141E-2</v>
      </c>
      <c r="AB91" s="43">
        <v>6.8999999999999999E-3</v>
      </c>
      <c r="AC91" s="43">
        <v>1.9411000000000001E-2</v>
      </c>
      <c r="AD91" s="43">
        <v>3.5704E-2</v>
      </c>
      <c r="AE91" s="43">
        <v>2.8896999999999999E-2</v>
      </c>
      <c r="AF91" s="43">
        <v>4.8321999999999997E-2</v>
      </c>
      <c r="AG91" s="43">
        <v>7.2655999999999998E-2</v>
      </c>
      <c r="AH91" s="43">
        <v>1.5744000000000001E-2</v>
      </c>
      <c r="AI91" s="43">
        <v>4.7200000000000002E-3</v>
      </c>
      <c r="AJ91" s="43">
        <v>1.5358999999999999E-2</v>
      </c>
      <c r="AK91" s="43">
        <v>1.766E-3</v>
      </c>
      <c r="AL91" s="43">
        <v>1.1892E-2</v>
      </c>
      <c r="AM91" s="47">
        <v>6.3139000000000001E-2</v>
      </c>
      <c r="AN91" s="100">
        <v>2.303875E-2</v>
      </c>
      <c r="AO91" s="118">
        <v>2.133237740306192E-2</v>
      </c>
      <c r="AP91" s="275"/>
    </row>
    <row r="92" spans="2:42" x14ac:dyDescent="0.25">
      <c r="B92" s="274"/>
      <c r="C92" s="124">
        <v>40.790999999999997</v>
      </c>
      <c r="D92" s="43">
        <v>0.65020199999999995</v>
      </c>
      <c r="E92" s="43">
        <v>0.71475299999999997</v>
      </c>
      <c r="F92" s="43">
        <v>0.655887</v>
      </c>
      <c r="G92" s="43">
        <v>0.67565699999999995</v>
      </c>
      <c r="H92" s="43">
        <v>0.53334499999999996</v>
      </c>
      <c r="I92" s="43">
        <v>0.617483</v>
      </c>
      <c r="J92" s="43">
        <v>0.59448000000000001</v>
      </c>
      <c r="K92" s="43">
        <v>0.5917</v>
      </c>
      <c r="L92" s="43">
        <v>0.75290900000000005</v>
      </c>
      <c r="M92" s="43">
        <v>0.67032099999999994</v>
      </c>
      <c r="N92" s="43">
        <v>0.68193599999999999</v>
      </c>
      <c r="O92" s="43">
        <v>0.57129200000000002</v>
      </c>
      <c r="P92" s="43">
        <v>0.64797000000000005</v>
      </c>
      <c r="Q92" s="43">
        <v>0.58583499999999999</v>
      </c>
      <c r="R92" s="43">
        <v>0.66534899999999997</v>
      </c>
      <c r="S92" s="47">
        <v>0.52280199999999999</v>
      </c>
      <c r="T92" s="100">
        <v>0.63324506250000001</v>
      </c>
      <c r="U92" s="118">
        <v>6.3401178678285097E-2</v>
      </c>
      <c r="V92" s="79"/>
      <c r="W92" s="124">
        <v>40.790999999999997</v>
      </c>
      <c r="X92" s="43">
        <v>1.9904000000000002E-2</v>
      </c>
      <c r="Y92" s="43">
        <v>-1.1000000000000001E-3</v>
      </c>
      <c r="Z92" s="43">
        <v>1.7753000000000001E-2</v>
      </c>
      <c r="AA92" s="43">
        <v>1.1387E-2</v>
      </c>
      <c r="AB92" s="43">
        <v>7.0299999999999998E-3</v>
      </c>
      <c r="AC92" s="43">
        <v>2.0088000000000002E-2</v>
      </c>
      <c r="AD92" s="43">
        <v>4.0895000000000001E-2</v>
      </c>
      <c r="AE92" s="43">
        <v>3.7319999999999999E-2</v>
      </c>
      <c r="AF92" s="43">
        <v>1.1676000000000001E-2</v>
      </c>
      <c r="AG92" s="43">
        <v>5.0466999999999998E-2</v>
      </c>
      <c r="AH92" s="43">
        <v>3.5888999999999997E-2</v>
      </c>
      <c r="AI92" s="43">
        <v>1.014E-2</v>
      </c>
      <c r="AJ92" s="43">
        <v>1.5918000000000002E-2</v>
      </c>
      <c r="AK92" s="43">
        <v>1.0368E-2</v>
      </c>
      <c r="AL92" s="43">
        <v>9.8010000000000007E-3</v>
      </c>
      <c r="AM92" s="47">
        <v>4.1660000000000003E-2</v>
      </c>
      <c r="AN92" s="100">
        <v>2.1199749999999996E-2</v>
      </c>
      <c r="AO92" s="118">
        <v>1.513506744176143E-2</v>
      </c>
      <c r="AP92" s="275"/>
    </row>
    <row r="93" spans="2:42" x14ac:dyDescent="0.25">
      <c r="B93" s="274"/>
      <c r="C93" s="124">
        <v>41.290999999999997</v>
      </c>
      <c r="D93" s="43">
        <v>0.66667200000000004</v>
      </c>
      <c r="E93" s="43">
        <v>0.71813000000000005</v>
      </c>
      <c r="F93" s="43">
        <v>0.64435799999999999</v>
      </c>
      <c r="G93" s="43">
        <v>0.68062199999999995</v>
      </c>
      <c r="H93" s="43">
        <v>0.55349899999999996</v>
      </c>
      <c r="I93" s="43">
        <v>0.64007599999999998</v>
      </c>
      <c r="J93" s="43">
        <v>0.60008799999999995</v>
      </c>
      <c r="K93" s="43">
        <v>0.59407399999999999</v>
      </c>
      <c r="L93" s="43">
        <v>0.736286</v>
      </c>
      <c r="M93" s="43">
        <v>0.68379299999999998</v>
      </c>
      <c r="N93" s="43">
        <v>0.68487900000000002</v>
      </c>
      <c r="O93" s="43">
        <v>0.54837899999999995</v>
      </c>
      <c r="P93" s="43">
        <v>0.64371100000000003</v>
      </c>
      <c r="Q93" s="43">
        <v>0.61945099999999997</v>
      </c>
      <c r="R93" s="43">
        <v>0.66471199999999997</v>
      </c>
      <c r="S93" s="47">
        <v>0.52327999999999997</v>
      </c>
      <c r="T93" s="100">
        <v>0.63762562499999997</v>
      </c>
      <c r="U93" s="118">
        <v>6.1017402007268948E-2</v>
      </c>
      <c r="V93" s="79"/>
      <c r="W93" s="124">
        <v>41.290999999999997</v>
      </c>
      <c r="X93" s="43">
        <v>1.4834999999999999E-2</v>
      </c>
      <c r="Y93" s="43">
        <v>9.1559999999999992E-3</v>
      </c>
      <c r="Z93" s="43">
        <v>2.3560999999999999E-2</v>
      </c>
      <c r="AA93" s="43">
        <v>2.9719999999999998E-3</v>
      </c>
      <c r="AB93" s="43">
        <v>-1.342E-2</v>
      </c>
      <c r="AC93" s="43">
        <v>1.5688000000000001E-2</v>
      </c>
      <c r="AD93" s="43">
        <v>3.0054999999999998E-2</v>
      </c>
      <c r="AE93" s="43">
        <v>1.8704999999999999E-2</v>
      </c>
      <c r="AF93" s="43">
        <v>2.6258E-2</v>
      </c>
      <c r="AG93" s="43">
        <v>4.9768E-2</v>
      </c>
      <c r="AH93" s="43">
        <v>3.1664999999999999E-2</v>
      </c>
      <c r="AI93" s="43">
        <v>6.8519999999999996E-3</v>
      </c>
      <c r="AJ93" s="43">
        <v>1.4865E-2</v>
      </c>
      <c r="AK93" s="43">
        <v>1.2600000000000001E-3</v>
      </c>
      <c r="AL93" s="43">
        <v>5.4640000000000001E-3</v>
      </c>
      <c r="AM93" s="47">
        <v>4.3540000000000002E-2</v>
      </c>
      <c r="AN93" s="100">
        <v>1.7576500000000002E-2</v>
      </c>
      <c r="AO93" s="118">
        <v>1.6265342422873651E-2</v>
      </c>
      <c r="AP93" s="275"/>
    </row>
    <row r="94" spans="2:42" x14ac:dyDescent="0.25">
      <c r="B94" s="274"/>
      <c r="C94" s="124">
        <v>41.792999999999999</v>
      </c>
      <c r="D94" s="43">
        <v>0.67680300000000004</v>
      </c>
      <c r="E94" s="43">
        <v>0.73050199999999998</v>
      </c>
      <c r="F94" s="43">
        <v>0.68443100000000001</v>
      </c>
      <c r="G94" s="43">
        <v>0.68783700000000003</v>
      </c>
      <c r="H94" s="43">
        <v>0.54857199999999995</v>
      </c>
      <c r="I94" s="43">
        <v>0.63869699999999996</v>
      </c>
      <c r="J94" s="43">
        <v>0.59405600000000003</v>
      </c>
      <c r="K94" s="43">
        <v>0.59124299999999996</v>
      </c>
      <c r="L94" s="43">
        <v>0.72705200000000003</v>
      </c>
      <c r="M94" s="43">
        <v>0.68105000000000004</v>
      </c>
      <c r="N94" s="43">
        <v>0.71329100000000001</v>
      </c>
      <c r="O94" s="43">
        <v>0.56054800000000005</v>
      </c>
      <c r="P94" s="43">
        <v>0.661833</v>
      </c>
      <c r="Q94" s="43">
        <v>0.63324199999999997</v>
      </c>
      <c r="R94" s="43">
        <v>0.68282600000000004</v>
      </c>
      <c r="S94" s="47">
        <v>0.52392399999999995</v>
      </c>
      <c r="T94" s="100">
        <v>0.64599418749999993</v>
      </c>
      <c r="U94" s="118">
        <v>6.4734819314099967E-2</v>
      </c>
      <c r="V94" s="79"/>
      <c r="W94" s="124">
        <v>41.792999999999999</v>
      </c>
      <c r="X94" s="43">
        <v>2.3897000000000002E-2</v>
      </c>
      <c r="Y94" s="43">
        <v>2.2989999999999998E-3</v>
      </c>
      <c r="Z94" s="43">
        <v>2.9065000000000001E-2</v>
      </c>
      <c r="AA94" s="43">
        <v>1.8519999999999999E-3</v>
      </c>
      <c r="AB94" s="43">
        <v>1.9109999999999999E-2</v>
      </c>
      <c r="AC94" s="43">
        <v>1.2134000000000001E-2</v>
      </c>
      <c r="AD94" s="43">
        <v>2.9574E-2</v>
      </c>
      <c r="AE94" s="43">
        <v>3.1335000000000002E-2</v>
      </c>
      <c r="AF94" s="43">
        <v>4.1123E-2</v>
      </c>
      <c r="AG94" s="43">
        <v>5.0571999999999999E-2</v>
      </c>
      <c r="AH94" s="43">
        <v>1.2236E-2</v>
      </c>
      <c r="AI94" s="43">
        <v>7.7669999999999996E-3</v>
      </c>
      <c r="AJ94" s="43">
        <v>1.9754000000000001E-2</v>
      </c>
      <c r="AK94" s="43">
        <v>7.5380000000000004E-3</v>
      </c>
      <c r="AL94" s="43">
        <v>1.1611E-2</v>
      </c>
      <c r="AM94" s="47">
        <v>2.7084E-2</v>
      </c>
      <c r="AN94" s="100">
        <v>2.0434437499999999E-2</v>
      </c>
      <c r="AO94" s="118">
        <v>1.3872036034020626E-2</v>
      </c>
      <c r="AP94" s="275"/>
    </row>
    <row r="95" spans="2:42" x14ac:dyDescent="0.25">
      <c r="B95" s="274"/>
      <c r="C95" s="124">
        <v>42.290999999999997</v>
      </c>
      <c r="D95" s="43">
        <v>0.67686500000000005</v>
      </c>
      <c r="E95" s="43">
        <v>0.740761</v>
      </c>
      <c r="F95" s="43">
        <v>0.69304699999999997</v>
      </c>
      <c r="G95" s="43">
        <v>0.69644600000000001</v>
      </c>
      <c r="H95" s="43">
        <v>0.54032800000000003</v>
      </c>
      <c r="I95" s="43">
        <v>0.64654400000000001</v>
      </c>
      <c r="J95" s="43">
        <v>0.59851900000000002</v>
      </c>
      <c r="K95" s="43">
        <v>0.62635200000000002</v>
      </c>
      <c r="L95" s="43">
        <v>0.76221000000000005</v>
      </c>
      <c r="M95" s="43">
        <v>0.69543100000000002</v>
      </c>
      <c r="N95" s="43">
        <v>0.72314100000000003</v>
      </c>
      <c r="O95" s="43">
        <v>0.55532400000000004</v>
      </c>
      <c r="P95" s="43">
        <v>0.65287399999999995</v>
      </c>
      <c r="Q95" s="43">
        <v>0.61310100000000001</v>
      </c>
      <c r="R95" s="43">
        <v>0.66973000000000005</v>
      </c>
      <c r="S95" s="47">
        <v>0.54408699999999999</v>
      </c>
      <c r="T95" s="100">
        <v>0.65217250000000004</v>
      </c>
      <c r="U95" s="118">
        <v>6.8356078695802083E-2</v>
      </c>
      <c r="V95" s="79"/>
      <c r="W95" s="124">
        <v>42.290999999999997</v>
      </c>
      <c r="X95" s="43">
        <v>9.887E-3</v>
      </c>
      <c r="Y95" s="43">
        <v>2.3709000000000001E-2</v>
      </c>
      <c r="Z95" s="43">
        <v>2.2483E-2</v>
      </c>
      <c r="AA95" s="43">
        <v>1.0211E-2</v>
      </c>
      <c r="AB95" s="43">
        <v>8.7600000000000004E-3</v>
      </c>
      <c r="AC95" s="43">
        <v>2.4556000000000001E-2</v>
      </c>
      <c r="AD95" s="43">
        <v>5.1679999999999999E-3</v>
      </c>
      <c r="AE95" s="43">
        <v>4.3124999999999997E-2</v>
      </c>
      <c r="AF95" s="43">
        <v>2.9409999999999999E-2</v>
      </c>
      <c r="AG95" s="43">
        <v>5.4056E-2</v>
      </c>
      <c r="AH95" s="43">
        <v>1.4204E-2</v>
      </c>
      <c r="AI95" s="43">
        <v>3.6589999999999999E-3</v>
      </c>
      <c r="AJ95" s="43">
        <v>2.0511000000000001E-2</v>
      </c>
      <c r="AK95" s="43">
        <v>2.4359999999999998E-3</v>
      </c>
      <c r="AL95" s="43">
        <v>1.0316000000000001E-2</v>
      </c>
      <c r="AM95" s="47">
        <v>4.3681999999999999E-2</v>
      </c>
      <c r="AN95" s="100">
        <v>2.0385812499999996E-2</v>
      </c>
      <c r="AO95" s="118">
        <v>1.5556005387925492E-2</v>
      </c>
      <c r="AP95" s="275"/>
    </row>
    <row r="96" spans="2:42" x14ac:dyDescent="0.25">
      <c r="B96" s="274"/>
      <c r="C96" s="124">
        <v>42.792000000000002</v>
      </c>
      <c r="D96" s="43">
        <v>0.67847400000000002</v>
      </c>
      <c r="E96" s="43">
        <v>0.73634100000000002</v>
      </c>
      <c r="F96" s="43">
        <v>0.68973099999999998</v>
      </c>
      <c r="G96" s="43">
        <v>0.69839300000000004</v>
      </c>
      <c r="H96" s="43">
        <v>0.548377</v>
      </c>
      <c r="I96" s="43">
        <v>0.67247000000000001</v>
      </c>
      <c r="J96" s="43">
        <v>0.59679599999999999</v>
      </c>
      <c r="K96" s="43">
        <v>0.61470100000000005</v>
      </c>
      <c r="L96" s="43">
        <v>0.74187499999999995</v>
      </c>
      <c r="M96" s="43">
        <v>0.69018299999999999</v>
      </c>
      <c r="N96" s="43">
        <v>0.71042300000000003</v>
      </c>
      <c r="O96" s="43">
        <v>0.56056799999999996</v>
      </c>
      <c r="P96" s="43">
        <v>0.66168899999999997</v>
      </c>
      <c r="Q96" s="43">
        <v>0.59709800000000002</v>
      </c>
      <c r="R96" s="43">
        <v>0.66833699999999996</v>
      </c>
      <c r="S96" s="47">
        <v>0.55005800000000005</v>
      </c>
      <c r="T96" s="100">
        <v>0.65096962500000011</v>
      </c>
      <c r="U96" s="118">
        <v>6.4314002091690733E-2</v>
      </c>
      <c r="V96" s="79"/>
      <c r="W96" s="124">
        <v>42.792000000000002</v>
      </c>
      <c r="X96" s="43">
        <v>1.7786E-2</v>
      </c>
      <c r="Y96" s="43">
        <v>2.8357E-2</v>
      </c>
      <c r="Z96" s="43">
        <v>7.8650000000000005E-3</v>
      </c>
      <c r="AA96" s="43">
        <v>6.894E-3</v>
      </c>
      <c r="AB96" s="43">
        <v>2.137E-3</v>
      </c>
      <c r="AC96" s="43">
        <v>2.3879000000000001E-2</v>
      </c>
      <c r="AD96" s="43">
        <v>1.5148E-2</v>
      </c>
      <c r="AE96" s="43">
        <v>4.2418999999999998E-2</v>
      </c>
      <c r="AF96" s="43">
        <v>2.2542E-2</v>
      </c>
      <c r="AG96" s="43">
        <v>6.2135999999999997E-2</v>
      </c>
      <c r="AH96" s="43">
        <v>3.0485999999999999E-2</v>
      </c>
      <c r="AI96" s="43">
        <v>7.6880000000000004E-3</v>
      </c>
      <c r="AJ96" s="43">
        <v>1.1287999999999999E-2</v>
      </c>
      <c r="AK96" s="43">
        <v>-3.6099999999999999E-3</v>
      </c>
      <c r="AL96" s="43">
        <v>1.0588999999999999E-2</v>
      </c>
      <c r="AM96" s="47">
        <v>4.9271000000000002E-2</v>
      </c>
      <c r="AN96" s="100">
        <v>2.0929687499999999E-2</v>
      </c>
      <c r="AO96" s="118">
        <v>1.8004369257558016E-2</v>
      </c>
      <c r="AP96" s="275"/>
    </row>
    <row r="97" spans="2:42" x14ac:dyDescent="0.25">
      <c r="B97" s="274"/>
      <c r="C97" s="124">
        <v>43.29</v>
      </c>
      <c r="D97" s="43">
        <v>0.69152100000000005</v>
      </c>
      <c r="E97" s="43">
        <v>0.74842600000000004</v>
      </c>
      <c r="F97" s="43">
        <v>0.69486099999999995</v>
      </c>
      <c r="G97" s="43">
        <v>0.68892799999999998</v>
      </c>
      <c r="H97" s="43">
        <v>0.55538500000000002</v>
      </c>
      <c r="I97" s="43">
        <v>0.64859100000000003</v>
      </c>
      <c r="J97" s="43">
        <v>0.61868100000000004</v>
      </c>
      <c r="K97" s="43">
        <v>0.60521199999999997</v>
      </c>
      <c r="L97" s="43">
        <v>0.75675400000000004</v>
      </c>
      <c r="M97" s="43">
        <v>0.69507200000000002</v>
      </c>
      <c r="N97" s="43">
        <v>0.72780599999999995</v>
      </c>
      <c r="O97" s="43">
        <v>0.55707499999999999</v>
      </c>
      <c r="P97" s="43">
        <v>0.67092600000000002</v>
      </c>
      <c r="Q97" s="43">
        <v>0.61520799999999998</v>
      </c>
      <c r="R97" s="43">
        <v>0.68170299999999995</v>
      </c>
      <c r="S97" s="47">
        <v>0.55834499999999998</v>
      </c>
      <c r="T97" s="100">
        <v>0.65715587500000006</v>
      </c>
      <c r="U97" s="118">
        <v>6.5945393478619871E-2</v>
      </c>
      <c r="V97" s="79"/>
      <c r="W97" s="124">
        <v>43.29</v>
      </c>
      <c r="X97" s="43">
        <v>2.5498E-2</v>
      </c>
      <c r="Y97" s="43">
        <v>1.5532000000000001E-2</v>
      </c>
      <c r="Z97" s="43">
        <v>1.3944E-2</v>
      </c>
      <c r="AA97" s="43">
        <v>1.9092000000000001E-2</v>
      </c>
      <c r="AB97" s="43">
        <v>3.7460000000000002E-3</v>
      </c>
      <c r="AC97" s="43">
        <v>2.2813E-2</v>
      </c>
      <c r="AD97" s="43">
        <v>3.4616000000000001E-2</v>
      </c>
      <c r="AE97" s="43">
        <v>2.9385999999999999E-2</v>
      </c>
      <c r="AF97" s="43">
        <v>2.9484E-2</v>
      </c>
      <c r="AG97" s="43">
        <v>7.5249999999999997E-2</v>
      </c>
      <c r="AH97" s="43">
        <v>1.1948E-2</v>
      </c>
      <c r="AI97" s="43">
        <v>8.6990000000000001E-3</v>
      </c>
      <c r="AJ97" s="43">
        <v>1.2026E-2</v>
      </c>
      <c r="AK97" s="43">
        <v>1.2899999999999999E-4</v>
      </c>
      <c r="AL97" s="43">
        <v>8.4700000000000001E-3</v>
      </c>
      <c r="AM97" s="47">
        <v>5.7181000000000003E-2</v>
      </c>
      <c r="AN97" s="100">
        <v>2.2988374999999998E-2</v>
      </c>
      <c r="AO97" s="118">
        <v>1.9710402400340121E-2</v>
      </c>
      <c r="AP97" s="275"/>
    </row>
    <row r="98" spans="2:42" x14ac:dyDescent="0.25">
      <c r="B98" s="274"/>
      <c r="C98" s="124">
        <v>43.792000000000002</v>
      </c>
      <c r="D98" s="43">
        <v>0.68286899999999995</v>
      </c>
      <c r="E98" s="43">
        <v>0.75290900000000005</v>
      </c>
      <c r="F98" s="43">
        <v>0.705681</v>
      </c>
      <c r="G98" s="43">
        <v>0.69775699999999996</v>
      </c>
      <c r="H98" s="43">
        <v>0.53581800000000002</v>
      </c>
      <c r="I98" s="43">
        <v>0.67311799999999999</v>
      </c>
      <c r="J98" s="43">
        <v>0.60151100000000002</v>
      </c>
      <c r="K98" s="43">
        <v>0.60877300000000001</v>
      </c>
      <c r="L98" s="43">
        <v>0.75275599999999998</v>
      </c>
      <c r="M98" s="43">
        <v>0.68985799999999997</v>
      </c>
      <c r="N98" s="43">
        <v>0.73426000000000002</v>
      </c>
      <c r="O98" s="43">
        <v>0.56777699999999998</v>
      </c>
      <c r="P98" s="43">
        <v>0.68950999999999996</v>
      </c>
      <c r="Q98" s="43">
        <v>0.61047600000000002</v>
      </c>
      <c r="R98" s="43">
        <v>0.68845999999999996</v>
      </c>
      <c r="S98" s="47">
        <v>0.55876199999999998</v>
      </c>
      <c r="T98" s="100">
        <v>0.65939343750000001</v>
      </c>
      <c r="U98" s="118">
        <v>6.9376906441042482E-2</v>
      </c>
      <c r="V98" s="79"/>
      <c r="W98" s="124">
        <v>43.792000000000002</v>
      </c>
      <c r="X98" s="43">
        <v>1.4801999999999999E-2</v>
      </c>
      <c r="Y98" s="43">
        <v>4.9799999999999998E-5</v>
      </c>
      <c r="Z98" s="43">
        <v>1.8929999999999999E-2</v>
      </c>
      <c r="AA98" s="43">
        <v>5.7609999999999996E-3</v>
      </c>
      <c r="AB98" s="43">
        <v>1.4855E-2</v>
      </c>
      <c r="AC98" s="43">
        <v>1.1525000000000001E-2</v>
      </c>
      <c r="AD98" s="43">
        <v>2.5253999999999999E-2</v>
      </c>
      <c r="AE98" s="43">
        <v>3.4617000000000002E-2</v>
      </c>
      <c r="AF98" s="43">
        <v>3.1029000000000001E-2</v>
      </c>
      <c r="AG98" s="43">
        <v>3.5360999999999997E-2</v>
      </c>
      <c r="AH98" s="43">
        <v>1.5350000000000001E-2</v>
      </c>
      <c r="AI98" s="43">
        <v>5.117E-3</v>
      </c>
      <c r="AJ98" s="43">
        <v>1.6556000000000001E-2</v>
      </c>
      <c r="AK98" s="43">
        <v>2.1100000000000001E-4</v>
      </c>
      <c r="AL98" s="43">
        <v>8.4499999999999992E-3</v>
      </c>
      <c r="AM98" s="47">
        <v>5.3845999999999998E-2</v>
      </c>
      <c r="AN98" s="100">
        <v>1.8232112500000001E-2</v>
      </c>
      <c r="AO98" s="118">
        <v>1.4609631445585245E-2</v>
      </c>
      <c r="AP98" s="275"/>
    </row>
    <row r="99" spans="2:42" x14ac:dyDescent="0.25">
      <c r="B99" s="274"/>
      <c r="C99" s="124">
        <v>44.29</v>
      </c>
      <c r="D99" s="43">
        <v>0.65700700000000001</v>
      </c>
      <c r="E99" s="43">
        <v>0.74516499999999997</v>
      </c>
      <c r="F99" s="43">
        <v>0.71042899999999998</v>
      </c>
      <c r="G99" s="43">
        <v>0.69216999999999995</v>
      </c>
      <c r="H99" s="43">
        <v>0.56568099999999999</v>
      </c>
      <c r="I99" s="43">
        <v>0.66809700000000005</v>
      </c>
      <c r="J99" s="43">
        <v>0.59676200000000001</v>
      </c>
      <c r="K99" s="43">
        <v>0.62595100000000004</v>
      </c>
      <c r="L99" s="43">
        <v>0.78569100000000003</v>
      </c>
      <c r="M99" s="43">
        <v>0.69004100000000002</v>
      </c>
      <c r="N99" s="43">
        <v>0.73793600000000004</v>
      </c>
      <c r="O99" s="43">
        <v>0.57349399999999995</v>
      </c>
      <c r="P99" s="43">
        <v>0.68229200000000001</v>
      </c>
      <c r="Q99" s="43">
        <v>0.60767800000000005</v>
      </c>
      <c r="R99" s="43">
        <v>0.68510400000000005</v>
      </c>
      <c r="S99" s="47">
        <v>0.55142500000000005</v>
      </c>
      <c r="T99" s="100">
        <v>0.6609326875</v>
      </c>
      <c r="U99" s="118">
        <v>6.8730094144869205E-2</v>
      </c>
      <c r="V99" s="79"/>
      <c r="W99" s="124">
        <v>44.29</v>
      </c>
      <c r="X99" s="43">
        <v>1.6840000000000001E-2</v>
      </c>
      <c r="Y99" s="43">
        <v>1.3979E-2</v>
      </c>
      <c r="Z99" s="43">
        <v>2.1232999999999998E-2</v>
      </c>
      <c r="AA99" s="43">
        <v>1.06E-4</v>
      </c>
      <c r="AB99" s="43">
        <v>-6.1799999999999997E-3</v>
      </c>
      <c r="AC99" s="43">
        <v>1.4943E-2</v>
      </c>
      <c r="AD99" s="43">
        <v>2.0143999999999999E-2</v>
      </c>
      <c r="AE99" s="43">
        <v>2.3845999999999999E-2</v>
      </c>
      <c r="AF99" s="43">
        <v>3.1508000000000001E-2</v>
      </c>
      <c r="AG99" s="43">
        <v>5.9320999999999999E-2</v>
      </c>
      <c r="AH99" s="43">
        <v>3.5852000000000002E-2</v>
      </c>
      <c r="AI99" s="43">
        <v>7.1199999999999996E-3</v>
      </c>
      <c r="AJ99" s="43">
        <v>1.9774E-2</v>
      </c>
      <c r="AK99" s="43">
        <v>3.0100000000000001E-3</v>
      </c>
      <c r="AL99" s="43">
        <v>9.9279999999999993E-3</v>
      </c>
      <c r="AM99" s="47">
        <v>5.6949E-2</v>
      </c>
      <c r="AN99" s="100">
        <v>2.0523312500000002E-2</v>
      </c>
      <c r="AO99" s="118">
        <v>1.8286728049667602E-2</v>
      </c>
      <c r="AP99" s="275"/>
    </row>
    <row r="100" spans="2:42" x14ac:dyDescent="0.25">
      <c r="B100" s="274"/>
      <c r="C100" s="124">
        <v>44.790999999999997</v>
      </c>
      <c r="D100" s="43">
        <v>0.68159400000000003</v>
      </c>
      <c r="E100" s="43">
        <v>0.73453800000000002</v>
      </c>
      <c r="F100" s="43">
        <v>0.72927699999999995</v>
      </c>
      <c r="G100" s="43">
        <v>0.71960999999999997</v>
      </c>
      <c r="H100" s="43">
        <v>0.56804600000000005</v>
      </c>
      <c r="I100" s="43">
        <v>0.66020599999999996</v>
      </c>
      <c r="J100" s="43">
        <v>0.61753599999999997</v>
      </c>
      <c r="K100" s="43">
        <v>0.59675699999999998</v>
      </c>
      <c r="L100" s="43">
        <v>0.76113900000000001</v>
      </c>
      <c r="M100" s="43">
        <v>0.68744400000000006</v>
      </c>
      <c r="N100" s="43">
        <v>0.72368500000000002</v>
      </c>
      <c r="O100" s="43">
        <v>0.57566600000000001</v>
      </c>
      <c r="P100" s="43">
        <v>0.69570900000000002</v>
      </c>
      <c r="Q100" s="43">
        <v>0.61911000000000005</v>
      </c>
      <c r="R100" s="43">
        <v>0.68739399999999995</v>
      </c>
      <c r="S100" s="47">
        <v>0.53941499999999998</v>
      </c>
      <c r="T100" s="100">
        <v>0.66232037499999996</v>
      </c>
      <c r="U100" s="118">
        <v>6.7791712002648233E-2</v>
      </c>
      <c r="V100" s="79"/>
      <c r="W100" s="124">
        <v>44.790999999999997</v>
      </c>
      <c r="X100" s="43">
        <v>1.7106E-2</v>
      </c>
      <c r="Y100" s="43">
        <v>1.2037000000000001E-2</v>
      </c>
      <c r="Z100" s="43">
        <v>1.9866999999999999E-2</v>
      </c>
      <c r="AA100" s="43">
        <v>1.0647999999999999E-2</v>
      </c>
      <c r="AB100" s="43">
        <v>9.2309999999999996E-3</v>
      </c>
      <c r="AC100" s="43">
        <v>8.5120000000000005E-3</v>
      </c>
      <c r="AD100" s="43">
        <v>2.538E-2</v>
      </c>
      <c r="AE100" s="43">
        <v>1.5025E-2</v>
      </c>
      <c r="AF100" s="43">
        <v>2.4971E-2</v>
      </c>
      <c r="AG100" s="43">
        <v>3.6882999999999999E-2</v>
      </c>
      <c r="AH100" s="43">
        <v>2.6369E-2</v>
      </c>
      <c r="AI100" s="43">
        <v>1.1667E-2</v>
      </c>
      <c r="AJ100" s="43">
        <v>7.5799999999999999E-3</v>
      </c>
      <c r="AK100" s="43">
        <v>-3.5500000000000002E-3</v>
      </c>
      <c r="AL100" s="43">
        <v>1.5734000000000001E-2</v>
      </c>
      <c r="AM100" s="47">
        <v>5.3473E-2</v>
      </c>
      <c r="AN100" s="100">
        <v>1.81833125E-2</v>
      </c>
      <c r="AO100" s="118">
        <v>1.3355014133119942E-2</v>
      </c>
      <c r="AP100" s="275"/>
    </row>
    <row r="101" spans="2:42" x14ac:dyDescent="0.25">
      <c r="B101" s="274"/>
      <c r="C101" s="124">
        <v>45.292000000000002</v>
      </c>
      <c r="D101" s="43">
        <v>0.68700799999999995</v>
      </c>
      <c r="E101" s="43">
        <v>0.75611399999999995</v>
      </c>
      <c r="F101" s="43">
        <v>0.70648999999999995</v>
      </c>
      <c r="G101" s="43">
        <v>0.71602699999999997</v>
      </c>
      <c r="H101" s="43">
        <v>0.572295</v>
      </c>
      <c r="I101" s="43">
        <v>0.67150799999999999</v>
      </c>
      <c r="J101" s="43">
        <v>0.62815699999999997</v>
      </c>
      <c r="K101" s="43">
        <v>0.62152399999999997</v>
      </c>
      <c r="L101" s="43">
        <v>0.74661699999999998</v>
      </c>
      <c r="M101" s="43">
        <v>0.68521699999999996</v>
      </c>
      <c r="N101" s="43">
        <v>0.71999400000000002</v>
      </c>
      <c r="O101" s="43">
        <v>0.59229600000000004</v>
      </c>
      <c r="P101" s="43">
        <v>0.67082699999999995</v>
      </c>
      <c r="Q101" s="43">
        <v>0.61106199999999999</v>
      </c>
      <c r="R101" s="43">
        <v>0.70348299999999997</v>
      </c>
      <c r="S101" s="47">
        <v>0.55522300000000002</v>
      </c>
      <c r="T101" s="100">
        <v>0.66524012499999985</v>
      </c>
      <c r="U101" s="118">
        <v>6.156296065208363E-2</v>
      </c>
      <c r="V101" s="79"/>
      <c r="W101" s="124">
        <v>45.292000000000002</v>
      </c>
      <c r="X101" s="43">
        <v>5.0039999999999998E-3</v>
      </c>
      <c r="Y101" s="43">
        <v>1.5357000000000001E-2</v>
      </c>
      <c r="Z101" s="43">
        <v>3.0627999999999999E-2</v>
      </c>
      <c r="AA101" s="43">
        <v>3.493E-3</v>
      </c>
      <c r="AB101" s="43">
        <v>8.1679999999999999E-3</v>
      </c>
      <c r="AC101" s="43">
        <v>-1.291E-2</v>
      </c>
      <c r="AD101" s="43">
        <v>3.6094000000000001E-2</v>
      </c>
      <c r="AE101" s="43">
        <v>1.1923E-2</v>
      </c>
      <c r="AF101" s="43">
        <v>3.0550999999999998E-2</v>
      </c>
      <c r="AG101" s="43">
        <v>5.6573999999999999E-2</v>
      </c>
      <c r="AH101" s="43">
        <v>8.3359999999999997E-3</v>
      </c>
      <c r="AI101" s="43">
        <v>1.9589999999999998E-3</v>
      </c>
      <c r="AJ101" s="43">
        <v>3.0287999999999999E-2</v>
      </c>
      <c r="AK101" s="43">
        <v>-1.39E-3</v>
      </c>
      <c r="AL101" s="43">
        <v>1.1231E-2</v>
      </c>
      <c r="AM101" s="47">
        <v>5.4858999999999998E-2</v>
      </c>
      <c r="AN101" s="100">
        <v>1.81353125E-2</v>
      </c>
      <c r="AO101" s="118">
        <v>1.9814955589886305E-2</v>
      </c>
      <c r="AP101" s="275"/>
    </row>
    <row r="102" spans="2:42" x14ac:dyDescent="0.25">
      <c r="B102" s="274"/>
      <c r="C102" s="124">
        <v>45.792999999999999</v>
      </c>
      <c r="D102" s="43">
        <v>0.69481999999999999</v>
      </c>
      <c r="E102" s="43">
        <v>0.76861500000000005</v>
      </c>
      <c r="F102" s="43">
        <v>0.70344600000000002</v>
      </c>
      <c r="G102" s="43">
        <v>0.71653500000000003</v>
      </c>
      <c r="H102" s="43">
        <v>0.57464999999999999</v>
      </c>
      <c r="I102" s="43">
        <v>0.67936600000000003</v>
      </c>
      <c r="J102" s="43">
        <v>0.60599099999999995</v>
      </c>
      <c r="K102" s="43">
        <v>0.62911099999999998</v>
      </c>
      <c r="L102" s="43">
        <v>0.77309099999999997</v>
      </c>
      <c r="M102" s="43">
        <v>0.69398300000000002</v>
      </c>
      <c r="N102" s="43">
        <v>0.73904099999999995</v>
      </c>
      <c r="O102" s="43">
        <v>0.56817499999999999</v>
      </c>
      <c r="P102" s="43">
        <v>0.69777100000000003</v>
      </c>
      <c r="Q102" s="43">
        <v>0.59958699999999998</v>
      </c>
      <c r="R102" s="43">
        <v>0.68963399999999997</v>
      </c>
      <c r="S102" s="47">
        <v>0.58262499999999995</v>
      </c>
      <c r="T102" s="100">
        <v>0.66977756249999998</v>
      </c>
      <c r="U102" s="118">
        <v>6.7655864212910879E-2</v>
      </c>
      <c r="V102" s="79"/>
      <c r="W102" s="124">
        <v>45.792999999999999</v>
      </c>
      <c r="X102" s="43">
        <v>1.1650000000000001E-2</v>
      </c>
      <c r="Y102" s="43">
        <v>1.2161E-2</v>
      </c>
      <c r="Z102" s="43">
        <v>1.9505000000000002E-2</v>
      </c>
      <c r="AA102" s="43">
        <v>1.1199999999999999E-3</v>
      </c>
      <c r="AB102" s="43">
        <v>3.82E-3</v>
      </c>
      <c r="AC102" s="43">
        <v>2.7415999999999999E-2</v>
      </c>
      <c r="AD102" s="43">
        <v>2.6148000000000001E-2</v>
      </c>
      <c r="AE102" s="43">
        <v>3.3288999999999999E-2</v>
      </c>
      <c r="AF102" s="43">
        <v>3.6388999999999998E-2</v>
      </c>
      <c r="AG102" s="43">
        <v>5.4085000000000001E-2</v>
      </c>
      <c r="AH102" s="43">
        <v>2.0001000000000001E-2</v>
      </c>
      <c r="AI102" s="43">
        <v>6.5929999999999999E-3</v>
      </c>
      <c r="AJ102" s="43">
        <v>1.4848999999999999E-2</v>
      </c>
      <c r="AK102" s="43">
        <v>5.6420000000000003E-3</v>
      </c>
      <c r="AL102" s="43">
        <v>1.1183E-2</v>
      </c>
      <c r="AM102" s="47">
        <v>5.0511E-2</v>
      </c>
      <c r="AN102" s="100">
        <v>2.0897624999999996E-2</v>
      </c>
      <c r="AO102" s="118">
        <v>1.6036717884800083E-2</v>
      </c>
      <c r="AP102" s="275"/>
    </row>
    <row r="103" spans="2:42" x14ac:dyDescent="0.25">
      <c r="B103" s="274"/>
      <c r="C103" s="124">
        <v>46.290999999999997</v>
      </c>
      <c r="D103" s="43">
        <v>0.70036699999999996</v>
      </c>
      <c r="E103" s="43">
        <v>0.74459699999999995</v>
      </c>
      <c r="F103" s="43">
        <v>0.71838299999999999</v>
      </c>
      <c r="G103" s="43">
        <v>0.71379999999999999</v>
      </c>
      <c r="H103" s="43">
        <v>0.57166899999999998</v>
      </c>
      <c r="I103" s="43">
        <v>0.68610099999999996</v>
      </c>
      <c r="J103" s="43">
        <v>0.63589499999999999</v>
      </c>
      <c r="K103" s="43">
        <v>0.61463100000000004</v>
      </c>
      <c r="L103" s="43">
        <v>0.77529899999999996</v>
      </c>
      <c r="M103" s="43">
        <v>0.68709299999999995</v>
      </c>
      <c r="N103" s="43">
        <v>0.74403699999999995</v>
      </c>
      <c r="O103" s="43">
        <v>0.57757999999999998</v>
      </c>
      <c r="P103" s="43">
        <v>0.69584699999999999</v>
      </c>
      <c r="Q103" s="43">
        <v>0.61267700000000003</v>
      </c>
      <c r="R103" s="43">
        <v>0.69857199999999997</v>
      </c>
      <c r="S103" s="47">
        <v>0.56559899999999996</v>
      </c>
      <c r="T103" s="100">
        <v>0.67138418749999995</v>
      </c>
      <c r="U103" s="118">
        <v>6.6305141417760102E-2</v>
      </c>
      <c r="V103" s="79"/>
      <c r="W103" s="124">
        <v>46.290999999999997</v>
      </c>
      <c r="X103" s="43">
        <v>1.2563E-2</v>
      </c>
      <c r="Y103" s="43">
        <v>1.3050000000000001E-2</v>
      </c>
      <c r="Z103" s="43">
        <v>1.545E-2</v>
      </c>
      <c r="AA103" s="43">
        <v>-5.2199999999999998E-3</v>
      </c>
      <c r="AB103" s="43">
        <v>2.1740000000000002E-3</v>
      </c>
      <c r="AC103" s="43">
        <v>5.407E-2</v>
      </c>
      <c r="AD103" s="43">
        <v>4.0964E-2</v>
      </c>
      <c r="AE103" s="43">
        <v>2.2869E-2</v>
      </c>
      <c r="AF103" s="43">
        <v>4.0792000000000002E-2</v>
      </c>
      <c r="AG103" s="43">
        <v>5.6028000000000001E-2</v>
      </c>
      <c r="AH103" s="43">
        <v>1.2128999999999999E-2</v>
      </c>
      <c r="AI103" s="43">
        <v>8.8880000000000001E-3</v>
      </c>
      <c r="AJ103" s="43">
        <v>5.6779999999999999E-3</v>
      </c>
      <c r="AK103" s="43">
        <v>2.5820000000000001E-3</v>
      </c>
      <c r="AL103" s="43">
        <v>1.2534E-2</v>
      </c>
      <c r="AM103" s="47">
        <v>5.1683E-2</v>
      </c>
      <c r="AN103" s="100">
        <v>2.1639624999999999E-2</v>
      </c>
      <c r="AO103" s="118">
        <v>2.0211240050608804E-2</v>
      </c>
      <c r="AP103" s="275"/>
    </row>
    <row r="104" spans="2:42" x14ac:dyDescent="0.25">
      <c r="B104" s="274"/>
      <c r="C104" s="124">
        <v>46.792999999999999</v>
      </c>
      <c r="D104" s="43">
        <v>0.69534200000000002</v>
      </c>
      <c r="E104" s="43">
        <v>0.75154500000000002</v>
      </c>
      <c r="F104" s="43">
        <v>0.72423999999999999</v>
      </c>
      <c r="G104" s="43">
        <v>0.73720699999999995</v>
      </c>
      <c r="H104" s="43">
        <v>0.56701599999999996</v>
      </c>
      <c r="I104" s="43">
        <v>0.68130199999999996</v>
      </c>
      <c r="J104" s="43">
        <v>0.62871500000000002</v>
      </c>
      <c r="K104" s="43">
        <v>0.63555899999999999</v>
      </c>
      <c r="L104" s="43">
        <v>0.77078100000000005</v>
      </c>
      <c r="M104" s="43">
        <v>0.72934200000000005</v>
      </c>
      <c r="N104" s="43">
        <v>0.74344100000000002</v>
      </c>
      <c r="O104" s="43">
        <v>0.58978799999999998</v>
      </c>
      <c r="P104" s="43">
        <v>0.69172800000000001</v>
      </c>
      <c r="Q104" s="43">
        <v>0.623224</v>
      </c>
      <c r="R104" s="43">
        <v>0.70755199999999996</v>
      </c>
      <c r="S104" s="47">
        <v>0.56867800000000002</v>
      </c>
      <c r="T104" s="100">
        <v>0.67784124999999995</v>
      </c>
      <c r="U104" s="118">
        <v>6.6949284923739111E-2</v>
      </c>
      <c r="V104" s="79"/>
      <c r="W104" s="124">
        <v>46.792999999999999</v>
      </c>
      <c r="X104" s="43">
        <v>1.933E-2</v>
      </c>
      <c r="Y104" s="43">
        <v>1.6428000000000002E-2</v>
      </c>
      <c r="Z104" s="43">
        <v>2.846E-3</v>
      </c>
      <c r="AA104" s="43">
        <v>1.0548999999999999E-2</v>
      </c>
      <c r="AB104" s="43">
        <v>6.5669999999999999E-3</v>
      </c>
      <c r="AC104" s="43">
        <v>4.5235999999999998E-2</v>
      </c>
      <c r="AD104" s="43">
        <v>3.3436E-2</v>
      </c>
      <c r="AE104" s="43">
        <v>3.5191E-2</v>
      </c>
      <c r="AF104" s="43">
        <v>3.6094000000000001E-2</v>
      </c>
      <c r="AG104" s="43">
        <v>5.3204000000000001E-2</v>
      </c>
      <c r="AH104" s="43">
        <v>1.6244999999999999E-2</v>
      </c>
      <c r="AI104" s="43">
        <v>9.0869999999999996E-3</v>
      </c>
      <c r="AJ104" s="43">
        <v>1.4702E-2</v>
      </c>
      <c r="AK104" s="43">
        <v>-9.5E-4</v>
      </c>
      <c r="AL104" s="43">
        <v>6.4380000000000001E-3</v>
      </c>
      <c r="AM104" s="47">
        <v>5.7785999999999997E-2</v>
      </c>
      <c r="AN104" s="100">
        <v>2.2636812500000002E-2</v>
      </c>
      <c r="AO104" s="118">
        <v>1.8416542329180576E-2</v>
      </c>
      <c r="AP104" s="275"/>
    </row>
    <row r="105" spans="2:42" x14ac:dyDescent="0.25">
      <c r="B105" s="274"/>
      <c r="C105" s="124">
        <v>47.290999999999997</v>
      </c>
      <c r="D105" s="43">
        <v>0.71264499999999997</v>
      </c>
      <c r="E105" s="43">
        <v>0.74977000000000005</v>
      </c>
      <c r="F105" s="43">
        <v>0.73700600000000005</v>
      </c>
      <c r="G105" s="43">
        <v>0.72249600000000003</v>
      </c>
      <c r="H105" s="43">
        <v>0.56172999999999995</v>
      </c>
      <c r="I105" s="43">
        <v>0.69674199999999997</v>
      </c>
      <c r="J105" s="43">
        <v>0.63801200000000002</v>
      </c>
      <c r="K105" s="43">
        <v>0.63961400000000002</v>
      </c>
      <c r="L105" s="43">
        <v>0.77391200000000004</v>
      </c>
      <c r="M105" s="43">
        <v>0.71816899999999995</v>
      </c>
      <c r="N105" s="43">
        <v>0.737205</v>
      </c>
      <c r="O105" s="43">
        <v>0.58928599999999998</v>
      </c>
      <c r="P105" s="43">
        <v>0.69364999999999999</v>
      </c>
      <c r="Q105" s="43">
        <v>0.61667700000000003</v>
      </c>
      <c r="R105" s="43">
        <v>0.70333100000000004</v>
      </c>
      <c r="S105" s="47">
        <v>0.56167500000000004</v>
      </c>
      <c r="T105" s="100">
        <v>0.67824499999999988</v>
      </c>
      <c r="U105" s="118">
        <v>6.7882749562266059E-2</v>
      </c>
      <c r="V105" s="79"/>
      <c r="W105" s="124">
        <v>47.290999999999997</v>
      </c>
      <c r="X105" s="43">
        <v>2.2030000000000001E-2</v>
      </c>
      <c r="Y105" s="43">
        <v>3.1960000000000001E-3</v>
      </c>
      <c r="Z105" s="43">
        <v>3.8796999999999998E-2</v>
      </c>
      <c r="AA105" s="43">
        <v>1.7134E-2</v>
      </c>
      <c r="AB105" s="43">
        <v>-1.119E-2</v>
      </c>
      <c r="AC105" s="43">
        <v>3.2967000000000003E-2</v>
      </c>
      <c r="AD105" s="43">
        <v>3.5417999999999998E-2</v>
      </c>
      <c r="AE105" s="43">
        <v>1.3076000000000001E-2</v>
      </c>
      <c r="AF105" s="43">
        <v>4.3367000000000003E-2</v>
      </c>
      <c r="AG105" s="43">
        <v>4.2694000000000003E-2</v>
      </c>
      <c r="AH105" s="43">
        <v>1.4239999999999999E-2</v>
      </c>
      <c r="AI105" s="43">
        <v>3.6589999999999999E-3</v>
      </c>
      <c r="AJ105" s="43">
        <v>2.4447E-2</v>
      </c>
      <c r="AK105" s="43">
        <v>-1.57E-3</v>
      </c>
      <c r="AL105" s="43">
        <v>1.1221E-2</v>
      </c>
      <c r="AM105" s="47">
        <v>3.7547999999999998E-2</v>
      </c>
      <c r="AN105" s="100">
        <v>2.0439624999999996E-2</v>
      </c>
      <c r="AO105" s="118">
        <v>1.693683147807367E-2</v>
      </c>
      <c r="AP105" s="275"/>
    </row>
    <row r="106" spans="2:42" x14ac:dyDescent="0.25">
      <c r="B106" s="274"/>
      <c r="C106" s="124">
        <v>47.792000000000002</v>
      </c>
      <c r="D106" s="43">
        <v>0.70965500000000004</v>
      </c>
      <c r="E106" s="43">
        <v>0.731599</v>
      </c>
      <c r="F106" s="43">
        <v>0.72961500000000001</v>
      </c>
      <c r="G106" s="43">
        <v>0.73029500000000003</v>
      </c>
      <c r="H106" s="43">
        <v>0.576739</v>
      </c>
      <c r="I106" s="43">
        <v>0.68835299999999999</v>
      </c>
      <c r="J106" s="43">
        <v>0.64891299999999996</v>
      </c>
      <c r="K106" s="43">
        <v>0.63791900000000001</v>
      </c>
      <c r="L106" s="43">
        <v>0.78230500000000003</v>
      </c>
      <c r="M106" s="43">
        <v>0.69410899999999998</v>
      </c>
      <c r="N106" s="43">
        <v>0.71855100000000005</v>
      </c>
      <c r="O106" s="43">
        <v>0.58682800000000002</v>
      </c>
      <c r="P106" s="43">
        <v>0.68519399999999997</v>
      </c>
      <c r="Q106" s="43">
        <v>0.62612299999999999</v>
      </c>
      <c r="R106" s="43">
        <v>0.70521699999999998</v>
      </c>
      <c r="S106" s="47">
        <v>0.57431399999999999</v>
      </c>
      <c r="T106" s="100">
        <v>0.67660806249999983</v>
      </c>
      <c r="U106" s="118">
        <v>6.1852814884442948E-2</v>
      </c>
      <c r="V106" s="79"/>
      <c r="W106" s="124">
        <v>47.792000000000002</v>
      </c>
      <c r="X106" s="43">
        <v>2.4220999999999999E-2</v>
      </c>
      <c r="Y106" s="43">
        <v>6.2509999999999996E-3</v>
      </c>
      <c r="Z106" s="43">
        <v>1.8599999999999998E-2</v>
      </c>
      <c r="AA106" s="43">
        <v>1.268E-3</v>
      </c>
      <c r="AB106" s="43">
        <v>6.234E-3</v>
      </c>
      <c r="AC106" s="43">
        <v>3.3661000000000003E-2</v>
      </c>
      <c r="AD106" s="43">
        <v>2.4968000000000001E-2</v>
      </c>
      <c r="AE106" s="43">
        <v>1.9061000000000002E-2</v>
      </c>
      <c r="AF106" s="43">
        <v>2.3536000000000001E-2</v>
      </c>
      <c r="AG106" s="43">
        <v>5.3147E-2</v>
      </c>
      <c r="AH106" s="43">
        <v>3.2023000000000003E-2</v>
      </c>
      <c r="AI106" s="43">
        <v>2.6319999999999998E-3</v>
      </c>
      <c r="AJ106" s="43">
        <v>1.7572000000000001E-2</v>
      </c>
      <c r="AK106" s="43">
        <v>5.561E-3</v>
      </c>
      <c r="AL106" s="43">
        <v>9.6270000000000001E-3</v>
      </c>
      <c r="AM106" s="47">
        <v>3.7475000000000001E-2</v>
      </c>
      <c r="AN106" s="100">
        <v>1.9739812499999999E-2</v>
      </c>
      <c r="AO106" s="118">
        <v>1.4480070083710467E-2</v>
      </c>
      <c r="AP106" s="275"/>
    </row>
    <row r="107" spans="2:42" x14ac:dyDescent="0.25">
      <c r="B107" s="274"/>
      <c r="C107" s="124">
        <v>48.29</v>
      </c>
      <c r="D107" s="43">
        <v>0.70815399999999995</v>
      </c>
      <c r="E107" s="43">
        <v>0.74212100000000003</v>
      </c>
      <c r="F107" s="43">
        <v>0.73934100000000003</v>
      </c>
      <c r="G107" s="43">
        <v>0.72746599999999995</v>
      </c>
      <c r="H107" s="43">
        <v>0.56606400000000001</v>
      </c>
      <c r="I107" s="43">
        <v>0.69978200000000002</v>
      </c>
      <c r="J107" s="43">
        <v>0.638486</v>
      </c>
      <c r="K107" s="43">
        <v>0.658632</v>
      </c>
      <c r="L107" s="43">
        <v>0.75544299999999998</v>
      </c>
      <c r="M107" s="43">
        <v>0.70518599999999998</v>
      </c>
      <c r="N107" s="43">
        <v>0.72190200000000004</v>
      </c>
      <c r="O107" s="43">
        <v>0.591584</v>
      </c>
      <c r="P107" s="43">
        <v>0.71463500000000002</v>
      </c>
      <c r="Q107" s="43">
        <v>0.63908399999999999</v>
      </c>
      <c r="R107" s="43">
        <v>0.70599699999999999</v>
      </c>
      <c r="S107" s="47">
        <v>0.55427499999999996</v>
      </c>
      <c r="T107" s="100">
        <v>0.67925950000000002</v>
      </c>
      <c r="U107" s="118">
        <v>6.3888173663049719E-2</v>
      </c>
      <c r="V107" s="79"/>
      <c r="W107" s="124">
        <v>48.29</v>
      </c>
      <c r="X107" s="43">
        <v>9.1430000000000001E-3</v>
      </c>
      <c r="Y107" s="43">
        <v>1.5183E-2</v>
      </c>
      <c r="Z107" s="43">
        <v>1.5121000000000001E-2</v>
      </c>
      <c r="AA107" s="43">
        <v>-1.6999999999999999E-3</v>
      </c>
      <c r="AB107" s="43">
        <v>1.7676000000000001E-2</v>
      </c>
      <c r="AC107" s="43">
        <v>6.3800000000000003E-3</v>
      </c>
      <c r="AD107" s="43">
        <v>2.2103000000000001E-2</v>
      </c>
      <c r="AE107" s="43">
        <v>3.1913999999999998E-2</v>
      </c>
      <c r="AF107" s="43">
        <v>3.3420999999999999E-2</v>
      </c>
      <c r="AG107" s="43">
        <v>4.8475999999999998E-2</v>
      </c>
      <c r="AH107" s="43">
        <v>2.111E-2</v>
      </c>
      <c r="AI107" s="43">
        <v>1.2125E-2</v>
      </c>
      <c r="AJ107" s="43">
        <v>6.711E-3</v>
      </c>
      <c r="AK107" s="43">
        <v>7.783E-3</v>
      </c>
      <c r="AL107" s="43">
        <v>1.0152E-2</v>
      </c>
      <c r="AM107" s="47">
        <v>5.3065000000000001E-2</v>
      </c>
      <c r="AN107" s="100">
        <v>1.9291437500000001E-2</v>
      </c>
      <c r="AO107" s="118">
        <v>1.5352295089958588E-2</v>
      </c>
      <c r="AP107" s="275"/>
    </row>
    <row r="108" spans="2:42" x14ac:dyDescent="0.25">
      <c r="B108" s="274"/>
      <c r="C108" s="124">
        <v>48.792000000000002</v>
      </c>
      <c r="D108" s="43">
        <v>0.71191000000000004</v>
      </c>
      <c r="E108" s="43">
        <v>0.74087400000000003</v>
      </c>
      <c r="F108" s="43">
        <v>0.74047600000000002</v>
      </c>
      <c r="G108" s="43">
        <v>0.71473200000000003</v>
      </c>
      <c r="H108" s="43">
        <v>0.57601800000000003</v>
      </c>
      <c r="I108" s="43">
        <v>0.69218500000000005</v>
      </c>
      <c r="J108" s="43">
        <v>0.66638600000000003</v>
      </c>
      <c r="K108" s="43">
        <v>0.64234999999999998</v>
      </c>
      <c r="L108" s="43">
        <v>0.80988099999999996</v>
      </c>
      <c r="M108" s="43">
        <v>0.70938800000000002</v>
      </c>
      <c r="N108" s="43">
        <v>0.72312600000000005</v>
      </c>
      <c r="O108" s="43">
        <v>0.61467499999999997</v>
      </c>
      <c r="P108" s="43">
        <v>0.72499599999999997</v>
      </c>
      <c r="Q108" s="43">
        <v>0.62819999999999998</v>
      </c>
      <c r="R108" s="43">
        <v>0.70657899999999996</v>
      </c>
      <c r="S108" s="47">
        <v>0.56886800000000004</v>
      </c>
      <c r="T108" s="100">
        <v>0.68566524999999978</v>
      </c>
      <c r="U108" s="118">
        <v>6.4942130335142734E-2</v>
      </c>
      <c r="V108" s="79"/>
      <c r="W108" s="124">
        <v>48.792000000000002</v>
      </c>
      <c r="X108" s="43">
        <v>1.4099E-2</v>
      </c>
      <c r="Y108" s="43">
        <v>2.5352E-2</v>
      </c>
      <c r="Z108" s="43">
        <v>1.4050999999999999E-2</v>
      </c>
      <c r="AA108" s="43">
        <v>1.1535E-2</v>
      </c>
      <c r="AB108" s="43">
        <v>-3.5200000000000001E-3</v>
      </c>
      <c r="AC108" s="43">
        <v>1.0543E-2</v>
      </c>
      <c r="AD108" s="43">
        <v>2.9356E-2</v>
      </c>
      <c r="AE108" s="43">
        <v>2.3224999999999999E-2</v>
      </c>
      <c r="AF108" s="43">
        <v>3.9001000000000001E-2</v>
      </c>
      <c r="AG108" s="43">
        <v>4.9194000000000002E-2</v>
      </c>
      <c r="AH108" s="43">
        <v>1.6816999999999999E-2</v>
      </c>
      <c r="AI108" s="43">
        <v>9.2429999999999995E-3</v>
      </c>
      <c r="AJ108" s="43">
        <v>2.3612999999999999E-2</v>
      </c>
      <c r="AK108" s="43">
        <v>3.9100000000000002E-4</v>
      </c>
      <c r="AL108" s="43">
        <v>1.1873999999999999E-2</v>
      </c>
      <c r="AM108" s="47">
        <v>5.5675000000000002E-2</v>
      </c>
      <c r="AN108" s="100">
        <v>2.06530625E-2</v>
      </c>
      <c r="AO108" s="118">
        <v>1.6288494133257586E-2</v>
      </c>
      <c r="AP108" s="275"/>
    </row>
    <row r="109" spans="2:42" x14ac:dyDescent="0.25">
      <c r="B109" s="274"/>
      <c r="C109" s="124">
        <v>49.292000000000002</v>
      </c>
      <c r="D109" s="43">
        <v>0.70499400000000001</v>
      </c>
      <c r="E109" s="43">
        <v>0.75268100000000004</v>
      </c>
      <c r="F109" s="43">
        <v>0.75527500000000003</v>
      </c>
      <c r="G109" s="43">
        <v>0.74233499999999997</v>
      </c>
      <c r="H109" s="43">
        <v>0.59891899999999998</v>
      </c>
      <c r="I109" s="43">
        <v>0.69644300000000003</v>
      </c>
      <c r="J109" s="43">
        <v>0.67235599999999995</v>
      </c>
      <c r="K109" s="43">
        <v>0.64883500000000005</v>
      </c>
      <c r="L109" s="43">
        <v>0.79231499999999999</v>
      </c>
      <c r="M109" s="43">
        <v>0.72046100000000002</v>
      </c>
      <c r="N109" s="43">
        <v>0.723499</v>
      </c>
      <c r="O109" s="43">
        <v>0.59647799999999995</v>
      </c>
      <c r="P109" s="43">
        <v>0.70990500000000001</v>
      </c>
      <c r="Q109" s="43">
        <v>0.62592999999999999</v>
      </c>
      <c r="R109" s="43">
        <v>0.71117699999999995</v>
      </c>
      <c r="S109" s="47">
        <v>0.58343</v>
      </c>
      <c r="T109" s="100">
        <v>0.68968956249999991</v>
      </c>
      <c r="U109" s="118">
        <v>6.2751720220743754E-2</v>
      </c>
      <c r="V109" s="79"/>
      <c r="W109" s="124">
        <v>49.292000000000002</v>
      </c>
      <c r="X109" s="43">
        <v>1.6823999999999999E-2</v>
      </c>
      <c r="Y109" s="43">
        <v>4.6239999999999996E-3</v>
      </c>
      <c r="Z109" s="43">
        <v>1.4742E-2</v>
      </c>
      <c r="AA109" s="43">
        <v>4.725E-3</v>
      </c>
      <c r="AB109" s="43">
        <v>2.3119999999999998E-3</v>
      </c>
      <c r="AC109" s="43">
        <v>1.7024999999999998E-2</v>
      </c>
      <c r="AD109" s="43">
        <v>2.7064999999999999E-2</v>
      </c>
      <c r="AE109" s="43">
        <v>2.7479E-2</v>
      </c>
      <c r="AF109" s="43">
        <v>4.8874000000000001E-2</v>
      </c>
      <c r="AG109" s="43">
        <v>5.3539000000000003E-2</v>
      </c>
      <c r="AH109" s="43">
        <v>3.6316000000000001E-2</v>
      </c>
      <c r="AI109" s="43">
        <v>1.2746E-2</v>
      </c>
      <c r="AJ109" s="43">
        <v>9.1710000000000003E-3</v>
      </c>
      <c r="AK109" s="43">
        <v>9.8200000000000002E-4</v>
      </c>
      <c r="AL109" s="43">
        <v>1.0181000000000001E-2</v>
      </c>
      <c r="AM109" s="47">
        <v>5.4699999999999999E-2</v>
      </c>
      <c r="AN109" s="100">
        <v>2.1331562499999998E-2</v>
      </c>
      <c r="AO109" s="118">
        <v>1.8190723518573048E-2</v>
      </c>
      <c r="AP109" s="275"/>
    </row>
    <row r="110" spans="2:42" x14ac:dyDescent="0.25">
      <c r="B110" s="274"/>
      <c r="C110" s="124">
        <v>49.790999999999997</v>
      </c>
      <c r="D110" s="43">
        <v>0.70515799999999995</v>
      </c>
      <c r="E110" s="43">
        <v>0.76391600000000004</v>
      </c>
      <c r="F110" s="43">
        <v>0.74660599999999999</v>
      </c>
      <c r="G110" s="43">
        <v>0.74763000000000002</v>
      </c>
      <c r="H110" s="43">
        <v>0.56687299999999996</v>
      </c>
      <c r="I110" s="43">
        <v>0.69204299999999996</v>
      </c>
      <c r="J110" s="43">
        <v>0.65712899999999996</v>
      </c>
      <c r="K110" s="43">
        <v>0.65297000000000005</v>
      </c>
      <c r="L110" s="43">
        <v>0.82522899999999999</v>
      </c>
      <c r="M110" s="43">
        <v>0.72614800000000002</v>
      </c>
      <c r="N110" s="43">
        <v>0.73064099999999998</v>
      </c>
      <c r="O110" s="43">
        <v>0.599935</v>
      </c>
      <c r="P110" s="43">
        <v>0.70082900000000004</v>
      </c>
      <c r="Q110" s="43">
        <v>0.63726799999999995</v>
      </c>
      <c r="R110" s="43">
        <v>0.716422</v>
      </c>
      <c r="S110" s="47">
        <v>0.58767800000000003</v>
      </c>
      <c r="T110" s="100">
        <v>0.69102968750000016</v>
      </c>
      <c r="U110" s="118">
        <v>6.9876456625217007E-2</v>
      </c>
      <c r="V110" s="79"/>
      <c r="W110" s="124">
        <v>49.790999999999997</v>
      </c>
      <c r="X110" s="43">
        <v>1.9668999999999999E-2</v>
      </c>
      <c r="Y110" s="43">
        <v>1.2700000000000001E-3</v>
      </c>
      <c r="Z110" s="43">
        <v>9.4769999999999993E-3</v>
      </c>
      <c r="AA110" s="43">
        <v>1.1507E-2</v>
      </c>
      <c r="AB110" s="43">
        <v>3.5100000000000002E-4</v>
      </c>
      <c r="AC110" s="43">
        <v>1.9157E-2</v>
      </c>
      <c r="AD110" s="43">
        <v>3.4089000000000001E-2</v>
      </c>
      <c r="AE110" s="43">
        <v>1.4095E-2</v>
      </c>
      <c r="AF110" s="43">
        <v>2.6074E-2</v>
      </c>
      <c r="AG110" s="43">
        <v>4.4656000000000001E-2</v>
      </c>
      <c r="AH110" s="43">
        <v>3.6278999999999999E-2</v>
      </c>
      <c r="AI110" s="43">
        <v>1.3901999999999999E-2</v>
      </c>
      <c r="AJ110" s="43">
        <v>8.0070000000000002E-3</v>
      </c>
      <c r="AK110" s="43">
        <v>3.2600000000000001E-4</v>
      </c>
      <c r="AL110" s="43">
        <v>1.6132000000000001E-2</v>
      </c>
      <c r="AM110" s="47">
        <v>5.8387000000000001E-2</v>
      </c>
      <c r="AN110" s="100">
        <v>1.9586124999999999E-2</v>
      </c>
      <c r="AO110" s="118">
        <v>1.6568310977586102E-2</v>
      </c>
      <c r="AP110" s="275"/>
    </row>
    <row r="111" spans="2:42" x14ac:dyDescent="0.25">
      <c r="B111" s="274"/>
      <c r="C111" s="124">
        <v>50.290999999999997</v>
      </c>
      <c r="D111" s="43">
        <v>0.71060299999999998</v>
      </c>
      <c r="E111" s="43">
        <v>0.74849600000000005</v>
      </c>
      <c r="F111" s="43">
        <v>0.76068000000000002</v>
      </c>
      <c r="G111" s="43">
        <v>0.74665999999999999</v>
      </c>
      <c r="H111" s="43">
        <v>0.58023800000000003</v>
      </c>
      <c r="I111" s="43">
        <v>0.68784400000000001</v>
      </c>
      <c r="J111" s="43">
        <v>0.66349499999999995</v>
      </c>
      <c r="K111" s="43">
        <v>0.67411600000000005</v>
      </c>
      <c r="L111" s="43">
        <v>0.77850600000000003</v>
      </c>
      <c r="M111" s="43">
        <v>0.73298200000000002</v>
      </c>
      <c r="N111" s="43">
        <v>0.73240099999999997</v>
      </c>
      <c r="O111" s="43">
        <v>0.60587100000000005</v>
      </c>
      <c r="P111" s="43">
        <v>0.69623500000000005</v>
      </c>
      <c r="Q111" s="43">
        <v>0.63333300000000003</v>
      </c>
      <c r="R111" s="43">
        <v>0.72813300000000003</v>
      </c>
      <c r="S111" s="47">
        <v>0.59275500000000003</v>
      </c>
      <c r="T111" s="100">
        <v>0.69202174999999999</v>
      </c>
      <c r="U111" s="118">
        <v>6.2027457977361387E-2</v>
      </c>
      <c r="V111" s="79"/>
      <c r="W111" s="124">
        <v>50.290999999999997</v>
      </c>
      <c r="X111" s="43">
        <v>1.1553000000000001E-2</v>
      </c>
      <c r="Y111" s="43">
        <v>2.4514000000000001E-2</v>
      </c>
      <c r="Z111" s="43">
        <v>9.6659999999999992E-3</v>
      </c>
      <c r="AA111" s="43">
        <v>5.7749999999999998E-3</v>
      </c>
      <c r="AB111" s="43">
        <v>9.1479999999999999E-3</v>
      </c>
      <c r="AC111" s="43">
        <v>3.6859000000000003E-2</v>
      </c>
      <c r="AD111" s="43">
        <v>3.7343000000000001E-2</v>
      </c>
      <c r="AE111" s="43">
        <v>1.5247999999999999E-2</v>
      </c>
      <c r="AF111" s="43">
        <v>1.5245E-2</v>
      </c>
      <c r="AG111" s="43">
        <v>4.5317000000000003E-2</v>
      </c>
      <c r="AH111" s="43">
        <v>1.678E-2</v>
      </c>
      <c r="AI111" s="43">
        <v>6.1269999999999996E-3</v>
      </c>
      <c r="AJ111" s="43">
        <v>2.7137999999999999E-2</v>
      </c>
      <c r="AK111" s="43">
        <v>-3.96E-3</v>
      </c>
      <c r="AL111" s="43">
        <v>8.1200000000000005E-3</v>
      </c>
      <c r="AM111" s="47">
        <v>4.0828000000000003E-2</v>
      </c>
      <c r="AN111" s="100">
        <v>1.91063125E-2</v>
      </c>
      <c r="AO111" s="118">
        <v>1.4559775541853887E-2</v>
      </c>
      <c r="AP111" s="275"/>
    </row>
    <row r="112" spans="2:42" x14ac:dyDescent="0.25">
      <c r="B112" s="274"/>
      <c r="C112" s="124">
        <v>50.792999999999999</v>
      </c>
      <c r="D112" s="43">
        <v>0.71127099999999999</v>
      </c>
      <c r="E112" s="43">
        <v>0.78090000000000004</v>
      </c>
      <c r="F112" s="43">
        <v>0.73355700000000001</v>
      </c>
      <c r="G112" s="43">
        <v>0.76679799999999998</v>
      </c>
      <c r="H112" s="43">
        <v>0.59352899999999997</v>
      </c>
      <c r="I112" s="43">
        <v>0.68302399999999996</v>
      </c>
      <c r="J112" s="43">
        <v>0.64235699999999996</v>
      </c>
      <c r="K112" s="43">
        <v>0.66668499999999997</v>
      </c>
      <c r="L112" s="43">
        <v>0.82818700000000001</v>
      </c>
      <c r="M112" s="43">
        <v>0.72954399999999997</v>
      </c>
      <c r="N112" s="43">
        <v>0.74496499999999999</v>
      </c>
      <c r="O112" s="43">
        <v>0.62487300000000001</v>
      </c>
      <c r="P112" s="43">
        <v>0.69146300000000005</v>
      </c>
      <c r="Q112" s="43">
        <v>0.63352299999999995</v>
      </c>
      <c r="R112" s="43">
        <v>0.71687500000000004</v>
      </c>
      <c r="S112" s="47">
        <v>0.58857899999999996</v>
      </c>
      <c r="T112" s="100">
        <v>0.69600812499999987</v>
      </c>
      <c r="U112" s="118">
        <v>6.842219013923774E-2</v>
      </c>
      <c r="V112" s="79"/>
      <c r="W112" s="124">
        <v>50.792999999999999</v>
      </c>
      <c r="X112" s="43">
        <v>1.9935999999999999E-2</v>
      </c>
      <c r="Y112" s="43">
        <v>7.1469999999999997E-3</v>
      </c>
      <c r="Z112" s="43">
        <v>1.2661E-2</v>
      </c>
      <c r="AA112" s="43">
        <v>3.6600000000000001E-4</v>
      </c>
      <c r="AB112" s="43">
        <v>-3.4499999999999999E-3</v>
      </c>
      <c r="AC112" s="43">
        <v>4.0938000000000002E-2</v>
      </c>
      <c r="AD112" s="43">
        <v>1.4163E-2</v>
      </c>
      <c r="AE112" s="43">
        <v>2.5572999999999999E-2</v>
      </c>
      <c r="AF112" s="43">
        <v>1.0351000000000001E-2</v>
      </c>
      <c r="AG112" s="43">
        <v>6.1388999999999999E-2</v>
      </c>
      <c r="AH112" s="43">
        <v>2.2863999999999999E-2</v>
      </c>
      <c r="AI112" s="43">
        <v>3.382E-3</v>
      </c>
      <c r="AJ112" s="43">
        <v>1.7836000000000001E-2</v>
      </c>
      <c r="AK112" s="43">
        <v>6.8519999999999996E-3</v>
      </c>
      <c r="AL112" s="43">
        <v>8.5869999999999991E-3</v>
      </c>
      <c r="AM112" s="47">
        <v>4.7159E-2</v>
      </c>
      <c r="AN112" s="100">
        <v>1.8484624999999998E-2</v>
      </c>
      <c r="AO112" s="118">
        <v>1.7808577771680704E-2</v>
      </c>
      <c r="AP112" s="275"/>
    </row>
    <row r="113" spans="2:42" x14ac:dyDescent="0.25">
      <c r="B113" s="274"/>
      <c r="C113" s="124">
        <v>51.290999999999997</v>
      </c>
      <c r="D113" s="43">
        <v>0.70216800000000001</v>
      </c>
      <c r="E113" s="43">
        <v>0.77085599999999999</v>
      </c>
      <c r="F113" s="43">
        <v>0.74407299999999998</v>
      </c>
      <c r="G113" s="43">
        <v>0.76716200000000001</v>
      </c>
      <c r="H113" s="43">
        <v>0.62095100000000003</v>
      </c>
      <c r="I113" s="43">
        <v>0.71018499999999996</v>
      </c>
      <c r="J113" s="43">
        <v>0.67088300000000001</v>
      </c>
      <c r="K113" s="43">
        <v>0.65368199999999999</v>
      </c>
      <c r="L113" s="43">
        <v>0.79380399999999995</v>
      </c>
      <c r="M113" s="43">
        <v>0.73845899999999998</v>
      </c>
      <c r="N113" s="43">
        <v>0.72199100000000005</v>
      </c>
      <c r="O113" s="43">
        <v>0.61356900000000003</v>
      </c>
      <c r="P113" s="43">
        <v>0.71318000000000004</v>
      </c>
      <c r="Q113" s="43">
        <v>0.62846400000000002</v>
      </c>
      <c r="R113" s="43">
        <v>0.71474800000000005</v>
      </c>
      <c r="S113" s="47">
        <v>0.57338500000000003</v>
      </c>
      <c r="T113" s="100">
        <v>0.69609749999999992</v>
      </c>
      <c r="U113" s="118">
        <v>6.3431107108946672E-2</v>
      </c>
      <c r="V113" s="79"/>
      <c r="W113" s="124">
        <v>51.290999999999997</v>
      </c>
      <c r="X113" s="43">
        <v>3.1609999999999999E-2</v>
      </c>
      <c r="Y113" s="43">
        <v>7.0400000000000003E-3</v>
      </c>
      <c r="Z113" s="43">
        <v>1.1452E-2</v>
      </c>
      <c r="AA113" s="43">
        <v>-5.5700000000000003E-3</v>
      </c>
      <c r="AB113" s="43">
        <v>1.7971999999999998E-2</v>
      </c>
      <c r="AC113" s="43">
        <v>1.1779E-2</v>
      </c>
      <c r="AD113" s="43">
        <v>2.2653E-2</v>
      </c>
      <c r="AE113" s="43">
        <v>2.9429E-2</v>
      </c>
      <c r="AF113" s="43">
        <v>1.0645999999999999E-2</v>
      </c>
      <c r="AG113" s="43">
        <v>5.2017000000000001E-2</v>
      </c>
      <c r="AH113" s="43">
        <v>3.1378000000000003E-2</v>
      </c>
      <c r="AI113" s="43">
        <v>7.9559999999999995E-3</v>
      </c>
      <c r="AJ113" s="43">
        <v>1.9411000000000001E-2</v>
      </c>
      <c r="AK113" s="43">
        <v>-4.8599999999999997E-3</v>
      </c>
      <c r="AL113" s="43">
        <v>1.4411E-2</v>
      </c>
      <c r="AM113" s="47">
        <v>5.8069999999999997E-2</v>
      </c>
      <c r="AN113" s="100">
        <v>1.9712125E-2</v>
      </c>
      <c r="AO113" s="118">
        <v>1.7667283876797061E-2</v>
      </c>
      <c r="AP113" s="275"/>
    </row>
    <row r="114" spans="2:42" x14ac:dyDescent="0.25">
      <c r="B114" s="274"/>
      <c r="C114" s="124">
        <v>51.792000000000002</v>
      </c>
      <c r="D114" s="43">
        <v>0.73358999999999996</v>
      </c>
      <c r="E114" s="43">
        <v>0.76270499999999997</v>
      </c>
      <c r="F114" s="43">
        <v>0.74792099999999995</v>
      </c>
      <c r="G114" s="43">
        <v>0.75047399999999997</v>
      </c>
      <c r="H114" s="43">
        <v>0.60755599999999998</v>
      </c>
      <c r="I114" s="43">
        <v>0.69351399999999996</v>
      </c>
      <c r="J114" s="43">
        <v>0.68146399999999996</v>
      </c>
      <c r="K114" s="43">
        <v>0.67750699999999997</v>
      </c>
      <c r="L114" s="43">
        <v>0.78593100000000005</v>
      </c>
      <c r="M114" s="43">
        <v>0.72987999999999997</v>
      </c>
      <c r="N114" s="43">
        <v>0.72728099999999996</v>
      </c>
      <c r="O114" s="43">
        <v>0.62054500000000001</v>
      </c>
      <c r="P114" s="43">
        <v>0.70252700000000001</v>
      </c>
      <c r="Q114" s="43">
        <v>0.63560099999999997</v>
      </c>
      <c r="R114" s="43">
        <v>0.71937399999999996</v>
      </c>
      <c r="S114" s="47">
        <v>0.57899699999999998</v>
      </c>
      <c r="T114" s="100">
        <v>0.69717918749999985</v>
      </c>
      <c r="U114" s="118">
        <v>5.9843916956494693E-2</v>
      </c>
      <c r="V114" s="79"/>
      <c r="W114" s="124">
        <v>51.792000000000002</v>
      </c>
      <c r="X114" s="43">
        <v>2.0971E-2</v>
      </c>
      <c r="Y114" s="43">
        <v>9.7459999999999995E-3</v>
      </c>
      <c r="Z114" s="43">
        <v>3.101E-3</v>
      </c>
      <c r="AA114" s="43">
        <v>6.2610000000000001E-3</v>
      </c>
      <c r="AB114" s="43">
        <v>1.9813000000000001E-2</v>
      </c>
      <c r="AC114" s="43">
        <v>3.0190999999999999E-2</v>
      </c>
      <c r="AD114" s="43">
        <v>2.2504E-2</v>
      </c>
      <c r="AE114" s="43">
        <v>1.8838000000000001E-2</v>
      </c>
      <c r="AF114" s="43">
        <v>2.1770000000000001E-2</v>
      </c>
      <c r="AG114" s="43">
        <v>3.7409999999999999E-2</v>
      </c>
      <c r="AH114" s="43">
        <v>1.5243E-2</v>
      </c>
      <c r="AI114" s="43">
        <v>6.5319999999999996E-3</v>
      </c>
      <c r="AJ114" s="43">
        <v>8.3700000000000007E-3</v>
      </c>
      <c r="AK114" s="43">
        <v>-5.2300000000000003E-3</v>
      </c>
      <c r="AL114" s="43">
        <v>1.1407E-2</v>
      </c>
      <c r="AM114" s="47">
        <v>6.2714000000000006E-2</v>
      </c>
      <c r="AN114" s="100">
        <v>1.8102562499999999E-2</v>
      </c>
      <c r="AO114" s="118">
        <v>1.5947253477088148E-2</v>
      </c>
      <c r="AP114" s="275"/>
    </row>
    <row r="115" spans="2:42" x14ac:dyDescent="0.25">
      <c r="B115" s="274"/>
      <c r="C115" s="124">
        <v>52.29</v>
      </c>
      <c r="D115" s="43">
        <v>0.71203399999999994</v>
      </c>
      <c r="E115" s="43">
        <v>0.77610699999999999</v>
      </c>
      <c r="F115" s="43">
        <v>0.77034499999999995</v>
      </c>
      <c r="G115" s="43">
        <v>0.77688400000000002</v>
      </c>
      <c r="H115" s="43">
        <v>0.61824800000000002</v>
      </c>
      <c r="I115" s="43">
        <v>0.68857500000000005</v>
      </c>
      <c r="J115" s="43">
        <v>0.690581</v>
      </c>
      <c r="K115" s="43">
        <v>0.67016200000000004</v>
      </c>
      <c r="L115" s="43">
        <v>0.78418699999999997</v>
      </c>
      <c r="M115" s="43">
        <v>0.73276799999999997</v>
      </c>
      <c r="N115" s="43">
        <v>0.74003600000000003</v>
      </c>
      <c r="O115" s="43">
        <v>0.61939500000000003</v>
      </c>
      <c r="P115" s="43">
        <v>0.69069199999999997</v>
      </c>
      <c r="Q115" s="43">
        <v>0.63287000000000004</v>
      </c>
      <c r="R115" s="43">
        <v>0.745668</v>
      </c>
      <c r="S115" s="47">
        <v>0.56683600000000001</v>
      </c>
      <c r="T115" s="100">
        <v>0.70096175000000016</v>
      </c>
      <c r="U115" s="118">
        <v>6.5953184714108631E-2</v>
      </c>
      <c r="V115" s="79"/>
      <c r="W115" s="124">
        <v>52.29</v>
      </c>
      <c r="X115" s="43">
        <v>1.7349E-2</v>
      </c>
      <c r="Y115" s="43">
        <v>3.6499999999999998E-4</v>
      </c>
      <c r="Z115" s="43">
        <v>1.8584E-2</v>
      </c>
      <c r="AA115" s="43">
        <v>-8.0999999999999996E-4</v>
      </c>
      <c r="AB115" s="43">
        <v>7.4650000000000003E-3</v>
      </c>
      <c r="AC115" s="43">
        <v>6.0704000000000001E-2</v>
      </c>
      <c r="AD115" s="43">
        <v>2.4555E-2</v>
      </c>
      <c r="AE115" s="43">
        <v>4.1352E-2</v>
      </c>
      <c r="AF115" s="43">
        <v>1.9022000000000001E-2</v>
      </c>
      <c r="AG115" s="43">
        <v>8.0954999999999999E-2</v>
      </c>
      <c r="AH115" s="43">
        <v>3.4742000000000002E-2</v>
      </c>
      <c r="AI115" s="43">
        <v>5.6699999999999997E-3</v>
      </c>
      <c r="AJ115" s="43">
        <v>1.8509999999999999E-2</v>
      </c>
      <c r="AK115" s="43">
        <v>1.111E-3</v>
      </c>
      <c r="AL115" s="43">
        <v>4.9789999999999999E-3</v>
      </c>
      <c r="AM115" s="47">
        <v>3.9480000000000001E-2</v>
      </c>
      <c r="AN115" s="100">
        <v>2.3377062500000004E-2</v>
      </c>
      <c r="AO115" s="118">
        <v>2.3150243150540911E-2</v>
      </c>
      <c r="AP115" s="275"/>
    </row>
    <row r="116" spans="2:42" x14ac:dyDescent="0.25">
      <c r="B116" s="274"/>
      <c r="C116" s="124">
        <v>52.792000000000002</v>
      </c>
      <c r="D116" s="43">
        <v>0.75470800000000005</v>
      </c>
      <c r="E116" s="43">
        <v>0.76997800000000005</v>
      </c>
      <c r="F116" s="43">
        <v>0.75318799999999997</v>
      </c>
      <c r="G116" s="43">
        <v>0.748834</v>
      </c>
      <c r="H116" s="43">
        <v>0.592221</v>
      </c>
      <c r="I116" s="43">
        <v>0.70421400000000001</v>
      </c>
      <c r="J116" s="43">
        <v>0.67006299999999996</v>
      </c>
      <c r="K116" s="43">
        <v>0.67388599999999999</v>
      </c>
      <c r="L116" s="43">
        <v>0.76114899999999996</v>
      </c>
      <c r="M116" s="43">
        <v>0.72130499999999997</v>
      </c>
      <c r="N116" s="43">
        <v>0.722719</v>
      </c>
      <c r="O116" s="43">
        <v>0.61558000000000002</v>
      </c>
      <c r="P116" s="43">
        <v>0.70577400000000001</v>
      </c>
      <c r="Q116" s="43">
        <v>0.64066900000000004</v>
      </c>
      <c r="R116" s="43">
        <v>0.745668</v>
      </c>
      <c r="S116" s="47">
        <v>0.58939699999999995</v>
      </c>
      <c r="T116" s="100">
        <v>0.69808456250000006</v>
      </c>
      <c r="U116" s="118">
        <v>6.1082038218523517E-2</v>
      </c>
      <c r="V116" s="79"/>
      <c r="W116" s="124">
        <v>52.792000000000002</v>
      </c>
      <c r="X116" s="43">
        <v>2.0138E-2</v>
      </c>
      <c r="Y116" s="43">
        <v>2.0271999999999998E-2</v>
      </c>
      <c r="Z116" s="43">
        <v>1.1361E-2</v>
      </c>
      <c r="AA116" s="43">
        <v>-6.2E-4</v>
      </c>
      <c r="AB116" s="43">
        <v>2.8400000000000001E-3</v>
      </c>
      <c r="AC116" s="43">
        <v>4.2849999999999999E-2</v>
      </c>
      <c r="AD116" s="43">
        <v>2.9654E-2</v>
      </c>
      <c r="AE116" s="43">
        <v>2.1499000000000001E-2</v>
      </c>
      <c r="AF116" s="43">
        <v>2.0567999999999999E-2</v>
      </c>
      <c r="AG116" s="43">
        <v>6.6643999999999995E-2</v>
      </c>
      <c r="AH116" s="43">
        <v>1.0123999999999999E-2</v>
      </c>
      <c r="AI116" s="43">
        <v>5.3410000000000003E-3</v>
      </c>
      <c r="AJ116" s="43">
        <v>1.2931E-2</v>
      </c>
      <c r="AK116" s="43">
        <v>1.423E-3</v>
      </c>
      <c r="AL116" s="43">
        <v>1.1251000000000001E-2</v>
      </c>
      <c r="AM116" s="47">
        <v>4.4588000000000003E-2</v>
      </c>
      <c r="AN116" s="100">
        <v>2.0054000000000002E-2</v>
      </c>
      <c r="AO116" s="118">
        <v>1.8214454629954382E-2</v>
      </c>
      <c r="AP116" s="275"/>
    </row>
    <row r="117" spans="2:42" x14ac:dyDescent="0.25">
      <c r="B117" s="274"/>
      <c r="C117" s="124">
        <v>53.292000000000002</v>
      </c>
      <c r="D117" s="43">
        <v>0.75521199999999999</v>
      </c>
      <c r="E117" s="43">
        <v>0.76167099999999999</v>
      </c>
      <c r="F117" s="43">
        <v>0.75902400000000003</v>
      </c>
      <c r="G117" s="43">
        <v>0.74305500000000002</v>
      </c>
      <c r="H117" s="43">
        <v>0.61047899999999999</v>
      </c>
      <c r="I117" s="43">
        <v>0.70396700000000001</v>
      </c>
      <c r="J117" s="43">
        <v>0.68423199999999995</v>
      </c>
      <c r="K117" s="43">
        <v>0.68684299999999998</v>
      </c>
      <c r="L117" s="43">
        <v>0.80904500000000001</v>
      </c>
      <c r="M117" s="43">
        <v>0.73738599999999999</v>
      </c>
      <c r="N117" s="43">
        <v>0.73719500000000004</v>
      </c>
      <c r="O117" s="43">
        <v>0.61125799999999997</v>
      </c>
      <c r="P117" s="43">
        <v>0.70921299999999998</v>
      </c>
      <c r="Q117" s="43">
        <v>0.67655200000000004</v>
      </c>
      <c r="R117" s="43">
        <v>0.73660000000000003</v>
      </c>
      <c r="S117" s="47">
        <v>0.57955599999999996</v>
      </c>
      <c r="T117" s="100">
        <v>0.70633049999999997</v>
      </c>
      <c r="U117" s="118">
        <v>6.2730993362664578E-2</v>
      </c>
      <c r="V117" s="79"/>
      <c r="W117" s="124">
        <v>53.292000000000002</v>
      </c>
      <c r="X117" s="43">
        <v>1.4503E-2</v>
      </c>
      <c r="Y117" s="43">
        <v>9.7099999999999997E-4</v>
      </c>
      <c r="Z117" s="43">
        <v>1.7218000000000001E-2</v>
      </c>
      <c r="AA117" s="43">
        <v>1.1738999999999999E-2</v>
      </c>
      <c r="AB117" s="43">
        <v>1.5502999999999999E-2</v>
      </c>
      <c r="AC117" s="43">
        <v>4.2649999999999997E-3</v>
      </c>
      <c r="AD117" s="43">
        <v>1.6018999999999999E-2</v>
      </c>
      <c r="AE117" s="43">
        <v>3.3332000000000001E-2</v>
      </c>
      <c r="AF117" s="43">
        <v>3.4144000000000001E-2</v>
      </c>
      <c r="AG117" s="43">
        <v>7.4063000000000004E-2</v>
      </c>
      <c r="AH117" s="43">
        <v>4.4187999999999998E-2</v>
      </c>
      <c r="AI117" s="43">
        <v>6.0489999999999997E-3</v>
      </c>
      <c r="AJ117" s="43">
        <v>3.7720000000000002E-3</v>
      </c>
      <c r="AK117" s="43">
        <v>-8.2000000000000001E-5</v>
      </c>
      <c r="AL117" s="43">
        <v>1.4916E-2</v>
      </c>
      <c r="AM117" s="47">
        <v>3.8346999999999999E-2</v>
      </c>
      <c r="AN117" s="100">
        <v>2.0559187500000003E-2</v>
      </c>
      <c r="AO117" s="118">
        <v>1.9759131030888812E-2</v>
      </c>
      <c r="AP117" s="275"/>
    </row>
    <row r="118" spans="2:42" x14ac:dyDescent="0.25">
      <c r="B118" s="274"/>
      <c r="C118" s="124">
        <v>53.790999999999997</v>
      </c>
      <c r="D118" s="43">
        <v>0.74129999999999996</v>
      </c>
      <c r="E118" s="43">
        <v>0.79558300000000004</v>
      </c>
      <c r="F118" s="43">
        <v>0.76100800000000002</v>
      </c>
      <c r="G118" s="43">
        <v>0.76214700000000002</v>
      </c>
      <c r="H118" s="43">
        <v>0.62381600000000004</v>
      </c>
      <c r="I118" s="43">
        <v>0.70480299999999996</v>
      </c>
      <c r="J118" s="43">
        <v>0.66929400000000006</v>
      </c>
      <c r="K118" s="43">
        <v>0.68014799999999997</v>
      </c>
      <c r="L118" s="43">
        <v>0.79205499999999995</v>
      </c>
      <c r="M118" s="43">
        <v>0.71523199999999998</v>
      </c>
      <c r="N118" s="43">
        <v>0.74065400000000003</v>
      </c>
      <c r="O118" s="43">
        <v>0.61476299999999995</v>
      </c>
      <c r="P118" s="43">
        <v>0.72112799999999999</v>
      </c>
      <c r="Q118" s="43">
        <v>0.65332599999999996</v>
      </c>
      <c r="R118" s="43">
        <v>0.73596099999999998</v>
      </c>
      <c r="S118" s="47">
        <v>0.58002600000000004</v>
      </c>
      <c r="T118" s="100">
        <v>0.70570274999999993</v>
      </c>
      <c r="U118" s="118">
        <v>6.377342938716718E-2</v>
      </c>
      <c r="V118" s="79"/>
      <c r="W118" s="124">
        <v>53.790999999999997</v>
      </c>
      <c r="X118" s="43">
        <v>1.8068000000000001E-2</v>
      </c>
      <c r="Y118" s="43">
        <v>8.2760000000000004E-3</v>
      </c>
      <c r="Z118" s="43">
        <v>2.366E-2</v>
      </c>
      <c r="AA118" s="43">
        <v>8.2959999999999996E-3</v>
      </c>
      <c r="AB118" s="43">
        <v>-1.6000000000000001E-4</v>
      </c>
      <c r="AC118" s="43">
        <v>4.3781E-2</v>
      </c>
      <c r="AD118" s="43">
        <v>2.3238000000000002E-2</v>
      </c>
      <c r="AE118" s="43">
        <v>2.5264000000000002E-2</v>
      </c>
      <c r="AF118" s="43">
        <v>4.4770000000000001E-3</v>
      </c>
      <c r="AG118" s="43">
        <v>2.172E-2</v>
      </c>
      <c r="AH118" s="43">
        <v>3.6639999999999999E-2</v>
      </c>
      <c r="AI118" s="43">
        <v>4.6430000000000004E-3</v>
      </c>
      <c r="AJ118" s="43">
        <v>1.8067E-2</v>
      </c>
      <c r="AK118" s="43">
        <v>1.57E-3</v>
      </c>
      <c r="AL118" s="43">
        <v>1.4265E-2</v>
      </c>
      <c r="AM118" s="47">
        <v>6.5979999999999997E-2</v>
      </c>
      <c r="AN118" s="100">
        <v>1.9861562499999999E-2</v>
      </c>
      <c r="AO118" s="118">
        <v>1.7413623536257469E-2</v>
      </c>
      <c r="AP118" s="275"/>
    </row>
    <row r="119" spans="2:42" x14ac:dyDescent="0.25">
      <c r="B119" s="274"/>
      <c r="C119" s="124">
        <v>54.292000000000002</v>
      </c>
      <c r="D119" s="43">
        <v>0.75766100000000003</v>
      </c>
      <c r="E119" s="43">
        <v>0.77566400000000002</v>
      </c>
      <c r="F119" s="43">
        <v>0.754494</v>
      </c>
      <c r="G119" s="43">
        <v>0.74513799999999997</v>
      </c>
      <c r="H119" s="43">
        <v>0.63103900000000002</v>
      </c>
      <c r="I119" s="43">
        <v>0.70691800000000005</v>
      </c>
      <c r="J119" s="43">
        <v>0.68092799999999998</v>
      </c>
      <c r="K119" s="43">
        <v>0.70430800000000005</v>
      </c>
      <c r="L119" s="43">
        <v>0.815577</v>
      </c>
      <c r="M119" s="43">
        <v>0.72853599999999996</v>
      </c>
      <c r="N119" s="43">
        <v>0.72984700000000002</v>
      </c>
      <c r="O119" s="43">
        <v>0.62666900000000003</v>
      </c>
      <c r="P119" s="43">
        <v>0.70009699999999997</v>
      </c>
      <c r="Q119" s="43">
        <v>0.66586599999999996</v>
      </c>
      <c r="R119" s="43">
        <v>0.74609199999999998</v>
      </c>
      <c r="S119" s="47">
        <v>0.576214</v>
      </c>
      <c r="T119" s="100">
        <v>0.7090654999999999</v>
      </c>
      <c r="U119" s="118">
        <v>6.1633823704196705E-2</v>
      </c>
      <c r="V119" s="79"/>
      <c r="W119" s="124">
        <v>54.292000000000002</v>
      </c>
      <c r="X119" s="43">
        <v>1.6015000000000001E-2</v>
      </c>
      <c r="Y119" s="43">
        <v>8.0359999999999997E-3</v>
      </c>
      <c r="Z119" s="43">
        <v>1.443E-2</v>
      </c>
      <c r="AA119" s="43">
        <v>8.3799999999999999E-4</v>
      </c>
      <c r="AB119" s="43">
        <v>9.2680000000000002E-3</v>
      </c>
      <c r="AC119" s="43">
        <v>1.6111E-2</v>
      </c>
      <c r="AD119" s="43">
        <v>3.2885999999999999E-2</v>
      </c>
      <c r="AE119" s="43">
        <v>1.4227999999999999E-2</v>
      </c>
      <c r="AF119" s="43">
        <v>1.3184E-2</v>
      </c>
      <c r="AG119" s="43">
        <v>5.7320999999999997E-2</v>
      </c>
      <c r="AH119" s="43">
        <v>1.8855E-2</v>
      </c>
      <c r="AI119" s="43">
        <v>5.3410000000000003E-3</v>
      </c>
      <c r="AJ119" s="43">
        <v>2.7354E-2</v>
      </c>
      <c r="AK119" s="43">
        <v>5.2300000000000003E-4</v>
      </c>
      <c r="AL119" s="43">
        <v>1.0833000000000001E-2</v>
      </c>
      <c r="AM119" s="47">
        <v>4.9252999999999998E-2</v>
      </c>
      <c r="AN119" s="100">
        <v>1.8404750000000001E-2</v>
      </c>
      <c r="AO119" s="118">
        <v>1.6072526403773612E-2</v>
      </c>
      <c r="AP119" s="275"/>
    </row>
    <row r="120" spans="2:42" x14ac:dyDescent="0.25">
      <c r="B120" s="274"/>
      <c r="C120" s="124">
        <v>54.792999999999999</v>
      </c>
      <c r="D120" s="43">
        <v>0.73825700000000005</v>
      </c>
      <c r="E120" s="43">
        <v>0.76036599999999999</v>
      </c>
      <c r="F120" s="43">
        <v>0.77728399999999997</v>
      </c>
      <c r="G120" s="43">
        <v>0.76712000000000002</v>
      </c>
      <c r="H120" s="43">
        <v>0.62277899999999997</v>
      </c>
      <c r="I120" s="43">
        <v>0.71766099999999999</v>
      </c>
      <c r="J120" s="43">
        <v>0.66274299999999997</v>
      </c>
      <c r="K120" s="43">
        <v>0.68499600000000005</v>
      </c>
      <c r="L120" s="43">
        <v>0.78129000000000004</v>
      </c>
      <c r="M120" s="43">
        <v>0.72409299999999999</v>
      </c>
      <c r="N120" s="43">
        <v>0.73806799999999995</v>
      </c>
      <c r="O120" s="43">
        <v>0.62273900000000004</v>
      </c>
      <c r="P120" s="43">
        <v>0.703959</v>
      </c>
      <c r="Q120" s="43">
        <v>0.66326300000000005</v>
      </c>
      <c r="R120" s="43">
        <v>0.73420700000000005</v>
      </c>
      <c r="S120" s="47">
        <v>0.59455499999999994</v>
      </c>
      <c r="T120" s="100">
        <v>0.70583624999999994</v>
      </c>
      <c r="U120" s="118">
        <v>5.8417914535982315E-2</v>
      </c>
      <c r="V120" s="79"/>
      <c r="W120" s="124">
        <v>54.792999999999999</v>
      </c>
      <c r="X120" s="43">
        <v>1.7648E-2</v>
      </c>
      <c r="Y120" s="43">
        <v>2.8140000000000001E-3</v>
      </c>
      <c r="Z120" s="43">
        <v>1.5573E-2</v>
      </c>
      <c r="AA120" s="43">
        <v>-1.2800000000000001E-3</v>
      </c>
      <c r="AB120" s="43">
        <v>8.3250000000000008E-3</v>
      </c>
      <c r="AC120" s="43">
        <v>2.64E-2</v>
      </c>
      <c r="AD120" s="43">
        <v>4.5615999999999997E-2</v>
      </c>
      <c r="AE120" s="43">
        <v>4.9201000000000002E-2</v>
      </c>
      <c r="AF120" s="43">
        <v>2.8049000000000001E-2</v>
      </c>
      <c r="AG120" s="43">
        <v>4.1946999999999998E-2</v>
      </c>
      <c r="AH120" s="43">
        <v>1.7926000000000001E-2</v>
      </c>
      <c r="AI120" s="43">
        <v>1.0175E-2</v>
      </c>
      <c r="AJ120" s="43">
        <v>1.0862E-2</v>
      </c>
      <c r="AK120" s="43">
        <v>1.15E-4</v>
      </c>
      <c r="AL120" s="43">
        <v>7.9450000000000007E-3</v>
      </c>
      <c r="AM120" s="47">
        <v>4.2333999999999997E-2</v>
      </c>
      <c r="AN120" s="100">
        <v>2.0228124999999993E-2</v>
      </c>
      <c r="AO120" s="118">
        <v>1.6790819348183508E-2</v>
      </c>
      <c r="AP120" s="275"/>
    </row>
    <row r="121" spans="2:42" x14ac:dyDescent="0.25">
      <c r="B121" s="274"/>
      <c r="C121" s="124">
        <v>55.290999999999997</v>
      </c>
      <c r="D121" s="43">
        <v>0.74587700000000001</v>
      </c>
      <c r="E121" s="43">
        <v>0.77876800000000002</v>
      </c>
      <c r="F121" s="43">
        <v>0.77220900000000003</v>
      </c>
      <c r="G121" s="43">
        <v>0.748081</v>
      </c>
      <c r="H121" s="43">
        <v>0.63622999999999996</v>
      </c>
      <c r="I121" s="43">
        <v>0.72203399999999995</v>
      </c>
      <c r="J121" s="43">
        <v>0.65587200000000001</v>
      </c>
      <c r="K121" s="43">
        <v>0.70608499999999996</v>
      </c>
      <c r="L121" s="43">
        <v>0.80842800000000004</v>
      </c>
      <c r="M121" s="43">
        <v>0.72927299999999995</v>
      </c>
      <c r="N121" s="43">
        <v>0.72983399999999998</v>
      </c>
      <c r="O121" s="43">
        <v>0.62920799999999999</v>
      </c>
      <c r="P121" s="43">
        <v>0.71496199999999999</v>
      </c>
      <c r="Q121" s="43">
        <v>0.64945600000000003</v>
      </c>
      <c r="R121" s="43">
        <v>0.74694400000000005</v>
      </c>
      <c r="S121" s="47">
        <v>0.59726500000000005</v>
      </c>
      <c r="T121" s="100">
        <v>0.71065787500000011</v>
      </c>
      <c r="U121" s="118">
        <v>6.0335662943099687E-2</v>
      </c>
      <c r="V121" s="79"/>
      <c r="W121" s="124">
        <v>55.290999999999997</v>
      </c>
      <c r="X121" s="43">
        <v>2.0445000000000001E-2</v>
      </c>
      <c r="Y121" s="43">
        <v>1.3747000000000001E-2</v>
      </c>
      <c r="Z121" s="43">
        <v>1.8846999999999999E-2</v>
      </c>
      <c r="AA121" s="43">
        <v>1.3344999999999999E-2</v>
      </c>
      <c r="AB121" s="43">
        <v>1.3320000000000001E-3</v>
      </c>
      <c r="AC121" s="43">
        <v>1.6702999999999999E-2</v>
      </c>
      <c r="AD121" s="43">
        <v>1.5583E-2</v>
      </c>
      <c r="AE121" s="43">
        <v>4.5876E-2</v>
      </c>
      <c r="AF121" s="43">
        <v>1.7881999999999999E-2</v>
      </c>
      <c r="AG121" s="43">
        <v>5.3615999999999997E-2</v>
      </c>
      <c r="AH121" s="43">
        <v>3.1126999999999998E-2</v>
      </c>
      <c r="AI121" s="43">
        <v>7.0080000000000003E-3</v>
      </c>
      <c r="AJ121" s="43">
        <v>1.9852999999999999E-2</v>
      </c>
      <c r="AK121" s="43">
        <v>-3.8300000000000001E-3</v>
      </c>
      <c r="AL121" s="43">
        <v>1.5433000000000001E-2</v>
      </c>
      <c r="AM121" s="47">
        <v>4.1167000000000002E-2</v>
      </c>
      <c r="AN121" s="100">
        <v>2.0508374999999999E-2</v>
      </c>
      <c r="AO121" s="118">
        <v>1.5477158446670157E-2</v>
      </c>
      <c r="AP121" s="275"/>
    </row>
    <row r="122" spans="2:42" x14ac:dyDescent="0.25">
      <c r="B122" s="274"/>
      <c r="C122" s="124">
        <v>55.792999999999999</v>
      </c>
      <c r="D122" s="43">
        <v>0.74532399999999999</v>
      </c>
      <c r="E122" s="43">
        <v>0.75744599999999995</v>
      </c>
      <c r="F122" s="43">
        <v>0.76544900000000005</v>
      </c>
      <c r="G122" s="43">
        <v>0.78446700000000003</v>
      </c>
      <c r="H122" s="43">
        <v>0.61412100000000003</v>
      </c>
      <c r="I122" s="43">
        <v>0.71459300000000003</v>
      </c>
      <c r="J122" s="43">
        <v>0.675292</v>
      </c>
      <c r="K122" s="43">
        <v>0.69006900000000004</v>
      </c>
      <c r="L122" s="43">
        <v>0.79933600000000005</v>
      </c>
      <c r="M122" s="43">
        <v>0.73452499999999998</v>
      </c>
      <c r="N122" s="43">
        <v>0.73859900000000001</v>
      </c>
      <c r="O122" s="43">
        <v>0.64027400000000001</v>
      </c>
      <c r="P122" s="43">
        <v>0.72010600000000002</v>
      </c>
      <c r="Q122" s="43">
        <v>0.66522899999999996</v>
      </c>
      <c r="R122" s="43">
        <v>0.74668100000000004</v>
      </c>
      <c r="S122" s="47">
        <v>0.58490299999999995</v>
      </c>
      <c r="T122" s="100">
        <v>0.71102587500000003</v>
      </c>
      <c r="U122" s="118">
        <v>6.1254173425027411E-2</v>
      </c>
      <c r="V122" s="79"/>
      <c r="W122" s="124">
        <v>55.792999999999999</v>
      </c>
      <c r="X122" s="43">
        <v>2.2345E-2</v>
      </c>
      <c r="Y122" s="43">
        <v>6.3420000000000004E-3</v>
      </c>
      <c r="Z122" s="43">
        <v>2.2245000000000001E-2</v>
      </c>
      <c r="AA122" s="43">
        <v>5.5069999999999997E-3</v>
      </c>
      <c r="AB122" s="43">
        <v>-6.9999999999999999E-4</v>
      </c>
      <c r="AC122" s="43">
        <v>2.3625E-2</v>
      </c>
      <c r="AD122" s="43">
        <v>2.1863E-2</v>
      </c>
      <c r="AE122" s="43">
        <v>5.7002999999999998E-2</v>
      </c>
      <c r="AF122" s="43">
        <v>4.7144999999999999E-2</v>
      </c>
      <c r="AG122" s="43">
        <v>5.9646999999999999E-2</v>
      </c>
      <c r="AH122" s="43">
        <v>2.4759E-2</v>
      </c>
      <c r="AI122" s="43">
        <v>1.3187000000000001E-2</v>
      </c>
      <c r="AJ122" s="43">
        <v>1.2485E-2</v>
      </c>
      <c r="AK122" s="43">
        <v>1.4369999999999999E-3</v>
      </c>
      <c r="AL122" s="43">
        <v>1.0949E-2</v>
      </c>
      <c r="AM122" s="47">
        <v>4.7017000000000003E-2</v>
      </c>
      <c r="AN122" s="100">
        <v>2.3428499999999998E-2</v>
      </c>
      <c r="AO122" s="118">
        <v>1.9363326914556805E-2</v>
      </c>
      <c r="AP122" s="275"/>
    </row>
    <row r="123" spans="2:42" x14ac:dyDescent="0.25">
      <c r="B123" s="274"/>
      <c r="C123" s="124">
        <v>56.29</v>
      </c>
      <c r="D123" s="43">
        <v>0.76819099999999996</v>
      </c>
      <c r="E123" s="43">
        <v>0.77359500000000003</v>
      </c>
      <c r="F123" s="43">
        <v>0.80660200000000004</v>
      </c>
      <c r="G123" s="43">
        <v>0.77121799999999996</v>
      </c>
      <c r="H123" s="43">
        <v>0.62843599999999999</v>
      </c>
      <c r="I123" s="43">
        <v>0.72307999999999995</v>
      </c>
      <c r="J123" s="43">
        <v>0.67135100000000003</v>
      </c>
      <c r="K123" s="43">
        <v>0.69656300000000004</v>
      </c>
      <c r="L123" s="43">
        <v>0.80154400000000003</v>
      </c>
      <c r="M123" s="43">
        <v>0.74792800000000004</v>
      </c>
      <c r="N123" s="43">
        <v>0.731182</v>
      </c>
      <c r="O123" s="43">
        <v>0.65104300000000004</v>
      </c>
      <c r="P123" s="43">
        <v>0.71984700000000001</v>
      </c>
      <c r="Q123" s="43">
        <v>0.67173799999999995</v>
      </c>
      <c r="R123" s="43">
        <v>0.74196200000000001</v>
      </c>
      <c r="S123" s="47">
        <v>0.61052300000000004</v>
      </c>
      <c r="T123" s="100">
        <v>0.71967518749999981</v>
      </c>
      <c r="U123" s="118">
        <v>5.9850958315044264E-2</v>
      </c>
      <c r="V123" s="79"/>
      <c r="W123" s="124">
        <v>56.29</v>
      </c>
      <c r="X123" s="43">
        <v>1.9758000000000001E-2</v>
      </c>
      <c r="Y123" s="43">
        <v>5.4869999999999997E-3</v>
      </c>
      <c r="Z123" s="43">
        <v>1.7736999999999999E-2</v>
      </c>
      <c r="AA123" s="43">
        <v>-2.9299999999999999E-3</v>
      </c>
      <c r="AB123" s="43">
        <v>-6.1799999999999997E-3</v>
      </c>
      <c r="AC123" s="43">
        <v>3.0868E-2</v>
      </c>
      <c r="AD123" s="43">
        <v>5.2227999999999997E-2</v>
      </c>
      <c r="AE123" s="43">
        <v>3.7187999999999999E-2</v>
      </c>
      <c r="AF123" s="43">
        <v>2.4603E-2</v>
      </c>
      <c r="AG123" s="43">
        <v>3.4613999999999999E-2</v>
      </c>
      <c r="AH123" s="43">
        <v>3.3702999999999997E-2</v>
      </c>
      <c r="AI123" s="43">
        <v>2.4589999999999998E-3</v>
      </c>
      <c r="AJ123" s="43">
        <v>1.4833000000000001E-2</v>
      </c>
      <c r="AK123" s="43">
        <v>-3.2699999999999999E-3</v>
      </c>
      <c r="AL123" s="43">
        <v>1.234E-2</v>
      </c>
      <c r="AM123" s="47">
        <v>2.9864999999999999E-2</v>
      </c>
      <c r="AN123" s="100">
        <v>1.8956437499999999E-2</v>
      </c>
      <c r="AO123" s="118">
        <v>1.6962988533741136E-2</v>
      </c>
      <c r="AP123" s="275"/>
    </row>
    <row r="124" spans="2:42" x14ac:dyDescent="0.25">
      <c r="B124" s="274"/>
      <c r="C124" s="124">
        <v>56.792000000000002</v>
      </c>
      <c r="D124" s="43">
        <v>0.77261999999999997</v>
      </c>
      <c r="E124" s="43">
        <v>0.78227899999999995</v>
      </c>
      <c r="F124" s="43">
        <v>0.79134400000000005</v>
      </c>
      <c r="G124" s="43">
        <v>0.76086299999999996</v>
      </c>
      <c r="H124" s="43">
        <v>0.63573000000000002</v>
      </c>
      <c r="I124" s="43">
        <v>0.71853599999999995</v>
      </c>
      <c r="J124" s="43">
        <v>0.68637899999999996</v>
      </c>
      <c r="K124" s="43">
        <v>0.67857699999999999</v>
      </c>
      <c r="L124" s="43">
        <v>0.80671400000000004</v>
      </c>
      <c r="M124" s="43">
        <v>0.72896000000000005</v>
      </c>
      <c r="N124" s="43">
        <v>0.728746</v>
      </c>
      <c r="O124" s="43">
        <v>0.64868999999999999</v>
      </c>
      <c r="P124" s="43">
        <v>0.74441299999999999</v>
      </c>
      <c r="Q124" s="43">
        <v>0.67081100000000005</v>
      </c>
      <c r="R124" s="43">
        <v>0.73557600000000001</v>
      </c>
      <c r="S124" s="47">
        <v>0.61053599999999997</v>
      </c>
      <c r="T124" s="100">
        <v>0.71879837499999999</v>
      </c>
      <c r="U124" s="118">
        <v>5.8501133347283685E-2</v>
      </c>
      <c r="V124" s="79"/>
      <c r="W124" s="124">
        <v>56.792000000000002</v>
      </c>
      <c r="X124" s="43">
        <v>2.2418E-2</v>
      </c>
      <c r="Y124" s="43">
        <v>-1.0200000000000001E-3</v>
      </c>
      <c r="Z124" s="43">
        <v>1.0859000000000001E-2</v>
      </c>
      <c r="AA124" s="43">
        <v>5.169E-3</v>
      </c>
      <c r="AB124" s="43">
        <v>3.607E-3</v>
      </c>
      <c r="AC124" s="43">
        <v>2.2457000000000001E-2</v>
      </c>
      <c r="AD124" s="43">
        <v>2.5335E-2</v>
      </c>
      <c r="AE124" s="43">
        <v>2.3314999999999999E-2</v>
      </c>
      <c r="AF124" s="43">
        <v>3.8523000000000002E-2</v>
      </c>
      <c r="AG124" s="43">
        <v>4.3852000000000002E-2</v>
      </c>
      <c r="AH124" s="43">
        <v>1.9536000000000001E-2</v>
      </c>
      <c r="AI124" s="43">
        <v>9.8379999999999995E-3</v>
      </c>
      <c r="AJ124" s="43">
        <v>1.4522E-2</v>
      </c>
      <c r="AK124" s="43">
        <v>6.4270000000000004E-3</v>
      </c>
      <c r="AL124" s="43">
        <v>1.4197E-2</v>
      </c>
      <c r="AM124" s="47">
        <v>5.4961999999999997E-2</v>
      </c>
      <c r="AN124" s="100">
        <v>1.9624812500000002E-2</v>
      </c>
      <c r="AO124" s="118">
        <v>1.5381638626270176E-2</v>
      </c>
      <c r="AP124" s="275"/>
    </row>
    <row r="125" spans="2:42" x14ac:dyDescent="0.25">
      <c r="B125" s="274"/>
      <c r="C125" s="124">
        <v>57.29</v>
      </c>
      <c r="D125" s="43">
        <v>0.76822100000000004</v>
      </c>
      <c r="E125" s="43">
        <v>0.78408599999999995</v>
      </c>
      <c r="F125" s="43">
        <v>0.78601600000000005</v>
      </c>
      <c r="G125" s="43">
        <v>0.77914499999999998</v>
      </c>
      <c r="H125" s="43">
        <v>0.64141599999999999</v>
      </c>
      <c r="I125" s="43">
        <v>0.71782000000000001</v>
      </c>
      <c r="J125" s="43">
        <v>0.69269700000000001</v>
      </c>
      <c r="K125" s="43">
        <v>0.68859300000000001</v>
      </c>
      <c r="L125" s="43">
        <v>0.80741300000000005</v>
      </c>
      <c r="M125" s="43">
        <v>0.74007500000000004</v>
      </c>
      <c r="N125" s="43">
        <v>0.74649299999999996</v>
      </c>
      <c r="O125" s="43">
        <v>0.63866199999999995</v>
      </c>
      <c r="P125" s="43">
        <v>0.73155000000000003</v>
      </c>
      <c r="Q125" s="43">
        <v>0.68122700000000003</v>
      </c>
      <c r="R125" s="43">
        <v>0.76057399999999997</v>
      </c>
      <c r="S125" s="47">
        <v>0.58827200000000002</v>
      </c>
      <c r="T125" s="100">
        <v>0.72201625000000003</v>
      </c>
      <c r="U125" s="118">
        <v>6.2253557426062006E-2</v>
      </c>
      <c r="V125" s="79"/>
      <c r="W125" s="124">
        <v>57.29</v>
      </c>
      <c r="X125" s="43">
        <v>1.5393E-2</v>
      </c>
      <c r="Y125" s="43">
        <v>9.3640000000000008E-3</v>
      </c>
      <c r="Z125" s="43">
        <v>1.3599E-2</v>
      </c>
      <c r="AA125" s="43">
        <v>3.6830000000000001E-3</v>
      </c>
      <c r="AB125" s="43">
        <v>-5.5000000000000002E-5</v>
      </c>
      <c r="AC125" s="43">
        <v>1.7888000000000001E-2</v>
      </c>
      <c r="AD125" s="43">
        <v>3.9198999999999998E-2</v>
      </c>
      <c r="AE125" s="43">
        <v>1.8481999999999998E-2</v>
      </c>
      <c r="AF125" s="43">
        <v>3.7897E-2</v>
      </c>
      <c r="AG125" s="43">
        <v>5.0992999999999997E-2</v>
      </c>
      <c r="AH125" s="43">
        <v>5.078E-3</v>
      </c>
      <c r="AI125" s="43">
        <v>7.3000000000000001E-3</v>
      </c>
      <c r="AJ125" s="43">
        <v>1.9574000000000001E-2</v>
      </c>
      <c r="AK125" s="43">
        <v>-7.4099999999999999E-3</v>
      </c>
      <c r="AL125" s="43">
        <v>1.3439E-2</v>
      </c>
      <c r="AM125" s="47">
        <v>6.2039999999999998E-2</v>
      </c>
      <c r="AN125" s="100">
        <v>1.9154000000000001E-2</v>
      </c>
      <c r="AO125" s="118">
        <v>1.903401676297815E-2</v>
      </c>
      <c r="AP125" s="275"/>
    </row>
    <row r="126" spans="2:42" x14ac:dyDescent="0.25">
      <c r="B126" s="274"/>
      <c r="C126" s="124">
        <v>57.792999999999999</v>
      </c>
      <c r="D126" s="43">
        <v>0.75805</v>
      </c>
      <c r="E126" s="43">
        <v>0.77771800000000002</v>
      </c>
      <c r="F126" s="43">
        <v>0.76094200000000001</v>
      </c>
      <c r="G126" s="43">
        <v>0.77204799999999996</v>
      </c>
      <c r="H126" s="43">
        <v>0.64094099999999998</v>
      </c>
      <c r="I126" s="43">
        <v>0.71756900000000001</v>
      </c>
      <c r="J126" s="43">
        <v>0.69529099999999999</v>
      </c>
      <c r="K126" s="43">
        <v>0.68973200000000001</v>
      </c>
      <c r="L126" s="43">
        <v>0.77461599999999997</v>
      </c>
      <c r="M126" s="43">
        <v>0.76998999999999995</v>
      </c>
      <c r="N126" s="43">
        <v>0.75196099999999999</v>
      </c>
      <c r="O126" s="43">
        <v>0.62409899999999996</v>
      </c>
      <c r="P126" s="43">
        <v>0.72362700000000002</v>
      </c>
      <c r="Q126" s="43">
        <v>0.68177500000000002</v>
      </c>
      <c r="R126" s="43">
        <v>0.74301300000000003</v>
      </c>
      <c r="S126" s="47">
        <v>0.59246500000000002</v>
      </c>
      <c r="T126" s="100">
        <v>0.71711481249999998</v>
      </c>
      <c r="U126" s="118">
        <v>5.8185702455979968E-2</v>
      </c>
      <c r="V126" s="79"/>
      <c r="W126" s="124">
        <v>57.792999999999999</v>
      </c>
      <c r="X126" s="43">
        <v>2.469E-2</v>
      </c>
      <c r="Y126" s="43">
        <v>9.5379999999999996E-3</v>
      </c>
      <c r="Z126" s="43">
        <v>1.0069E-2</v>
      </c>
      <c r="AA126" s="43">
        <v>1.0458E-2</v>
      </c>
      <c r="AB126" s="43">
        <v>-6.0200000000000002E-3</v>
      </c>
      <c r="AC126" s="43">
        <v>3.1866999999999999E-2</v>
      </c>
      <c r="AD126" s="43">
        <v>2.3477999999999999E-2</v>
      </c>
      <c r="AE126" s="43">
        <v>3.4085999999999998E-2</v>
      </c>
      <c r="AF126" s="43">
        <v>2.383E-2</v>
      </c>
      <c r="AG126" s="43">
        <v>5.9838000000000002E-2</v>
      </c>
      <c r="AH126" s="43">
        <v>3.2453999999999997E-2</v>
      </c>
      <c r="AI126" s="43">
        <v>9.3030000000000005E-3</v>
      </c>
      <c r="AJ126" s="43">
        <v>1.2389000000000001E-2</v>
      </c>
      <c r="AK126" s="43">
        <v>1.8140000000000001E-3</v>
      </c>
      <c r="AL126" s="43">
        <v>1.0142E-2</v>
      </c>
      <c r="AM126" s="47">
        <v>6.4169000000000004E-2</v>
      </c>
      <c r="AN126" s="100">
        <v>2.20065625E-2</v>
      </c>
      <c r="AO126" s="118">
        <v>1.9309899119255739E-2</v>
      </c>
      <c r="AP126" s="275"/>
    </row>
    <row r="127" spans="2:42" x14ac:dyDescent="0.25">
      <c r="B127" s="274"/>
      <c r="C127" s="124">
        <v>58.290999999999997</v>
      </c>
      <c r="D127" s="43">
        <v>0.77913399999999999</v>
      </c>
      <c r="E127" s="43">
        <v>0.79300000000000004</v>
      </c>
      <c r="F127" s="43">
        <v>0.77737999999999996</v>
      </c>
      <c r="G127" s="43">
        <v>0.78873499999999996</v>
      </c>
      <c r="H127" s="43">
        <v>0.63882099999999997</v>
      </c>
      <c r="I127" s="43">
        <v>0.74024400000000001</v>
      </c>
      <c r="J127" s="43">
        <v>0.67880099999999999</v>
      </c>
      <c r="K127" s="43">
        <v>0.70064899999999997</v>
      </c>
      <c r="L127" s="43">
        <v>0.78790400000000005</v>
      </c>
      <c r="M127" s="43">
        <v>0.76993699999999998</v>
      </c>
      <c r="N127" s="43">
        <v>0.74622599999999994</v>
      </c>
      <c r="O127" s="43">
        <v>0.65577099999999999</v>
      </c>
      <c r="P127" s="43">
        <v>0.72147700000000003</v>
      </c>
      <c r="Q127" s="43">
        <v>0.704538</v>
      </c>
      <c r="R127" s="43">
        <v>0.73588399999999998</v>
      </c>
      <c r="S127" s="47">
        <v>0.59095500000000001</v>
      </c>
      <c r="T127" s="100">
        <v>0.72559099999999987</v>
      </c>
      <c r="U127" s="118">
        <v>6.0265140625959446E-2</v>
      </c>
      <c r="V127" s="79"/>
      <c r="W127" s="124">
        <v>58.290999999999997</v>
      </c>
      <c r="X127" s="43">
        <v>1.9030999999999999E-2</v>
      </c>
      <c r="Y127" s="43">
        <v>6.6399999999999999E-4</v>
      </c>
      <c r="Z127" s="43">
        <v>2.4597999999999998E-2</v>
      </c>
      <c r="AA127" s="43">
        <v>6.6550000000000003E-3</v>
      </c>
      <c r="AB127" s="43">
        <v>3.4499999999999999E-3</v>
      </c>
      <c r="AC127" s="43">
        <v>3.3558999999999999E-2</v>
      </c>
      <c r="AD127" s="43">
        <v>5.4863000000000002E-2</v>
      </c>
      <c r="AE127" s="43">
        <v>3.0363000000000001E-2</v>
      </c>
      <c r="AF127" s="43">
        <v>4.3735000000000003E-2</v>
      </c>
      <c r="AG127" s="43">
        <v>4.1277000000000001E-2</v>
      </c>
      <c r="AH127" s="43">
        <v>8.9079999999999993E-3</v>
      </c>
      <c r="AI127" s="43">
        <v>5.6090000000000003E-3</v>
      </c>
      <c r="AJ127" s="43">
        <v>1.1698999999999999E-2</v>
      </c>
      <c r="AK127" s="43">
        <v>2.4529999999999999E-3</v>
      </c>
      <c r="AL127" s="43">
        <v>1.1639E-2</v>
      </c>
      <c r="AM127" s="47">
        <v>4.0029000000000002E-2</v>
      </c>
      <c r="AN127" s="100">
        <v>2.1158249999999997E-2</v>
      </c>
      <c r="AO127" s="118">
        <v>1.7372815137449659E-2</v>
      </c>
      <c r="AP127" s="275"/>
    </row>
    <row r="128" spans="2:42" x14ac:dyDescent="0.25">
      <c r="B128" s="274"/>
      <c r="C128" s="124">
        <v>58.792000000000002</v>
      </c>
      <c r="D128" s="43">
        <v>0.75951400000000002</v>
      </c>
      <c r="E128" s="43">
        <v>0.77198500000000003</v>
      </c>
      <c r="F128" s="43">
        <v>0.78724700000000003</v>
      </c>
      <c r="G128" s="43">
        <v>0.77982700000000005</v>
      </c>
      <c r="H128" s="43">
        <v>0.64616300000000004</v>
      </c>
      <c r="I128" s="43">
        <v>0.72630300000000003</v>
      </c>
      <c r="J128" s="43">
        <v>0.68046499999999999</v>
      </c>
      <c r="K128" s="43">
        <v>0.72061399999999998</v>
      </c>
      <c r="L128" s="43">
        <v>0.82136900000000002</v>
      </c>
      <c r="M128" s="43">
        <v>0.765872</v>
      </c>
      <c r="N128" s="43">
        <v>0.74436599999999997</v>
      </c>
      <c r="O128" s="43">
        <v>0.63654299999999997</v>
      </c>
      <c r="P128" s="43">
        <v>0.72342300000000004</v>
      </c>
      <c r="Q128" s="43">
        <v>0.69830899999999996</v>
      </c>
      <c r="R128" s="43">
        <v>0.75643099999999996</v>
      </c>
      <c r="S128" s="47">
        <v>0.58708400000000005</v>
      </c>
      <c r="T128" s="100">
        <v>0.72534468750000003</v>
      </c>
      <c r="U128" s="118">
        <v>6.2384817909187651E-2</v>
      </c>
      <c r="V128" s="79"/>
      <c r="W128" s="124">
        <v>58.792000000000002</v>
      </c>
      <c r="X128" s="43">
        <v>1.8981999999999999E-2</v>
      </c>
      <c r="Y128" s="43">
        <v>2.5302000000000002E-2</v>
      </c>
      <c r="Z128" s="43">
        <v>1.4133E-2</v>
      </c>
      <c r="AA128" s="43">
        <v>3.493E-3</v>
      </c>
      <c r="AB128" s="43">
        <v>5.9750000000000003E-3</v>
      </c>
      <c r="AC128" s="43">
        <v>9.5790000000000007E-3</v>
      </c>
      <c r="AD128" s="43">
        <v>2.7649E-2</v>
      </c>
      <c r="AE128" s="43">
        <v>2.0830000000000001E-2</v>
      </c>
      <c r="AF128" s="43">
        <v>4.0607999999999998E-2</v>
      </c>
      <c r="AG128" s="43">
        <v>5.3511000000000003E-2</v>
      </c>
      <c r="AH128" s="43">
        <v>1.4704999999999999E-2</v>
      </c>
      <c r="AI128" s="43">
        <v>1.2367E-2</v>
      </c>
      <c r="AJ128" s="43">
        <v>2.1739000000000001E-2</v>
      </c>
      <c r="AK128" s="43">
        <v>-4.7600000000000003E-3</v>
      </c>
      <c r="AL128" s="43">
        <v>1.695E-2</v>
      </c>
      <c r="AM128" s="47">
        <v>4.7356000000000002E-2</v>
      </c>
      <c r="AN128" s="100">
        <v>2.0526187500000004E-2</v>
      </c>
      <c r="AO128" s="118">
        <v>1.5713742852330456E-2</v>
      </c>
      <c r="AP128" s="275"/>
    </row>
    <row r="129" spans="2:42" x14ac:dyDescent="0.25">
      <c r="B129" s="274"/>
      <c r="C129" s="124">
        <v>59.29</v>
      </c>
      <c r="D129" s="43">
        <v>0.75103600000000004</v>
      </c>
      <c r="E129" s="43">
        <v>0.793906</v>
      </c>
      <c r="F129" s="43">
        <v>0.767679</v>
      </c>
      <c r="G129" s="43">
        <v>0.79051899999999997</v>
      </c>
      <c r="H129" s="43">
        <v>0.64576500000000003</v>
      </c>
      <c r="I129" s="43">
        <v>0.74459299999999995</v>
      </c>
      <c r="J129" s="43">
        <v>0.673813</v>
      </c>
      <c r="K129" s="43">
        <v>0.69475299999999995</v>
      </c>
      <c r="L129" s="43">
        <v>0.80231399999999997</v>
      </c>
      <c r="M129" s="43">
        <v>0.74673199999999995</v>
      </c>
      <c r="N129" s="43">
        <v>0.75014700000000001</v>
      </c>
      <c r="O129" s="43">
        <v>0.65556999999999999</v>
      </c>
      <c r="P129" s="43">
        <v>0.72884300000000002</v>
      </c>
      <c r="Q129" s="43">
        <v>0.713252</v>
      </c>
      <c r="R129" s="43">
        <v>0.76271100000000003</v>
      </c>
      <c r="S129" s="47">
        <v>0.59703300000000004</v>
      </c>
      <c r="T129" s="100">
        <v>0.72616662499999995</v>
      </c>
      <c r="U129" s="118">
        <v>5.8633618829558858E-2</v>
      </c>
      <c r="V129" s="79"/>
      <c r="W129" s="124">
        <v>59.29</v>
      </c>
      <c r="X129" s="43">
        <v>2.5749000000000001E-2</v>
      </c>
      <c r="Y129" s="43">
        <v>1.4851E-2</v>
      </c>
      <c r="Z129" s="43">
        <v>1.5622E-2</v>
      </c>
      <c r="AA129" s="43">
        <v>1.1457999999999999E-2</v>
      </c>
      <c r="AB129" s="43">
        <v>-1.6660000000000001E-2</v>
      </c>
      <c r="AC129" s="43">
        <v>1.5079E-2</v>
      </c>
      <c r="AD129" s="43">
        <v>2.7671999999999999E-2</v>
      </c>
      <c r="AE129" s="43">
        <v>2.8944999999999999E-2</v>
      </c>
      <c r="AF129" s="43">
        <v>2.6221999999999999E-2</v>
      </c>
      <c r="AG129" s="43">
        <v>6.5429000000000001E-2</v>
      </c>
      <c r="AH129" s="43">
        <v>4.9090000000000002E-2</v>
      </c>
      <c r="AI129" s="43">
        <v>8.4139999999999996E-3</v>
      </c>
      <c r="AJ129" s="43">
        <v>1.6213000000000002E-2</v>
      </c>
      <c r="AK129" s="43">
        <v>4.3819999999999996E-3</v>
      </c>
      <c r="AL129" s="43">
        <v>1.0560999999999999E-2</v>
      </c>
      <c r="AM129" s="47">
        <v>6.1580999999999997E-2</v>
      </c>
      <c r="AN129" s="100">
        <v>2.2787999999999996E-2</v>
      </c>
      <c r="AO129" s="118">
        <v>2.1124522230494748E-2</v>
      </c>
      <c r="AP129" s="275"/>
    </row>
    <row r="130" spans="2:42" x14ac:dyDescent="0.25">
      <c r="B130" s="274"/>
      <c r="C130" s="124">
        <v>59.792000000000002</v>
      </c>
      <c r="D130" s="43">
        <v>0.73892800000000003</v>
      </c>
      <c r="E130" s="43">
        <v>0.77334800000000004</v>
      </c>
      <c r="F130" s="43">
        <v>0.80115499999999995</v>
      </c>
      <c r="G130" s="43">
        <v>0.80250299999999997</v>
      </c>
      <c r="H130" s="43">
        <v>0.63309599999999999</v>
      </c>
      <c r="I130" s="43">
        <v>0.74082800000000004</v>
      </c>
      <c r="J130" s="43">
        <v>0.680504</v>
      </c>
      <c r="K130" s="43">
        <v>0.70326200000000005</v>
      </c>
      <c r="L130" s="43">
        <v>0.80688300000000002</v>
      </c>
      <c r="M130" s="43">
        <v>0.76019599999999998</v>
      </c>
      <c r="N130" s="43">
        <v>0.74405699999999997</v>
      </c>
      <c r="O130" s="43">
        <v>0.64081200000000005</v>
      </c>
      <c r="P130" s="43">
        <v>0.75263400000000003</v>
      </c>
      <c r="Q130" s="43">
        <v>0.706511</v>
      </c>
      <c r="R130" s="43">
        <v>0.75413600000000003</v>
      </c>
      <c r="S130" s="47">
        <v>0.61592400000000003</v>
      </c>
      <c r="T130" s="100">
        <v>0.72842356250000007</v>
      </c>
      <c r="U130" s="118">
        <v>6.0302528606981577E-2</v>
      </c>
      <c r="V130" s="79"/>
      <c r="W130" s="124">
        <v>59.792000000000002</v>
      </c>
      <c r="X130" s="43">
        <v>2.0381E-2</v>
      </c>
      <c r="Y130" s="43">
        <v>-2.6199999999999999E-3</v>
      </c>
      <c r="Z130" s="43">
        <v>1.2455000000000001E-2</v>
      </c>
      <c r="AA130" s="43">
        <v>7.7039999999999999E-3</v>
      </c>
      <c r="AB130" s="43">
        <v>4.9020000000000001E-3</v>
      </c>
      <c r="AC130" s="43">
        <v>2.0257000000000001E-2</v>
      </c>
      <c r="AD130" s="43">
        <v>3.6334999999999999E-2</v>
      </c>
      <c r="AE130" s="43">
        <v>6.7460000000000006E-2</v>
      </c>
      <c r="AF130" s="43">
        <v>2.1621999999999999E-2</v>
      </c>
      <c r="AG130" s="43">
        <v>4.1803E-2</v>
      </c>
      <c r="AH130" s="43">
        <v>3.6246E-2</v>
      </c>
      <c r="AI130" s="43">
        <v>4.7109999999999999E-3</v>
      </c>
      <c r="AJ130" s="43">
        <v>8.0230000000000006E-3</v>
      </c>
      <c r="AK130" s="43">
        <v>-1.49E-3</v>
      </c>
      <c r="AL130" s="43">
        <v>1.1407E-2</v>
      </c>
      <c r="AM130" s="47">
        <v>6.0090999999999999E-2</v>
      </c>
      <c r="AN130" s="100">
        <v>2.1830437500000004E-2</v>
      </c>
      <c r="AO130" s="118">
        <v>2.1096135421663532E-2</v>
      </c>
      <c r="AP130" s="275"/>
    </row>
    <row r="131" spans="2:42" x14ac:dyDescent="0.25">
      <c r="B131" s="274"/>
      <c r="C131" s="124">
        <v>60.292000000000002</v>
      </c>
      <c r="D131" s="43">
        <v>0.74748700000000001</v>
      </c>
      <c r="E131" s="43">
        <v>0.76814400000000005</v>
      </c>
      <c r="F131" s="43">
        <v>0.77940799999999999</v>
      </c>
      <c r="G131" s="43">
        <v>0.76758999999999999</v>
      </c>
      <c r="H131" s="43">
        <v>0.64253099999999996</v>
      </c>
      <c r="I131" s="43">
        <v>0.74055800000000005</v>
      </c>
      <c r="J131" s="43">
        <v>0.68889100000000003</v>
      </c>
      <c r="K131" s="43">
        <v>0.71532300000000004</v>
      </c>
      <c r="L131" s="43">
        <v>0.82703899999999997</v>
      </c>
      <c r="M131" s="43">
        <v>0.76367200000000002</v>
      </c>
      <c r="N131" s="43">
        <v>0.741031</v>
      </c>
      <c r="O131" s="43">
        <v>0.65303100000000003</v>
      </c>
      <c r="P131" s="43">
        <v>0.75953800000000005</v>
      </c>
      <c r="Q131" s="43">
        <v>0.71681600000000001</v>
      </c>
      <c r="R131" s="43">
        <v>0.75621400000000005</v>
      </c>
      <c r="S131" s="47">
        <v>0.60607200000000006</v>
      </c>
      <c r="T131" s="100">
        <v>0.72958406249999985</v>
      </c>
      <c r="U131" s="118">
        <v>5.7135935712962931E-2</v>
      </c>
      <c r="V131" s="79"/>
      <c r="W131" s="124">
        <v>60.292000000000002</v>
      </c>
      <c r="X131" s="43">
        <v>1.7899000000000002E-2</v>
      </c>
      <c r="Y131" s="43">
        <v>1.031E-2</v>
      </c>
      <c r="Z131" s="43">
        <v>9.7099999999999997E-4</v>
      </c>
      <c r="AA131" s="43">
        <v>4.4510000000000001E-3</v>
      </c>
      <c r="AB131" s="43">
        <v>-3.15E-3</v>
      </c>
      <c r="AC131" s="43">
        <v>4.0226999999999999E-2</v>
      </c>
      <c r="AD131" s="43">
        <v>3.5612999999999999E-2</v>
      </c>
      <c r="AE131" s="43">
        <v>3.2842999999999997E-2</v>
      </c>
      <c r="AF131" s="43">
        <v>1.1271E-2</v>
      </c>
      <c r="AG131" s="43">
        <v>5.1769000000000003E-2</v>
      </c>
      <c r="AH131" s="43">
        <v>3.8427999999999997E-2</v>
      </c>
      <c r="AI131" s="43">
        <v>7.3610000000000004E-3</v>
      </c>
      <c r="AJ131" s="43">
        <v>1.2468999999999999E-2</v>
      </c>
      <c r="AK131" s="43">
        <v>5.9179999999999996E-3</v>
      </c>
      <c r="AL131" s="43">
        <v>1.0248999999999999E-2</v>
      </c>
      <c r="AM131" s="47">
        <v>4.2476E-2</v>
      </c>
      <c r="AN131" s="100">
        <v>1.9944062500000002E-2</v>
      </c>
      <c r="AO131" s="118">
        <v>1.7312747702078753E-2</v>
      </c>
      <c r="AP131" s="275"/>
    </row>
    <row r="132" spans="2:42" x14ac:dyDescent="0.25">
      <c r="B132" s="274"/>
      <c r="C132" s="124">
        <v>60.790999999999997</v>
      </c>
      <c r="D132" s="43">
        <v>0.74333499999999997</v>
      </c>
      <c r="E132" s="43">
        <v>0.79603000000000002</v>
      </c>
      <c r="F132" s="43">
        <v>0.79570700000000005</v>
      </c>
      <c r="G132" s="43">
        <v>0.78235699999999997</v>
      </c>
      <c r="H132" s="43">
        <v>0.63633799999999996</v>
      </c>
      <c r="I132" s="43">
        <v>0.74353899999999995</v>
      </c>
      <c r="J132" s="43">
        <v>0.69068200000000002</v>
      </c>
      <c r="K132" s="43">
        <v>0.71523300000000001</v>
      </c>
      <c r="L132" s="43">
        <v>0.81752999999999998</v>
      </c>
      <c r="M132" s="43">
        <v>0.77319499999999997</v>
      </c>
      <c r="N132" s="43">
        <v>0.75066500000000003</v>
      </c>
      <c r="O132" s="43">
        <v>0.64229999999999998</v>
      </c>
      <c r="P132" s="43">
        <v>0.72863</v>
      </c>
      <c r="Q132" s="43">
        <v>0.68447100000000005</v>
      </c>
      <c r="R132" s="43">
        <v>0.75811300000000004</v>
      </c>
      <c r="S132" s="47">
        <v>0.62787999999999999</v>
      </c>
      <c r="T132" s="100">
        <v>0.7303753125000001</v>
      </c>
      <c r="U132" s="118">
        <v>5.9583712488921838E-2</v>
      </c>
      <c r="V132" s="79"/>
      <c r="W132" s="124">
        <v>60.790999999999997</v>
      </c>
      <c r="X132" s="43">
        <v>2.3023999999999999E-2</v>
      </c>
      <c r="Y132" s="43">
        <v>2.9100000000000003E-4</v>
      </c>
      <c r="Z132" s="43">
        <v>1.0226000000000001E-2</v>
      </c>
      <c r="AA132" s="43">
        <v>4.1130000000000003E-3</v>
      </c>
      <c r="AB132" s="43">
        <v>-1.093E-2</v>
      </c>
      <c r="AC132" s="43">
        <v>3.9059000000000003E-2</v>
      </c>
      <c r="AD132" s="43">
        <v>2.6629E-2</v>
      </c>
      <c r="AE132" s="43">
        <v>2.2338E-2</v>
      </c>
      <c r="AF132" s="43">
        <v>1.8912000000000002E-2</v>
      </c>
      <c r="AG132" s="43">
        <v>5.4114000000000002E-2</v>
      </c>
      <c r="AH132" s="43">
        <v>5.1381999999999997E-2</v>
      </c>
      <c r="AI132" s="43">
        <v>6.9290000000000003E-3</v>
      </c>
      <c r="AJ132" s="43">
        <v>1.4506E-2</v>
      </c>
      <c r="AK132" s="43">
        <v>3.4299999999999999E-4</v>
      </c>
      <c r="AL132" s="43">
        <v>1.3117999999999999E-2</v>
      </c>
      <c r="AM132" s="47">
        <v>4.3806999999999999E-2</v>
      </c>
      <c r="AN132" s="100">
        <v>1.9866312499999997E-2</v>
      </c>
      <c r="AO132" s="118">
        <v>1.9089085840583539E-2</v>
      </c>
      <c r="AP132" s="275"/>
    </row>
    <row r="133" spans="2:42" x14ac:dyDescent="0.25">
      <c r="B133" s="274"/>
      <c r="C133" s="124">
        <v>61.290999999999997</v>
      </c>
      <c r="D133" s="43">
        <v>0.73914100000000005</v>
      </c>
      <c r="E133" s="43">
        <v>0.78315299999999999</v>
      </c>
      <c r="F133" s="43">
        <v>0.79166499999999995</v>
      </c>
      <c r="G133" s="43">
        <v>0.789493</v>
      </c>
      <c r="H133" s="43">
        <v>0.63560399999999995</v>
      </c>
      <c r="I133" s="43">
        <v>0.76069200000000003</v>
      </c>
      <c r="J133" s="43">
        <v>0.71180399999999999</v>
      </c>
      <c r="K133" s="43">
        <v>0.70363699999999996</v>
      </c>
      <c r="L133" s="43">
        <v>0.82068600000000003</v>
      </c>
      <c r="M133" s="43">
        <v>0.75357700000000005</v>
      </c>
      <c r="N133" s="43">
        <v>0.75026999999999999</v>
      </c>
      <c r="O133" s="43">
        <v>0.66630100000000003</v>
      </c>
      <c r="P133" s="43">
        <v>0.74847399999999997</v>
      </c>
      <c r="Q133" s="43">
        <v>0.69026299999999996</v>
      </c>
      <c r="R133" s="43">
        <v>0.78398299999999999</v>
      </c>
      <c r="S133" s="47">
        <v>0.60659600000000002</v>
      </c>
      <c r="T133" s="100">
        <v>0.73345868749999987</v>
      </c>
      <c r="U133" s="118">
        <v>6.0138387350863513E-2</v>
      </c>
      <c r="V133" s="79"/>
      <c r="W133" s="124">
        <v>61.290999999999997</v>
      </c>
      <c r="X133" s="43">
        <v>1.7106E-2</v>
      </c>
      <c r="Y133" s="43">
        <v>1.328E-3</v>
      </c>
      <c r="Z133" s="43">
        <v>1.769E-3</v>
      </c>
      <c r="AA133" s="43">
        <v>5.1970000000000002E-3</v>
      </c>
      <c r="AB133" s="43">
        <v>1.0036E-2</v>
      </c>
      <c r="AC133" s="43">
        <v>3.2493000000000001E-2</v>
      </c>
      <c r="AD133" s="43">
        <v>2.1232000000000001E-2</v>
      </c>
      <c r="AE133" s="43">
        <v>2.3532999999999998E-2</v>
      </c>
      <c r="AF133" s="43">
        <v>2.5155E-2</v>
      </c>
      <c r="AG133" s="43">
        <v>4.1391999999999998E-2</v>
      </c>
      <c r="AH133" s="43">
        <v>1.0555E-2</v>
      </c>
      <c r="AI133" s="43">
        <v>8.5520000000000006E-3</v>
      </c>
      <c r="AJ133" s="43">
        <v>1.0187999999999999E-2</v>
      </c>
      <c r="AK133" s="43">
        <v>3.5469999999999998E-3</v>
      </c>
      <c r="AL133" s="43">
        <v>1.5481E-2</v>
      </c>
      <c r="AM133" s="47">
        <v>4.3631000000000003E-2</v>
      </c>
      <c r="AN133" s="100">
        <v>1.6949687499999998E-2</v>
      </c>
      <c r="AO133" s="118">
        <v>1.3364832557717787E-2</v>
      </c>
      <c r="AP133" s="275"/>
    </row>
    <row r="134" spans="2:42" x14ac:dyDescent="0.25">
      <c r="B134" s="274"/>
      <c r="C134" s="124">
        <v>61.792999999999999</v>
      </c>
      <c r="D134" s="43">
        <v>0.74123499999999998</v>
      </c>
      <c r="E134" s="43">
        <v>0.79842400000000002</v>
      </c>
      <c r="F134" s="43">
        <v>0.76954599999999995</v>
      </c>
      <c r="G134" s="43">
        <v>0.76908600000000005</v>
      </c>
      <c r="H134" s="43">
        <v>0.65423399999999998</v>
      </c>
      <c r="I134" s="43">
        <v>0.72727399999999998</v>
      </c>
      <c r="J134" s="43">
        <v>0.71407399999999999</v>
      </c>
      <c r="K134" s="43">
        <v>0.72490200000000005</v>
      </c>
      <c r="L134" s="43">
        <v>0.79516500000000001</v>
      </c>
      <c r="M134" s="43">
        <v>0.77758000000000005</v>
      </c>
      <c r="N134" s="43">
        <v>0.75397599999999998</v>
      </c>
      <c r="O134" s="43">
        <v>0.64625299999999997</v>
      </c>
      <c r="P134" s="43">
        <v>0.75130399999999997</v>
      </c>
      <c r="Q134" s="43">
        <v>0.70308999999999999</v>
      </c>
      <c r="R134" s="43">
        <v>0.76207599999999998</v>
      </c>
      <c r="S134" s="47">
        <v>0.62080800000000003</v>
      </c>
      <c r="T134" s="100">
        <v>0.73181418750000005</v>
      </c>
      <c r="U134" s="118">
        <v>5.2979913407779688E-2</v>
      </c>
      <c r="V134" s="79"/>
      <c r="W134" s="124">
        <v>61.792999999999999</v>
      </c>
      <c r="X134" s="43">
        <v>2.1642000000000002E-2</v>
      </c>
      <c r="Y134" s="43">
        <v>-1.07E-3</v>
      </c>
      <c r="Z134" s="43">
        <v>1.2109999999999999E-2</v>
      </c>
      <c r="AA134" s="43">
        <v>3.6410000000000001E-3</v>
      </c>
      <c r="AB134" s="43">
        <v>8.5649999999999997E-3</v>
      </c>
      <c r="AC134" s="43">
        <v>2.6856999999999999E-2</v>
      </c>
      <c r="AD134" s="43">
        <v>1.4862E-2</v>
      </c>
      <c r="AE134" s="43">
        <v>3.9093999999999997E-2</v>
      </c>
      <c r="AF134" s="43">
        <v>3.8080999999999997E-2</v>
      </c>
      <c r="AG134" s="43">
        <v>5.5635999999999998E-2</v>
      </c>
      <c r="AH134" s="43">
        <v>2.9196E-2</v>
      </c>
      <c r="AI134" s="43">
        <v>1.493E-3</v>
      </c>
      <c r="AJ134" s="43">
        <v>2.4119999999999999E-2</v>
      </c>
      <c r="AK134" s="43">
        <v>4.0390000000000001E-3</v>
      </c>
      <c r="AL134" s="43">
        <v>1.0055E-2</v>
      </c>
      <c r="AM134" s="47">
        <v>7.0414000000000004E-2</v>
      </c>
      <c r="AN134" s="100">
        <v>2.2420937500000002E-2</v>
      </c>
      <c r="AO134" s="118">
        <v>2.0310288770206266E-2</v>
      </c>
      <c r="AP134" s="275"/>
    </row>
    <row r="135" spans="2:42" x14ac:dyDescent="0.25">
      <c r="B135" s="274"/>
      <c r="C135" s="124">
        <v>62.290999999999997</v>
      </c>
      <c r="D135" s="43">
        <v>0.75813699999999995</v>
      </c>
      <c r="E135" s="43">
        <v>0.78800800000000004</v>
      </c>
      <c r="F135" s="43">
        <v>0.81849700000000003</v>
      </c>
      <c r="G135" s="43">
        <v>0.78470899999999999</v>
      </c>
      <c r="H135" s="43">
        <v>0.63040099999999999</v>
      </c>
      <c r="I135" s="43">
        <v>0.75636599999999998</v>
      </c>
      <c r="J135" s="43">
        <v>0.72283500000000001</v>
      </c>
      <c r="K135" s="43">
        <v>0.71532600000000002</v>
      </c>
      <c r="L135" s="43">
        <v>0.82208800000000004</v>
      </c>
      <c r="M135" s="43">
        <v>0.76102499999999995</v>
      </c>
      <c r="N135" s="43">
        <v>0.733514</v>
      </c>
      <c r="O135" s="43">
        <v>0.64712199999999998</v>
      </c>
      <c r="P135" s="43">
        <v>0.73809000000000002</v>
      </c>
      <c r="Q135" s="43">
        <v>0.69424600000000003</v>
      </c>
      <c r="R135" s="43">
        <v>0.76356900000000005</v>
      </c>
      <c r="S135" s="47">
        <v>0.616479</v>
      </c>
      <c r="T135" s="100">
        <v>0.73440074999999994</v>
      </c>
      <c r="U135" s="118">
        <v>6.1771023648633197E-2</v>
      </c>
      <c r="V135" s="79"/>
      <c r="W135" s="124">
        <v>62.290999999999997</v>
      </c>
      <c r="X135" s="43">
        <v>9.41E-3</v>
      </c>
      <c r="Y135" s="43">
        <v>1.1306E-2</v>
      </c>
      <c r="Z135" s="43">
        <v>1.892E-3</v>
      </c>
      <c r="AA135" s="43">
        <v>5.1970000000000002E-3</v>
      </c>
      <c r="AB135" s="43">
        <v>5.189E-3</v>
      </c>
      <c r="AC135" s="43">
        <v>3.4133999999999998E-2</v>
      </c>
      <c r="AD135" s="43">
        <v>1.3773000000000001E-2</v>
      </c>
      <c r="AE135" s="43">
        <v>2.2827E-2</v>
      </c>
      <c r="AF135" s="43">
        <v>2.0420000000000001E-2</v>
      </c>
      <c r="AG135" s="43">
        <v>4.6809999999999997E-2</v>
      </c>
      <c r="AH135" s="43">
        <v>2.3755999999999999E-2</v>
      </c>
      <c r="AI135" s="43">
        <v>4.927E-3</v>
      </c>
      <c r="AJ135" s="43">
        <v>1.508E-2</v>
      </c>
      <c r="AK135" s="43">
        <v>5.8799999999999998E-4</v>
      </c>
      <c r="AL135" s="43">
        <v>1.0609E-2</v>
      </c>
      <c r="AM135" s="47">
        <v>4.0703000000000003E-2</v>
      </c>
      <c r="AN135" s="100">
        <v>1.66638125E-2</v>
      </c>
      <c r="AO135" s="118">
        <v>1.390605525286856E-2</v>
      </c>
      <c r="AP135" s="275"/>
    </row>
    <row r="136" spans="2:42" x14ac:dyDescent="0.25">
      <c r="B136" s="274"/>
      <c r="C136" s="124">
        <v>62.792000000000002</v>
      </c>
      <c r="D136" s="43">
        <v>0.76823699999999995</v>
      </c>
      <c r="E136" s="43">
        <v>0.79832599999999998</v>
      </c>
      <c r="F136" s="43">
        <v>0.80398700000000001</v>
      </c>
      <c r="G136" s="43">
        <v>0.80853600000000003</v>
      </c>
      <c r="H136" s="43">
        <v>0.64824400000000004</v>
      </c>
      <c r="I136" s="43">
        <v>0.74224199999999996</v>
      </c>
      <c r="J136" s="43">
        <v>0.74128400000000005</v>
      </c>
      <c r="K136" s="43">
        <v>0.71773900000000002</v>
      </c>
      <c r="L136" s="43">
        <v>0.84674700000000003</v>
      </c>
      <c r="M136" s="43">
        <v>0.77312599999999998</v>
      </c>
      <c r="N136" s="43">
        <v>0.74851000000000001</v>
      </c>
      <c r="O136" s="43">
        <v>0.66168700000000003</v>
      </c>
      <c r="P136" s="43">
        <v>0.73341699999999999</v>
      </c>
      <c r="Q136" s="43">
        <v>0.690689</v>
      </c>
      <c r="R136" s="43">
        <v>0.79746799999999995</v>
      </c>
      <c r="S136" s="47">
        <v>0.62592300000000001</v>
      </c>
      <c r="T136" s="100">
        <v>0.74413512500000001</v>
      </c>
      <c r="U136" s="118">
        <v>6.2783870627070026E-2</v>
      </c>
      <c r="V136" s="79"/>
      <c r="W136" s="124">
        <v>62.792000000000002</v>
      </c>
      <c r="X136" s="43">
        <v>1.1318E-2</v>
      </c>
      <c r="Y136" s="43">
        <v>6.0429999999999998E-3</v>
      </c>
      <c r="Z136" s="43">
        <v>1.5491E-2</v>
      </c>
      <c r="AA136" s="43">
        <v>1.7390000000000001E-3</v>
      </c>
      <c r="AB136" s="43">
        <v>8.7779999999999993E-3</v>
      </c>
      <c r="AC136" s="43">
        <v>1.1677E-2</v>
      </c>
      <c r="AD136" s="43">
        <v>1.9421999999999998E-2</v>
      </c>
      <c r="AE136" s="43">
        <v>2.7038E-2</v>
      </c>
      <c r="AF136" s="43">
        <v>3.0734999999999998E-2</v>
      </c>
      <c r="AG136" s="43">
        <v>6.8366999999999997E-2</v>
      </c>
      <c r="AH136" s="43">
        <v>2.4080000000000001E-2</v>
      </c>
      <c r="AI136" s="43">
        <v>6.515E-3</v>
      </c>
      <c r="AJ136" s="43">
        <v>1.5897999999999999E-2</v>
      </c>
      <c r="AK136" s="43">
        <v>8.0450000000000001E-3</v>
      </c>
      <c r="AL136" s="43">
        <v>9.4420000000000007E-3</v>
      </c>
      <c r="AM136" s="47">
        <v>6.9633E-2</v>
      </c>
      <c r="AN136" s="100">
        <v>2.0888812499999999E-2</v>
      </c>
      <c r="AO136" s="118">
        <v>2.0402869952431527E-2</v>
      </c>
      <c r="AP136" s="275"/>
    </row>
    <row r="137" spans="2:42" x14ac:dyDescent="0.25">
      <c r="B137" s="274"/>
      <c r="C137" s="124">
        <v>63.29</v>
      </c>
      <c r="D137" s="43">
        <v>0.74657200000000001</v>
      </c>
      <c r="E137" s="43">
        <v>0.792319</v>
      </c>
      <c r="F137" s="43">
        <v>0.79778700000000002</v>
      </c>
      <c r="G137" s="43">
        <v>0.807786</v>
      </c>
      <c r="H137" s="43">
        <v>0.668937</v>
      </c>
      <c r="I137" s="43">
        <v>0.74795599999999995</v>
      </c>
      <c r="J137" s="43">
        <v>0.72875100000000004</v>
      </c>
      <c r="K137" s="43">
        <v>0.71707900000000002</v>
      </c>
      <c r="L137" s="43">
        <v>0.84280100000000002</v>
      </c>
      <c r="M137" s="43">
        <v>0.77832800000000002</v>
      </c>
      <c r="N137" s="43">
        <v>0.74848700000000001</v>
      </c>
      <c r="O137" s="43">
        <v>0.65772399999999998</v>
      </c>
      <c r="P137" s="43">
        <v>0.72783799999999998</v>
      </c>
      <c r="Q137" s="43">
        <v>0.68684699999999999</v>
      </c>
      <c r="R137" s="43">
        <v>0.78457699999999997</v>
      </c>
      <c r="S137" s="47">
        <v>0.63097700000000001</v>
      </c>
      <c r="T137" s="100">
        <v>0.74154787500000008</v>
      </c>
      <c r="U137" s="118">
        <v>5.8972481280537392E-2</v>
      </c>
      <c r="V137" s="79"/>
      <c r="W137" s="124">
        <v>63.29</v>
      </c>
      <c r="X137" s="43">
        <v>1.6855999999999999E-2</v>
      </c>
      <c r="Y137" s="43">
        <v>2.7729999999999999E-3</v>
      </c>
      <c r="Z137" s="43">
        <v>1.3993999999999999E-2</v>
      </c>
      <c r="AA137" s="43">
        <v>8.6759999999999997E-3</v>
      </c>
      <c r="AB137" s="43">
        <v>5.411E-3</v>
      </c>
      <c r="AC137" s="43">
        <v>8.9689999999999995E-3</v>
      </c>
      <c r="AD137" s="43">
        <v>3.1865999999999998E-2</v>
      </c>
      <c r="AE137" s="43">
        <v>2.1499000000000001E-2</v>
      </c>
      <c r="AF137" s="43">
        <v>1.1344999999999999E-2</v>
      </c>
      <c r="AG137" s="43">
        <v>5.2562999999999999E-2</v>
      </c>
      <c r="AH137" s="43">
        <v>4.4651999999999997E-2</v>
      </c>
      <c r="AI137" s="43">
        <v>9.1219999999999999E-3</v>
      </c>
      <c r="AJ137" s="43">
        <v>4.9719999999999999E-3</v>
      </c>
      <c r="AK137" s="43">
        <v>-8.4000000000000003E-4</v>
      </c>
      <c r="AL137" s="43">
        <v>1.4178E-2</v>
      </c>
      <c r="AM137" s="47">
        <v>4.0419999999999998E-2</v>
      </c>
      <c r="AN137" s="100">
        <v>1.7903499999999999E-2</v>
      </c>
      <c r="AO137" s="118">
        <v>1.6021929908721984E-2</v>
      </c>
      <c r="AP137" s="275"/>
    </row>
    <row r="138" spans="2:42" x14ac:dyDescent="0.25">
      <c r="B138" s="274"/>
      <c r="C138" s="124">
        <v>63.792000000000002</v>
      </c>
      <c r="D138" s="43">
        <v>0.766513</v>
      </c>
      <c r="E138" s="43">
        <v>0.79743600000000003</v>
      </c>
      <c r="F138" s="43">
        <v>0.79426099999999999</v>
      </c>
      <c r="G138" s="43">
        <v>0.79186800000000002</v>
      </c>
      <c r="H138" s="43">
        <v>0.65395700000000001</v>
      </c>
      <c r="I138" s="43">
        <v>0.75378199999999995</v>
      </c>
      <c r="J138" s="43">
        <v>0.71541299999999997</v>
      </c>
      <c r="K138" s="43">
        <v>0.70559099999999997</v>
      </c>
      <c r="L138" s="43">
        <v>0.81555599999999995</v>
      </c>
      <c r="M138" s="43">
        <v>0.768791</v>
      </c>
      <c r="N138" s="43">
        <v>0.72595900000000002</v>
      </c>
      <c r="O138" s="43">
        <v>0.656393</v>
      </c>
      <c r="P138" s="43">
        <v>0.76250200000000001</v>
      </c>
      <c r="Q138" s="43">
        <v>0.68723000000000001</v>
      </c>
      <c r="R138" s="43">
        <v>0.80296500000000004</v>
      </c>
      <c r="S138" s="47">
        <v>0.63193999999999995</v>
      </c>
      <c r="T138" s="100">
        <v>0.73938481249999999</v>
      </c>
      <c r="U138" s="118">
        <v>5.869108019590797E-2</v>
      </c>
      <c r="V138" s="79"/>
      <c r="W138" s="124">
        <v>63.792000000000002</v>
      </c>
      <c r="X138" s="43">
        <v>1.3291000000000001E-2</v>
      </c>
      <c r="Y138" s="43">
        <v>7.9690000000000004E-3</v>
      </c>
      <c r="Z138" s="43">
        <v>1.8312999999999999E-2</v>
      </c>
      <c r="AA138" s="43">
        <v>1.8577E-2</v>
      </c>
      <c r="AB138" s="43">
        <v>1.6945999999999999E-2</v>
      </c>
      <c r="AC138" s="43">
        <v>2.9090999999999999E-2</v>
      </c>
      <c r="AD138" s="43">
        <v>2.8129999999999999E-2</v>
      </c>
      <c r="AE138" s="43">
        <v>1.3474E-2</v>
      </c>
      <c r="AF138" s="43">
        <v>2.112E-2</v>
      </c>
      <c r="AG138" s="43">
        <v>6.3551999999999997E-2</v>
      </c>
      <c r="AH138" s="43">
        <v>1.8460000000000001E-2</v>
      </c>
      <c r="AI138" s="43">
        <v>6.2560000000000003E-3</v>
      </c>
      <c r="AJ138" s="43">
        <v>3.1815000000000003E-2</v>
      </c>
      <c r="AK138" s="43">
        <v>-2.0600000000000002E-3</v>
      </c>
      <c r="AL138" s="43">
        <v>9.724E-3</v>
      </c>
      <c r="AM138" s="47">
        <v>5.2373999999999997E-2</v>
      </c>
      <c r="AN138" s="100">
        <v>2.1689499999999997E-2</v>
      </c>
      <c r="AO138" s="118">
        <v>1.6770658635446217E-2</v>
      </c>
      <c r="AP138" s="275"/>
    </row>
    <row r="139" spans="2:42" x14ac:dyDescent="0.25">
      <c r="B139" s="274"/>
      <c r="C139" s="124">
        <v>64.290000000000006</v>
      </c>
      <c r="D139" s="43">
        <v>0.75338899999999998</v>
      </c>
      <c r="E139" s="43">
        <v>0.769876</v>
      </c>
      <c r="F139" s="43">
        <v>0.816195</v>
      </c>
      <c r="G139" s="43">
        <v>0.81129300000000004</v>
      </c>
      <c r="H139" s="43">
        <v>0.67716399999999999</v>
      </c>
      <c r="I139" s="43">
        <v>0.76635900000000001</v>
      </c>
      <c r="J139" s="43">
        <v>0.72241599999999995</v>
      </c>
      <c r="K139" s="43">
        <v>0.72223599999999999</v>
      </c>
      <c r="L139" s="43">
        <v>0.83599800000000002</v>
      </c>
      <c r="M139" s="43">
        <v>0.78720100000000004</v>
      </c>
      <c r="N139" s="43">
        <v>0.74727500000000002</v>
      </c>
      <c r="O139" s="43">
        <v>0.66497600000000001</v>
      </c>
      <c r="P139" s="43">
        <v>0.752911</v>
      </c>
      <c r="Q139" s="43">
        <v>0.69728400000000001</v>
      </c>
      <c r="R139" s="43">
        <v>0.80332800000000004</v>
      </c>
      <c r="S139" s="47">
        <v>0.61690299999999998</v>
      </c>
      <c r="T139" s="100">
        <v>0.74655024999999997</v>
      </c>
      <c r="U139" s="118">
        <v>6.045459391146385E-2</v>
      </c>
      <c r="V139" s="79"/>
      <c r="W139" s="124">
        <v>64.290000000000006</v>
      </c>
      <c r="X139" s="43">
        <v>1.8780000000000002E-2</v>
      </c>
      <c r="Y139" s="43">
        <v>1.4976E-2</v>
      </c>
      <c r="Z139" s="43">
        <v>-5.9199999999999999E-3</v>
      </c>
      <c r="AA139" s="43">
        <v>2.1619999999999999E-3</v>
      </c>
      <c r="AB139" s="43">
        <v>2.0081000000000002E-2</v>
      </c>
      <c r="AC139" s="43">
        <v>2.349E-2</v>
      </c>
      <c r="AD139" s="43">
        <v>1.6522999999999999E-2</v>
      </c>
      <c r="AE139" s="43">
        <v>3.5547000000000002E-2</v>
      </c>
      <c r="AF139" s="43">
        <v>1.2596E-2</v>
      </c>
      <c r="AG139" s="43">
        <v>7.2655999999999998E-2</v>
      </c>
      <c r="AH139" s="43">
        <v>3.6459999999999999E-2</v>
      </c>
      <c r="AI139" s="43">
        <v>6.2220000000000001E-3</v>
      </c>
      <c r="AJ139" s="43">
        <v>1.6735E-2</v>
      </c>
      <c r="AK139" s="43">
        <v>-2.2599999999999999E-3</v>
      </c>
      <c r="AL139" s="43">
        <v>1.0881999999999999E-2</v>
      </c>
      <c r="AM139" s="47">
        <v>4.3665000000000002E-2</v>
      </c>
      <c r="AN139" s="100">
        <v>2.0162187500000001E-2</v>
      </c>
      <c r="AO139" s="118">
        <v>1.9527605336100477E-2</v>
      </c>
      <c r="AP139" s="275"/>
    </row>
    <row r="140" spans="2:42" x14ac:dyDescent="0.25">
      <c r="B140" s="274"/>
      <c r="C140" s="124">
        <v>64.790999999999997</v>
      </c>
      <c r="D140" s="43">
        <v>0.75755600000000001</v>
      </c>
      <c r="E140" s="43">
        <v>0.79407399999999995</v>
      </c>
      <c r="F140" s="43">
        <v>0.79812000000000005</v>
      </c>
      <c r="G140" s="43">
        <v>0.82600399999999996</v>
      </c>
      <c r="H140" s="43">
        <v>0.65958000000000006</v>
      </c>
      <c r="I140" s="43">
        <v>0.74353899999999995</v>
      </c>
      <c r="J140" s="43">
        <v>0.71515200000000001</v>
      </c>
      <c r="K140" s="43">
        <v>0.71258500000000002</v>
      </c>
      <c r="L140" s="43">
        <v>0.86373200000000006</v>
      </c>
      <c r="M140" s="43">
        <v>0.76514300000000002</v>
      </c>
      <c r="N140" s="43">
        <v>0.74798399999999998</v>
      </c>
      <c r="O140" s="43">
        <v>0.66365099999999999</v>
      </c>
      <c r="P140" s="43">
        <v>0.72954600000000003</v>
      </c>
      <c r="Q140" s="43">
        <v>0.69433400000000001</v>
      </c>
      <c r="R140" s="43">
        <v>0.795651</v>
      </c>
      <c r="S140" s="47">
        <v>0.61383799999999999</v>
      </c>
      <c r="T140" s="100">
        <v>0.74253056249999982</v>
      </c>
      <c r="U140" s="118">
        <v>6.5724944721638978E-2</v>
      </c>
      <c r="V140" s="79"/>
      <c r="W140" s="124">
        <v>64.790999999999997</v>
      </c>
      <c r="X140" s="43">
        <v>1.7510999999999999E-2</v>
      </c>
      <c r="Y140" s="43">
        <v>1.6827000000000002E-2</v>
      </c>
      <c r="Z140" s="43">
        <v>2.0386000000000001E-2</v>
      </c>
      <c r="AA140" s="43">
        <v>1.3831E-2</v>
      </c>
      <c r="AB140" s="43">
        <v>7.6400000000000001E-3</v>
      </c>
      <c r="AC140" s="43">
        <v>5.2192000000000002E-2</v>
      </c>
      <c r="AD140" s="43">
        <v>1.7874999999999999E-2</v>
      </c>
      <c r="AE140" s="43">
        <v>2.1850000000000001E-2</v>
      </c>
      <c r="AF140" s="43">
        <v>1.4031E-2</v>
      </c>
      <c r="AG140" s="43">
        <v>3.4691E-2</v>
      </c>
      <c r="AH140" s="43">
        <v>1.6171999999999999E-2</v>
      </c>
      <c r="AI140" s="43">
        <v>5.6959999999999997E-3</v>
      </c>
      <c r="AJ140" s="43">
        <v>7.038E-3</v>
      </c>
      <c r="AK140" s="43">
        <v>-3.8400000000000001E-3</v>
      </c>
      <c r="AL140" s="43">
        <v>1.5063E-2</v>
      </c>
      <c r="AM140" s="47">
        <v>4.5850000000000002E-2</v>
      </c>
      <c r="AN140" s="100">
        <v>1.89258125E-2</v>
      </c>
      <c r="AO140" s="118">
        <v>1.4451544532073384E-2</v>
      </c>
      <c r="AP140" s="275"/>
    </row>
    <row r="141" spans="2:42" x14ac:dyDescent="0.25">
      <c r="B141" s="274"/>
      <c r="C141" s="124">
        <v>65.292000000000002</v>
      </c>
      <c r="D141" s="43">
        <v>0.77968700000000002</v>
      </c>
      <c r="E141" s="43">
        <v>0.79204399999999997</v>
      </c>
      <c r="F141" s="43">
        <v>0.79214799999999996</v>
      </c>
      <c r="G141" s="43">
        <v>0.82559499999999997</v>
      </c>
      <c r="H141" s="43">
        <v>0.65337400000000001</v>
      </c>
      <c r="I141" s="43">
        <v>0.76451100000000005</v>
      </c>
      <c r="J141" s="43">
        <v>0.72431400000000001</v>
      </c>
      <c r="K141" s="43">
        <v>0.73170800000000003</v>
      </c>
      <c r="L141" s="43">
        <v>0.858761</v>
      </c>
      <c r="M141" s="43">
        <v>0.77155600000000002</v>
      </c>
      <c r="N141" s="43">
        <v>0.75782400000000005</v>
      </c>
      <c r="O141" s="43">
        <v>0.66485899999999998</v>
      </c>
      <c r="P141" s="43">
        <v>0.76512199999999997</v>
      </c>
      <c r="Q141" s="43">
        <v>0.68574299999999999</v>
      </c>
      <c r="R141" s="43">
        <v>0.79090499999999997</v>
      </c>
      <c r="S141" s="47">
        <v>0.644262</v>
      </c>
      <c r="T141" s="100">
        <v>0.75015081250000004</v>
      </c>
      <c r="U141" s="118">
        <v>6.1911998027543089E-2</v>
      </c>
      <c r="V141" s="79"/>
      <c r="W141" s="124">
        <v>65.292000000000002</v>
      </c>
      <c r="X141" s="43">
        <v>1.477E-2</v>
      </c>
      <c r="Y141" s="43">
        <v>9.9599999999999995E-5</v>
      </c>
      <c r="Z141" s="43">
        <v>-3.5799999999999998E-3</v>
      </c>
      <c r="AA141" s="43">
        <v>6.9369999999999996E-3</v>
      </c>
      <c r="AB141" s="43">
        <v>6.3270000000000002E-3</v>
      </c>
      <c r="AC141" s="43">
        <v>2.2287999999999999E-2</v>
      </c>
      <c r="AD141" s="43">
        <v>1.7084999999999999E-2</v>
      </c>
      <c r="AE141" s="43">
        <v>3.3332000000000001E-2</v>
      </c>
      <c r="AF141" s="43">
        <v>2.4087999999999998E-2</v>
      </c>
      <c r="AG141" s="43">
        <v>6.7170999999999995E-2</v>
      </c>
      <c r="AH141" s="43">
        <v>2.0501999999999999E-2</v>
      </c>
      <c r="AI141" s="43">
        <v>9.5960000000000004E-3</v>
      </c>
      <c r="AJ141" s="43">
        <v>2.6189E-2</v>
      </c>
      <c r="AK141" s="43">
        <v>1.243E-3</v>
      </c>
      <c r="AL141" s="43">
        <v>1.2573000000000001E-2</v>
      </c>
      <c r="AM141" s="47">
        <v>3.3359E-2</v>
      </c>
      <c r="AN141" s="100">
        <v>1.8248725E-2</v>
      </c>
      <c r="AO141" s="118">
        <v>1.7230696000935849E-2</v>
      </c>
      <c r="AP141" s="275"/>
    </row>
    <row r="142" spans="2:42" x14ac:dyDescent="0.25">
      <c r="B142" s="274"/>
      <c r="C142" s="124">
        <v>65.793000000000006</v>
      </c>
      <c r="D142" s="43">
        <v>0.764459</v>
      </c>
      <c r="E142" s="43">
        <v>0.82237899999999997</v>
      </c>
      <c r="F142" s="43">
        <v>0.808056</v>
      </c>
      <c r="G142" s="43">
        <v>0.79895799999999995</v>
      </c>
      <c r="H142" s="43">
        <v>0.64393500000000004</v>
      </c>
      <c r="I142" s="43">
        <v>0.76807700000000001</v>
      </c>
      <c r="J142" s="43">
        <v>0.72020200000000001</v>
      </c>
      <c r="K142" s="43">
        <v>0.73778600000000005</v>
      </c>
      <c r="L142" s="43">
        <v>0.85943899999999995</v>
      </c>
      <c r="M142" s="43">
        <v>0.75911600000000001</v>
      </c>
      <c r="N142" s="43">
        <v>0.74334299999999998</v>
      </c>
      <c r="O142" s="43">
        <v>0.67415700000000001</v>
      </c>
      <c r="P142" s="43">
        <v>0.761544</v>
      </c>
      <c r="Q142" s="43">
        <v>0.71365000000000001</v>
      </c>
      <c r="R142" s="43">
        <v>0.77814700000000003</v>
      </c>
      <c r="S142" s="47">
        <v>0.61528799999999995</v>
      </c>
      <c r="T142" s="100">
        <v>0.74803349999999991</v>
      </c>
      <c r="U142" s="118">
        <v>6.4300126222789522E-2</v>
      </c>
      <c r="V142" s="79"/>
      <c r="W142" s="124">
        <v>65.793000000000006</v>
      </c>
      <c r="X142" s="43">
        <v>1.8561999999999999E-2</v>
      </c>
      <c r="Y142" s="43">
        <v>6.2009999999999999E-3</v>
      </c>
      <c r="Z142" s="43">
        <v>5.8570000000000002E-3</v>
      </c>
      <c r="AA142" s="43">
        <v>1.0914999999999999E-2</v>
      </c>
      <c r="AB142" s="43">
        <v>-1.14E-3</v>
      </c>
      <c r="AC142" s="43">
        <v>3.4590999999999997E-2</v>
      </c>
      <c r="AD142" s="43">
        <v>1.5171E-2</v>
      </c>
      <c r="AE142" s="43">
        <v>1.2630000000000001E-2</v>
      </c>
      <c r="AF142" s="43">
        <v>4.8079999999999998E-3</v>
      </c>
      <c r="AG142" s="43">
        <v>7.0550000000000002E-2</v>
      </c>
      <c r="AH142" s="43">
        <v>1.8940000000000001E-3</v>
      </c>
      <c r="AI142" s="43">
        <v>1.3591000000000001E-2</v>
      </c>
      <c r="AJ142" s="43">
        <v>1.5571E-2</v>
      </c>
      <c r="AK142" s="43">
        <v>-8.1999999999999998E-4</v>
      </c>
      <c r="AL142" s="43">
        <v>1.3243E-2</v>
      </c>
      <c r="AM142" s="47">
        <v>3.8823000000000003E-2</v>
      </c>
      <c r="AN142" s="100">
        <v>1.6277937500000002E-2</v>
      </c>
      <c r="AO142" s="118">
        <v>1.8255351093012885E-2</v>
      </c>
      <c r="AP142" s="275"/>
    </row>
    <row r="143" spans="2:42" x14ac:dyDescent="0.25">
      <c r="B143" s="274"/>
      <c r="C143" s="124">
        <v>66.290999999999997</v>
      </c>
      <c r="D143" s="43">
        <v>0.79304300000000005</v>
      </c>
      <c r="E143" s="43">
        <v>0.78236899999999998</v>
      </c>
      <c r="F143" s="43">
        <v>0.825874</v>
      </c>
      <c r="G143" s="43">
        <v>0.83375299999999997</v>
      </c>
      <c r="H143" s="43">
        <v>0.66381500000000004</v>
      </c>
      <c r="I143" s="43">
        <v>0.779335</v>
      </c>
      <c r="J143" s="43">
        <v>0.715279</v>
      </c>
      <c r="K143" s="43">
        <v>0.74971100000000002</v>
      </c>
      <c r="L143" s="43">
        <v>0.86854100000000001</v>
      </c>
      <c r="M143" s="43">
        <v>0.75791600000000003</v>
      </c>
      <c r="N143" s="43">
        <v>0.75553899999999996</v>
      </c>
      <c r="O143" s="43">
        <v>0.68212799999999996</v>
      </c>
      <c r="P143" s="43">
        <v>0.75544800000000001</v>
      </c>
      <c r="Q143" s="43">
        <v>0.70383099999999998</v>
      </c>
      <c r="R143" s="43">
        <v>0.79710099999999995</v>
      </c>
      <c r="S143" s="47">
        <v>0.61429800000000001</v>
      </c>
      <c r="T143" s="100">
        <v>0.75487381249999996</v>
      </c>
      <c r="U143" s="118">
        <v>6.6499402927864701E-2</v>
      </c>
      <c r="V143" s="79"/>
      <c r="W143" s="124">
        <v>66.290999999999997</v>
      </c>
      <c r="X143" s="43">
        <v>6.1279999999999998E-3</v>
      </c>
      <c r="Y143" s="43">
        <v>2.9968000000000002E-2</v>
      </c>
      <c r="Z143" s="43">
        <v>9.8969999999999995E-3</v>
      </c>
      <c r="AA143" s="43">
        <v>6.613E-3</v>
      </c>
      <c r="AB143" s="43">
        <v>8.1860000000000006E-3</v>
      </c>
      <c r="AC143" s="43">
        <v>1.2269E-2</v>
      </c>
      <c r="AD143" s="43">
        <v>5.4449999999999998E-2</v>
      </c>
      <c r="AE143" s="43">
        <v>2.5089E-2</v>
      </c>
      <c r="AF143" s="43">
        <v>1.5637000000000002E-2</v>
      </c>
      <c r="AG143" s="43">
        <v>6.6290000000000002E-2</v>
      </c>
      <c r="AH143" s="43">
        <v>4.1862999999999997E-2</v>
      </c>
      <c r="AI143" s="43">
        <v>1.7208000000000001E-2</v>
      </c>
      <c r="AJ143" s="43">
        <v>9.0080000000000004E-3</v>
      </c>
      <c r="AK143" s="43">
        <v>4.8890000000000001E-3</v>
      </c>
      <c r="AL143" s="43">
        <v>7.5950000000000002E-3</v>
      </c>
      <c r="AM143" s="47">
        <v>5.0618000000000003E-2</v>
      </c>
      <c r="AN143" s="100">
        <v>2.2856749999999999E-2</v>
      </c>
      <c r="AO143" s="118">
        <v>1.9904165512106588E-2</v>
      </c>
      <c r="AP143" s="275"/>
    </row>
    <row r="144" spans="2:42" x14ac:dyDescent="0.25">
      <c r="B144" s="274"/>
      <c r="C144" s="124">
        <v>66.793000000000006</v>
      </c>
      <c r="D144" s="43">
        <v>0.78810999999999998</v>
      </c>
      <c r="E144" s="43">
        <v>0.80731900000000001</v>
      </c>
      <c r="F144" s="43">
        <v>0.81001400000000001</v>
      </c>
      <c r="G144" s="43">
        <v>0.83962700000000001</v>
      </c>
      <c r="H144" s="43">
        <v>0.66858300000000004</v>
      </c>
      <c r="I144" s="43">
        <v>0.75770199999999999</v>
      </c>
      <c r="J144" s="43">
        <v>0.72963299999999998</v>
      </c>
      <c r="K144" s="43">
        <v>0.72930899999999999</v>
      </c>
      <c r="L144" s="43">
        <v>0.85608399999999996</v>
      </c>
      <c r="M144" s="43">
        <v>0.76910000000000001</v>
      </c>
      <c r="N144" s="43">
        <v>0.75694799999999995</v>
      </c>
      <c r="O144" s="43">
        <v>0.66550500000000001</v>
      </c>
      <c r="P144" s="43">
        <v>0.75605199999999995</v>
      </c>
      <c r="Q144" s="43">
        <v>0.71806499999999995</v>
      </c>
      <c r="R144" s="43">
        <v>0.80017899999999997</v>
      </c>
      <c r="S144" s="47">
        <v>0.635181</v>
      </c>
      <c r="T144" s="100">
        <v>0.75546318749999986</v>
      </c>
      <c r="U144" s="118">
        <v>6.2711013324315695E-2</v>
      </c>
      <c r="V144" s="79"/>
      <c r="W144" s="124">
        <v>66.793000000000006</v>
      </c>
      <c r="X144" s="43">
        <v>2.6727000000000001E-2</v>
      </c>
      <c r="Y144" s="43">
        <v>4.8060000000000004E-3</v>
      </c>
      <c r="Z144" s="43">
        <v>5.0920000000000002E-3</v>
      </c>
      <c r="AA144" s="43">
        <v>1.4964999999999999E-2</v>
      </c>
      <c r="AB144" s="43">
        <v>1.4559000000000001E-2</v>
      </c>
      <c r="AC144" s="43">
        <v>2.8701999999999998E-2</v>
      </c>
      <c r="AD144" s="43">
        <v>1.3853000000000001E-2</v>
      </c>
      <c r="AE144" s="43">
        <v>3.7893999999999997E-2</v>
      </c>
      <c r="AF144" s="43">
        <v>2.7599999999999999E-3</v>
      </c>
      <c r="AG144" s="43">
        <v>5.2956000000000003E-2</v>
      </c>
      <c r="AH144" s="43">
        <v>2.6550000000000001E-2</v>
      </c>
      <c r="AI144" s="43">
        <v>1.2279999999999999E-2</v>
      </c>
      <c r="AJ144" s="43">
        <v>1.6308E-2</v>
      </c>
      <c r="AK144" s="43">
        <v>2.0449999999999999E-3</v>
      </c>
      <c r="AL144" s="43">
        <v>1.1086E-2</v>
      </c>
      <c r="AM144" s="47">
        <v>7.9564999999999997E-2</v>
      </c>
      <c r="AN144" s="100">
        <v>2.1884250000000001E-2</v>
      </c>
      <c r="AO144" s="118">
        <v>2.0622789273034816E-2</v>
      </c>
      <c r="AP144" s="275"/>
    </row>
    <row r="145" spans="2:42" x14ac:dyDescent="0.25">
      <c r="B145" s="274"/>
      <c r="C145" s="124">
        <v>67.290999999999997</v>
      </c>
      <c r="D145" s="43">
        <v>0.78388500000000005</v>
      </c>
      <c r="E145" s="43">
        <v>0.80901999999999996</v>
      </c>
      <c r="F145" s="43">
        <v>0.82297799999999999</v>
      </c>
      <c r="G145" s="43">
        <v>0.81093400000000004</v>
      </c>
      <c r="H145" s="43">
        <v>0.65818900000000002</v>
      </c>
      <c r="I145" s="43">
        <v>0.79015899999999994</v>
      </c>
      <c r="J145" s="43">
        <v>0.740425</v>
      </c>
      <c r="K145" s="43">
        <v>0.74186300000000005</v>
      </c>
      <c r="L145" s="43">
        <v>0.83696199999999998</v>
      </c>
      <c r="M145" s="43">
        <v>0.761961</v>
      </c>
      <c r="N145" s="43">
        <v>0.76456199999999996</v>
      </c>
      <c r="O145" s="43">
        <v>0.688886</v>
      </c>
      <c r="P145" s="43">
        <v>0.74949699999999997</v>
      </c>
      <c r="Q145" s="43">
        <v>0.72900100000000001</v>
      </c>
      <c r="R145" s="43">
        <v>0.78066800000000003</v>
      </c>
      <c r="S145" s="47">
        <v>0.60799499999999995</v>
      </c>
      <c r="T145" s="100">
        <v>0.75481156250000014</v>
      </c>
      <c r="U145" s="118">
        <v>6.1481356407688072E-2</v>
      </c>
      <c r="V145" s="79"/>
      <c r="W145" s="124">
        <v>67.290999999999997</v>
      </c>
      <c r="X145" s="43">
        <v>1.7194999999999998E-2</v>
      </c>
      <c r="Y145" s="43">
        <v>4.8729999999999997E-3</v>
      </c>
      <c r="Z145" s="43">
        <v>5.6350000000000003E-3</v>
      </c>
      <c r="AA145" s="43">
        <v>1.3197E-2</v>
      </c>
      <c r="AB145" s="43">
        <v>1.1424E-2</v>
      </c>
      <c r="AC145" s="43">
        <v>9.7479999999999997E-3</v>
      </c>
      <c r="AD145" s="43">
        <v>2.3501000000000001E-2</v>
      </c>
      <c r="AE145" s="43">
        <v>1.4318000000000001E-2</v>
      </c>
      <c r="AF145" s="43">
        <v>1.0866000000000001E-2</v>
      </c>
      <c r="AG145" s="43">
        <v>2.6860999999999999E-2</v>
      </c>
      <c r="AH145" s="43">
        <v>4.5296999999999997E-2</v>
      </c>
      <c r="AI145" s="43">
        <v>8.5260000000000006E-3</v>
      </c>
      <c r="AJ145" s="43">
        <v>1.2632000000000001E-2</v>
      </c>
      <c r="AK145" s="43">
        <v>-1.2800000000000001E-3</v>
      </c>
      <c r="AL145" s="43">
        <v>1.6532000000000002E-2</v>
      </c>
      <c r="AM145" s="47">
        <v>5.5516000000000003E-2</v>
      </c>
      <c r="AN145" s="100">
        <v>1.71775625E-2</v>
      </c>
      <c r="AO145" s="118">
        <v>1.4759621503587641E-2</v>
      </c>
      <c r="AP145" s="275"/>
    </row>
    <row r="146" spans="2:42" x14ac:dyDescent="0.25">
      <c r="B146" s="274"/>
      <c r="C146" s="124">
        <v>67.792000000000002</v>
      </c>
      <c r="D146" s="43">
        <v>0.80289299999999997</v>
      </c>
      <c r="E146" s="43">
        <v>0.79264000000000001</v>
      </c>
      <c r="F146" s="43">
        <v>0.814577</v>
      </c>
      <c r="G146" s="43">
        <v>0.82510600000000001</v>
      </c>
      <c r="H146" s="43">
        <v>0.65364999999999995</v>
      </c>
      <c r="I146" s="43">
        <v>0.76209899999999997</v>
      </c>
      <c r="J146" s="43">
        <v>0.74261200000000005</v>
      </c>
      <c r="K146" s="43">
        <v>0.73476900000000001</v>
      </c>
      <c r="L146" s="43">
        <v>0.86208499999999999</v>
      </c>
      <c r="M146" s="43">
        <v>0.79829700000000003</v>
      </c>
      <c r="N146" s="43">
        <v>0.75915900000000003</v>
      </c>
      <c r="O146" s="43">
        <v>0.69765699999999997</v>
      </c>
      <c r="P146" s="43">
        <v>0.76513900000000001</v>
      </c>
      <c r="Q146" s="43">
        <v>0.72029100000000001</v>
      </c>
      <c r="R146" s="43">
        <v>0.78691100000000003</v>
      </c>
      <c r="S146" s="47">
        <v>0.61368100000000003</v>
      </c>
      <c r="T146" s="100">
        <v>0.75822287499999985</v>
      </c>
      <c r="U146" s="118">
        <v>6.4206849424730386E-2</v>
      </c>
      <c r="V146" s="79"/>
      <c r="W146" s="124">
        <v>67.792000000000002</v>
      </c>
      <c r="X146" s="43">
        <v>2.2061999999999998E-2</v>
      </c>
      <c r="Y146" s="43">
        <v>1.7888999999999999E-2</v>
      </c>
      <c r="Z146" s="43">
        <v>1.2340000000000001E-3</v>
      </c>
      <c r="AA146" s="43">
        <v>7.5139999999999998E-3</v>
      </c>
      <c r="AB146" s="43">
        <v>4.3660000000000001E-3</v>
      </c>
      <c r="AC146" s="43">
        <v>5.1450000000000003E-3</v>
      </c>
      <c r="AD146" s="43">
        <v>8.9720000000000008E-3</v>
      </c>
      <c r="AE146" s="43">
        <v>3.0537999999999999E-2</v>
      </c>
      <c r="AF146" s="43">
        <v>1.2926999999999999E-2</v>
      </c>
      <c r="AG146" s="43">
        <v>5.7626999999999998E-2</v>
      </c>
      <c r="AH146" s="43">
        <v>3.1483999999999998E-2</v>
      </c>
      <c r="AI146" s="43">
        <v>3.7100000000000002E-4</v>
      </c>
      <c r="AJ146" s="43">
        <v>1.5044E-2</v>
      </c>
      <c r="AK146" s="43">
        <v>-5.8599999999999998E-3</v>
      </c>
      <c r="AL146" s="43">
        <v>1.5122E-2</v>
      </c>
      <c r="AM146" s="47">
        <v>7.0715E-2</v>
      </c>
      <c r="AN146" s="100">
        <v>1.8446875000000001E-2</v>
      </c>
      <c r="AO146" s="118">
        <v>2.073329234146537E-2</v>
      </c>
      <c r="AP146" s="275"/>
    </row>
    <row r="147" spans="2:42" x14ac:dyDescent="0.25">
      <c r="B147" s="274"/>
      <c r="C147" s="124">
        <v>68.290000000000006</v>
      </c>
      <c r="D147" s="43">
        <v>0.80818999999999996</v>
      </c>
      <c r="E147" s="43">
        <v>0.82425199999999998</v>
      </c>
      <c r="F147" s="43">
        <v>0.80571099999999996</v>
      </c>
      <c r="G147" s="43">
        <v>0.82614799999999999</v>
      </c>
      <c r="H147" s="43">
        <v>0.67463300000000004</v>
      </c>
      <c r="I147" s="43">
        <v>0.76485300000000001</v>
      </c>
      <c r="J147" s="43">
        <v>0.73975999999999997</v>
      </c>
      <c r="K147" s="43">
        <v>0.75333600000000001</v>
      </c>
      <c r="L147" s="43">
        <v>0.83708499999999997</v>
      </c>
      <c r="M147" s="43">
        <v>0.79260600000000003</v>
      </c>
      <c r="N147" s="43">
        <v>0.74220299999999995</v>
      </c>
      <c r="O147" s="43">
        <v>0.7036</v>
      </c>
      <c r="P147" s="43">
        <v>0.76707499999999995</v>
      </c>
      <c r="Q147" s="43">
        <v>0.712862</v>
      </c>
      <c r="R147" s="43">
        <v>0.80359999999999998</v>
      </c>
      <c r="S147" s="47">
        <v>0.61080599999999996</v>
      </c>
      <c r="T147" s="100">
        <v>0.76041999999999998</v>
      </c>
      <c r="U147" s="118">
        <v>6.1974600925432881E-2</v>
      </c>
      <c r="V147" s="79"/>
      <c r="W147" s="124">
        <v>68.290000000000006</v>
      </c>
      <c r="X147" s="43">
        <v>2.7550999999999999E-2</v>
      </c>
      <c r="Y147" s="43">
        <v>1.6544E-2</v>
      </c>
      <c r="Z147" s="43">
        <v>1.8082000000000001E-2</v>
      </c>
      <c r="AA147" s="43">
        <v>1.2197E-2</v>
      </c>
      <c r="AB147" s="43">
        <v>3.5430000000000001E-3</v>
      </c>
      <c r="AC147" s="43">
        <v>2.4199999999999998E-3</v>
      </c>
      <c r="AD147" s="43">
        <v>2.4853E-2</v>
      </c>
      <c r="AE147" s="43">
        <v>2.0032999999999999E-2</v>
      </c>
      <c r="AF147" s="43">
        <v>2.1805999999999999E-2</v>
      </c>
      <c r="AG147" s="43">
        <v>7.1238999999999997E-2</v>
      </c>
      <c r="AH147" s="43">
        <v>2.5760999999999999E-2</v>
      </c>
      <c r="AI147" s="43">
        <v>2.882E-3</v>
      </c>
      <c r="AJ147" s="43">
        <v>1.6045E-2</v>
      </c>
      <c r="AK147" s="43">
        <v>8.6660000000000001E-3</v>
      </c>
      <c r="AL147" s="43">
        <v>1.0793000000000001E-2</v>
      </c>
      <c r="AM147" s="47">
        <v>5.0867000000000002E-2</v>
      </c>
      <c r="AN147" s="100">
        <v>2.0830124999999998E-2</v>
      </c>
      <c r="AO147" s="118">
        <v>1.8004623883417659E-2</v>
      </c>
      <c r="AP147" s="275"/>
    </row>
    <row r="148" spans="2:42" x14ac:dyDescent="0.25">
      <c r="B148" s="274"/>
      <c r="C148" s="124">
        <v>68.792000000000002</v>
      </c>
      <c r="D148" s="43">
        <v>0.84301599999999999</v>
      </c>
      <c r="E148" s="43">
        <v>0.79503800000000002</v>
      </c>
      <c r="F148" s="43">
        <v>0.81571199999999999</v>
      </c>
      <c r="G148" s="43">
        <v>0.81535400000000002</v>
      </c>
      <c r="H148" s="43">
        <v>0.68311900000000003</v>
      </c>
      <c r="I148" s="43">
        <v>0.739811</v>
      </c>
      <c r="J148" s="43">
        <v>0.75886600000000004</v>
      </c>
      <c r="K148" s="43">
        <v>0.75999300000000003</v>
      </c>
      <c r="L148" s="43">
        <v>0.87037600000000004</v>
      </c>
      <c r="M148" s="43">
        <v>0.788045</v>
      </c>
      <c r="N148" s="43">
        <v>0.74530099999999999</v>
      </c>
      <c r="O148" s="43">
        <v>0.67698499999999995</v>
      </c>
      <c r="P148" s="43">
        <v>0.76822000000000001</v>
      </c>
      <c r="Q148" s="43">
        <v>0.71696899999999997</v>
      </c>
      <c r="R148" s="43">
        <v>0.79437000000000002</v>
      </c>
      <c r="S148" s="47">
        <v>0.642486</v>
      </c>
      <c r="T148" s="100">
        <v>0.76335381250000012</v>
      </c>
      <c r="U148" s="118">
        <v>6.1867502292365366E-2</v>
      </c>
      <c r="V148" s="79"/>
      <c r="W148" s="124">
        <v>68.792000000000002</v>
      </c>
      <c r="X148" s="43">
        <v>1.2935E-2</v>
      </c>
      <c r="Y148" s="43">
        <v>1.7773000000000001E-2</v>
      </c>
      <c r="Z148" s="43">
        <v>4.4180000000000001E-3</v>
      </c>
      <c r="AA148" s="43">
        <v>5.5849999999999997E-3</v>
      </c>
      <c r="AB148" s="43">
        <v>5.254E-3</v>
      </c>
      <c r="AC148" s="43">
        <v>3.4404999999999998E-2</v>
      </c>
      <c r="AD148" s="43">
        <v>3.4959999999999998E-2</v>
      </c>
      <c r="AE148" s="43">
        <v>2.5396999999999999E-2</v>
      </c>
      <c r="AF148" s="43">
        <v>2.6405999999999999E-2</v>
      </c>
      <c r="AG148" s="43">
        <v>6.0843000000000001E-2</v>
      </c>
      <c r="AH148" s="43">
        <v>5.4850000000000003E-2</v>
      </c>
      <c r="AI148" s="43">
        <v>8.1460000000000005E-3</v>
      </c>
      <c r="AJ148" s="43">
        <v>3.0372E-2</v>
      </c>
      <c r="AK148" s="43">
        <v>-8.3400000000000002E-3</v>
      </c>
      <c r="AL148" s="43">
        <v>1.5433000000000001E-2</v>
      </c>
      <c r="AM148" s="47">
        <v>4.7E-2</v>
      </c>
      <c r="AN148" s="100">
        <v>2.3464812499999994E-2</v>
      </c>
      <c r="AO148" s="118">
        <v>1.9521069670892358E-2</v>
      </c>
      <c r="AP148" s="275"/>
    </row>
    <row r="149" spans="2:42" x14ac:dyDescent="0.25">
      <c r="B149" s="274"/>
      <c r="C149" s="124">
        <v>69.292000000000002</v>
      </c>
      <c r="D149" s="43">
        <v>0.84179000000000004</v>
      </c>
      <c r="E149" s="43">
        <v>0.79972900000000002</v>
      </c>
      <c r="F149" s="43">
        <v>0.81860999999999995</v>
      </c>
      <c r="G149" s="43">
        <v>0.81289900000000004</v>
      </c>
      <c r="H149" s="43">
        <v>0.66712800000000005</v>
      </c>
      <c r="I149" s="43">
        <v>0.75145799999999996</v>
      </c>
      <c r="J149" s="43">
        <v>0.74075400000000002</v>
      </c>
      <c r="K149" s="43">
        <v>0.75922000000000001</v>
      </c>
      <c r="L149" s="43">
        <v>0.87634199999999995</v>
      </c>
      <c r="M149" s="43">
        <v>0.77278199999999997</v>
      </c>
      <c r="N149" s="43">
        <v>0.74526000000000003</v>
      </c>
      <c r="O149" s="43">
        <v>0.68133999999999995</v>
      </c>
      <c r="P149" s="43">
        <v>0.77910500000000005</v>
      </c>
      <c r="Q149" s="43">
        <v>0.71617399999999998</v>
      </c>
      <c r="R149" s="43">
        <v>0.80281000000000002</v>
      </c>
      <c r="S149" s="47">
        <v>0.63055300000000003</v>
      </c>
      <c r="T149" s="100">
        <v>0.76224712500000014</v>
      </c>
      <c r="U149" s="118">
        <v>6.5558257385702368E-2</v>
      </c>
      <c r="V149" s="79"/>
      <c r="W149" s="124">
        <v>69.292000000000002</v>
      </c>
      <c r="X149" s="43">
        <v>6.4999999999999997E-3</v>
      </c>
      <c r="Y149" s="43">
        <v>1.4569E-2</v>
      </c>
      <c r="Z149" s="43">
        <v>1.5491E-2</v>
      </c>
      <c r="AA149" s="43">
        <v>6.3660000000000001E-3</v>
      </c>
      <c r="AB149" s="43">
        <v>1.8776999999999999E-2</v>
      </c>
      <c r="AC149" s="43">
        <v>1.3268E-2</v>
      </c>
      <c r="AD149" s="43">
        <v>8.4449999999999994E-3</v>
      </c>
      <c r="AE149" s="43">
        <v>3.1690999999999997E-2</v>
      </c>
      <c r="AF149" s="43">
        <v>2.3755999999999999E-2</v>
      </c>
      <c r="AG149" s="43">
        <v>7.2262999999999994E-2</v>
      </c>
      <c r="AH149" s="43">
        <v>3.2668000000000003E-2</v>
      </c>
      <c r="AI149" s="43">
        <v>4.1590000000000004E-3</v>
      </c>
      <c r="AJ149" s="43">
        <v>2.7812E-2</v>
      </c>
      <c r="AK149" s="43">
        <v>5.8060000000000004E-3</v>
      </c>
      <c r="AL149" s="43">
        <v>1.3837E-2</v>
      </c>
      <c r="AM149" s="47">
        <v>6.0408999999999997E-2</v>
      </c>
      <c r="AN149" s="100">
        <v>2.2238562499999996E-2</v>
      </c>
      <c r="AO149" s="118">
        <v>1.9570570259001146E-2</v>
      </c>
      <c r="AP149" s="275"/>
    </row>
    <row r="150" spans="2:42" x14ac:dyDescent="0.25">
      <c r="B150" s="274"/>
      <c r="C150" s="124">
        <v>69.790999999999997</v>
      </c>
      <c r="D150" s="43">
        <v>0.83078099999999999</v>
      </c>
      <c r="E150" s="43">
        <v>0.806504</v>
      </c>
      <c r="F150" s="43">
        <v>0.79925100000000004</v>
      </c>
      <c r="G150" s="43">
        <v>0.82646600000000003</v>
      </c>
      <c r="H150" s="43">
        <v>0.67357199999999995</v>
      </c>
      <c r="I150" s="43">
        <v>0.74797100000000005</v>
      </c>
      <c r="J150" s="43">
        <v>0.75339299999999998</v>
      </c>
      <c r="K150" s="43">
        <v>0.74337699999999995</v>
      </c>
      <c r="L150" s="43">
        <v>0.86795900000000004</v>
      </c>
      <c r="M150" s="43">
        <v>0.778088</v>
      </c>
      <c r="N150" s="43">
        <v>0.74363999999999997</v>
      </c>
      <c r="O150" s="43">
        <v>0.69081899999999996</v>
      </c>
      <c r="P150" s="43">
        <v>0.75750499999999998</v>
      </c>
      <c r="Q150" s="43">
        <v>0.73776399999999998</v>
      </c>
      <c r="R150" s="43">
        <v>0.79977699999999996</v>
      </c>
      <c r="S150" s="47">
        <v>0.64375400000000005</v>
      </c>
      <c r="T150" s="100">
        <v>0.7625388125</v>
      </c>
      <c r="U150" s="118">
        <v>5.9774171895246704E-2</v>
      </c>
      <c r="V150" s="79"/>
      <c r="W150" s="124">
        <v>69.790999999999997</v>
      </c>
      <c r="X150" s="43">
        <v>1.6337999999999998E-2</v>
      </c>
      <c r="Y150" s="43">
        <v>2.1741E-2</v>
      </c>
      <c r="Z150" s="43">
        <v>4.5409999999999999E-3</v>
      </c>
      <c r="AA150" s="43">
        <v>-3.8600000000000001E-3</v>
      </c>
      <c r="AB150" s="43">
        <v>2.1690999999999998E-2</v>
      </c>
      <c r="AC150" s="43">
        <v>4.8044999999999997E-2</v>
      </c>
      <c r="AD150" s="43">
        <v>2.1381000000000001E-2</v>
      </c>
      <c r="AE150" s="43">
        <v>3.8563E-2</v>
      </c>
      <c r="AF150" s="43">
        <v>1.3368E-2</v>
      </c>
      <c r="AG150" s="43">
        <v>4.4291999999999998E-2</v>
      </c>
      <c r="AH150" s="43">
        <v>2.4795000000000001E-2</v>
      </c>
      <c r="AI150" s="43">
        <v>7.9469999999999992E-3</v>
      </c>
      <c r="AJ150" s="43">
        <v>6.9220000000000002E-3</v>
      </c>
      <c r="AK150" s="43">
        <v>4.529E-3</v>
      </c>
      <c r="AL150" s="43">
        <v>1.272E-2</v>
      </c>
      <c r="AM150" s="47">
        <v>6.4344999999999999E-2</v>
      </c>
      <c r="AN150" s="100">
        <v>2.1709875E-2</v>
      </c>
      <c r="AO150" s="118">
        <v>1.8522115346705587E-2</v>
      </c>
      <c r="AP150" s="275"/>
    </row>
    <row r="151" spans="2:42" x14ac:dyDescent="0.25">
      <c r="B151" s="274"/>
      <c r="C151" s="124">
        <v>70.290999999999997</v>
      </c>
      <c r="D151" s="43">
        <v>0.81906299999999999</v>
      </c>
      <c r="E151" s="43">
        <v>0.81615199999999999</v>
      </c>
      <c r="F151" s="43">
        <v>0.82128999999999996</v>
      </c>
      <c r="G151" s="43">
        <v>0.81549799999999995</v>
      </c>
      <c r="H151" s="43">
        <v>0.68169500000000005</v>
      </c>
      <c r="I151" s="43">
        <v>0.74054200000000003</v>
      </c>
      <c r="J151" s="43">
        <v>0.75566900000000004</v>
      </c>
      <c r="K151" s="43">
        <v>0.75214700000000001</v>
      </c>
      <c r="L151" s="43">
        <v>0.83538699999999999</v>
      </c>
      <c r="M151" s="43">
        <v>0.77963099999999996</v>
      </c>
      <c r="N151" s="43">
        <v>0.76020100000000002</v>
      </c>
      <c r="O151" s="43">
        <v>0.67186599999999996</v>
      </c>
      <c r="P151" s="43">
        <v>0.77195000000000003</v>
      </c>
      <c r="Q151" s="43">
        <v>0.74195500000000003</v>
      </c>
      <c r="R151" s="43">
        <v>0.81250599999999995</v>
      </c>
      <c r="S151" s="47">
        <v>0.67142599999999997</v>
      </c>
      <c r="T151" s="100">
        <v>0.76543612500000013</v>
      </c>
      <c r="U151" s="118">
        <v>5.4468794846070645E-2</v>
      </c>
      <c r="V151" s="79"/>
      <c r="W151" s="124">
        <v>70.290999999999997</v>
      </c>
      <c r="X151" s="43">
        <v>3.1189000000000001E-2</v>
      </c>
      <c r="Y151" s="43">
        <v>1.6685999999999999E-2</v>
      </c>
      <c r="Z151" s="43">
        <v>1.9695000000000001E-2</v>
      </c>
      <c r="AA151" s="43">
        <v>1.1091999999999999E-2</v>
      </c>
      <c r="AB151" s="43">
        <v>1.9258000000000001E-2</v>
      </c>
      <c r="AC151" s="43">
        <v>2.8634E-2</v>
      </c>
      <c r="AD151" s="43">
        <v>3.3298000000000001E-2</v>
      </c>
      <c r="AE151" s="43">
        <v>3.5324000000000001E-2</v>
      </c>
      <c r="AF151" s="43">
        <v>1.2191E-2</v>
      </c>
      <c r="AG151" s="43">
        <v>5.8067000000000001E-2</v>
      </c>
      <c r="AH151" s="43">
        <v>1.1664000000000001E-2</v>
      </c>
      <c r="AI151" s="43">
        <v>6.1960000000000001E-3</v>
      </c>
      <c r="AJ151" s="43">
        <v>8.5330000000000007E-3</v>
      </c>
      <c r="AK151" s="43">
        <v>-2.7299999999999998E-3</v>
      </c>
      <c r="AL151" s="43">
        <v>1.4839E-2</v>
      </c>
      <c r="AM151" s="47">
        <v>5.1399E-2</v>
      </c>
      <c r="AN151" s="100">
        <v>2.2208437499999997E-2</v>
      </c>
      <c r="AO151" s="118">
        <v>1.6442099135932538E-2</v>
      </c>
      <c r="AP151" s="275"/>
    </row>
    <row r="152" spans="2:42" x14ac:dyDescent="0.25">
      <c r="B152" s="274"/>
      <c r="C152" s="124">
        <v>70.793000000000006</v>
      </c>
      <c r="D152" s="43">
        <v>0.82195399999999996</v>
      </c>
      <c r="E152" s="43">
        <v>0.82601899999999995</v>
      </c>
      <c r="F152" s="43">
        <v>0.82413000000000003</v>
      </c>
      <c r="G152" s="43">
        <v>0.83629399999999998</v>
      </c>
      <c r="H152" s="43">
        <v>0.67036700000000005</v>
      </c>
      <c r="I152" s="43">
        <v>0.74134100000000003</v>
      </c>
      <c r="J152" s="43">
        <v>0.75904000000000005</v>
      </c>
      <c r="K152" s="43">
        <v>0.74413499999999999</v>
      </c>
      <c r="L152" s="43">
        <v>0.87318099999999998</v>
      </c>
      <c r="M152" s="43">
        <v>0.78569199999999995</v>
      </c>
      <c r="N152" s="43">
        <v>0.74769099999999999</v>
      </c>
      <c r="O152" s="43">
        <v>0.71295699999999995</v>
      </c>
      <c r="P152" s="43">
        <v>0.76277899999999998</v>
      </c>
      <c r="Q152" s="43">
        <v>0.77223699999999995</v>
      </c>
      <c r="R152" s="43">
        <v>0.81112700000000004</v>
      </c>
      <c r="S152" s="47">
        <v>0.64194600000000002</v>
      </c>
      <c r="T152" s="100">
        <v>0.77068062500000012</v>
      </c>
      <c r="U152" s="118">
        <v>6.1904569358408421E-2</v>
      </c>
      <c r="V152" s="79"/>
      <c r="W152" s="124">
        <v>70.793000000000006</v>
      </c>
      <c r="X152" s="43">
        <v>1.4664999999999999E-2</v>
      </c>
      <c r="Y152" s="43">
        <v>-2.6199999999999999E-3</v>
      </c>
      <c r="Z152" s="43">
        <v>9.3539999999999995E-3</v>
      </c>
      <c r="AA152" s="43">
        <v>-1.6199999999999999E-3</v>
      </c>
      <c r="AB152" s="43">
        <v>1.7028999999999999E-2</v>
      </c>
      <c r="AC152" s="43">
        <v>1.6822E-2</v>
      </c>
      <c r="AD152" s="43">
        <v>3.1144000000000002E-2</v>
      </c>
      <c r="AE152" s="43">
        <v>2.4865999999999999E-2</v>
      </c>
      <c r="AF152" s="43">
        <v>1.5318E-2</v>
      </c>
      <c r="AG152" s="43">
        <v>5.5550000000000002E-2</v>
      </c>
      <c r="AH152" s="43">
        <v>4.2293999999999998E-2</v>
      </c>
      <c r="AI152" s="43">
        <v>8.0770000000000008E-3</v>
      </c>
      <c r="AJ152" s="43">
        <v>2.0774000000000001E-2</v>
      </c>
      <c r="AK152" s="43">
        <v>5.71E-4</v>
      </c>
      <c r="AL152" s="43">
        <v>1.9594E-2</v>
      </c>
      <c r="AM152" s="47">
        <v>7.4722999999999998E-2</v>
      </c>
      <c r="AN152" s="100">
        <v>2.1658812499999999E-2</v>
      </c>
      <c r="AO152" s="118">
        <v>2.0882872865001918E-2</v>
      </c>
      <c r="AP152" s="275"/>
    </row>
    <row r="153" spans="2:42" x14ac:dyDescent="0.25">
      <c r="B153" s="274"/>
      <c r="C153" s="124">
        <v>71.290999999999997</v>
      </c>
      <c r="D153" s="43">
        <v>0.81456499999999998</v>
      </c>
      <c r="E153" s="43">
        <v>0.80659400000000003</v>
      </c>
      <c r="F153" s="43">
        <v>0.81600200000000001</v>
      </c>
      <c r="G153" s="43">
        <v>0.83632099999999998</v>
      </c>
      <c r="H153" s="43">
        <v>0.65348600000000001</v>
      </c>
      <c r="I153" s="43">
        <v>0.74290999999999996</v>
      </c>
      <c r="J153" s="43">
        <v>0.74641199999999996</v>
      </c>
      <c r="K153" s="43">
        <v>0.75318799999999997</v>
      </c>
      <c r="L153" s="43">
        <v>0.84876099999999999</v>
      </c>
      <c r="M153" s="43">
        <v>0.77820599999999995</v>
      </c>
      <c r="N153" s="43">
        <v>0.77196299999999995</v>
      </c>
      <c r="O153" s="43">
        <v>0.72184599999999999</v>
      </c>
      <c r="P153" s="43">
        <v>0.77898100000000003</v>
      </c>
      <c r="Q153" s="43">
        <v>0.75623300000000004</v>
      </c>
      <c r="R153" s="43">
        <v>0.80725400000000003</v>
      </c>
      <c r="S153" s="47">
        <v>0.667879</v>
      </c>
      <c r="T153" s="100">
        <v>0.76878756249999991</v>
      </c>
      <c r="U153" s="118">
        <v>5.5163247948815532E-2</v>
      </c>
      <c r="V153" s="79"/>
      <c r="W153" s="124">
        <v>71.290999999999997</v>
      </c>
      <c r="X153" s="43">
        <v>9.1430000000000001E-3</v>
      </c>
      <c r="Y153" s="43">
        <v>1.2593E-2</v>
      </c>
      <c r="Z153" s="43">
        <v>2.9859999999999999E-3</v>
      </c>
      <c r="AA153" s="43">
        <v>1.0211E-2</v>
      </c>
      <c r="AB153" s="43">
        <v>1.1285E-2</v>
      </c>
      <c r="AC153" s="43">
        <v>1.8734000000000001E-2</v>
      </c>
      <c r="AD153" s="43">
        <v>2.3695999999999998E-2</v>
      </c>
      <c r="AE153" s="43">
        <v>2.8365999999999999E-2</v>
      </c>
      <c r="AF153" s="43">
        <v>2.2689000000000001E-2</v>
      </c>
      <c r="AG153" s="43">
        <v>6.1608999999999997E-2</v>
      </c>
      <c r="AH153" s="43">
        <v>1.2593E-2</v>
      </c>
      <c r="AI153" s="43">
        <v>4.4869999999999997E-3</v>
      </c>
      <c r="AJ153" s="43">
        <v>1.5339999999999999E-2</v>
      </c>
      <c r="AK153" s="43">
        <v>-3.3999999999999998E-3</v>
      </c>
      <c r="AL153" s="43">
        <v>1.6920000000000001E-2</v>
      </c>
      <c r="AM153" s="47">
        <v>4.1751000000000003E-2</v>
      </c>
      <c r="AN153" s="100">
        <v>1.8062687499999997E-2</v>
      </c>
      <c r="AO153" s="118">
        <v>1.5801090075134062E-2</v>
      </c>
      <c r="AP153" s="275"/>
    </row>
    <row r="154" spans="2:42" x14ac:dyDescent="0.25">
      <c r="B154" s="274"/>
      <c r="C154" s="124">
        <v>71.792000000000002</v>
      </c>
      <c r="D154" s="43">
        <v>0.79156300000000002</v>
      </c>
      <c r="E154" s="43">
        <v>0.82077199999999995</v>
      </c>
      <c r="F154" s="43">
        <v>0.82373300000000005</v>
      </c>
      <c r="G154" s="43">
        <v>0.81213800000000003</v>
      </c>
      <c r="H154" s="43">
        <v>0.68262800000000001</v>
      </c>
      <c r="I154" s="43">
        <v>0.71058600000000005</v>
      </c>
      <c r="J154" s="43">
        <v>0.75825399999999998</v>
      </c>
      <c r="K154" s="43">
        <v>0.73488500000000001</v>
      </c>
      <c r="L154" s="43">
        <v>0.85417200000000004</v>
      </c>
      <c r="M154" s="43">
        <v>0.79384399999999999</v>
      </c>
      <c r="N154" s="43">
        <v>0.74648199999999998</v>
      </c>
      <c r="O154" s="43">
        <v>0.70140400000000003</v>
      </c>
      <c r="P154" s="43">
        <v>0.76505999999999996</v>
      </c>
      <c r="Q154" s="43">
        <v>0.75340499999999999</v>
      </c>
      <c r="R154" s="43">
        <v>0.81026799999999999</v>
      </c>
      <c r="S154" s="47">
        <v>0.66113100000000002</v>
      </c>
      <c r="T154" s="100">
        <v>0.76377031250000005</v>
      </c>
      <c r="U154" s="118">
        <v>5.556096997919642E-2</v>
      </c>
      <c r="V154" s="79"/>
      <c r="W154" s="124">
        <v>71.792000000000002</v>
      </c>
      <c r="X154" s="43">
        <v>1.3355000000000001E-2</v>
      </c>
      <c r="Y154" s="43">
        <v>1.3905000000000001E-2</v>
      </c>
      <c r="Z154" s="43">
        <v>9.3539999999999995E-3</v>
      </c>
      <c r="AA154" s="43">
        <v>1.5893999999999998E-2</v>
      </c>
      <c r="AB154" s="43">
        <v>3.7829999999999999E-3</v>
      </c>
      <c r="AC154" s="43">
        <v>2.2627000000000001E-2</v>
      </c>
      <c r="AD154" s="43">
        <v>3.3870999999999998E-2</v>
      </c>
      <c r="AE154" s="43">
        <v>3.6124999999999997E-2</v>
      </c>
      <c r="AF154" s="43">
        <v>1.6851000000000001E-2</v>
      </c>
      <c r="AG154" s="43">
        <v>6.8693000000000004E-2</v>
      </c>
      <c r="AH154" s="43">
        <v>4.3723999999999999E-2</v>
      </c>
      <c r="AI154" s="43">
        <v>6.3680000000000004E-3</v>
      </c>
      <c r="AJ154" s="43">
        <v>2.8797E-2</v>
      </c>
      <c r="AK154" s="43">
        <v>-7.2500000000000004E-3</v>
      </c>
      <c r="AL154" s="43">
        <v>1.5063E-2</v>
      </c>
      <c r="AM154" s="47">
        <v>5.2391E-2</v>
      </c>
      <c r="AN154" s="100">
        <v>2.3346937500000001E-2</v>
      </c>
      <c r="AO154" s="118">
        <v>1.9625946847540886E-2</v>
      </c>
      <c r="AP154" s="275"/>
    </row>
    <row r="155" spans="2:42" x14ac:dyDescent="0.25">
      <c r="B155" s="274"/>
      <c r="C155" s="124">
        <v>72.290000000000006</v>
      </c>
      <c r="D155" s="43">
        <v>0.84087599999999996</v>
      </c>
      <c r="E155" s="43">
        <v>0.80362</v>
      </c>
      <c r="F155" s="43">
        <v>0.80934499999999998</v>
      </c>
      <c r="G155" s="43">
        <v>0.802647</v>
      </c>
      <c r="H155" s="43">
        <v>0.65659100000000004</v>
      </c>
      <c r="I155" s="43">
        <v>0.73681300000000005</v>
      </c>
      <c r="J155" s="43">
        <v>0.77511799999999997</v>
      </c>
      <c r="K155" s="43">
        <v>0.74740600000000001</v>
      </c>
      <c r="L155" s="43">
        <v>0.87300800000000001</v>
      </c>
      <c r="M155" s="43">
        <v>0.78843099999999999</v>
      </c>
      <c r="N155" s="43">
        <v>0.76082300000000003</v>
      </c>
      <c r="O155" s="43">
        <v>0.71007100000000001</v>
      </c>
      <c r="P155" s="43">
        <v>0.76730100000000001</v>
      </c>
      <c r="Q155" s="43">
        <v>0.76072799999999996</v>
      </c>
      <c r="R155" s="43">
        <v>0.83666600000000002</v>
      </c>
      <c r="S155" s="47">
        <v>0.66276100000000004</v>
      </c>
      <c r="T155" s="100">
        <v>0.77076281249999978</v>
      </c>
      <c r="U155" s="118">
        <v>5.9956530781579566E-2</v>
      </c>
      <c r="V155" s="79"/>
      <c r="W155" s="124">
        <v>72.290000000000006</v>
      </c>
      <c r="X155" s="43">
        <v>9.4990000000000005E-3</v>
      </c>
      <c r="Y155" s="43">
        <v>5.9519999999999998E-3</v>
      </c>
      <c r="Z155" s="43">
        <v>1.8255E-2</v>
      </c>
      <c r="AA155" s="43">
        <v>1.3697000000000001E-2</v>
      </c>
      <c r="AB155" s="43">
        <v>5.4479999999999997E-3</v>
      </c>
      <c r="AC155" s="43">
        <v>4.0514000000000001E-2</v>
      </c>
      <c r="AD155" s="43">
        <v>2.6950000000000002E-2</v>
      </c>
      <c r="AE155" s="43">
        <v>4.5164999999999997E-2</v>
      </c>
      <c r="AF155" s="43">
        <v>3.8523000000000002E-2</v>
      </c>
      <c r="AG155" s="43">
        <v>2.9215999999999999E-2</v>
      </c>
      <c r="AH155" s="43">
        <v>2.4080000000000001E-2</v>
      </c>
      <c r="AI155" s="43">
        <v>4.15E-3</v>
      </c>
      <c r="AJ155" s="43">
        <v>1.8245999999999998E-2</v>
      </c>
      <c r="AK155" s="43">
        <v>-5.1000000000000004E-3</v>
      </c>
      <c r="AL155" s="43">
        <v>9.8700000000000003E-3</v>
      </c>
      <c r="AM155" s="47">
        <v>3.8629999999999998E-2</v>
      </c>
      <c r="AN155" s="100">
        <v>2.0193437499999998E-2</v>
      </c>
      <c r="AO155" s="118">
        <v>1.514956869779357E-2</v>
      </c>
      <c r="AP155" s="275"/>
    </row>
    <row r="156" spans="2:42" x14ac:dyDescent="0.25">
      <c r="B156" s="274"/>
      <c r="C156" s="124">
        <v>72.792000000000002</v>
      </c>
      <c r="D156" s="43">
        <v>0.81791700000000001</v>
      </c>
      <c r="E156" s="43">
        <v>0.80279299999999998</v>
      </c>
      <c r="F156" s="43">
        <v>0.79970799999999997</v>
      </c>
      <c r="G156" s="43">
        <v>0.81947400000000004</v>
      </c>
      <c r="H156" s="43">
        <v>0.69355999999999995</v>
      </c>
      <c r="I156" s="43">
        <v>0.71316999999999997</v>
      </c>
      <c r="J156" s="43">
        <v>0.77261100000000005</v>
      </c>
      <c r="K156" s="43">
        <v>0.73128000000000004</v>
      </c>
      <c r="L156" s="43">
        <v>0.88043199999999999</v>
      </c>
      <c r="M156" s="43">
        <v>0.80351499999999998</v>
      </c>
      <c r="N156" s="43">
        <v>0.75385500000000005</v>
      </c>
      <c r="O156" s="43">
        <v>0.71166600000000002</v>
      </c>
      <c r="P156" s="43">
        <v>0.76011300000000004</v>
      </c>
      <c r="Q156" s="43">
        <v>0.76651800000000003</v>
      </c>
      <c r="R156" s="43">
        <v>0.82042899999999996</v>
      </c>
      <c r="S156" s="47">
        <v>0.66742800000000002</v>
      </c>
      <c r="T156" s="100">
        <v>0.76965431249999994</v>
      </c>
      <c r="U156" s="118">
        <v>5.6234332721471554E-2</v>
      </c>
      <c r="V156" s="79"/>
      <c r="W156" s="124">
        <v>72.792000000000002</v>
      </c>
      <c r="X156" s="43">
        <v>1.5998999999999999E-2</v>
      </c>
      <c r="Y156" s="43">
        <v>1.3646999999999999E-2</v>
      </c>
      <c r="Z156" s="43">
        <v>1.2595E-2</v>
      </c>
      <c r="AA156" s="43">
        <v>1.4009999999999999E-3</v>
      </c>
      <c r="AB156" s="43">
        <v>-2E-3</v>
      </c>
      <c r="AC156" s="43">
        <v>1.5755999999999999E-2</v>
      </c>
      <c r="AD156" s="43">
        <v>3.5338000000000001E-2</v>
      </c>
      <c r="AE156" s="43">
        <v>2.3448E-2</v>
      </c>
      <c r="AF156" s="43">
        <v>2.3498999999999999E-2</v>
      </c>
      <c r="AG156" s="43">
        <v>4.0645000000000001E-2</v>
      </c>
      <c r="AH156" s="43">
        <v>3.7354999999999999E-2</v>
      </c>
      <c r="AI156" s="43">
        <v>7.0239999999999999E-3</v>
      </c>
      <c r="AJ156" s="43">
        <v>1.6229E-2</v>
      </c>
      <c r="AK156" s="43">
        <v>-3.0899999999999999E-3</v>
      </c>
      <c r="AL156" s="43">
        <v>1.1785E-2</v>
      </c>
      <c r="AM156" s="47">
        <v>5.0016999999999999E-2</v>
      </c>
      <c r="AN156" s="100">
        <v>1.8727999999999998E-2</v>
      </c>
      <c r="AO156" s="118">
        <v>1.5501180294846371E-2</v>
      </c>
      <c r="AP156" s="275"/>
    </row>
    <row r="157" spans="2:42" x14ac:dyDescent="0.25">
      <c r="B157" s="274"/>
      <c r="C157" s="124">
        <v>73.292000000000002</v>
      </c>
      <c r="D157" s="43">
        <v>0.82185799999999998</v>
      </c>
      <c r="E157" s="43">
        <v>0.83588200000000001</v>
      </c>
      <c r="F157" s="43">
        <v>0.80641700000000005</v>
      </c>
      <c r="G157" s="43">
        <v>0.84447899999999998</v>
      </c>
      <c r="H157" s="43">
        <v>0.66442900000000005</v>
      </c>
      <c r="I157" s="43">
        <v>0.75746400000000003</v>
      </c>
      <c r="J157" s="43">
        <v>0.76238899999999998</v>
      </c>
      <c r="K157" s="43">
        <v>0.74379300000000004</v>
      </c>
      <c r="L157" s="43">
        <v>0.88675499999999996</v>
      </c>
      <c r="M157" s="43">
        <v>0.79963799999999996</v>
      </c>
      <c r="N157" s="43">
        <v>0.76089099999999998</v>
      </c>
      <c r="O157" s="43">
        <v>0.71871700000000005</v>
      </c>
      <c r="P157" s="43">
        <v>0.781026</v>
      </c>
      <c r="Q157" s="43">
        <v>0.75249699999999997</v>
      </c>
      <c r="R157" s="43">
        <v>0.82006400000000002</v>
      </c>
      <c r="S157" s="47">
        <v>0.67430900000000005</v>
      </c>
      <c r="T157" s="100">
        <v>0.77691299999999996</v>
      </c>
      <c r="U157" s="118">
        <v>6.0276948674154562E-2</v>
      </c>
      <c r="V157" s="79"/>
      <c r="W157" s="124">
        <v>73.292000000000002</v>
      </c>
      <c r="X157" s="43">
        <v>1.6726000000000001E-2</v>
      </c>
      <c r="Y157" s="43">
        <v>1.7283E-2</v>
      </c>
      <c r="Z157" s="43">
        <v>1.1953E-2</v>
      </c>
      <c r="AA157" s="43">
        <v>1.1183E-2</v>
      </c>
      <c r="AB157" s="43">
        <v>1.0526000000000001E-2</v>
      </c>
      <c r="AC157" s="43">
        <v>1.4656000000000001E-2</v>
      </c>
      <c r="AD157" s="43">
        <v>3.2015000000000002E-2</v>
      </c>
      <c r="AE157" s="43">
        <v>2.3401000000000002E-2</v>
      </c>
      <c r="AF157" s="43">
        <v>3.6535999999999999E-2</v>
      </c>
      <c r="AG157" s="43">
        <v>4.7729000000000001E-2</v>
      </c>
      <c r="AH157" s="43">
        <v>3.7137999999999997E-2</v>
      </c>
      <c r="AI157" s="43">
        <v>3.4689999999999999E-3</v>
      </c>
      <c r="AJ157" s="43">
        <v>2.138E-2</v>
      </c>
      <c r="AK157" s="43">
        <v>-5.9899999999999997E-3</v>
      </c>
      <c r="AL157" s="43">
        <v>1.0161E-2</v>
      </c>
      <c r="AM157" s="47">
        <v>3.9888E-2</v>
      </c>
      <c r="AN157" s="100">
        <v>2.0503374999999997E-2</v>
      </c>
      <c r="AO157" s="118">
        <v>1.4628345601946932E-2</v>
      </c>
      <c r="AP157" s="275"/>
    </row>
    <row r="158" spans="2:42" x14ac:dyDescent="0.25">
      <c r="B158" s="274"/>
      <c r="C158" s="124">
        <v>73.790999999999997</v>
      </c>
      <c r="D158" s="43">
        <v>0.81989999999999996</v>
      </c>
      <c r="E158" s="43">
        <v>0.83018899999999995</v>
      </c>
      <c r="F158" s="43">
        <v>0.80198499999999995</v>
      </c>
      <c r="G158" s="43">
        <v>0.84823300000000001</v>
      </c>
      <c r="H158" s="43">
        <v>0.69775399999999999</v>
      </c>
      <c r="I158" s="43">
        <v>0.75317100000000003</v>
      </c>
      <c r="J158" s="43">
        <v>0.75929599999999997</v>
      </c>
      <c r="K158" s="43">
        <v>0.75568500000000005</v>
      </c>
      <c r="L158" s="43">
        <v>0.89826300000000003</v>
      </c>
      <c r="M158" s="43">
        <v>0.79481000000000002</v>
      </c>
      <c r="N158" s="43">
        <v>0.76317100000000004</v>
      </c>
      <c r="O158" s="43">
        <v>0.72144399999999997</v>
      </c>
      <c r="P158" s="43">
        <v>0.78177200000000002</v>
      </c>
      <c r="Q158" s="43">
        <v>0.77967399999999998</v>
      </c>
      <c r="R158" s="43">
        <v>0.819913</v>
      </c>
      <c r="S158" s="47">
        <v>0.67252100000000004</v>
      </c>
      <c r="T158" s="100">
        <v>0.78111131249999999</v>
      </c>
      <c r="U158" s="118">
        <v>5.7037920428102032E-2</v>
      </c>
      <c r="V158" s="79"/>
      <c r="W158" s="124">
        <v>73.790999999999997</v>
      </c>
      <c r="X158" s="43">
        <v>1.3727E-2</v>
      </c>
      <c r="Y158" s="43">
        <v>1.4818E-2</v>
      </c>
      <c r="Z158" s="43">
        <v>3.9899999999999996E-3</v>
      </c>
      <c r="AA158" s="43">
        <v>1.0739E-2</v>
      </c>
      <c r="AB158" s="43">
        <v>-2.9399999999999999E-3</v>
      </c>
      <c r="AC158" s="43">
        <v>1.5823E-2</v>
      </c>
      <c r="AD158" s="43">
        <v>2.1014999999999999E-2</v>
      </c>
      <c r="AE158" s="43">
        <v>1.1079E-2</v>
      </c>
      <c r="AF158" s="43">
        <v>2.589E-2</v>
      </c>
      <c r="AG158" s="43">
        <v>6.966E-2</v>
      </c>
      <c r="AH158" s="43">
        <v>9.3390000000000001E-3</v>
      </c>
      <c r="AI158" s="43">
        <v>3.2179999999999999E-3</v>
      </c>
      <c r="AJ158" s="43">
        <v>1.7951000000000002E-2</v>
      </c>
      <c r="AK158" s="43">
        <v>4.08E-4</v>
      </c>
      <c r="AL158" s="43">
        <v>1.2038999999999999E-2</v>
      </c>
      <c r="AM158" s="47">
        <v>6.2447999999999997E-2</v>
      </c>
      <c r="AN158" s="100">
        <v>1.8075249999999998E-2</v>
      </c>
      <c r="AO158" s="118">
        <v>2.0203425292096719E-2</v>
      </c>
      <c r="AP158" s="275"/>
    </row>
    <row r="159" spans="2:42" x14ac:dyDescent="0.25">
      <c r="B159" s="274"/>
      <c r="C159" s="124">
        <v>74.292000000000002</v>
      </c>
      <c r="D159" s="43">
        <v>0.83533100000000005</v>
      </c>
      <c r="E159" s="43">
        <v>0.801512</v>
      </c>
      <c r="F159" s="43">
        <v>0.80214200000000002</v>
      </c>
      <c r="G159" s="43">
        <v>0.84170299999999998</v>
      </c>
      <c r="H159" s="43">
        <v>0.69165699999999997</v>
      </c>
      <c r="I159" s="43">
        <v>0.748139</v>
      </c>
      <c r="J159" s="43">
        <v>0.78321300000000005</v>
      </c>
      <c r="K159" s="43">
        <v>0.74536199999999997</v>
      </c>
      <c r="L159" s="43">
        <v>0.89210400000000001</v>
      </c>
      <c r="M159" s="43">
        <v>0.79794600000000004</v>
      </c>
      <c r="N159" s="43">
        <v>0.75954699999999997</v>
      </c>
      <c r="O159" s="43">
        <v>0.72514299999999998</v>
      </c>
      <c r="P159" s="43">
        <v>0.78111299999999995</v>
      </c>
      <c r="Q159" s="43">
        <v>0.78653899999999999</v>
      </c>
      <c r="R159" s="43">
        <v>0.82932700000000004</v>
      </c>
      <c r="S159" s="47">
        <v>0.64805999999999997</v>
      </c>
      <c r="T159" s="100">
        <v>0.77930237499999977</v>
      </c>
      <c r="U159" s="118">
        <v>6.0025575537848874E-2</v>
      </c>
      <c r="V159" s="79"/>
      <c r="W159" s="124">
        <v>74.292000000000002</v>
      </c>
      <c r="X159" s="43">
        <v>1.7073999999999999E-2</v>
      </c>
      <c r="Y159" s="43">
        <v>2.0254999999999999E-2</v>
      </c>
      <c r="Z159" s="43">
        <v>1.9250000000000001E-3</v>
      </c>
      <c r="AA159" s="43">
        <v>7.437E-3</v>
      </c>
      <c r="AB159" s="43">
        <v>7.5799999999999999E-4</v>
      </c>
      <c r="AC159" s="43">
        <v>1.4199E-2</v>
      </c>
      <c r="AD159" s="43">
        <v>2.6561000000000001E-2</v>
      </c>
      <c r="AE159" s="43">
        <v>2.5307E-2</v>
      </c>
      <c r="AF159" s="43">
        <v>8.0090000000000005E-3</v>
      </c>
      <c r="AG159" s="43">
        <v>5.5856000000000003E-2</v>
      </c>
      <c r="AH159" s="43">
        <v>2.5617000000000001E-2</v>
      </c>
      <c r="AI159" s="43">
        <v>8.0770000000000008E-3</v>
      </c>
      <c r="AJ159" s="43">
        <v>9.1710000000000003E-3</v>
      </c>
      <c r="AK159" s="43">
        <v>4.6439999999999997E-3</v>
      </c>
      <c r="AL159" s="43">
        <v>1.4819000000000001E-2</v>
      </c>
      <c r="AM159" s="47">
        <v>3.6802000000000001E-2</v>
      </c>
      <c r="AN159" s="100">
        <v>1.7281937500000004E-2</v>
      </c>
      <c r="AO159" s="118">
        <v>1.4411666077493144E-2</v>
      </c>
      <c r="AP159" s="275"/>
    </row>
    <row r="160" spans="2:42" x14ac:dyDescent="0.25">
      <c r="B160" s="274"/>
      <c r="C160" s="124">
        <v>74.793000000000006</v>
      </c>
      <c r="D160" s="43">
        <v>0.85921700000000001</v>
      </c>
      <c r="E160" s="43">
        <v>0.79943900000000001</v>
      </c>
      <c r="F160" s="43">
        <v>0.81276899999999996</v>
      </c>
      <c r="G160" s="43">
        <v>0.80615800000000004</v>
      </c>
      <c r="H160" s="43">
        <v>0.66523699999999997</v>
      </c>
      <c r="I160" s="43">
        <v>0.76182399999999995</v>
      </c>
      <c r="J160" s="43">
        <v>0.77340299999999995</v>
      </c>
      <c r="K160" s="43">
        <v>0.743834</v>
      </c>
      <c r="L160" s="43">
        <v>0.88772300000000004</v>
      </c>
      <c r="M160" s="43">
        <v>0.78362200000000004</v>
      </c>
      <c r="N160" s="43">
        <v>0.757046</v>
      </c>
      <c r="O160" s="43">
        <v>0.71209699999999998</v>
      </c>
      <c r="P160" s="43">
        <v>0.76776500000000003</v>
      </c>
      <c r="Q160" s="43">
        <v>0.77366299999999999</v>
      </c>
      <c r="R160" s="43">
        <v>0.82409399999999999</v>
      </c>
      <c r="S160" s="47">
        <v>0.66596</v>
      </c>
      <c r="T160" s="100">
        <v>0.77461568750000009</v>
      </c>
      <c r="U160" s="118">
        <v>6.0384401117859088E-2</v>
      </c>
      <c r="V160" s="79"/>
      <c r="W160" s="124">
        <v>74.793000000000006</v>
      </c>
      <c r="X160" s="43">
        <v>1.5158E-2</v>
      </c>
      <c r="Y160" s="43">
        <v>1.6877E-2</v>
      </c>
      <c r="Z160" s="43">
        <v>1.1172E-2</v>
      </c>
      <c r="AA160" s="43">
        <v>1.7539999999999999E-3</v>
      </c>
      <c r="AB160" s="43">
        <v>-1.5100000000000001E-3</v>
      </c>
      <c r="AC160" s="43">
        <v>1.7770000000000001E-2</v>
      </c>
      <c r="AD160" s="43">
        <v>3.4787999999999999E-2</v>
      </c>
      <c r="AE160" s="43">
        <v>1.6532999999999999E-2</v>
      </c>
      <c r="AF160" s="43">
        <v>1.5171E-2</v>
      </c>
      <c r="AG160" s="43">
        <v>3.4278999999999997E-2</v>
      </c>
      <c r="AH160" s="43">
        <v>3.2058999999999997E-2</v>
      </c>
      <c r="AI160" s="43">
        <v>4.0730000000000002E-3</v>
      </c>
      <c r="AJ160" s="43">
        <v>1.8147E-2</v>
      </c>
      <c r="AK160" s="43">
        <v>-4.5100000000000001E-3</v>
      </c>
      <c r="AL160" s="43">
        <v>1.6122000000000001E-2</v>
      </c>
      <c r="AM160" s="47">
        <v>3.1479E-2</v>
      </c>
      <c r="AN160" s="100">
        <v>1.6210124999999999E-2</v>
      </c>
      <c r="AO160" s="118">
        <v>1.235549462587395E-2</v>
      </c>
      <c r="AP160" s="275"/>
    </row>
    <row r="161" spans="2:42" x14ac:dyDescent="0.25">
      <c r="B161" s="274"/>
      <c r="C161" s="124">
        <v>75.290999999999997</v>
      </c>
      <c r="D161" s="43">
        <v>0.82090700000000005</v>
      </c>
      <c r="E161" s="43">
        <v>0.82681499999999997</v>
      </c>
      <c r="F161" s="43">
        <v>0.79768899999999998</v>
      </c>
      <c r="G161" s="43">
        <v>0.81444799999999995</v>
      </c>
      <c r="H161" s="43">
        <v>0.70119299999999996</v>
      </c>
      <c r="I161" s="43">
        <v>0.77882899999999999</v>
      </c>
      <c r="J161" s="43">
        <v>0.76766599999999996</v>
      </c>
      <c r="K161" s="43">
        <v>0.75362399999999996</v>
      </c>
      <c r="L161" s="43">
        <v>0.92553300000000005</v>
      </c>
      <c r="M161" s="43">
        <v>0.79495499999999997</v>
      </c>
      <c r="N161" s="43">
        <v>0.77294700000000005</v>
      </c>
      <c r="O161" s="43">
        <v>0.723082</v>
      </c>
      <c r="P161" s="43">
        <v>0.77526700000000004</v>
      </c>
      <c r="Q161" s="43">
        <v>0.78436700000000004</v>
      </c>
      <c r="R161" s="43">
        <v>0.839333</v>
      </c>
      <c r="S161" s="47">
        <v>0.65880700000000003</v>
      </c>
      <c r="T161" s="100">
        <v>0.78346637499999994</v>
      </c>
      <c r="U161" s="118">
        <v>6.0649048024268293E-2</v>
      </c>
      <c r="V161" s="79"/>
      <c r="W161" s="124">
        <v>75.290999999999997</v>
      </c>
      <c r="X161" s="43">
        <v>1.3978000000000001E-2</v>
      </c>
      <c r="Y161" s="43">
        <v>3.2955999999999999E-2</v>
      </c>
      <c r="Z161" s="43">
        <v>3.6770000000000001E-3</v>
      </c>
      <c r="AA161" s="43">
        <v>1.4246E-2</v>
      </c>
      <c r="AB161" s="43">
        <v>5.6979999999999999E-3</v>
      </c>
      <c r="AC161" s="43">
        <v>2.4944999999999998E-2</v>
      </c>
      <c r="AD161" s="43">
        <v>3.1992E-2</v>
      </c>
      <c r="AE161" s="43">
        <v>3.8738000000000002E-2</v>
      </c>
      <c r="AF161" s="43">
        <v>8.5609999999999992E-3</v>
      </c>
      <c r="AG161" s="43">
        <v>7.5174000000000005E-2</v>
      </c>
      <c r="AH161" s="43">
        <v>3.2703999999999997E-2</v>
      </c>
      <c r="AI161" s="43">
        <v>9.2299999999999999E-4</v>
      </c>
      <c r="AJ161" s="43">
        <v>2.0691000000000001E-2</v>
      </c>
      <c r="AK161" s="43">
        <v>-1.2E-4</v>
      </c>
      <c r="AL161" s="43">
        <v>1.0345999999999999E-2</v>
      </c>
      <c r="AM161" s="47">
        <v>5.0567000000000001E-2</v>
      </c>
      <c r="AN161" s="100">
        <v>2.2817250000000004E-2</v>
      </c>
      <c r="AO161" s="118">
        <v>2.0385909298663456E-2</v>
      </c>
      <c r="AP161" s="275"/>
    </row>
    <row r="162" spans="2:42" x14ac:dyDescent="0.25">
      <c r="B162" s="274"/>
      <c r="C162" s="124">
        <v>75.793000000000006</v>
      </c>
      <c r="D162" s="43">
        <v>0.81330800000000003</v>
      </c>
      <c r="E162" s="43">
        <v>0.79097099999999998</v>
      </c>
      <c r="F162" s="43">
        <v>0.82918099999999995</v>
      </c>
      <c r="G162" s="43">
        <v>0.83913099999999996</v>
      </c>
      <c r="H162" s="43">
        <v>0.69102300000000005</v>
      </c>
      <c r="I162" s="43">
        <v>0.771173</v>
      </c>
      <c r="J162" s="43">
        <v>0.77082099999999998</v>
      </c>
      <c r="K162" s="43">
        <v>0.76971699999999998</v>
      </c>
      <c r="L162" s="43">
        <v>0.89651400000000003</v>
      </c>
      <c r="M162" s="43">
        <v>0.80896900000000005</v>
      </c>
      <c r="N162" s="43">
        <v>0.75541599999999998</v>
      </c>
      <c r="O162" s="43">
        <v>0.71289499999999995</v>
      </c>
      <c r="P162" s="43">
        <v>0.78644400000000003</v>
      </c>
      <c r="Q162" s="43">
        <v>0.77905100000000005</v>
      </c>
      <c r="R162" s="43">
        <v>0.82318100000000005</v>
      </c>
      <c r="S162" s="47">
        <v>0.66457999999999995</v>
      </c>
      <c r="T162" s="100">
        <v>0.78139843750000004</v>
      </c>
      <c r="U162" s="118">
        <v>5.7763615025341303E-2</v>
      </c>
      <c r="V162" s="79"/>
      <c r="W162" s="124">
        <v>75.793000000000006</v>
      </c>
      <c r="X162" s="43">
        <v>2.452E-2</v>
      </c>
      <c r="Y162" s="43">
        <v>1.7856E-2</v>
      </c>
      <c r="Z162" s="43">
        <v>9.2549999999999993E-3</v>
      </c>
      <c r="AA162" s="43">
        <v>5.359E-3</v>
      </c>
      <c r="AB162" s="43">
        <v>5.9199999999999999E-3</v>
      </c>
      <c r="AC162" s="43">
        <v>1.1202999999999999E-2</v>
      </c>
      <c r="AD162" s="43">
        <v>3.4616000000000001E-2</v>
      </c>
      <c r="AE162" s="43">
        <v>2.1541000000000001E-2</v>
      </c>
      <c r="AF162" s="43">
        <v>3.0698E-2</v>
      </c>
      <c r="AG162" s="43">
        <v>2.6113999999999998E-2</v>
      </c>
      <c r="AH162" s="43">
        <v>1.7745E-2</v>
      </c>
      <c r="AI162" s="43">
        <v>1.0304000000000001E-2</v>
      </c>
      <c r="AJ162" s="43">
        <v>2.1807E-2</v>
      </c>
      <c r="AK162" s="43">
        <v>3.9740000000000001E-3</v>
      </c>
      <c r="AL162" s="43">
        <v>1.5228999999999999E-2</v>
      </c>
      <c r="AM162" s="47">
        <v>5.0228000000000002E-2</v>
      </c>
      <c r="AN162" s="100">
        <v>1.91480625E-2</v>
      </c>
      <c r="AO162" s="118">
        <v>1.2335266566333299E-2</v>
      </c>
      <c r="AP162" s="275"/>
    </row>
    <row r="163" spans="2:42" x14ac:dyDescent="0.25">
      <c r="B163" s="274"/>
      <c r="C163" s="124">
        <v>76.290000000000006</v>
      </c>
      <c r="D163" s="43">
        <v>0.83020099999999997</v>
      </c>
      <c r="E163" s="43">
        <v>0.79592399999999996</v>
      </c>
      <c r="F163" s="43">
        <v>0.82035000000000002</v>
      </c>
      <c r="G163" s="43">
        <v>0.83701400000000004</v>
      </c>
      <c r="H163" s="43">
        <v>0.70103700000000002</v>
      </c>
      <c r="I163" s="43">
        <v>0.77477200000000002</v>
      </c>
      <c r="J163" s="43">
        <v>0.77993199999999996</v>
      </c>
      <c r="K163" s="43">
        <v>0.76109599999999999</v>
      </c>
      <c r="L163" s="43">
        <v>0.87966699999999998</v>
      </c>
      <c r="M163" s="43">
        <v>0.80958399999999997</v>
      </c>
      <c r="N163" s="43">
        <v>0.76306600000000002</v>
      </c>
      <c r="O163" s="43">
        <v>0.70114900000000002</v>
      </c>
      <c r="P163" s="43">
        <v>0.76089200000000001</v>
      </c>
      <c r="Q163" s="43">
        <v>0.77128600000000003</v>
      </c>
      <c r="R163" s="43">
        <v>0.85171300000000005</v>
      </c>
      <c r="S163" s="47">
        <v>0.66500400000000004</v>
      </c>
      <c r="T163" s="100">
        <v>0.78141793749999999</v>
      </c>
      <c r="U163" s="118">
        <v>5.7943055761634041E-2</v>
      </c>
      <c r="V163" s="79"/>
      <c r="W163" s="124">
        <v>76.290000000000006</v>
      </c>
      <c r="X163" s="43">
        <v>1.9248999999999999E-2</v>
      </c>
      <c r="Y163" s="43">
        <v>2.0878000000000001E-2</v>
      </c>
      <c r="Z163" s="43">
        <v>1.5211000000000001E-2</v>
      </c>
      <c r="AA163" s="43">
        <v>6.4790000000000004E-3</v>
      </c>
      <c r="AB163" s="43">
        <v>1.172E-2</v>
      </c>
      <c r="AC163" s="43">
        <v>1.0966E-2</v>
      </c>
      <c r="AD163" s="43">
        <v>3.7491999999999998E-2</v>
      </c>
      <c r="AE163" s="43">
        <v>1.4716999999999999E-2</v>
      </c>
      <c r="AF163" s="43">
        <v>3.8706999999999998E-2</v>
      </c>
      <c r="AG163" s="43">
        <v>4.7891999999999997E-2</v>
      </c>
      <c r="AH163" s="43">
        <v>2.3222E-2</v>
      </c>
      <c r="AI163" s="43">
        <v>3.797E-3</v>
      </c>
      <c r="AJ163" s="43">
        <v>9.4660000000000005E-3</v>
      </c>
      <c r="AK163" s="43">
        <v>-1.16E-3</v>
      </c>
      <c r="AL163" s="43">
        <v>1.0629E-2</v>
      </c>
      <c r="AM163" s="47">
        <v>4.5192999999999997E-2</v>
      </c>
      <c r="AN163" s="100">
        <v>1.9653624999999997E-2</v>
      </c>
      <c r="AO163" s="118">
        <v>1.4991701254916556E-2</v>
      </c>
      <c r="AP163" s="275"/>
    </row>
    <row r="164" spans="2:42" x14ac:dyDescent="0.25">
      <c r="B164" s="274"/>
      <c r="C164" s="124">
        <v>76.792000000000002</v>
      </c>
      <c r="D164" s="43">
        <v>0.83230999999999999</v>
      </c>
      <c r="E164" s="43">
        <v>0.81194299999999997</v>
      </c>
      <c r="F164" s="43">
        <v>0.82084500000000005</v>
      </c>
      <c r="G164" s="43">
        <v>0.84322600000000003</v>
      </c>
      <c r="H164" s="43">
        <v>0.68768799999999997</v>
      </c>
      <c r="I164" s="43">
        <v>0.75815600000000005</v>
      </c>
      <c r="J164" s="43">
        <v>0.78208699999999998</v>
      </c>
      <c r="K164" s="43">
        <v>0.77057600000000004</v>
      </c>
      <c r="L164" s="43">
        <v>0.90632999999999997</v>
      </c>
      <c r="M164" s="43">
        <v>0.803068</v>
      </c>
      <c r="N164" s="43">
        <v>0.76310599999999995</v>
      </c>
      <c r="O164" s="43">
        <v>0.73022200000000004</v>
      </c>
      <c r="P164" s="43">
        <v>0.78125199999999995</v>
      </c>
      <c r="Q164" s="43">
        <v>0.77399099999999998</v>
      </c>
      <c r="R164" s="43">
        <v>0.83581399999999995</v>
      </c>
      <c r="S164" s="47">
        <v>0.66835</v>
      </c>
      <c r="T164" s="100">
        <v>0.78556024999999996</v>
      </c>
      <c r="U164" s="118">
        <v>5.9381794134229386E-2</v>
      </c>
      <c r="V164" s="79"/>
      <c r="W164" s="124">
        <v>76.792000000000002</v>
      </c>
      <c r="X164" s="43">
        <v>1.8318999999999998E-2</v>
      </c>
      <c r="Y164" s="43">
        <v>7.8120000000000004E-3</v>
      </c>
      <c r="Z164" s="43">
        <v>5.1830000000000001E-3</v>
      </c>
      <c r="AA164" s="43">
        <v>7.2750000000000002E-3</v>
      </c>
      <c r="AB164" s="43">
        <v>1.0702E-2</v>
      </c>
      <c r="AC164" s="43">
        <v>-2.7799999999999999E-3</v>
      </c>
      <c r="AD164" s="43">
        <v>2.9218999999999998E-2</v>
      </c>
      <c r="AE164" s="43">
        <v>8.5559999999999994E-3</v>
      </c>
      <c r="AF164" s="43">
        <v>2.5080999999999999E-2</v>
      </c>
      <c r="AG164" s="43">
        <v>6.3465999999999995E-2</v>
      </c>
      <c r="AH164" s="43">
        <v>4.0432999999999997E-2</v>
      </c>
      <c r="AI164" s="43">
        <v>8.1999999999999998E-4</v>
      </c>
      <c r="AJ164" s="43">
        <v>2.1774999999999999E-2</v>
      </c>
      <c r="AK164" s="43">
        <v>-1.0120000000000001E-2</v>
      </c>
      <c r="AL164" s="43">
        <v>1.0647999999999999E-2</v>
      </c>
      <c r="AM164" s="47">
        <v>6.5306000000000003E-2</v>
      </c>
      <c r="AN164" s="100">
        <v>1.8855937499999996E-2</v>
      </c>
      <c r="AO164" s="118">
        <v>2.1731980469556079E-2</v>
      </c>
      <c r="AP164" s="275"/>
    </row>
    <row r="165" spans="2:42" x14ac:dyDescent="0.25">
      <c r="B165" s="274"/>
      <c r="C165" s="124">
        <v>77.290000000000006</v>
      </c>
      <c r="D165" s="43">
        <v>0.84104199999999996</v>
      </c>
      <c r="E165" s="43">
        <v>0.82222600000000001</v>
      </c>
      <c r="F165" s="43">
        <v>0.80920899999999996</v>
      </c>
      <c r="G165" s="43">
        <v>0.85694800000000004</v>
      </c>
      <c r="H165" s="43">
        <v>0.69589800000000002</v>
      </c>
      <c r="I165" s="43">
        <v>0.78129000000000004</v>
      </c>
      <c r="J165" s="43">
        <v>0.79014300000000004</v>
      </c>
      <c r="K165" s="43">
        <v>0.78915500000000005</v>
      </c>
      <c r="L165" s="43">
        <v>0.91946499999999998</v>
      </c>
      <c r="M165" s="43">
        <v>0.7984</v>
      </c>
      <c r="N165" s="43">
        <v>0.76041400000000003</v>
      </c>
      <c r="O165" s="43">
        <v>0.72738599999999998</v>
      </c>
      <c r="P165" s="43">
        <v>0.77917000000000003</v>
      </c>
      <c r="Q165" s="43">
        <v>0.75589099999999998</v>
      </c>
      <c r="R165" s="43">
        <v>0.84795900000000002</v>
      </c>
      <c r="S165" s="47">
        <v>0.66994200000000004</v>
      </c>
      <c r="T165" s="100">
        <v>0.79028362500000005</v>
      </c>
      <c r="U165" s="118">
        <v>6.2239746976644E-2</v>
      </c>
      <c r="V165" s="79"/>
      <c r="W165" s="124">
        <v>77.290000000000006</v>
      </c>
      <c r="X165" s="43">
        <v>1.2442E-2</v>
      </c>
      <c r="Y165" s="43">
        <v>6.3420000000000004E-3</v>
      </c>
      <c r="Z165" s="43">
        <v>6.5319999999999996E-3</v>
      </c>
      <c r="AA165" s="43">
        <v>1.669E-2</v>
      </c>
      <c r="AB165" s="43">
        <v>-8.0199999999999994E-3</v>
      </c>
      <c r="AC165" s="43">
        <v>3.1324999999999999E-2</v>
      </c>
      <c r="AD165" s="43">
        <v>2.3112000000000001E-2</v>
      </c>
      <c r="AE165" s="43">
        <v>2.0563999999999999E-2</v>
      </c>
      <c r="AF165" s="43">
        <v>2.392E-3</v>
      </c>
      <c r="AG165" s="43">
        <v>3.7457999999999998E-2</v>
      </c>
      <c r="AH165" s="43">
        <v>2.3649E-2</v>
      </c>
      <c r="AI165" s="43">
        <v>7.4050000000000001E-3</v>
      </c>
      <c r="AJ165" s="43">
        <v>2.1281000000000001E-2</v>
      </c>
      <c r="AK165" s="43">
        <v>-2.3700000000000001E-3</v>
      </c>
      <c r="AL165" s="43">
        <v>2.1062999999999998E-2</v>
      </c>
      <c r="AM165" s="47">
        <v>3.0539E-2</v>
      </c>
      <c r="AN165" s="100">
        <v>1.5650249999999997E-2</v>
      </c>
      <c r="AO165" s="118">
        <v>1.2800239375365867E-2</v>
      </c>
      <c r="AP165" s="275"/>
    </row>
    <row r="166" spans="2:42" x14ac:dyDescent="0.25">
      <c r="B166" s="274"/>
      <c r="C166" s="124">
        <v>77.790999999999997</v>
      </c>
      <c r="D166" s="43">
        <v>0.82305300000000003</v>
      </c>
      <c r="E166" s="43">
        <v>0.80853399999999997</v>
      </c>
      <c r="F166" s="43">
        <v>0.83217699999999994</v>
      </c>
      <c r="G166" s="43">
        <v>0.81655</v>
      </c>
      <c r="H166" s="43">
        <v>0.70816100000000004</v>
      </c>
      <c r="I166" s="43">
        <v>0.76403900000000002</v>
      </c>
      <c r="J166" s="43">
        <v>0.79501599999999994</v>
      </c>
      <c r="K166" s="43">
        <v>0.76448700000000003</v>
      </c>
      <c r="L166" s="43">
        <v>0.89406699999999995</v>
      </c>
      <c r="M166" s="43">
        <v>0.80679199999999995</v>
      </c>
      <c r="N166" s="43">
        <v>0.76329599999999997</v>
      </c>
      <c r="O166" s="43">
        <v>0.70808800000000005</v>
      </c>
      <c r="P166" s="43">
        <v>0.78710800000000003</v>
      </c>
      <c r="Q166" s="43">
        <v>0.76312800000000003</v>
      </c>
      <c r="R166" s="43">
        <v>0.81435599999999997</v>
      </c>
      <c r="S166" s="47">
        <v>0.658829</v>
      </c>
      <c r="T166" s="100">
        <v>0.7817300625000001</v>
      </c>
      <c r="U166" s="118">
        <v>5.6531593490682985E-2</v>
      </c>
      <c r="V166" s="79"/>
      <c r="W166" s="124">
        <v>77.790999999999997</v>
      </c>
      <c r="X166" s="43">
        <v>9.1760000000000001E-3</v>
      </c>
      <c r="Y166" s="43">
        <v>-3.3E-3</v>
      </c>
      <c r="Z166" s="43">
        <v>2.8785000000000002E-2</v>
      </c>
      <c r="AA166" s="43">
        <v>1.1331000000000001E-2</v>
      </c>
      <c r="AB166" s="43">
        <v>7.169E-3</v>
      </c>
      <c r="AC166" s="43">
        <v>1.1998999999999999E-2</v>
      </c>
      <c r="AD166" s="43">
        <v>3.5991000000000002E-2</v>
      </c>
      <c r="AE166" s="43">
        <v>1.8838000000000001E-2</v>
      </c>
      <c r="AF166" s="43">
        <v>1.5637000000000002E-2</v>
      </c>
      <c r="AG166" s="43">
        <v>5.2956000000000003E-2</v>
      </c>
      <c r="AH166" s="43">
        <v>5.2166999999999998E-2</v>
      </c>
      <c r="AI166" s="43">
        <v>2.7789999999999998E-3</v>
      </c>
      <c r="AJ166" s="43">
        <v>1.9411000000000001E-2</v>
      </c>
      <c r="AK166" s="43">
        <v>-6.5399999999999998E-3</v>
      </c>
      <c r="AL166" s="43">
        <v>1.9673E-2</v>
      </c>
      <c r="AM166" s="47">
        <v>3.3501000000000003E-2</v>
      </c>
      <c r="AN166" s="100">
        <v>1.9348312500000003E-2</v>
      </c>
      <c r="AO166" s="118">
        <v>1.7540067254598352E-2</v>
      </c>
      <c r="AP166" s="275"/>
    </row>
    <row r="167" spans="2:42" x14ac:dyDescent="0.25">
      <c r="B167" s="274"/>
      <c r="C167" s="124">
        <v>78.292000000000002</v>
      </c>
      <c r="D167" s="43">
        <v>0.86195299999999997</v>
      </c>
      <c r="E167" s="43">
        <v>0.80872999999999995</v>
      </c>
      <c r="F167" s="43">
        <v>0.81795099999999998</v>
      </c>
      <c r="G167" s="43">
        <v>0.83809699999999998</v>
      </c>
      <c r="H167" s="43">
        <v>0.70915399999999995</v>
      </c>
      <c r="I167" s="43">
        <v>0.75534900000000005</v>
      </c>
      <c r="J167" s="43">
        <v>0.76922900000000005</v>
      </c>
      <c r="K167" s="43">
        <v>0.78004099999999998</v>
      </c>
      <c r="L167" s="43">
        <v>0.87904000000000004</v>
      </c>
      <c r="M167" s="43">
        <v>0.81602799999999998</v>
      </c>
      <c r="N167" s="43">
        <v>0.76311200000000001</v>
      </c>
      <c r="O167" s="43">
        <v>0.70918899999999996</v>
      </c>
      <c r="P167" s="43">
        <v>0.78841899999999998</v>
      </c>
      <c r="Q167" s="43">
        <v>0.74743000000000004</v>
      </c>
      <c r="R167" s="43">
        <v>0.82672500000000004</v>
      </c>
      <c r="S167" s="47">
        <v>0.65862100000000001</v>
      </c>
      <c r="T167" s="100">
        <v>0.78306674999999981</v>
      </c>
      <c r="U167" s="118">
        <v>5.9106527358095851E-2</v>
      </c>
      <c r="V167" s="79"/>
      <c r="W167" s="124">
        <v>78.292000000000002</v>
      </c>
      <c r="X167" s="43">
        <v>1.6185000000000001E-2</v>
      </c>
      <c r="Y167" s="43">
        <v>1.9566E-2</v>
      </c>
      <c r="Z167" s="43">
        <v>9.4610000000000007E-3</v>
      </c>
      <c r="AA167" s="43">
        <v>8.5559999999999994E-3</v>
      </c>
      <c r="AB167" s="43">
        <v>1.1479E-2</v>
      </c>
      <c r="AC167" s="43">
        <v>2.9789999999999999E-3</v>
      </c>
      <c r="AD167" s="43">
        <v>2.6606000000000001E-2</v>
      </c>
      <c r="AE167" s="43">
        <v>3.0405999999999999E-2</v>
      </c>
      <c r="AF167" s="43">
        <v>2.1156000000000001E-2</v>
      </c>
      <c r="AG167" s="43">
        <v>5.0437999999999997E-2</v>
      </c>
      <c r="AH167" s="43">
        <v>3.5958999999999998E-2</v>
      </c>
      <c r="AI167" s="43">
        <v>8.6029999999999995E-3</v>
      </c>
      <c r="AJ167" s="43">
        <v>1.6802999999999998E-2</v>
      </c>
      <c r="AK167" s="43">
        <v>-5.7099999999999998E-3</v>
      </c>
      <c r="AL167" s="43">
        <v>1.4227E-2</v>
      </c>
      <c r="AM167" s="47">
        <v>5.7074E-2</v>
      </c>
      <c r="AN167" s="100">
        <v>2.0236750000000001E-2</v>
      </c>
      <c r="AO167" s="118">
        <v>1.6656431724712227E-2</v>
      </c>
      <c r="AP167" s="275"/>
    </row>
    <row r="168" spans="2:42" x14ac:dyDescent="0.25">
      <c r="B168" s="274"/>
      <c r="C168" s="124">
        <v>78.790999999999997</v>
      </c>
      <c r="D168" s="43">
        <v>0.8327</v>
      </c>
      <c r="E168" s="43">
        <v>0.82224900000000001</v>
      </c>
      <c r="F168" s="43">
        <v>0.82139099999999998</v>
      </c>
      <c r="G168" s="43">
        <v>0.81001299999999998</v>
      </c>
      <c r="H168" s="43">
        <v>0.70536699999999997</v>
      </c>
      <c r="I168" s="43">
        <v>0.77441000000000004</v>
      </c>
      <c r="J168" s="43">
        <v>0.77435699999999996</v>
      </c>
      <c r="K168" s="43">
        <v>0.79181400000000002</v>
      </c>
      <c r="L168" s="43">
        <v>0.89244999999999997</v>
      </c>
      <c r="M168" s="43">
        <v>0.79670099999999999</v>
      </c>
      <c r="N168" s="43">
        <v>0.77499099999999999</v>
      </c>
      <c r="O168" s="43">
        <v>0.71856200000000003</v>
      </c>
      <c r="P168" s="43">
        <v>0.78612400000000004</v>
      </c>
      <c r="Q168" s="43">
        <v>0.74167099999999997</v>
      </c>
      <c r="R168" s="43">
        <v>0.81248200000000004</v>
      </c>
      <c r="S168" s="47">
        <v>0.67445900000000003</v>
      </c>
      <c r="T168" s="100">
        <v>0.7831088125000002</v>
      </c>
      <c r="U168" s="118">
        <v>5.3677193723490856E-2</v>
      </c>
      <c r="V168" s="79"/>
      <c r="W168" s="124">
        <v>78.790999999999997</v>
      </c>
      <c r="X168" s="43">
        <v>1.2239999999999999E-2</v>
      </c>
      <c r="Y168" s="43">
        <v>3.3700000000000002E-3</v>
      </c>
      <c r="Z168" s="43">
        <v>1.3549E-2</v>
      </c>
      <c r="AA168" s="43">
        <v>8.1200000000000005E-3</v>
      </c>
      <c r="AB168" s="43">
        <v>-2.2899999999999999E-3</v>
      </c>
      <c r="AC168" s="43">
        <v>1.3133000000000001E-2</v>
      </c>
      <c r="AD168" s="43">
        <v>3.0249999999999999E-2</v>
      </c>
      <c r="AE168" s="43">
        <v>2.9742000000000001E-2</v>
      </c>
      <c r="AF168" s="43">
        <v>1.3110999999999999E-2</v>
      </c>
      <c r="AG168" s="43">
        <v>3.9697999999999997E-2</v>
      </c>
      <c r="AH168" s="43">
        <v>3.1343999999999997E-2</v>
      </c>
      <c r="AI168" s="43">
        <v>6.7910000000000002E-3</v>
      </c>
      <c r="AJ168" s="43">
        <v>1.9706000000000001E-2</v>
      </c>
      <c r="AK168" s="43">
        <v>-9.0100000000000006E-3</v>
      </c>
      <c r="AL168" s="43">
        <v>1.9740000000000001E-2</v>
      </c>
      <c r="AM168" s="47">
        <v>6.1365999999999997E-2</v>
      </c>
      <c r="AN168" s="100">
        <v>1.8178749999999997E-2</v>
      </c>
      <c r="AO168" s="118">
        <v>1.7324232667951946E-2</v>
      </c>
      <c r="AP168" s="275"/>
    </row>
    <row r="169" spans="2:42" x14ac:dyDescent="0.25">
      <c r="B169" s="274"/>
      <c r="C169" s="124">
        <v>79.290999999999997</v>
      </c>
      <c r="D169" s="43">
        <v>0.83659099999999997</v>
      </c>
      <c r="E169" s="43">
        <v>0.79249899999999995</v>
      </c>
      <c r="F169" s="43">
        <v>0.83133800000000002</v>
      </c>
      <c r="G169" s="43">
        <v>0.83736600000000005</v>
      </c>
      <c r="H169" s="43">
        <v>0.70838100000000004</v>
      </c>
      <c r="I169" s="43">
        <v>0.75683999999999996</v>
      </c>
      <c r="J169" s="43">
        <v>0.77883999999999998</v>
      </c>
      <c r="K169" s="43">
        <v>0.76701399999999997</v>
      </c>
      <c r="L169" s="43">
        <v>0.90683000000000002</v>
      </c>
      <c r="M169" s="43">
        <v>0.808114</v>
      </c>
      <c r="N169" s="43">
        <v>0.77881400000000001</v>
      </c>
      <c r="O169" s="43">
        <v>0.72352700000000003</v>
      </c>
      <c r="P169" s="43">
        <v>0.78863300000000003</v>
      </c>
      <c r="Q169" s="43">
        <v>0.72334600000000004</v>
      </c>
      <c r="R169" s="43">
        <v>0.83410499999999999</v>
      </c>
      <c r="S169" s="47">
        <v>0.66779500000000003</v>
      </c>
      <c r="T169" s="100">
        <v>0.78375206249999996</v>
      </c>
      <c r="U169" s="118">
        <v>5.986873705417961E-2</v>
      </c>
      <c r="V169" s="79"/>
      <c r="W169" s="124">
        <v>79.290999999999997</v>
      </c>
      <c r="X169" s="43">
        <v>-7.6000000000000004E-4</v>
      </c>
      <c r="Y169" s="43">
        <v>1.6095999999999999E-2</v>
      </c>
      <c r="Z169" s="43">
        <v>3.5399999999999999E-4</v>
      </c>
      <c r="AA169" s="43">
        <v>5.9509999999999997E-3</v>
      </c>
      <c r="AB169" s="43">
        <v>1.0895999999999999E-2</v>
      </c>
      <c r="AC169" s="43">
        <v>8.7659999999999995E-3</v>
      </c>
      <c r="AD169" s="43">
        <v>2.6755000000000001E-2</v>
      </c>
      <c r="AE169" s="43">
        <v>2.2114999999999999E-2</v>
      </c>
      <c r="AF169" s="43">
        <v>1.0977000000000001E-2</v>
      </c>
      <c r="AG169" s="43">
        <v>5.4056E-2</v>
      </c>
      <c r="AH169" s="43">
        <v>4.3041999999999997E-2</v>
      </c>
      <c r="AI169" s="43">
        <v>7.4640000000000001E-3</v>
      </c>
      <c r="AJ169" s="43">
        <v>1.2815999999999999E-2</v>
      </c>
      <c r="AK169" s="43">
        <v>-1.72E-3</v>
      </c>
      <c r="AL169" s="43">
        <v>1.8671E-2</v>
      </c>
      <c r="AM169" s="47">
        <v>3.8167E-2</v>
      </c>
      <c r="AN169" s="100">
        <v>1.7102874999999997E-2</v>
      </c>
      <c r="AO169" s="118">
        <v>1.6204812317641946E-2</v>
      </c>
      <c r="AP169" s="275"/>
    </row>
    <row r="170" spans="2:42" x14ac:dyDescent="0.25">
      <c r="B170" s="274"/>
      <c r="C170" s="124">
        <v>79.793000000000006</v>
      </c>
      <c r="D170" s="43">
        <v>0.83174499999999996</v>
      </c>
      <c r="E170" s="43">
        <v>0.78970899999999999</v>
      </c>
      <c r="F170" s="43">
        <v>0.83909199999999995</v>
      </c>
      <c r="G170" s="43">
        <v>0.85035700000000003</v>
      </c>
      <c r="H170" s="43">
        <v>0.695353</v>
      </c>
      <c r="I170" s="43">
        <v>0.76440799999999998</v>
      </c>
      <c r="J170" s="43">
        <v>0.77126099999999997</v>
      </c>
      <c r="K170" s="43">
        <v>0.77699099999999999</v>
      </c>
      <c r="L170" s="43">
        <v>0.92230500000000004</v>
      </c>
      <c r="M170" s="43">
        <v>0.81132199999999999</v>
      </c>
      <c r="N170" s="43">
        <v>0.76494600000000001</v>
      </c>
      <c r="O170" s="43">
        <v>0.73164799999999997</v>
      </c>
      <c r="P170" s="43">
        <v>0.78342900000000004</v>
      </c>
      <c r="Q170" s="43">
        <v>0.72333999999999998</v>
      </c>
      <c r="R170" s="43">
        <v>0.84321800000000002</v>
      </c>
      <c r="S170" s="47">
        <v>0.68768499999999999</v>
      </c>
      <c r="T170" s="100">
        <v>0.78667556250000004</v>
      </c>
      <c r="U170" s="118">
        <v>6.1930837045819385E-2</v>
      </c>
      <c r="V170" s="79"/>
      <c r="W170" s="124">
        <v>79.793000000000006</v>
      </c>
      <c r="X170" s="43">
        <v>1.5254999999999999E-2</v>
      </c>
      <c r="Y170" s="43">
        <v>1.3240999999999999E-2</v>
      </c>
      <c r="Z170" s="43">
        <v>-8.8599999999999998E-3</v>
      </c>
      <c r="AA170" s="43">
        <v>1.4923000000000001E-2</v>
      </c>
      <c r="AB170" s="43">
        <v>9.9900000000000006E-3</v>
      </c>
      <c r="AC170" s="43">
        <v>2.1222000000000001E-2</v>
      </c>
      <c r="AD170" s="43">
        <v>1.3899E-2</v>
      </c>
      <c r="AE170" s="43">
        <v>1.6532999999999999E-2</v>
      </c>
      <c r="AF170" s="43">
        <v>6.0949999999999997E-3</v>
      </c>
      <c r="AG170" s="43">
        <v>4.6809999999999997E-2</v>
      </c>
      <c r="AH170" s="43">
        <v>2.0108000000000001E-2</v>
      </c>
      <c r="AI170" s="43">
        <v>7.2909999999999997E-3</v>
      </c>
      <c r="AJ170" s="43">
        <v>4.3819999999999996E-3</v>
      </c>
      <c r="AK170" s="43">
        <v>-4.0200000000000001E-3</v>
      </c>
      <c r="AL170" s="43">
        <v>1.1864E-2</v>
      </c>
      <c r="AM170" s="47">
        <v>4.2248000000000001E-2</v>
      </c>
      <c r="AN170" s="100">
        <v>1.4436312499999999E-2</v>
      </c>
      <c r="AO170" s="118">
        <v>1.4231987927289001E-2</v>
      </c>
      <c r="AP170" s="275"/>
    </row>
    <row r="171" spans="2:42" x14ac:dyDescent="0.25">
      <c r="B171" s="274"/>
      <c r="C171" s="124">
        <v>80.290999999999997</v>
      </c>
      <c r="D171" s="43">
        <v>0.82609900000000003</v>
      </c>
      <c r="E171" s="43">
        <v>0.79081800000000002</v>
      </c>
      <c r="F171" s="43">
        <v>0.82757199999999997</v>
      </c>
      <c r="G171" s="43">
        <v>0.85726599999999997</v>
      </c>
      <c r="H171" s="43">
        <v>0.70412300000000005</v>
      </c>
      <c r="I171" s="43">
        <v>0.79437500000000005</v>
      </c>
      <c r="J171" s="43">
        <v>0.798064</v>
      </c>
      <c r="K171" s="43">
        <v>0.79654499999999995</v>
      </c>
      <c r="L171" s="43">
        <v>0.90912899999999996</v>
      </c>
      <c r="M171" s="43">
        <v>0.80392699999999995</v>
      </c>
      <c r="N171" s="43">
        <v>0.78916799999999998</v>
      </c>
      <c r="O171" s="43">
        <v>0.73051600000000005</v>
      </c>
      <c r="P171" s="43">
        <v>0.78912199999999999</v>
      </c>
      <c r="Q171" s="43">
        <v>0.71940899999999997</v>
      </c>
      <c r="R171" s="43">
        <v>0.82805899999999999</v>
      </c>
      <c r="S171" s="47">
        <v>0.67045900000000003</v>
      </c>
      <c r="T171" s="100">
        <v>0.78966568749999999</v>
      </c>
      <c r="U171" s="118">
        <v>5.9658679323541554E-2</v>
      </c>
      <c r="V171" s="79"/>
      <c r="W171" s="124">
        <v>80.290999999999997</v>
      </c>
      <c r="X171" s="43">
        <v>1.9904000000000002E-2</v>
      </c>
      <c r="Y171" s="43">
        <v>1.4727000000000001E-2</v>
      </c>
      <c r="Z171" s="43">
        <v>3.0360000000000001E-3</v>
      </c>
      <c r="AA171" s="43">
        <v>1.2789E-2</v>
      </c>
      <c r="AB171" s="43">
        <v>5.4479999999999997E-3</v>
      </c>
      <c r="AC171" s="43">
        <v>-7.1000000000000002E-4</v>
      </c>
      <c r="AD171" s="43">
        <v>2.8760999999999998E-2</v>
      </c>
      <c r="AE171" s="43">
        <v>1.1344999999999999E-2</v>
      </c>
      <c r="AF171" s="43">
        <v>8.5970000000000005E-3</v>
      </c>
      <c r="AG171" s="43">
        <v>4.2665000000000002E-2</v>
      </c>
      <c r="AH171" s="43">
        <v>1.9463000000000001E-2</v>
      </c>
      <c r="AI171" s="43">
        <v>4.7109999999999999E-3</v>
      </c>
      <c r="AJ171" s="43">
        <v>8.6449999999999999E-3</v>
      </c>
      <c r="AK171" s="43">
        <v>-2.81E-3</v>
      </c>
      <c r="AL171" s="43">
        <v>9.5589999999999998E-3</v>
      </c>
      <c r="AM171" s="47">
        <v>4.9995999999999999E-2</v>
      </c>
      <c r="AN171" s="100">
        <v>1.4757875E-2</v>
      </c>
      <c r="AO171" s="118">
        <v>1.4733226996034056E-2</v>
      </c>
      <c r="AP171" s="275"/>
    </row>
    <row r="172" spans="2:42" x14ac:dyDescent="0.25">
      <c r="B172" s="274"/>
      <c r="C172" s="124">
        <v>80.792000000000002</v>
      </c>
      <c r="D172" s="43">
        <v>0.85367199999999999</v>
      </c>
      <c r="E172" s="43">
        <v>0.81814299999999995</v>
      </c>
      <c r="F172" s="43">
        <v>0.82746200000000003</v>
      </c>
      <c r="G172" s="43">
        <v>0.83458600000000005</v>
      </c>
      <c r="H172" s="43">
        <v>0.69602699999999995</v>
      </c>
      <c r="I172" s="43">
        <v>0.79350500000000002</v>
      </c>
      <c r="J172" s="43">
        <v>0.788798</v>
      </c>
      <c r="K172" s="43">
        <v>0.79691599999999996</v>
      </c>
      <c r="L172" s="43">
        <v>0.93088199999999999</v>
      </c>
      <c r="M172" s="43">
        <v>0.79281999999999997</v>
      </c>
      <c r="N172" s="43">
        <v>0.79447199999999996</v>
      </c>
      <c r="O172" s="43">
        <v>0.73690900000000004</v>
      </c>
      <c r="P172" s="43">
        <v>0.79034899999999997</v>
      </c>
      <c r="Q172" s="43">
        <v>0.73449200000000003</v>
      </c>
      <c r="R172" s="43">
        <v>0.83755500000000005</v>
      </c>
      <c r="S172" s="47">
        <v>0.67550399999999999</v>
      </c>
      <c r="T172" s="100">
        <v>0.79388075000000013</v>
      </c>
      <c r="U172" s="118">
        <v>6.2201501725172741E-2</v>
      </c>
      <c r="V172" s="79"/>
      <c r="W172" s="124">
        <v>80.792000000000002</v>
      </c>
      <c r="X172" s="43">
        <v>2.5870000000000001E-2</v>
      </c>
      <c r="Y172" s="43">
        <v>7.8279999999999999E-3</v>
      </c>
      <c r="Z172" s="43">
        <v>1.3113E-2</v>
      </c>
      <c r="AA172" s="43">
        <v>8.2399999999999997E-4</v>
      </c>
      <c r="AB172" s="43">
        <v>8.4449999999999994E-3</v>
      </c>
      <c r="AC172" s="43">
        <v>5.2499999999999997E-4</v>
      </c>
      <c r="AD172" s="43">
        <v>3.6163000000000001E-2</v>
      </c>
      <c r="AE172" s="43">
        <v>1.2364E-2</v>
      </c>
      <c r="AF172" s="43">
        <v>2.1805999999999999E-2</v>
      </c>
      <c r="AG172" s="43">
        <v>4.4847999999999999E-2</v>
      </c>
      <c r="AH172" s="43">
        <v>4.2827999999999998E-2</v>
      </c>
      <c r="AI172" s="43">
        <v>4.0379999999999999E-3</v>
      </c>
      <c r="AJ172" s="43">
        <v>2.1249000000000001E-2</v>
      </c>
      <c r="AK172" s="43">
        <v>-1.4400000000000001E-3</v>
      </c>
      <c r="AL172" s="43">
        <v>1.128E-2</v>
      </c>
      <c r="AM172" s="47">
        <v>4.3097999999999997E-2</v>
      </c>
      <c r="AN172" s="100">
        <v>1.8302437500000001E-2</v>
      </c>
      <c r="AO172" s="118">
        <v>1.6023688343485925E-2</v>
      </c>
      <c r="AP172" s="275"/>
    </row>
    <row r="173" spans="2:42" x14ac:dyDescent="0.25">
      <c r="B173" s="274"/>
      <c r="C173" s="124">
        <v>81.290000000000006</v>
      </c>
      <c r="D173" s="43">
        <v>0.83676099999999998</v>
      </c>
      <c r="E173" s="43">
        <v>0.81080300000000005</v>
      </c>
      <c r="F173" s="43">
        <v>0.82670699999999997</v>
      </c>
      <c r="G173" s="43">
        <v>0.87813099999999999</v>
      </c>
      <c r="H173" s="43">
        <v>0.696218</v>
      </c>
      <c r="I173" s="43">
        <v>0.757073</v>
      </c>
      <c r="J173" s="43">
        <v>0.77873300000000001</v>
      </c>
      <c r="K173" s="43">
        <v>0.794068</v>
      </c>
      <c r="L173" s="43">
        <v>0.95851399999999998</v>
      </c>
      <c r="M173" s="43">
        <v>0.80376700000000001</v>
      </c>
      <c r="N173" s="43">
        <v>0.79266199999999998</v>
      </c>
      <c r="O173" s="43">
        <v>0.739344</v>
      </c>
      <c r="P173" s="43">
        <v>0.80563499999999999</v>
      </c>
      <c r="Q173" s="43">
        <v>0.73170000000000002</v>
      </c>
      <c r="R173" s="43">
        <v>0.84871799999999997</v>
      </c>
      <c r="S173" s="47">
        <v>0.68899100000000002</v>
      </c>
      <c r="T173" s="100">
        <v>0.79673906250000004</v>
      </c>
      <c r="U173" s="118">
        <v>6.8060521198385127E-2</v>
      </c>
      <c r="V173" s="79"/>
      <c r="W173" s="124">
        <v>81.290000000000006</v>
      </c>
      <c r="X173" s="43">
        <v>1.3897E-2</v>
      </c>
      <c r="Y173" s="43">
        <v>5.0470000000000003E-3</v>
      </c>
      <c r="Z173" s="43">
        <v>9.7730000000000004E-3</v>
      </c>
      <c r="AA173" s="43">
        <v>9.4149999999999998E-3</v>
      </c>
      <c r="AB173" s="43">
        <v>8.8979999999999997E-3</v>
      </c>
      <c r="AC173" s="43">
        <v>4.3660000000000001E-3</v>
      </c>
      <c r="AD173" s="43">
        <v>3.9612000000000001E-2</v>
      </c>
      <c r="AE173" s="43">
        <v>2.1142999999999999E-2</v>
      </c>
      <c r="AF173" s="43">
        <v>1.7476999999999999E-2</v>
      </c>
      <c r="AG173" s="43">
        <v>6.3331999999999999E-2</v>
      </c>
      <c r="AH173" s="43">
        <v>3.1237999999999998E-2</v>
      </c>
      <c r="AI173" s="43">
        <v>6.5500000000000003E-3</v>
      </c>
      <c r="AJ173" s="43">
        <v>1.1747E-2</v>
      </c>
      <c r="AK173" s="43">
        <v>-7.4400000000000004E-3</v>
      </c>
      <c r="AL173" s="43">
        <v>9.7040000000000008E-3</v>
      </c>
      <c r="AM173" s="47">
        <v>4.0738000000000003E-2</v>
      </c>
      <c r="AN173" s="100">
        <v>1.78435625E-2</v>
      </c>
      <c r="AO173" s="118">
        <v>1.7710718276300937E-2</v>
      </c>
      <c r="AP173" s="275"/>
    </row>
    <row r="174" spans="2:42" x14ac:dyDescent="0.25">
      <c r="B174" s="274"/>
      <c r="C174" s="124">
        <v>81.792000000000002</v>
      </c>
      <c r="D174" s="43">
        <v>0.86161699999999997</v>
      </c>
      <c r="E174" s="43">
        <v>0.82462800000000003</v>
      </c>
      <c r="F174" s="43">
        <v>0.84190399999999999</v>
      </c>
      <c r="G174" s="43">
        <v>0.85116400000000003</v>
      </c>
      <c r="H174" s="43">
        <v>0.69854099999999997</v>
      </c>
      <c r="I174" s="43">
        <v>0.77398</v>
      </c>
      <c r="J174" s="43">
        <v>0.78898900000000005</v>
      </c>
      <c r="K174" s="43">
        <v>0.78502400000000006</v>
      </c>
      <c r="L174" s="43">
        <v>0.93184100000000003</v>
      </c>
      <c r="M174" s="43">
        <v>0.81690300000000005</v>
      </c>
      <c r="N174" s="43">
        <v>0.77555499999999999</v>
      </c>
      <c r="O174" s="43">
        <v>0.74144299999999996</v>
      </c>
      <c r="P174" s="43">
        <v>0.80274900000000005</v>
      </c>
      <c r="Q174" s="43">
        <v>0.74631899999999995</v>
      </c>
      <c r="R174" s="43">
        <v>0.84587299999999999</v>
      </c>
      <c r="S174" s="47">
        <v>0.67894200000000005</v>
      </c>
      <c r="T174" s="100">
        <v>0.79784199999999994</v>
      </c>
      <c r="U174" s="118">
        <v>6.395920197438365E-2</v>
      </c>
      <c r="V174" s="79"/>
      <c r="W174" s="124">
        <v>81.792000000000002</v>
      </c>
      <c r="X174" s="43">
        <v>1.8828000000000001E-2</v>
      </c>
      <c r="Y174" s="43">
        <v>1.6968E-2</v>
      </c>
      <c r="Z174" s="43">
        <v>9.8560000000000002E-3</v>
      </c>
      <c r="AA174" s="43">
        <v>6.2179999999999996E-3</v>
      </c>
      <c r="AB174" s="43">
        <v>1.3616E-2</v>
      </c>
      <c r="AC174" s="43">
        <v>6.9550000000000002E-3</v>
      </c>
      <c r="AD174" s="43">
        <v>2.8829E-2</v>
      </c>
      <c r="AE174" s="43">
        <v>1.7818000000000001E-2</v>
      </c>
      <c r="AF174" s="43">
        <v>2.1916999999999999E-2</v>
      </c>
      <c r="AG174" s="43">
        <v>5.6354000000000001E-2</v>
      </c>
      <c r="AH174" s="43">
        <v>2.9196E-2</v>
      </c>
      <c r="AI174" s="43">
        <v>5.8939999999999999E-3</v>
      </c>
      <c r="AJ174" s="43">
        <v>2.1576000000000001E-2</v>
      </c>
      <c r="AK174" s="43">
        <v>-6.4900000000000001E-3</v>
      </c>
      <c r="AL174" s="43">
        <v>1.234E-2</v>
      </c>
      <c r="AM174" s="47">
        <v>4.3274E-2</v>
      </c>
      <c r="AN174" s="100">
        <v>1.89468125E-2</v>
      </c>
      <c r="AO174" s="118">
        <v>1.5259305052846716E-2</v>
      </c>
      <c r="AP174" s="275"/>
    </row>
    <row r="175" spans="2:42" x14ac:dyDescent="0.25">
      <c r="B175" s="274"/>
      <c r="C175" s="124">
        <v>82.292000000000002</v>
      </c>
      <c r="D175" s="43">
        <v>0.86423000000000005</v>
      </c>
      <c r="E175" s="43">
        <v>0.78942299999999999</v>
      </c>
      <c r="F175" s="43">
        <v>0.82244099999999998</v>
      </c>
      <c r="G175" s="43">
        <v>0.85224699999999998</v>
      </c>
      <c r="H175" s="43">
        <v>0.70120899999999997</v>
      </c>
      <c r="I175" s="43">
        <v>0.78750799999999999</v>
      </c>
      <c r="J175" s="43">
        <v>0.80211399999999999</v>
      </c>
      <c r="K175" s="43">
        <v>0.78840200000000005</v>
      </c>
      <c r="L175" s="43">
        <v>0.96174199999999999</v>
      </c>
      <c r="M175" s="43">
        <v>0.81542800000000004</v>
      </c>
      <c r="N175" s="43">
        <v>0.80893000000000004</v>
      </c>
      <c r="O175" s="43">
        <v>0.72175299999999998</v>
      </c>
      <c r="P175" s="43">
        <v>0.79807300000000003</v>
      </c>
      <c r="Q175" s="43">
        <v>0.73161699999999996</v>
      </c>
      <c r="R175" s="43">
        <v>0.84597</v>
      </c>
      <c r="S175" s="47">
        <v>0.66501100000000002</v>
      </c>
      <c r="T175" s="100">
        <v>0.79725612499999998</v>
      </c>
      <c r="U175" s="118">
        <v>7.072057727882318E-2</v>
      </c>
      <c r="V175" s="79"/>
      <c r="W175" s="124">
        <v>82.292000000000002</v>
      </c>
      <c r="X175" s="43">
        <v>2.6169000000000001E-2</v>
      </c>
      <c r="Y175" s="43">
        <v>8.4340000000000005E-3</v>
      </c>
      <c r="Z175" s="43">
        <v>2.0730999999999999E-2</v>
      </c>
      <c r="AA175" s="43">
        <v>6.3660000000000001E-3</v>
      </c>
      <c r="AB175" s="43">
        <v>4.542E-3</v>
      </c>
      <c r="AC175" s="43">
        <v>3.8900000000000002E-4</v>
      </c>
      <c r="AD175" s="43">
        <v>2.1954000000000001E-2</v>
      </c>
      <c r="AE175" s="43">
        <v>-1.42E-3</v>
      </c>
      <c r="AF175" s="43">
        <v>3.3641999999999998E-2</v>
      </c>
      <c r="AG175" s="43">
        <v>3.6405E-2</v>
      </c>
      <c r="AH175" s="43">
        <v>2.7836E-2</v>
      </c>
      <c r="AI175" s="43">
        <v>1.225E-3</v>
      </c>
      <c r="AJ175" s="43">
        <v>1.2995E-2</v>
      </c>
      <c r="AK175" s="43">
        <v>-4.15E-3</v>
      </c>
      <c r="AL175" s="43">
        <v>1.2553999999999999E-2</v>
      </c>
      <c r="AM175" s="47">
        <v>6.6421999999999995E-2</v>
      </c>
      <c r="AN175" s="100">
        <v>1.7130875E-2</v>
      </c>
      <c r="AO175" s="118">
        <v>1.8302247617437595E-2</v>
      </c>
      <c r="AP175" s="275"/>
    </row>
    <row r="176" spans="2:42" x14ac:dyDescent="0.25">
      <c r="B176" s="274"/>
      <c r="C176" s="124">
        <v>82.790999999999997</v>
      </c>
      <c r="D176" s="43">
        <v>0.84730000000000005</v>
      </c>
      <c r="E176" s="43">
        <v>0.81359300000000001</v>
      </c>
      <c r="F176" s="43">
        <v>0.83488099999999998</v>
      </c>
      <c r="G176" s="43">
        <v>0.84597500000000003</v>
      </c>
      <c r="H176" s="43">
        <v>0.70143900000000003</v>
      </c>
      <c r="I176" s="43">
        <v>0.80687799999999998</v>
      </c>
      <c r="J176" s="43">
        <v>0.81688899999999998</v>
      </c>
      <c r="K176" s="43">
        <v>0.78196200000000005</v>
      </c>
      <c r="L176" s="43">
        <v>0.95299699999999998</v>
      </c>
      <c r="M176" s="43">
        <v>0.80725000000000002</v>
      </c>
      <c r="N176" s="43">
        <v>0.80229099999999998</v>
      </c>
      <c r="O176" s="43">
        <v>0.74794799999999995</v>
      </c>
      <c r="P176" s="43">
        <v>0.77132500000000004</v>
      </c>
      <c r="Q176" s="43">
        <v>0.74714599999999998</v>
      </c>
      <c r="R176" s="43">
        <v>0.86340899999999998</v>
      </c>
      <c r="S176" s="47">
        <v>0.67566999999999999</v>
      </c>
      <c r="T176" s="100">
        <v>0.8010595625000001</v>
      </c>
      <c r="U176" s="118">
        <v>6.6018392416021712E-2</v>
      </c>
      <c r="V176" s="79"/>
      <c r="W176" s="124">
        <v>82.790999999999997</v>
      </c>
      <c r="X176" s="43">
        <v>2.1173000000000001E-2</v>
      </c>
      <c r="Y176" s="43">
        <v>-4.8799999999999998E-3</v>
      </c>
      <c r="Z176" s="43">
        <v>6.894E-3</v>
      </c>
      <c r="AA176" s="43">
        <v>8.3239999999999998E-3</v>
      </c>
      <c r="AB176" s="43">
        <v>8.6020000000000003E-3</v>
      </c>
      <c r="AC176" s="43">
        <v>-4.6899999999999997E-3</v>
      </c>
      <c r="AD176" s="43">
        <v>2.9574E-2</v>
      </c>
      <c r="AE176" s="43">
        <v>1.7239999999999998E-2</v>
      </c>
      <c r="AF176" s="43">
        <v>2.589E-2</v>
      </c>
      <c r="AG176" s="43">
        <v>4.3795000000000001E-2</v>
      </c>
      <c r="AH176" s="43">
        <v>3.6422999999999997E-2</v>
      </c>
      <c r="AI176" s="43">
        <v>5.2900000000000004E-3</v>
      </c>
      <c r="AJ176" s="43">
        <v>2.146E-2</v>
      </c>
      <c r="AK176" s="43">
        <v>-3.14E-3</v>
      </c>
      <c r="AL176" s="43">
        <v>1.1103999999999999E-2</v>
      </c>
      <c r="AM176" s="47">
        <v>5.4237E-2</v>
      </c>
      <c r="AN176" s="100">
        <v>1.7330999999999999E-2</v>
      </c>
      <c r="AO176" s="118">
        <v>1.7376602053719634E-2</v>
      </c>
      <c r="AP176" s="275"/>
    </row>
    <row r="177" spans="2:42" x14ac:dyDescent="0.25">
      <c r="B177" s="274"/>
      <c r="C177" s="124">
        <v>83.292000000000002</v>
      </c>
      <c r="D177" s="43">
        <v>0.84410300000000005</v>
      </c>
      <c r="E177" s="43">
        <v>0.80378899999999998</v>
      </c>
      <c r="F177" s="43">
        <v>0.85026999999999997</v>
      </c>
      <c r="G177" s="43">
        <v>0.84080200000000005</v>
      </c>
      <c r="H177" s="43">
        <v>0.69911100000000004</v>
      </c>
      <c r="I177" s="43">
        <v>0.79110400000000003</v>
      </c>
      <c r="J177" s="43">
        <v>0.79571999999999998</v>
      </c>
      <c r="K177" s="43">
        <v>0.786605</v>
      </c>
      <c r="L177" s="43">
        <v>0.92302899999999999</v>
      </c>
      <c r="M177" s="43">
        <v>0.80170399999999997</v>
      </c>
      <c r="N177" s="43">
        <v>0.80458399999999997</v>
      </c>
      <c r="O177" s="43">
        <v>0.74182400000000004</v>
      </c>
      <c r="P177" s="43">
        <v>0.80409799999999998</v>
      </c>
      <c r="Q177" s="43">
        <v>0.743062</v>
      </c>
      <c r="R177" s="43">
        <v>0.85430600000000001</v>
      </c>
      <c r="S177" s="47">
        <v>0.66566800000000004</v>
      </c>
      <c r="T177" s="100">
        <v>0.7968611874999999</v>
      </c>
      <c r="U177" s="118">
        <v>6.2847223375652531E-2</v>
      </c>
      <c r="V177" s="79"/>
      <c r="W177" s="124">
        <v>83.292000000000002</v>
      </c>
      <c r="X177" s="43">
        <v>2.3105000000000001E-2</v>
      </c>
      <c r="Y177" s="43">
        <v>8.7200000000000005E-4</v>
      </c>
      <c r="Z177" s="43">
        <v>6.2519999999999997E-3</v>
      </c>
      <c r="AA177" s="43">
        <v>5.6969999999999998E-3</v>
      </c>
      <c r="AB177" s="43">
        <v>-5.4099999999999999E-3</v>
      </c>
      <c r="AC177" s="43">
        <v>1.3911E-2</v>
      </c>
      <c r="AD177" s="43">
        <v>1.3074000000000001E-2</v>
      </c>
      <c r="AE177" s="43">
        <v>2.2030000000000001E-2</v>
      </c>
      <c r="AF177" s="43">
        <v>2.3241000000000001E-2</v>
      </c>
      <c r="AG177" s="43">
        <v>4.6809999999999997E-2</v>
      </c>
      <c r="AH177" s="43">
        <v>1.5457E-2</v>
      </c>
      <c r="AI177" s="43">
        <v>5.4530000000000004E-3</v>
      </c>
      <c r="AJ177" s="43">
        <v>2.6432000000000001E-2</v>
      </c>
      <c r="AK177" s="43">
        <v>-2.3900000000000002E-3</v>
      </c>
      <c r="AL177" s="43">
        <v>1.4663000000000001E-2</v>
      </c>
      <c r="AM177" s="47">
        <v>4.2848999999999998E-2</v>
      </c>
      <c r="AN177" s="100">
        <v>1.5752875E-2</v>
      </c>
      <c r="AO177" s="118">
        <v>1.4765065345266845E-2</v>
      </c>
      <c r="AP177" s="275"/>
    </row>
    <row r="178" spans="2:42" x14ac:dyDescent="0.25">
      <c r="B178" s="274"/>
      <c r="C178" s="124">
        <v>83.793000000000006</v>
      </c>
      <c r="D178" s="43">
        <v>0.83224600000000004</v>
      </c>
      <c r="E178" s="43">
        <v>0.80099500000000001</v>
      </c>
      <c r="F178" s="43">
        <v>0.83832300000000004</v>
      </c>
      <c r="G178" s="43">
        <v>0.87784300000000004</v>
      </c>
      <c r="H178" s="43">
        <v>0.70835599999999999</v>
      </c>
      <c r="I178" s="43">
        <v>0.76490100000000005</v>
      </c>
      <c r="J178" s="43">
        <v>0.81161799999999995</v>
      </c>
      <c r="K178" s="43">
        <v>0.78633200000000003</v>
      </c>
      <c r="L178" s="43">
        <v>0.95099299999999998</v>
      </c>
      <c r="M178" s="43">
        <v>0.82453399999999999</v>
      </c>
      <c r="N178" s="43">
        <v>0.81680600000000003</v>
      </c>
      <c r="O178" s="43">
        <v>0.75713299999999994</v>
      </c>
      <c r="P178" s="43">
        <v>0.81735199999999997</v>
      </c>
      <c r="Q178" s="43">
        <v>0.72585500000000003</v>
      </c>
      <c r="R178" s="43">
        <v>0.84863599999999995</v>
      </c>
      <c r="S178" s="47">
        <v>0.68823999999999996</v>
      </c>
      <c r="T178" s="100">
        <v>0.8031351874999999</v>
      </c>
      <c r="U178" s="118">
        <v>6.559431852858269E-2</v>
      </c>
      <c r="V178" s="79"/>
      <c r="W178" s="124">
        <v>83.793000000000006</v>
      </c>
      <c r="X178" s="43">
        <v>9.6279999999999994E-3</v>
      </c>
      <c r="Y178" s="43">
        <v>-1.4400000000000001E-3</v>
      </c>
      <c r="Z178" s="43">
        <v>1.3146E-2</v>
      </c>
      <c r="AA178" s="43">
        <v>1.1429999999999999E-2</v>
      </c>
      <c r="AB178" s="43">
        <v>5.8739999999999999E-3</v>
      </c>
      <c r="AC178" s="43">
        <v>-3.8800000000000002E-3</v>
      </c>
      <c r="AD178" s="43">
        <v>1.9227000000000001E-2</v>
      </c>
      <c r="AE178" s="43">
        <v>1.3299E-2</v>
      </c>
      <c r="AF178" s="43">
        <v>4.4545000000000001E-2</v>
      </c>
      <c r="AG178" s="43">
        <v>4.4014999999999999E-2</v>
      </c>
      <c r="AH178" s="43">
        <v>3.0304999999999999E-2</v>
      </c>
      <c r="AI178" s="43">
        <v>7.4819999999999999E-3</v>
      </c>
      <c r="AJ178" s="43">
        <v>2.6237E-2</v>
      </c>
      <c r="AK178" s="43">
        <v>-4.45E-3</v>
      </c>
      <c r="AL178" s="43">
        <v>8.6540000000000002E-3</v>
      </c>
      <c r="AM178" s="47">
        <v>6.6723000000000005E-2</v>
      </c>
      <c r="AN178" s="100">
        <v>1.8174687499999998E-2</v>
      </c>
      <c r="AO178" s="118">
        <v>1.9731884294946767E-2</v>
      </c>
      <c r="AP178" s="275"/>
    </row>
    <row r="179" spans="2:42" x14ac:dyDescent="0.25">
      <c r="B179" s="274"/>
      <c r="C179" s="124">
        <v>84.290999999999997</v>
      </c>
      <c r="D179" s="43">
        <v>0.86022699999999996</v>
      </c>
      <c r="E179" s="43">
        <v>0.82567000000000002</v>
      </c>
      <c r="F179" s="43">
        <v>0.85769899999999999</v>
      </c>
      <c r="G179" s="43">
        <v>0.83590799999999998</v>
      </c>
      <c r="H179" s="43">
        <v>0.70424200000000003</v>
      </c>
      <c r="I179" s="43">
        <v>0.80357400000000001</v>
      </c>
      <c r="J179" s="43">
        <v>0.78222499999999995</v>
      </c>
      <c r="K179" s="43">
        <v>0.80408000000000002</v>
      </c>
      <c r="L179" s="43">
        <v>0.91929700000000003</v>
      </c>
      <c r="M179" s="43">
        <v>0.81196800000000002</v>
      </c>
      <c r="N179" s="43">
        <v>0.79672500000000002</v>
      </c>
      <c r="O179" s="43">
        <v>0.72670900000000005</v>
      </c>
      <c r="P179" s="43">
        <v>0.81022899999999998</v>
      </c>
      <c r="Q179" s="43">
        <v>0.74324000000000001</v>
      </c>
      <c r="R179" s="43">
        <v>0.85440300000000002</v>
      </c>
      <c r="S179" s="47">
        <v>0.67735900000000004</v>
      </c>
      <c r="T179" s="100">
        <v>0.80084718749999984</v>
      </c>
      <c r="U179" s="118">
        <v>6.2977464648045586E-2</v>
      </c>
      <c r="V179" s="79"/>
      <c r="W179" s="124">
        <v>84.290999999999997</v>
      </c>
      <c r="X179" s="43">
        <v>1.9467000000000002E-2</v>
      </c>
      <c r="Y179" s="43">
        <v>1.0186000000000001E-2</v>
      </c>
      <c r="Z179" s="43">
        <v>1.547E-3</v>
      </c>
      <c r="AA179" s="43">
        <v>1.7014000000000001E-2</v>
      </c>
      <c r="AB179" s="43">
        <v>8.6390000000000008E-3</v>
      </c>
      <c r="AC179" s="43">
        <v>3.9127000000000002E-2</v>
      </c>
      <c r="AD179" s="43">
        <v>2.1519E-2</v>
      </c>
      <c r="AE179" s="43">
        <v>2.7834999999999999E-2</v>
      </c>
      <c r="AF179" s="43">
        <v>9.7260000000000003E-3</v>
      </c>
      <c r="AG179" s="43">
        <v>6.3188999999999995E-2</v>
      </c>
      <c r="AH179" s="43">
        <v>7.979E-3</v>
      </c>
      <c r="AI179" s="43">
        <v>5.7730000000000004E-3</v>
      </c>
      <c r="AJ179" s="43">
        <v>1.6655E-2</v>
      </c>
      <c r="AK179" s="43">
        <v>-3.9399999999999999E-3</v>
      </c>
      <c r="AL179" s="43">
        <v>1.1211E-2</v>
      </c>
      <c r="AM179" s="47">
        <v>4.9305000000000002E-2</v>
      </c>
      <c r="AN179" s="100">
        <v>1.9077000000000004E-2</v>
      </c>
      <c r="AO179" s="118">
        <v>1.794269619278737E-2</v>
      </c>
      <c r="AP179" s="275"/>
    </row>
    <row r="180" spans="2:42" x14ac:dyDescent="0.25">
      <c r="B180" s="274"/>
      <c r="C180" s="124">
        <v>84.793000000000006</v>
      </c>
      <c r="D180" s="43">
        <v>0.84957400000000005</v>
      </c>
      <c r="E180" s="43">
        <v>0.84098099999999998</v>
      </c>
      <c r="F180" s="43">
        <v>0.86451800000000001</v>
      </c>
      <c r="G180" s="43">
        <v>0.83691899999999997</v>
      </c>
      <c r="H180" s="43">
        <v>0.70067400000000002</v>
      </c>
      <c r="I180" s="43">
        <v>0.79863700000000004</v>
      </c>
      <c r="J180" s="43">
        <v>0.80149400000000004</v>
      </c>
      <c r="K180" s="43">
        <v>0.81045800000000001</v>
      </c>
      <c r="L180" s="43">
        <v>0.96101199999999998</v>
      </c>
      <c r="M180" s="43">
        <v>0.82592100000000002</v>
      </c>
      <c r="N180" s="43">
        <v>0.80926600000000004</v>
      </c>
      <c r="O180" s="43">
        <v>0.74775999999999998</v>
      </c>
      <c r="P180" s="43">
        <v>0.80844899999999997</v>
      </c>
      <c r="Q180" s="43">
        <v>0.73732699999999995</v>
      </c>
      <c r="R180" s="43">
        <v>0.86953599999999998</v>
      </c>
      <c r="S180" s="47">
        <v>0.64873499999999995</v>
      </c>
      <c r="T180" s="100">
        <v>0.80695381250000009</v>
      </c>
      <c r="U180" s="118">
        <v>7.3027537831714562E-2</v>
      </c>
      <c r="V180" s="79"/>
      <c r="W180" s="124">
        <v>84.793000000000006</v>
      </c>
      <c r="X180" s="43">
        <v>1.4196E-2</v>
      </c>
      <c r="Y180" s="43">
        <v>6.4089999999999998E-3</v>
      </c>
      <c r="Z180" s="43">
        <v>-2.5999999999999998E-4</v>
      </c>
      <c r="AA180" s="43">
        <v>1.1134E-2</v>
      </c>
      <c r="AB180" s="43">
        <v>9.2309999999999996E-3</v>
      </c>
      <c r="AC180" s="43">
        <v>3.5082000000000002E-2</v>
      </c>
      <c r="AD180" s="43">
        <v>2.7237000000000001E-2</v>
      </c>
      <c r="AE180" s="43">
        <v>7.9769999999999997E-3</v>
      </c>
      <c r="AF180" s="43">
        <v>3.8228999999999999E-2</v>
      </c>
      <c r="AG180" s="43">
        <v>7.2904999999999998E-2</v>
      </c>
      <c r="AH180" s="43">
        <v>2.4475E-2</v>
      </c>
      <c r="AI180" s="43">
        <v>8.2410000000000001E-3</v>
      </c>
      <c r="AJ180" s="43">
        <v>1.8557000000000001E-2</v>
      </c>
      <c r="AK180" s="43">
        <v>2.0590000000000001E-3</v>
      </c>
      <c r="AL180" s="43">
        <v>1.7883E-2</v>
      </c>
      <c r="AM180" s="47">
        <v>5.9326999999999998E-2</v>
      </c>
      <c r="AN180" s="100">
        <v>2.2042625E-2</v>
      </c>
      <c r="AO180" s="118">
        <v>2.0568056926133463E-2</v>
      </c>
      <c r="AP180" s="275"/>
    </row>
    <row r="181" spans="2:42" x14ac:dyDescent="0.25">
      <c r="B181" s="274"/>
      <c r="C181" s="124">
        <v>85.29</v>
      </c>
      <c r="D181" s="43">
        <v>0.83025599999999999</v>
      </c>
      <c r="E181" s="43">
        <v>0.84206999999999999</v>
      </c>
      <c r="F181" s="43">
        <v>0.86882999999999999</v>
      </c>
      <c r="G181" s="43">
        <v>0.82691700000000001</v>
      </c>
      <c r="H181" s="43">
        <v>0.70962700000000001</v>
      </c>
      <c r="I181" s="43">
        <v>0.77490300000000001</v>
      </c>
      <c r="J181" s="43">
        <v>0.79804699999999995</v>
      </c>
      <c r="K181" s="43">
        <v>0.78225900000000004</v>
      </c>
      <c r="L181" s="43">
        <v>0.93492600000000003</v>
      </c>
      <c r="M181" s="43">
        <v>0.83043199999999995</v>
      </c>
      <c r="N181" s="43">
        <v>0.814801</v>
      </c>
      <c r="O181" s="43">
        <v>0.73592299999999999</v>
      </c>
      <c r="P181" s="43">
        <v>0.80789</v>
      </c>
      <c r="Q181" s="43">
        <v>0.74945099999999998</v>
      </c>
      <c r="R181" s="43">
        <v>0.88251100000000005</v>
      </c>
      <c r="S181" s="47">
        <v>0.68654700000000002</v>
      </c>
      <c r="T181" s="100">
        <v>0.80471187499999997</v>
      </c>
      <c r="U181" s="118">
        <v>6.4632828221036401E-2</v>
      </c>
      <c r="V181" s="79"/>
      <c r="W181" s="124">
        <v>85.29</v>
      </c>
      <c r="X181" s="43">
        <v>2.3913E-2</v>
      </c>
      <c r="Y181" s="43">
        <v>9.4719999999999995E-3</v>
      </c>
      <c r="Z181" s="43">
        <v>1.4866000000000001E-2</v>
      </c>
      <c r="AA181" s="43">
        <v>9.7820000000000008E-3</v>
      </c>
      <c r="AB181" s="43">
        <v>7.7790000000000003E-3</v>
      </c>
      <c r="AC181" s="43">
        <v>2.369E-3</v>
      </c>
      <c r="AD181" s="43">
        <v>2.2653E-2</v>
      </c>
      <c r="AE181" s="43">
        <v>1.1435000000000001E-2</v>
      </c>
      <c r="AF181" s="43">
        <v>9.1859999999999997E-3</v>
      </c>
      <c r="AG181" s="43">
        <v>5.3233000000000003E-2</v>
      </c>
      <c r="AH181" s="43">
        <v>2.9446E-2</v>
      </c>
      <c r="AI181" s="43">
        <v>1.0951000000000001E-2</v>
      </c>
      <c r="AJ181" s="43">
        <v>2.8027E-2</v>
      </c>
      <c r="AK181" s="43">
        <v>3.0100000000000001E-3</v>
      </c>
      <c r="AL181" s="43">
        <v>1.2486000000000001E-2</v>
      </c>
      <c r="AM181" s="47">
        <v>5.6756000000000001E-2</v>
      </c>
      <c r="AN181" s="100">
        <v>1.9085249999999998E-2</v>
      </c>
      <c r="AO181" s="118">
        <v>1.62011788686297E-2</v>
      </c>
      <c r="AP181" s="275"/>
    </row>
    <row r="182" spans="2:42" x14ac:dyDescent="0.25">
      <c r="B182" s="274"/>
      <c r="C182" s="124">
        <v>85.792000000000002</v>
      </c>
      <c r="D182" s="43">
        <v>0.86851699999999998</v>
      </c>
      <c r="E182" s="43">
        <v>0.80786800000000003</v>
      </c>
      <c r="F182" s="43">
        <v>0.88345499999999999</v>
      </c>
      <c r="G182" s="43">
        <v>0.83264700000000003</v>
      </c>
      <c r="H182" s="43">
        <v>0.71655599999999997</v>
      </c>
      <c r="I182" s="43">
        <v>0.775339</v>
      </c>
      <c r="J182" s="43">
        <v>0.79433399999999998</v>
      </c>
      <c r="K182" s="43">
        <v>0.791632</v>
      </c>
      <c r="L182" s="43">
        <v>0.90947100000000003</v>
      </c>
      <c r="M182" s="43">
        <v>0.82410600000000001</v>
      </c>
      <c r="N182" s="43">
        <v>0.81275299999999995</v>
      </c>
      <c r="O182" s="43">
        <v>0.73724999999999996</v>
      </c>
      <c r="P182" s="43">
        <v>0.79654400000000003</v>
      </c>
      <c r="Q182" s="43">
        <v>0.728993</v>
      </c>
      <c r="R182" s="43">
        <v>0.846669</v>
      </c>
      <c r="S182" s="47">
        <v>0.69615300000000002</v>
      </c>
      <c r="T182" s="100">
        <v>0.80139293750000018</v>
      </c>
      <c r="U182" s="118">
        <v>6.0613821595923989E-2</v>
      </c>
      <c r="V182" s="79"/>
      <c r="W182" s="124">
        <v>85.792000000000002</v>
      </c>
      <c r="X182" s="43">
        <v>2.1221E-2</v>
      </c>
      <c r="Y182" s="43">
        <v>1.0991000000000001E-2</v>
      </c>
      <c r="Z182" s="43">
        <v>6.2360000000000002E-3</v>
      </c>
      <c r="AA182" s="43">
        <v>1.4113000000000001E-2</v>
      </c>
      <c r="AB182" s="43">
        <v>2.2884000000000002E-2</v>
      </c>
      <c r="AC182" s="43">
        <v>1.9191E-2</v>
      </c>
      <c r="AD182" s="43">
        <v>3.6311999999999997E-2</v>
      </c>
      <c r="AE182" s="43">
        <v>2.6374000000000002E-2</v>
      </c>
      <c r="AF182" s="43">
        <v>1.9133000000000001E-2</v>
      </c>
      <c r="AG182" s="43">
        <v>6.1781000000000003E-2</v>
      </c>
      <c r="AH182" s="43">
        <v>3.8677999999999997E-2</v>
      </c>
      <c r="AI182" s="43">
        <v>5.8079999999999998E-3</v>
      </c>
      <c r="AJ182" s="43">
        <v>2.1512E-2</v>
      </c>
      <c r="AK182" s="43">
        <v>1.3965999999999999E-2</v>
      </c>
      <c r="AL182" s="43">
        <v>1.4704E-2</v>
      </c>
      <c r="AM182" s="47">
        <v>4.3489E-2</v>
      </c>
      <c r="AN182" s="100">
        <v>2.3524562499999999E-2</v>
      </c>
      <c r="AO182" s="118">
        <v>1.4919423862731205E-2</v>
      </c>
      <c r="AP182" s="275"/>
    </row>
    <row r="183" spans="2:42" x14ac:dyDescent="0.25">
      <c r="B183" s="274"/>
      <c r="C183" s="124">
        <v>86.29</v>
      </c>
      <c r="D183" s="43">
        <v>0.857626</v>
      </c>
      <c r="E183" s="43">
        <v>0.82070900000000002</v>
      </c>
      <c r="F183" s="43">
        <v>0.87026999999999999</v>
      </c>
      <c r="G183" s="43">
        <v>0.83866200000000002</v>
      </c>
      <c r="H183" s="43">
        <v>0.70825700000000003</v>
      </c>
      <c r="I183" s="43">
        <v>0.76745699999999994</v>
      </c>
      <c r="J183" s="43">
        <v>0.794485</v>
      </c>
      <c r="K183" s="43">
        <v>0.81906199999999996</v>
      </c>
      <c r="L183" s="43">
        <v>0.97805900000000001</v>
      </c>
      <c r="M183" s="43">
        <v>0.83047800000000005</v>
      </c>
      <c r="N183" s="43">
        <v>0.79834700000000003</v>
      </c>
      <c r="O183" s="43">
        <v>0.75199000000000005</v>
      </c>
      <c r="P183" s="43">
        <v>0.80424799999999996</v>
      </c>
      <c r="Q183" s="43">
        <v>0.71652700000000003</v>
      </c>
      <c r="R183" s="43">
        <v>0.85455199999999998</v>
      </c>
      <c r="S183" s="47">
        <v>0.68722899999999998</v>
      </c>
      <c r="T183" s="100">
        <v>0.80612237499999984</v>
      </c>
      <c r="U183" s="118">
        <v>7.1681109045433539E-2</v>
      </c>
      <c r="V183" s="79"/>
      <c r="W183" s="124">
        <v>86.29</v>
      </c>
      <c r="X183" s="43">
        <v>1.1705999999999999E-2</v>
      </c>
      <c r="Y183" s="43">
        <v>-4.6999999999999999E-4</v>
      </c>
      <c r="Z183" s="43">
        <v>2.065E-3</v>
      </c>
      <c r="AA183" s="43">
        <v>1.2534999999999999E-2</v>
      </c>
      <c r="AB183" s="43">
        <v>-1.8000000000000001E-4</v>
      </c>
      <c r="AC183" s="43">
        <v>8.0890000000000007E-3</v>
      </c>
      <c r="AD183" s="43">
        <v>4.2888999999999997E-2</v>
      </c>
      <c r="AE183" s="43">
        <v>3.2885999999999999E-2</v>
      </c>
      <c r="AF183" s="43">
        <v>2.3720000000000001E-2</v>
      </c>
      <c r="AG183" s="43">
        <v>5.1433E-2</v>
      </c>
      <c r="AH183" s="43">
        <v>6.0539999999999997E-2</v>
      </c>
      <c r="AI183" s="43">
        <v>9.1219999999999999E-3</v>
      </c>
      <c r="AJ183" s="43">
        <v>1.4159E-2</v>
      </c>
      <c r="AK183" s="43">
        <v>-1.98E-3</v>
      </c>
      <c r="AL183" s="43">
        <v>1.3613E-2</v>
      </c>
      <c r="AM183" s="47">
        <v>5.9236999999999998E-2</v>
      </c>
      <c r="AN183" s="100">
        <v>2.121025E-2</v>
      </c>
      <c r="AO183" s="118">
        <v>2.1512932753733664E-2</v>
      </c>
      <c r="AP183" s="275"/>
    </row>
    <row r="184" spans="2:42" x14ac:dyDescent="0.25">
      <c r="B184" s="274"/>
      <c r="C184" s="124">
        <v>86.790999999999997</v>
      </c>
      <c r="D184" s="43">
        <v>0.85394999999999999</v>
      </c>
      <c r="E184" s="43">
        <v>0.82148900000000002</v>
      </c>
      <c r="F184" s="43">
        <v>0.87620500000000001</v>
      </c>
      <c r="G184" s="43">
        <v>0.84419500000000003</v>
      </c>
      <c r="H184" s="43">
        <v>0.69160100000000002</v>
      </c>
      <c r="I184" s="43">
        <v>0.78813200000000005</v>
      </c>
      <c r="J184" s="43">
        <v>0.80128299999999997</v>
      </c>
      <c r="K184" s="43">
        <v>0.82751399999999997</v>
      </c>
      <c r="L184" s="43">
        <v>0.93948399999999999</v>
      </c>
      <c r="M184" s="43">
        <v>0.82977100000000004</v>
      </c>
      <c r="N184" s="43">
        <v>0.81548600000000004</v>
      </c>
      <c r="O184" s="43">
        <v>0.74945399999999995</v>
      </c>
      <c r="P184" s="43">
        <v>0.78410899999999994</v>
      </c>
      <c r="Q184" s="43">
        <v>0.72470000000000001</v>
      </c>
      <c r="R184" s="43">
        <v>0.86470499999999995</v>
      </c>
      <c r="S184" s="47">
        <v>0.680261</v>
      </c>
      <c r="T184" s="100">
        <v>0.80577118749999999</v>
      </c>
      <c r="U184" s="118">
        <v>6.8718423019564656E-2</v>
      </c>
      <c r="V184" s="79"/>
      <c r="W184" s="124">
        <v>86.790999999999997</v>
      </c>
      <c r="X184" s="43">
        <v>1.5692000000000001E-2</v>
      </c>
      <c r="Y184" s="43">
        <v>2.4115000000000001E-2</v>
      </c>
      <c r="Z184" s="43">
        <v>2.63E-4</v>
      </c>
      <c r="AA184" s="43">
        <v>1.0106E-2</v>
      </c>
      <c r="AB184" s="43">
        <v>1.5699999999999999E-4</v>
      </c>
      <c r="AC184" s="43">
        <v>2.5148E-2</v>
      </c>
      <c r="AD184" s="43">
        <v>2.6880999999999999E-2</v>
      </c>
      <c r="AE184" s="43">
        <v>4.2195999999999997E-2</v>
      </c>
      <c r="AF184" s="43">
        <v>2.5302000000000002E-2</v>
      </c>
      <c r="AG184" s="43">
        <v>5.3366999999999998E-2</v>
      </c>
      <c r="AH184" s="43">
        <v>4.3041999999999997E-2</v>
      </c>
      <c r="AI184" s="43">
        <v>4.9699999999999996E-3</v>
      </c>
      <c r="AJ184" s="43">
        <v>1.1762999999999999E-2</v>
      </c>
      <c r="AK184" s="43">
        <v>-3.8600000000000001E-3</v>
      </c>
      <c r="AL184" s="43">
        <v>1.3243E-2</v>
      </c>
      <c r="AM184" s="47">
        <v>4.8507000000000002E-2</v>
      </c>
      <c r="AN184" s="100">
        <v>2.1305750000000002E-2</v>
      </c>
      <c r="AO184" s="118">
        <v>1.7980853370553166E-2</v>
      </c>
      <c r="AP184" s="275"/>
    </row>
    <row r="185" spans="2:42" x14ac:dyDescent="0.25">
      <c r="B185" s="274"/>
      <c r="C185" s="124">
        <v>87.292000000000002</v>
      </c>
      <c r="D185" s="43">
        <v>0.86698500000000001</v>
      </c>
      <c r="E185" s="43">
        <v>0.81603800000000004</v>
      </c>
      <c r="F185" s="43">
        <v>0.86107299999999998</v>
      </c>
      <c r="G185" s="43">
        <v>0.87670700000000001</v>
      </c>
      <c r="H185" s="43">
        <v>0.70830400000000004</v>
      </c>
      <c r="I185" s="43">
        <v>0.78879500000000002</v>
      </c>
      <c r="J185" s="43">
        <v>0.80001999999999995</v>
      </c>
      <c r="K185" s="43">
        <v>0.81399299999999997</v>
      </c>
      <c r="L185" s="43">
        <v>0.92613999999999996</v>
      </c>
      <c r="M185" s="43">
        <v>0.83004599999999995</v>
      </c>
      <c r="N185" s="43">
        <v>0.79677299999999995</v>
      </c>
      <c r="O185" s="43">
        <v>0.75977700000000004</v>
      </c>
      <c r="P185" s="43">
        <v>0.81072200000000005</v>
      </c>
      <c r="Q185" s="43">
        <v>0.73134999999999994</v>
      </c>
      <c r="R185" s="43">
        <v>0.86772000000000005</v>
      </c>
      <c r="S185" s="47">
        <v>0.65506799999999998</v>
      </c>
      <c r="T185" s="100">
        <v>0.80684443750000001</v>
      </c>
      <c r="U185" s="118">
        <v>6.8895808447218557E-2</v>
      </c>
      <c r="V185" s="79"/>
      <c r="W185" s="124">
        <v>87.292000000000002</v>
      </c>
      <c r="X185" s="43">
        <v>1.5748000000000002E-2</v>
      </c>
      <c r="Y185" s="43">
        <v>9.5549999999999993E-3</v>
      </c>
      <c r="Z185" s="43">
        <v>-5.64E-3</v>
      </c>
      <c r="AA185" s="43">
        <v>1.7795999999999999E-2</v>
      </c>
      <c r="AB185" s="43">
        <v>1.0499E-2</v>
      </c>
      <c r="AC185" s="43">
        <v>8.3090000000000004E-3</v>
      </c>
      <c r="AD185" s="43">
        <v>4.0001000000000002E-2</v>
      </c>
      <c r="AE185" s="43">
        <v>1.6756E-2</v>
      </c>
      <c r="AF185" s="43">
        <v>8.1189999999999995E-3</v>
      </c>
      <c r="AG185" s="43">
        <v>4.1640999999999997E-2</v>
      </c>
      <c r="AH185" s="43">
        <v>3.0662999999999999E-2</v>
      </c>
      <c r="AI185" s="43">
        <v>9.3290000000000005E-3</v>
      </c>
      <c r="AJ185" s="43">
        <v>1.9706000000000001E-2</v>
      </c>
      <c r="AK185" s="43">
        <v>-5.1200000000000004E-3</v>
      </c>
      <c r="AL185" s="43">
        <v>1.0122000000000001E-2</v>
      </c>
      <c r="AM185" s="47">
        <v>4.8488999999999997E-2</v>
      </c>
      <c r="AN185" s="100">
        <v>1.7248312499999998E-2</v>
      </c>
      <c r="AO185" s="118">
        <v>1.5669860478931097E-2</v>
      </c>
      <c r="AP185" s="275"/>
    </row>
    <row r="186" spans="2:42" x14ac:dyDescent="0.25">
      <c r="B186" s="274"/>
      <c r="C186" s="124">
        <v>87.790999999999997</v>
      </c>
      <c r="D186" s="43">
        <v>0.86884099999999997</v>
      </c>
      <c r="E186" s="43">
        <v>0.81767199999999995</v>
      </c>
      <c r="F186" s="43">
        <v>0.87643199999999999</v>
      </c>
      <c r="G186" s="43">
        <v>0.87656699999999999</v>
      </c>
      <c r="H186" s="43">
        <v>0.726908</v>
      </c>
      <c r="I186" s="43">
        <v>0.78785700000000003</v>
      </c>
      <c r="J186" s="43">
        <v>0.804508</v>
      </c>
      <c r="K186" s="43">
        <v>0.80442899999999995</v>
      </c>
      <c r="L186" s="43">
        <v>0.90799200000000002</v>
      </c>
      <c r="M186" s="43">
        <v>0.84786799999999996</v>
      </c>
      <c r="N186" s="43">
        <v>0.81747599999999998</v>
      </c>
      <c r="O186" s="43">
        <v>0.76212400000000002</v>
      </c>
      <c r="P186" s="43">
        <v>0.80292799999999998</v>
      </c>
      <c r="Q186" s="43">
        <v>0.74308399999999997</v>
      </c>
      <c r="R186" s="43">
        <v>0.87287999999999999</v>
      </c>
      <c r="S186" s="47">
        <v>0.668099</v>
      </c>
      <c r="T186" s="100">
        <v>0.81160406249999995</v>
      </c>
      <c r="U186" s="118">
        <v>6.4177926430062385E-2</v>
      </c>
      <c r="V186" s="79"/>
      <c r="W186" s="124">
        <v>87.790999999999997</v>
      </c>
      <c r="X186" s="43">
        <v>2.7938999999999999E-2</v>
      </c>
      <c r="Y186" s="43">
        <v>1.8238000000000001E-2</v>
      </c>
      <c r="Z186" s="43">
        <v>3.192E-3</v>
      </c>
      <c r="AA186" s="43">
        <v>7.894E-3</v>
      </c>
      <c r="AB186" s="43">
        <v>1.6279999999999999E-2</v>
      </c>
      <c r="AC186" s="43">
        <v>3.8110999999999999E-2</v>
      </c>
      <c r="AD186" s="43">
        <v>3.1704999999999997E-2</v>
      </c>
      <c r="AE186" s="43">
        <v>2.4468E-2</v>
      </c>
      <c r="AF186" s="43">
        <v>7.9349999999999993E-3</v>
      </c>
      <c r="AG186" s="43">
        <v>4.1277000000000001E-2</v>
      </c>
      <c r="AH186" s="43">
        <v>2.0465000000000001E-2</v>
      </c>
      <c r="AI186" s="43">
        <v>8.5000000000000006E-3</v>
      </c>
      <c r="AJ186" s="43">
        <v>2.1479999999999999E-2</v>
      </c>
      <c r="AK186" s="43">
        <v>-8.9599999999999992E-3</v>
      </c>
      <c r="AL186" s="43">
        <v>1.477E-2</v>
      </c>
      <c r="AM186" s="47">
        <v>4.3115000000000001E-2</v>
      </c>
      <c r="AN186" s="100">
        <v>1.9775562500000003E-2</v>
      </c>
      <c r="AO186" s="118">
        <v>1.443716635155597E-2</v>
      </c>
      <c r="AP186" s="275"/>
    </row>
    <row r="187" spans="2:42" x14ac:dyDescent="0.25">
      <c r="B187" s="274"/>
      <c r="C187" s="124">
        <v>88.290999999999997</v>
      </c>
      <c r="D187" s="43">
        <v>0.85616800000000004</v>
      </c>
      <c r="E187" s="43">
        <v>0.82654399999999995</v>
      </c>
      <c r="F187" s="43">
        <v>0.85163699999999998</v>
      </c>
      <c r="G187" s="43">
        <v>0.84858900000000004</v>
      </c>
      <c r="H187" s="43">
        <v>0.68990799999999997</v>
      </c>
      <c r="I187" s="43">
        <v>0.767509</v>
      </c>
      <c r="J187" s="43">
        <v>0.79769900000000005</v>
      </c>
      <c r="K187" s="43">
        <v>0.80649499999999996</v>
      </c>
      <c r="L187" s="43">
        <v>0.92833299999999996</v>
      </c>
      <c r="M187" s="43">
        <v>0.828044</v>
      </c>
      <c r="N187" s="43">
        <v>0.80232999999999999</v>
      </c>
      <c r="O187" s="43">
        <v>0.734182</v>
      </c>
      <c r="P187" s="43">
        <v>0.798624</v>
      </c>
      <c r="Q187" s="43">
        <v>0.76780999999999999</v>
      </c>
      <c r="R187" s="43">
        <v>0.86189099999999996</v>
      </c>
      <c r="S187" s="47">
        <v>0.65656700000000001</v>
      </c>
      <c r="T187" s="100">
        <v>0.80139562500000017</v>
      </c>
      <c r="U187" s="118">
        <v>6.7879207130387129E-2</v>
      </c>
      <c r="V187" s="79"/>
      <c r="W187" s="124">
        <v>88.290999999999997</v>
      </c>
      <c r="X187" s="43">
        <v>1.2684000000000001E-2</v>
      </c>
      <c r="Y187" s="43">
        <v>1.1339999999999999E-2</v>
      </c>
      <c r="Z187" s="43">
        <v>7.3999999999999996E-5</v>
      </c>
      <c r="AA187" s="43">
        <v>1.2725E-2</v>
      </c>
      <c r="AB187" s="43">
        <v>2.1740000000000002E-3</v>
      </c>
      <c r="AC187" s="43">
        <v>2.8413999999999998E-2</v>
      </c>
      <c r="AD187" s="43">
        <v>2.8566000000000001E-2</v>
      </c>
      <c r="AE187" s="43">
        <v>-3.6000000000000002E-4</v>
      </c>
      <c r="AF187" s="43">
        <v>1.9685000000000001E-2</v>
      </c>
      <c r="AG187" s="43">
        <v>4.7948999999999999E-2</v>
      </c>
      <c r="AH187" s="43">
        <v>7.4409999999999997E-3</v>
      </c>
      <c r="AI187" s="43">
        <v>5.1939999999999998E-3</v>
      </c>
      <c r="AJ187" s="43">
        <v>1.7656000000000002E-2</v>
      </c>
      <c r="AK187" s="43">
        <v>2.6329999999999999E-3</v>
      </c>
      <c r="AL187" s="43">
        <v>1.2437E-2</v>
      </c>
      <c r="AM187" s="47">
        <v>3.4389000000000003E-2</v>
      </c>
      <c r="AN187" s="100">
        <v>1.5187562500000001E-2</v>
      </c>
      <c r="AO187" s="118">
        <v>1.3696584897794776E-2</v>
      </c>
      <c r="AP187" s="275"/>
    </row>
    <row r="188" spans="2:42" x14ac:dyDescent="0.25">
      <c r="B188" s="274"/>
      <c r="C188" s="124">
        <v>88.793000000000006</v>
      </c>
      <c r="D188" s="43">
        <v>0.86461299999999996</v>
      </c>
      <c r="E188" s="43">
        <v>0.83333900000000005</v>
      </c>
      <c r="F188" s="43">
        <v>0.87214999999999998</v>
      </c>
      <c r="G188" s="43">
        <v>0.867533</v>
      </c>
      <c r="H188" s="43">
        <v>0.69552099999999994</v>
      </c>
      <c r="I188" s="43">
        <v>0.80898400000000004</v>
      </c>
      <c r="J188" s="43">
        <v>0.801763</v>
      </c>
      <c r="K188" s="43">
        <v>0.82188000000000005</v>
      </c>
      <c r="L188" s="43">
        <v>0.95084500000000005</v>
      </c>
      <c r="M188" s="43">
        <v>0.83817799999999998</v>
      </c>
      <c r="N188" s="43">
        <v>0.79827300000000001</v>
      </c>
      <c r="O188" s="43">
        <v>0.75685400000000003</v>
      </c>
      <c r="P188" s="43">
        <v>0.809415</v>
      </c>
      <c r="Q188" s="43">
        <v>0.796099</v>
      </c>
      <c r="R188" s="43">
        <v>0.86626700000000001</v>
      </c>
      <c r="S188" s="47">
        <v>0.65185300000000002</v>
      </c>
      <c r="T188" s="100">
        <v>0.81459793750000009</v>
      </c>
      <c r="U188" s="118">
        <v>7.1011980001000535E-2</v>
      </c>
      <c r="V188" s="79"/>
      <c r="W188" s="124">
        <v>88.793000000000006</v>
      </c>
      <c r="X188" s="43">
        <v>1.7042000000000002E-2</v>
      </c>
      <c r="Y188" s="43">
        <v>1.6246E-2</v>
      </c>
      <c r="Z188" s="43">
        <v>1.1674E-2</v>
      </c>
      <c r="AA188" s="43">
        <v>1.7648E-2</v>
      </c>
      <c r="AB188" s="43">
        <v>-2E-3</v>
      </c>
      <c r="AC188" s="43">
        <v>1.7346E-2</v>
      </c>
      <c r="AD188" s="43">
        <v>3.0731999999999999E-2</v>
      </c>
      <c r="AE188" s="43">
        <v>-3.0200000000000001E-3</v>
      </c>
      <c r="AF188" s="43">
        <v>1.7476999999999999E-2</v>
      </c>
      <c r="AG188" s="43">
        <v>6.0479999999999999E-2</v>
      </c>
      <c r="AH188" s="43">
        <v>2.3793000000000002E-2</v>
      </c>
      <c r="AI188" s="43">
        <v>9.2299999999999999E-4</v>
      </c>
      <c r="AJ188" s="43">
        <v>1.4765E-2</v>
      </c>
      <c r="AK188" s="43">
        <v>3.2600000000000001E-4</v>
      </c>
      <c r="AL188" s="43">
        <v>1.5695000000000001E-2</v>
      </c>
      <c r="AM188" s="47">
        <v>3.0131000000000002E-2</v>
      </c>
      <c r="AN188" s="100">
        <v>1.6828625000000003E-2</v>
      </c>
      <c r="AO188" s="118">
        <v>1.5560357501784246E-2</v>
      </c>
      <c r="AP188" s="275"/>
    </row>
    <row r="189" spans="2:42" x14ac:dyDescent="0.25">
      <c r="B189" s="274"/>
      <c r="C189" s="124">
        <v>89.290999999999997</v>
      </c>
      <c r="D189" s="43">
        <v>0.83209100000000003</v>
      </c>
      <c r="E189" s="43">
        <v>0.848356</v>
      </c>
      <c r="F189" s="43">
        <v>0.86729900000000004</v>
      </c>
      <c r="G189" s="43">
        <v>0.86258299999999999</v>
      </c>
      <c r="H189" s="43">
        <v>0.69148299999999996</v>
      </c>
      <c r="I189" s="43">
        <v>0.79789299999999996</v>
      </c>
      <c r="J189" s="43">
        <v>0.82197299999999995</v>
      </c>
      <c r="K189" s="43">
        <v>0.81123599999999996</v>
      </c>
      <c r="L189" s="43">
        <v>0.93458399999999997</v>
      </c>
      <c r="M189" s="43">
        <v>0.84938499999999995</v>
      </c>
      <c r="N189" s="43">
        <v>0.81908999999999998</v>
      </c>
      <c r="O189" s="43">
        <v>0.76585300000000001</v>
      </c>
      <c r="P189" s="43">
        <v>0.81754800000000005</v>
      </c>
      <c r="Q189" s="43">
        <v>0.795825</v>
      </c>
      <c r="R189" s="43">
        <v>0.87426099999999995</v>
      </c>
      <c r="S189" s="47">
        <v>0.67173099999999997</v>
      </c>
      <c r="T189" s="100">
        <v>0.81632443750000006</v>
      </c>
      <c r="U189" s="118">
        <v>6.5480143410521802E-2</v>
      </c>
      <c r="V189" s="79"/>
      <c r="W189" s="124">
        <v>89.290999999999997</v>
      </c>
      <c r="X189" s="43">
        <v>-3.2499999999999999E-3</v>
      </c>
      <c r="Y189" s="43">
        <v>1.5465E-2</v>
      </c>
      <c r="Z189" s="43">
        <v>4.1100000000000003E-5</v>
      </c>
      <c r="AA189" s="43">
        <v>9.4149999999999998E-3</v>
      </c>
      <c r="AB189" s="43">
        <v>7.3629999999999998E-3</v>
      </c>
      <c r="AC189" s="43">
        <v>1.0357E-2</v>
      </c>
      <c r="AD189" s="43">
        <v>1.4552000000000001E-2</v>
      </c>
      <c r="AE189" s="43">
        <v>3.2402E-2</v>
      </c>
      <c r="AF189" s="43">
        <v>1.8544000000000001E-2</v>
      </c>
      <c r="AG189" s="43">
        <v>7.6964000000000005E-2</v>
      </c>
      <c r="AH189" s="43">
        <v>1.9786999999999999E-2</v>
      </c>
      <c r="AI189" s="43">
        <v>9.2680000000000002E-3</v>
      </c>
      <c r="AJ189" s="43">
        <v>1.8147E-2</v>
      </c>
      <c r="AK189" s="43">
        <v>-3.3999999999999998E-3</v>
      </c>
      <c r="AL189" s="43">
        <v>1.3409000000000001E-2</v>
      </c>
      <c r="AM189" s="47">
        <v>4.9411999999999998E-2</v>
      </c>
      <c r="AN189" s="100">
        <v>1.8029756250000001E-2</v>
      </c>
      <c r="AO189" s="118">
        <v>2.0440693819371483E-2</v>
      </c>
      <c r="AP189" s="275"/>
    </row>
    <row r="190" spans="2:42" x14ac:dyDescent="0.25">
      <c r="B190" s="274"/>
      <c r="C190" s="124">
        <v>89.792000000000002</v>
      </c>
      <c r="D190" s="43">
        <v>0.85895699999999997</v>
      </c>
      <c r="E190" s="43">
        <v>0.83889999999999998</v>
      </c>
      <c r="F190" s="43">
        <v>0.89132199999999995</v>
      </c>
      <c r="G190" s="43">
        <v>0.85604599999999997</v>
      </c>
      <c r="H190" s="43">
        <v>0.689473</v>
      </c>
      <c r="I190" s="43">
        <v>0.77959699999999998</v>
      </c>
      <c r="J190" s="43">
        <v>0.81506500000000004</v>
      </c>
      <c r="K190" s="43">
        <v>0.83234799999999998</v>
      </c>
      <c r="L190" s="43">
        <v>0.99804700000000002</v>
      </c>
      <c r="M190" s="43">
        <v>0.82815099999999997</v>
      </c>
      <c r="N190" s="43">
        <v>0.80711999999999995</v>
      </c>
      <c r="O190" s="43">
        <v>0.74935700000000005</v>
      </c>
      <c r="P190" s="43">
        <v>0.80543600000000004</v>
      </c>
      <c r="Q190" s="43">
        <v>0.798149</v>
      </c>
      <c r="R190" s="43">
        <v>0.86882800000000004</v>
      </c>
      <c r="S190" s="47">
        <v>0.66681599999999996</v>
      </c>
      <c r="T190" s="100">
        <v>0.81772575000000003</v>
      </c>
      <c r="U190" s="118">
        <v>7.7669110248970052E-2</v>
      </c>
      <c r="V190" s="79"/>
      <c r="W190" s="124">
        <v>89.792000000000002</v>
      </c>
      <c r="X190" s="43">
        <v>1.6403000000000001E-2</v>
      </c>
      <c r="Y190" s="43">
        <v>-8.1999999999999998E-4</v>
      </c>
      <c r="Z190" s="43">
        <v>8.3669999999999994E-3</v>
      </c>
      <c r="AA190" s="43">
        <v>1.9000000000000001E-4</v>
      </c>
      <c r="AB190" s="43">
        <v>1.119E-3</v>
      </c>
      <c r="AC190" s="43">
        <v>5.1789999999999996E-3</v>
      </c>
      <c r="AD190" s="43">
        <v>2.9791999999999999E-2</v>
      </c>
      <c r="AE190" s="43">
        <v>3.4171E-2</v>
      </c>
      <c r="AF190" s="43">
        <v>1.392E-2</v>
      </c>
      <c r="AG190" s="43">
        <v>6.2030000000000002E-2</v>
      </c>
      <c r="AH190" s="43">
        <v>2.4938999999999999E-2</v>
      </c>
      <c r="AI190" s="43">
        <v>7.2399999999999999E-3</v>
      </c>
      <c r="AJ190" s="43">
        <v>1.6177E-2</v>
      </c>
      <c r="AK190" s="43">
        <v>-8.3400000000000002E-3</v>
      </c>
      <c r="AL190" s="43">
        <v>2.0343E-2</v>
      </c>
      <c r="AM190" s="47">
        <v>3.3291000000000001E-2</v>
      </c>
      <c r="AN190" s="100">
        <v>1.6500062499999999E-2</v>
      </c>
      <c r="AO190" s="118">
        <v>1.7580809964157895E-2</v>
      </c>
      <c r="AP190" s="275"/>
    </row>
    <row r="191" spans="2:42" x14ac:dyDescent="0.25">
      <c r="B191" s="274"/>
      <c r="C191" s="124">
        <v>90.29</v>
      </c>
      <c r="D191" s="43">
        <v>0.87613399999999997</v>
      </c>
      <c r="E191" s="43">
        <v>0.83251200000000003</v>
      </c>
      <c r="F191" s="43">
        <v>0.88196399999999997</v>
      </c>
      <c r="G191" s="43">
        <v>0.85832600000000003</v>
      </c>
      <c r="H191" s="43">
        <v>0.71543500000000004</v>
      </c>
      <c r="I191" s="43">
        <v>0.783551</v>
      </c>
      <c r="J191" s="43">
        <v>0.83087900000000003</v>
      </c>
      <c r="K191" s="43">
        <v>0.85536299999999998</v>
      </c>
      <c r="L191" s="43">
        <v>0.93229399999999996</v>
      </c>
      <c r="M191" s="43">
        <v>0.83644799999999997</v>
      </c>
      <c r="N191" s="43">
        <v>0.80839300000000003</v>
      </c>
      <c r="O191" s="43">
        <v>0.76607800000000004</v>
      </c>
      <c r="P191" s="43">
        <v>0.82001000000000002</v>
      </c>
      <c r="Q191" s="43">
        <v>0.78094200000000003</v>
      </c>
      <c r="R191" s="43">
        <v>0.86808700000000005</v>
      </c>
      <c r="S191" s="47">
        <v>0.66496100000000002</v>
      </c>
      <c r="T191" s="100">
        <v>0.81946106249999995</v>
      </c>
      <c r="U191" s="118">
        <v>6.635278134182343E-2</v>
      </c>
      <c r="V191" s="79"/>
      <c r="W191" s="124">
        <v>90.29</v>
      </c>
      <c r="X191" s="43">
        <v>9.6279999999999994E-3</v>
      </c>
      <c r="Y191" s="43">
        <v>8.2100000000000003E-3</v>
      </c>
      <c r="Z191" s="43">
        <v>1.5417E-2</v>
      </c>
      <c r="AA191" s="43">
        <v>5.4510000000000001E-3</v>
      </c>
      <c r="AB191" s="43">
        <v>1.4106E-2</v>
      </c>
      <c r="AC191" s="43">
        <v>4.3290000000000002E-2</v>
      </c>
      <c r="AD191" s="43">
        <v>2.2046E-2</v>
      </c>
      <c r="AE191" s="43">
        <v>2.8409E-2</v>
      </c>
      <c r="AF191" s="43">
        <v>3.2759000000000003E-2</v>
      </c>
      <c r="AG191" s="43">
        <v>5.6774999999999999E-2</v>
      </c>
      <c r="AH191" s="43">
        <v>3.0054999999999998E-2</v>
      </c>
      <c r="AI191" s="43">
        <v>1.0252000000000001E-2</v>
      </c>
      <c r="AJ191" s="43">
        <v>1.7999000000000001E-2</v>
      </c>
      <c r="AK191" s="43">
        <v>-4.2700000000000004E-3</v>
      </c>
      <c r="AL191" s="43">
        <v>1.6199999999999999E-2</v>
      </c>
      <c r="AM191" s="47">
        <v>5.7340000000000002E-2</v>
      </c>
      <c r="AN191" s="100">
        <v>2.2729187499999998E-2</v>
      </c>
      <c r="AO191" s="118">
        <v>1.7748646544525588E-2</v>
      </c>
      <c r="AP191" s="275"/>
    </row>
    <row r="192" spans="2:42" x14ac:dyDescent="0.25">
      <c r="B192" s="274"/>
      <c r="C192" s="124">
        <v>90.793000000000006</v>
      </c>
      <c r="D192" s="43">
        <v>0.86567499999999997</v>
      </c>
      <c r="E192" s="43">
        <v>0.85306999999999999</v>
      </c>
      <c r="F192" s="43">
        <v>0.88168899999999994</v>
      </c>
      <c r="G192" s="43">
        <v>0.86038999999999999</v>
      </c>
      <c r="H192" s="43">
        <v>0.70107399999999997</v>
      </c>
      <c r="I192" s="43">
        <v>0.79042500000000004</v>
      </c>
      <c r="J192" s="43">
        <v>0.814585</v>
      </c>
      <c r="K192" s="43">
        <v>0.84409299999999998</v>
      </c>
      <c r="L192" s="43">
        <v>0.95320099999999996</v>
      </c>
      <c r="M192" s="43">
        <v>0.82171499999999997</v>
      </c>
      <c r="N192" s="43">
        <v>0.81641600000000003</v>
      </c>
      <c r="O192" s="43">
        <v>0.76138099999999997</v>
      </c>
      <c r="P192" s="43">
        <v>0.831596</v>
      </c>
      <c r="Q192" s="43">
        <v>0.78525100000000003</v>
      </c>
      <c r="R192" s="43">
        <v>0.86729699999999998</v>
      </c>
      <c r="S192" s="47">
        <v>0.66951799999999995</v>
      </c>
      <c r="T192" s="100">
        <v>0.81983600000000001</v>
      </c>
      <c r="U192" s="118">
        <v>6.9119429288731826E-2</v>
      </c>
      <c r="V192" s="79"/>
      <c r="W192" s="124">
        <v>90.793000000000006</v>
      </c>
      <c r="X192" s="43">
        <v>1.3323E-2</v>
      </c>
      <c r="Y192" s="43">
        <v>1.3854999999999999E-2</v>
      </c>
      <c r="Z192" s="43">
        <v>3.62E-3</v>
      </c>
      <c r="AA192" s="43">
        <v>1.9331000000000001E-2</v>
      </c>
      <c r="AB192" s="43">
        <v>6.012E-3</v>
      </c>
      <c r="AC192" s="43">
        <v>3.6333999999999998E-2</v>
      </c>
      <c r="AD192" s="43">
        <v>4.1812000000000002E-2</v>
      </c>
      <c r="AE192" s="43">
        <v>1.1923E-2</v>
      </c>
      <c r="AF192" s="43">
        <v>1.2669E-2</v>
      </c>
      <c r="AG192" s="43">
        <v>7.4838000000000002E-2</v>
      </c>
      <c r="AH192" s="43">
        <v>3.4278000000000003E-2</v>
      </c>
      <c r="AI192" s="43">
        <v>6.1609999999999998E-3</v>
      </c>
      <c r="AJ192" s="43">
        <v>5.0200000000000002E-3</v>
      </c>
      <c r="AK192" s="43">
        <v>1.291E-3</v>
      </c>
      <c r="AL192" s="43">
        <v>1.2787E-2</v>
      </c>
      <c r="AM192" s="47">
        <v>4.8897000000000003E-2</v>
      </c>
      <c r="AN192" s="100">
        <v>2.1384437499999999E-2</v>
      </c>
      <c r="AO192" s="118">
        <v>2.0398878534431741E-2</v>
      </c>
      <c r="AP192" s="275"/>
    </row>
    <row r="193" spans="2:42" x14ac:dyDescent="0.25">
      <c r="B193" s="274"/>
      <c r="C193" s="124">
        <v>91.290999999999997</v>
      </c>
      <c r="D193" s="43">
        <v>0.83996400000000004</v>
      </c>
      <c r="E193" s="43">
        <v>0.86541699999999999</v>
      </c>
      <c r="F193" s="43">
        <v>0.89909099999999997</v>
      </c>
      <c r="G193" s="43">
        <v>0.871313</v>
      </c>
      <c r="H193" s="43">
        <v>0.69164300000000001</v>
      </c>
      <c r="I193" s="43">
        <v>0.80593099999999995</v>
      </c>
      <c r="J193" s="43">
        <v>0.85408899999999999</v>
      </c>
      <c r="K193" s="43">
        <v>0.83994100000000005</v>
      </c>
      <c r="L193" s="43">
        <v>0.96514299999999997</v>
      </c>
      <c r="M193" s="43">
        <v>0.84083300000000005</v>
      </c>
      <c r="N193" s="43">
        <v>0.82891499999999996</v>
      </c>
      <c r="O193" s="43">
        <v>0.759185</v>
      </c>
      <c r="P193" s="43">
        <v>0.83231100000000002</v>
      </c>
      <c r="Q193" s="43">
        <v>0.78592799999999996</v>
      </c>
      <c r="R193" s="43">
        <v>0.85674600000000001</v>
      </c>
      <c r="S193" s="47">
        <v>0.67837899999999995</v>
      </c>
      <c r="T193" s="100">
        <v>0.82592681250000011</v>
      </c>
      <c r="U193" s="118">
        <v>7.1655883775368842E-2</v>
      </c>
      <c r="V193" s="79"/>
      <c r="W193" s="124">
        <v>91.290999999999997</v>
      </c>
      <c r="X193" s="43">
        <v>1.5271E-2</v>
      </c>
      <c r="Y193" s="43">
        <v>1.349E-2</v>
      </c>
      <c r="Z193" s="43">
        <v>1.3409000000000001E-2</v>
      </c>
      <c r="AA193" s="43">
        <v>6.3029999999999996E-3</v>
      </c>
      <c r="AB193" s="43">
        <v>3.274E-3</v>
      </c>
      <c r="AC193" s="43">
        <v>1.4148000000000001E-2</v>
      </c>
      <c r="AD193" s="43">
        <v>3.9324999999999999E-2</v>
      </c>
      <c r="AE193" s="43">
        <v>3.0671E-2</v>
      </c>
      <c r="AF193" s="43">
        <v>2.2064E-2</v>
      </c>
      <c r="AG193" s="43">
        <v>3.09E-2</v>
      </c>
      <c r="AH193" s="43">
        <v>3.6817000000000003E-2</v>
      </c>
      <c r="AI193" s="43">
        <v>9.5879999999999993E-3</v>
      </c>
      <c r="AJ193" s="43">
        <v>1.8277999999999999E-2</v>
      </c>
      <c r="AK193" s="43">
        <v>-5.0000000000000001E-3</v>
      </c>
      <c r="AL193" s="43">
        <v>1.0599000000000001E-2</v>
      </c>
      <c r="AM193" s="47">
        <v>4.7282999999999999E-2</v>
      </c>
      <c r="AN193" s="100">
        <v>1.9151250000000005E-2</v>
      </c>
      <c r="AO193" s="118">
        <v>1.4284245295662856E-2</v>
      </c>
      <c r="AP193" s="275"/>
    </row>
    <row r="194" spans="2:42" x14ac:dyDescent="0.25">
      <c r="B194" s="274"/>
      <c r="C194" s="124">
        <v>91.792000000000002</v>
      </c>
      <c r="D194" s="43">
        <v>0.841534</v>
      </c>
      <c r="E194" s="43">
        <v>0.85183500000000001</v>
      </c>
      <c r="F194" s="43">
        <v>0.87601700000000005</v>
      </c>
      <c r="G194" s="43">
        <v>0.87508900000000001</v>
      </c>
      <c r="H194" s="43">
        <v>0.70502699999999996</v>
      </c>
      <c r="I194" s="43">
        <v>0.79413299999999998</v>
      </c>
      <c r="J194" s="43">
        <v>0.83833899999999995</v>
      </c>
      <c r="K194" s="43">
        <v>0.86421800000000004</v>
      </c>
      <c r="L194" s="43">
        <v>0.92501800000000001</v>
      </c>
      <c r="M194" s="43">
        <v>0.84366699999999994</v>
      </c>
      <c r="N194" s="43">
        <v>0.83055800000000002</v>
      </c>
      <c r="O194" s="43">
        <v>0.749865</v>
      </c>
      <c r="P194" s="43">
        <v>0.81567699999999999</v>
      </c>
      <c r="Q194" s="43">
        <v>0.77198500000000003</v>
      </c>
      <c r="R194" s="43">
        <v>0.87004999999999999</v>
      </c>
      <c r="S194" s="47">
        <v>0.67753600000000003</v>
      </c>
      <c r="T194" s="100">
        <v>0.82065925000000006</v>
      </c>
      <c r="U194" s="118">
        <v>6.6114441607967409E-2</v>
      </c>
      <c r="V194" s="79"/>
      <c r="W194" s="124">
        <v>91.792000000000002</v>
      </c>
      <c r="X194" s="43">
        <v>1.0274999999999999E-2</v>
      </c>
      <c r="Y194" s="43">
        <v>4.9810000000000002E-3</v>
      </c>
      <c r="Z194" s="43">
        <v>6.3759999999999997E-3</v>
      </c>
      <c r="AA194" s="43">
        <v>2.0344999999999999E-2</v>
      </c>
      <c r="AB194" s="43">
        <v>5.1149999999999998E-3</v>
      </c>
      <c r="AC194" s="43">
        <v>3.0157E-2</v>
      </c>
      <c r="AD194" s="43">
        <v>3.8065000000000002E-2</v>
      </c>
      <c r="AE194" s="43">
        <v>1.5471E-2</v>
      </c>
      <c r="AF194" s="43">
        <v>5.5799999999999999E-3</v>
      </c>
      <c r="AG194" s="43">
        <v>4.2665000000000002E-2</v>
      </c>
      <c r="AH194" s="43">
        <v>3.2058999999999997E-2</v>
      </c>
      <c r="AI194" s="43">
        <v>7.9310000000000005E-3</v>
      </c>
      <c r="AJ194" s="43">
        <v>1.3406E-2</v>
      </c>
      <c r="AK194" s="43">
        <v>5.313E-3</v>
      </c>
      <c r="AL194" s="43">
        <v>1.2884E-2</v>
      </c>
      <c r="AM194" s="47">
        <v>4.0719999999999999E-2</v>
      </c>
      <c r="AN194" s="100">
        <v>1.8208937500000001E-2</v>
      </c>
      <c r="AO194" s="118">
        <v>1.385159287335455E-2</v>
      </c>
      <c r="AP194" s="275"/>
    </row>
    <row r="195" spans="2:42" x14ac:dyDescent="0.25">
      <c r="B195" s="274"/>
      <c r="C195" s="124">
        <v>92.29</v>
      </c>
      <c r="D195" s="43">
        <v>0.846306</v>
      </c>
      <c r="E195" s="43">
        <v>0.84136900000000003</v>
      </c>
      <c r="F195" s="43">
        <v>0.88848199999999999</v>
      </c>
      <c r="G195" s="43">
        <v>0.860379</v>
      </c>
      <c r="H195" s="43">
        <v>0.69476300000000002</v>
      </c>
      <c r="I195" s="43">
        <v>0.78241400000000005</v>
      </c>
      <c r="J195" s="43">
        <v>0.81640400000000002</v>
      </c>
      <c r="K195" s="43">
        <v>0.84050800000000003</v>
      </c>
      <c r="L195" s="43">
        <v>0.93287600000000004</v>
      </c>
      <c r="M195" s="43">
        <v>0.84115300000000004</v>
      </c>
      <c r="N195" s="43">
        <v>0.82291999999999998</v>
      </c>
      <c r="O195" s="43">
        <v>0.76095400000000002</v>
      </c>
      <c r="P195" s="43">
        <v>0.82685399999999998</v>
      </c>
      <c r="Q195" s="43">
        <v>0.77302899999999997</v>
      </c>
      <c r="R195" s="43">
        <v>0.87244699999999997</v>
      </c>
      <c r="S195" s="47">
        <v>0.67904600000000004</v>
      </c>
      <c r="T195" s="100">
        <v>0.81749399999999994</v>
      </c>
      <c r="U195" s="118">
        <v>6.6560397341562397E-2</v>
      </c>
      <c r="V195" s="79"/>
      <c r="W195" s="124">
        <v>92.29</v>
      </c>
      <c r="X195" s="43">
        <v>1.1835E-2</v>
      </c>
      <c r="Y195" s="43">
        <v>-8.0099999999999998E-3</v>
      </c>
      <c r="Z195" s="43">
        <v>1.1032E-2</v>
      </c>
      <c r="AA195" s="43">
        <v>-3.5E-4</v>
      </c>
      <c r="AB195" s="43">
        <v>-1.31E-3</v>
      </c>
      <c r="AC195" s="43">
        <v>2.7890000000000002E-2</v>
      </c>
      <c r="AD195" s="43">
        <v>3.5659000000000003E-2</v>
      </c>
      <c r="AE195" s="43">
        <v>5.6424000000000002E-2</v>
      </c>
      <c r="AF195" s="43">
        <v>2.4712999999999999E-2</v>
      </c>
      <c r="AG195" s="43">
        <v>6.3858999999999999E-2</v>
      </c>
      <c r="AH195" s="43">
        <v>1.6135E-2</v>
      </c>
      <c r="AI195" s="43">
        <v>1.4840000000000001E-3</v>
      </c>
      <c r="AJ195" s="43">
        <v>1.772E-2</v>
      </c>
      <c r="AK195" s="43">
        <v>3.8249999999999998E-3</v>
      </c>
      <c r="AL195" s="43">
        <v>1.0278000000000001E-2</v>
      </c>
      <c r="AM195" s="47">
        <v>4.0934999999999999E-2</v>
      </c>
      <c r="AN195" s="100">
        <v>1.9507437500000002E-2</v>
      </c>
      <c r="AO195" s="118">
        <v>2.0870071850918478E-2</v>
      </c>
      <c r="AP195" s="275"/>
    </row>
    <row r="196" spans="2:42" x14ac:dyDescent="0.25">
      <c r="B196" s="274"/>
      <c r="C196" s="124">
        <v>92.792000000000002</v>
      </c>
      <c r="D196" s="43">
        <v>0.84160100000000004</v>
      </c>
      <c r="E196" s="43">
        <v>0.85924900000000004</v>
      </c>
      <c r="F196" s="43">
        <v>0.90928600000000004</v>
      </c>
      <c r="G196" s="43">
        <v>0.864541</v>
      </c>
      <c r="H196" s="43">
        <v>0.71058500000000002</v>
      </c>
      <c r="I196" s="43">
        <v>0.77820900000000004</v>
      </c>
      <c r="J196" s="43">
        <v>0.82199500000000003</v>
      </c>
      <c r="K196" s="43">
        <v>0.84487500000000004</v>
      </c>
      <c r="L196" s="43">
        <v>0.92631799999999997</v>
      </c>
      <c r="M196" s="43">
        <v>0.84237200000000001</v>
      </c>
      <c r="N196" s="43">
        <v>0.81784900000000005</v>
      </c>
      <c r="O196" s="43">
        <v>0.76109800000000005</v>
      </c>
      <c r="P196" s="43">
        <v>0.82315499999999997</v>
      </c>
      <c r="Q196" s="43">
        <v>0.75711700000000004</v>
      </c>
      <c r="R196" s="43">
        <v>0.86310399999999998</v>
      </c>
      <c r="S196" s="47">
        <v>0.68507499999999999</v>
      </c>
      <c r="T196" s="100">
        <v>0.81915181250000002</v>
      </c>
      <c r="U196" s="118">
        <v>6.6129859393185608E-2</v>
      </c>
      <c r="V196" s="79"/>
      <c r="W196" s="124">
        <v>92.792000000000002</v>
      </c>
      <c r="X196" s="43">
        <v>5.3399999999999997E-4</v>
      </c>
      <c r="Y196" s="43">
        <v>3.1459999999999999E-3</v>
      </c>
      <c r="Z196" s="43">
        <v>4.6969999999999998E-3</v>
      </c>
      <c r="AA196" s="43">
        <v>2.6176000000000001E-2</v>
      </c>
      <c r="AB196" s="43">
        <v>3.88E-4</v>
      </c>
      <c r="AC196" s="43">
        <v>3.9870999999999997E-2</v>
      </c>
      <c r="AD196" s="43">
        <v>2.3283999999999999E-2</v>
      </c>
      <c r="AE196" s="43">
        <v>1.52E-2</v>
      </c>
      <c r="AF196" s="43">
        <v>1.9133000000000001E-2</v>
      </c>
      <c r="AG196" s="43">
        <v>3.7850000000000002E-2</v>
      </c>
      <c r="AH196" s="43">
        <v>2.3542E-2</v>
      </c>
      <c r="AI196" s="43">
        <v>3.5200000000000001E-3</v>
      </c>
      <c r="AJ196" s="43">
        <v>1.6524E-2</v>
      </c>
      <c r="AK196" s="43">
        <v>-2.3999999999999998E-3</v>
      </c>
      <c r="AL196" s="43">
        <v>1.9633000000000001E-2</v>
      </c>
      <c r="AM196" s="47">
        <v>3.4123000000000001E-2</v>
      </c>
      <c r="AN196" s="100">
        <v>1.6576312499999999E-2</v>
      </c>
      <c r="AO196" s="118">
        <v>1.3851641701587817E-2</v>
      </c>
      <c r="AP196" s="275"/>
    </row>
    <row r="197" spans="2:42" x14ac:dyDescent="0.25">
      <c r="B197" s="274"/>
      <c r="C197" s="124">
        <v>93.292000000000002</v>
      </c>
      <c r="D197" s="43">
        <v>0.861703</v>
      </c>
      <c r="E197" s="43">
        <v>0.87037100000000001</v>
      </c>
      <c r="F197" s="43">
        <v>0.87868599999999997</v>
      </c>
      <c r="G197" s="43">
        <v>0.86148499999999995</v>
      </c>
      <c r="H197" s="43">
        <v>0.71097399999999999</v>
      </c>
      <c r="I197" s="43">
        <v>0.77901200000000004</v>
      </c>
      <c r="J197" s="43">
        <v>0.81442499999999995</v>
      </c>
      <c r="K197" s="43">
        <v>0.84975500000000004</v>
      </c>
      <c r="L197" s="43">
        <v>0.94184000000000001</v>
      </c>
      <c r="M197" s="43">
        <v>0.83479400000000004</v>
      </c>
      <c r="N197" s="43">
        <v>0.80541399999999996</v>
      </c>
      <c r="O197" s="43">
        <v>0.76295100000000005</v>
      </c>
      <c r="P197" s="43">
        <v>0.84056900000000001</v>
      </c>
      <c r="Q197" s="43">
        <v>0.781837</v>
      </c>
      <c r="R197" s="43">
        <v>0.87973999999999997</v>
      </c>
      <c r="S197" s="47">
        <v>0.67911600000000005</v>
      </c>
      <c r="T197" s="100">
        <v>0.82204200000000005</v>
      </c>
      <c r="U197" s="118">
        <v>6.7174248109425572E-2</v>
      </c>
      <c r="V197" s="79"/>
      <c r="W197" s="124">
        <v>93.292000000000002</v>
      </c>
      <c r="X197" s="43">
        <v>1.1415E-2</v>
      </c>
      <c r="Y197" s="43">
        <v>2.1384E-2</v>
      </c>
      <c r="Z197" s="43">
        <v>4.3350000000000003E-3</v>
      </c>
      <c r="AA197" s="43">
        <v>1.0619999999999999E-2</v>
      </c>
      <c r="AB197" s="43">
        <v>2.8400000000000001E-3</v>
      </c>
      <c r="AC197" s="43">
        <v>-6.5300000000000002E-3</v>
      </c>
      <c r="AD197" s="43">
        <v>5.7029000000000003E-2</v>
      </c>
      <c r="AE197" s="43">
        <v>1.3517E-2</v>
      </c>
      <c r="AF197" s="43">
        <v>1.8912000000000002E-2</v>
      </c>
      <c r="AG197" s="43">
        <v>5.1491000000000002E-2</v>
      </c>
      <c r="AH197" s="43">
        <v>1.9857E-2</v>
      </c>
      <c r="AI197" s="43">
        <v>3.9699999999999996E-3</v>
      </c>
      <c r="AJ197" s="43">
        <v>2.0410999999999999E-2</v>
      </c>
      <c r="AK197" s="43">
        <v>2.568E-3</v>
      </c>
      <c r="AL197" s="43">
        <v>1.4859000000000001E-2</v>
      </c>
      <c r="AM197" s="47">
        <v>4.8454999999999998E-2</v>
      </c>
      <c r="AN197" s="100">
        <v>1.8445812499999999E-2</v>
      </c>
      <c r="AO197" s="118">
        <v>1.8568499455507079E-2</v>
      </c>
      <c r="AP197" s="275"/>
    </row>
    <row r="198" spans="2:42" x14ac:dyDescent="0.25">
      <c r="B198" s="274"/>
      <c r="C198" s="124">
        <v>93.790999999999997</v>
      </c>
      <c r="D198" s="43">
        <v>0.86029800000000001</v>
      </c>
      <c r="E198" s="43">
        <v>0.85548800000000003</v>
      </c>
      <c r="F198" s="43">
        <v>0.86775599999999997</v>
      </c>
      <c r="G198" s="43">
        <v>0.85648899999999994</v>
      </c>
      <c r="H198" s="43">
        <v>0.68566700000000003</v>
      </c>
      <c r="I198" s="43">
        <v>0.76943600000000001</v>
      </c>
      <c r="J198" s="43">
        <v>0.81359700000000001</v>
      </c>
      <c r="K198" s="43">
        <v>0.85122699999999996</v>
      </c>
      <c r="L198" s="43">
        <v>0.96372500000000005</v>
      </c>
      <c r="M198" s="43">
        <v>0.82166899999999998</v>
      </c>
      <c r="N198" s="43">
        <v>0.81128800000000001</v>
      </c>
      <c r="O198" s="43">
        <v>0.76029999999999998</v>
      </c>
      <c r="P198" s="43">
        <v>0.84284300000000001</v>
      </c>
      <c r="Q198" s="43">
        <v>0.77868800000000005</v>
      </c>
      <c r="R198" s="43">
        <v>0.87294799999999995</v>
      </c>
      <c r="S198" s="47">
        <v>0.68077299999999996</v>
      </c>
      <c r="T198" s="100">
        <v>0.81826199999999982</v>
      </c>
      <c r="U198" s="118">
        <v>7.1545350922800482E-2</v>
      </c>
      <c r="V198" s="79"/>
      <c r="W198" s="124">
        <v>93.790999999999997</v>
      </c>
      <c r="X198" s="43">
        <v>6.0470000000000003E-3</v>
      </c>
      <c r="Y198" s="43">
        <v>2.5965999999999999E-2</v>
      </c>
      <c r="Z198" s="43">
        <v>1.9036000000000001E-2</v>
      </c>
      <c r="AA198" s="43">
        <v>1.0239E-2</v>
      </c>
      <c r="AB198" s="43">
        <v>2.1968000000000001E-2</v>
      </c>
      <c r="AC198" s="43">
        <v>1.2388E-2</v>
      </c>
      <c r="AD198" s="43">
        <v>4.5810999999999998E-2</v>
      </c>
      <c r="AE198" s="43">
        <v>1.8880999999999998E-2</v>
      </c>
      <c r="AF198" s="43">
        <v>1.6115999999999998E-2</v>
      </c>
      <c r="AG198" s="43">
        <v>4.2493000000000003E-2</v>
      </c>
      <c r="AH198" s="43">
        <v>2.6082000000000001E-2</v>
      </c>
      <c r="AI198" s="43">
        <v>4.0470000000000002E-3</v>
      </c>
      <c r="AJ198" s="43">
        <v>1.1878E-2</v>
      </c>
      <c r="AK198" s="43">
        <v>-2.7000000000000001E-3</v>
      </c>
      <c r="AL198" s="43">
        <v>1.6958000000000001E-2</v>
      </c>
      <c r="AM198" s="47">
        <v>3.7298999999999999E-2</v>
      </c>
      <c r="AN198" s="100">
        <v>1.9531812499999995E-2</v>
      </c>
      <c r="AO198" s="118">
        <v>1.3551210343083752E-2</v>
      </c>
      <c r="AP198" s="275"/>
    </row>
    <row r="199" spans="2:42" x14ac:dyDescent="0.25">
      <c r="B199" s="274"/>
      <c r="C199" s="124">
        <v>94.292000000000002</v>
      </c>
      <c r="D199" s="43">
        <v>0.86451999999999996</v>
      </c>
      <c r="E199" s="43">
        <v>0.86490800000000001</v>
      </c>
      <c r="F199" s="43">
        <v>0.87661999999999995</v>
      </c>
      <c r="G199" s="43">
        <v>0.88058099999999995</v>
      </c>
      <c r="H199" s="43">
        <v>0.705009</v>
      </c>
      <c r="I199" s="43">
        <v>0.79162100000000002</v>
      </c>
      <c r="J199" s="43">
        <v>0.81880900000000001</v>
      </c>
      <c r="K199" s="43">
        <v>0.84796800000000006</v>
      </c>
      <c r="L199" s="43">
        <v>0.97832399999999997</v>
      </c>
      <c r="M199" s="43">
        <v>0.83026</v>
      </c>
      <c r="N199" s="43">
        <v>0.83140499999999995</v>
      </c>
      <c r="O199" s="43">
        <v>0.77560200000000001</v>
      </c>
      <c r="P199" s="43">
        <v>0.82718899999999995</v>
      </c>
      <c r="Q199" s="43">
        <v>0.76826799999999995</v>
      </c>
      <c r="R199" s="43">
        <v>0.87575700000000001</v>
      </c>
      <c r="S199" s="47">
        <v>0.67438200000000004</v>
      </c>
      <c r="T199" s="100">
        <v>0.82570143749999991</v>
      </c>
      <c r="U199" s="118">
        <v>7.2792308816219259E-2</v>
      </c>
      <c r="V199" s="79"/>
      <c r="W199" s="124">
        <v>94.292000000000002</v>
      </c>
      <c r="X199" s="43">
        <v>1.1787000000000001E-2</v>
      </c>
      <c r="Y199" s="43">
        <v>-7.7600000000000004E-3</v>
      </c>
      <c r="Z199" s="43">
        <v>-2.2799999999999999E-3</v>
      </c>
      <c r="AA199" s="43">
        <v>1.3655E-2</v>
      </c>
      <c r="AB199" s="43">
        <v>-3.7799999999999999E-3</v>
      </c>
      <c r="AC199" s="43">
        <v>1.0154E-2</v>
      </c>
      <c r="AD199" s="43">
        <v>2.8222000000000001E-2</v>
      </c>
      <c r="AE199" s="43">
        <v>2.395E-3</v>
      </c>
      <c r="AF199" s="43">
        <v>1.4987E-2</v>
      </c>
      <c r="AG199" s="43">
        <v>4.1496999999999999E-2</v>
      </c>
      <c r="AH199" s="43">
        <v>3.6065E-2</v>
      </c>
      <c r="AI199" s="43">
        <v>1.1365E-2</v>
      </c>
      <c r="AJ199" s="43">
        <v>1.3783999999999999E-2</v>
      </c>
      <c r="AK199" s="43">
        <v>-5.3800000000000002E-3</v>
      </c>
      <c r="AL199" s="43">
        <v>9.5099999999999994E-3</v>
      </c>
      <c r="AM199" s="47">
        <v>4.6789999999999998E-2</v>
      </c>
      <c r="AN199" s="100">
        <v>1.3813187500000001E-2</v>
      </c>
      <c r="AO199" s="118">
        <v>1.6598588936889588E-2</v>
      </c>
      <c r="AP199" s="275"/>
    </row>
    <row r="200" spans="2:42" x14ac:dyDescent="0.25">
      <c r="B200" s="274"/>
      <c r="C200" s="124">
        <v>94.793000000000006</v>
      </c>
      <c r="D200" s="43">
        <v>0.88662700000000005</v>
      </c>
      <c r="E200" s="43">
        <v>0.87836099999999995</v>
      </c>
      <c r="F200" s="43">
        <v>0.87102000000000002</v>
      </c>
      <c r="G200" s="43">
        <v>0.880297</v>
      </c>
      <c r="H200" s="43">
        <v>0.72128400000000004</v>
      </c>
      <c r="I200" s="43">
        <v>0.77106600000000003</v>
      </c>
      <c r="J200" s="43">
        <v>0.80568399999999996</v>
      </c>
      <c r="K200" s="43">
        <v>0.83755800000000002</v>
      </c>
      <c r="L200" s="43">
        <v>0.99524299999999999</v>
      </c>
      <c r="M200" s="43">
        <v>0.82658500000000001</v>
      </c>
      <c r="N200" s="43">
        <v>0.81832800000000006</v>
      </c>
      <c r="O200" s="43">
        <v>0.77284799999999998</v>
      </c>
      <c r="P200" s="43">
        <v>0.82518100000000005</v>
      </c>
      <c r="Q200" s="43">
        <v>0.77568499999999996</v>
      </c>
      <c r="R200" s="43">
        <v>0.88841599999999998</v>
      </c>
      <c r="S200" s="47">
        <v>0.67614799999999997</v>
      </c>
      <c r="T200" s="100">
        <v>0.82689568749999987</v>
      </c>
      <c r="U200" s="118">
        <v>7.5859575137854768E-2</v>
      </c>
      <c r="V200" s="79"/>
      <c r="W200" s="124">
        <v>94.793000000000006</v>
      </c>
      <c r="X200" s="43">
        <v>2.1658E-2</v>
      </c>
      <c r="Y200" s="43">
        <v>1.9532999999999998E-2</v>
      </c>
      <c r="Z200" s="43">
        <v>6.2189999999999997E-3</v>
      </c>
      <c r="AA200" s="43">
        <v>1.4746E-2</v>
      </c>
      <c r="AB200" s="43">
        <v>1.1877E-2</v>
      </c>
      <c r="AC200" s="43">
        <v>5.9909999999999998E-3</v>
      </c>
      <c r="AD200" s="43">
        <v>3.6334999999999999E-2</v>
      </c>
      <c r="AE200" s="43">
        <v>2.1366E-2</v>
      </c>
      <c r="AF200" s="43">
        <v>1.3847E-2</v>
      </c>
      <c r="AG200" s="43">
        <v>5.1959999999999999E-2</v>
      </c>
      <c r="AH200" s="43">
        <v>2.6405999999999999E-2</v>
      </c>
      <c r="AI200" s="43">
        <v>1.1684999999999999E-2</v>
      </c>
      <c r="AJ200" s="43">
        <v>1.7129999999999999E-2</v>
      </c>
      <c r="AK200" s="43">
        <v>-7.2500000000000004E-3</v>
      </c>
      <c r="AL200" s="43">
        <v>1.7425E-2</v>
      </c>
      <c r="AM200" s="47">
        <v>6.1811999999999999E-2</v>
      </c>
      <c r="AN200" s="100">
        <v>2.0671249999999999E-2</v>
      </c>
      <c r="AO200" s="118">
        <v>1.7164618910227324E-2</v>
      </c>
      <c r="AP200" s="275"/>
    </row>
    <row r="201" spans="2:42" x14ac:dyDescent="0.25">
      <c r="B201" s="274"/>
      <c r="C201" s="124">
        <v>95.290999999999997</v>
      </c>
      <c r="D201" s="43">
        <v>0.89069399999999999</v>
      </c>
      <c r="E201" s="43">
        <v>0.89907899999999996</v>
      </c>
      <c r="F201" s="43">
        <v>0.88416600000000001</v>
      </c>
      <c r="G201" s="43">
        <v>0.90667299999999995</v>
      </c>
      <c r="H201" s="43">
        <v>0.71060500000000004</v>
      </c>
      <c r="I201" s="43">
        <v>0.809867</v>
      </c>
      <c r="J201" s="43">
        <v>0.85175599999999996</v>
      </c>
      <c r="K201" s="43">
        <v>0.84889199999999998</v>
      </c>
      <c r="L201" s="43">
        <v>0.95599500000000004</v>
      </c>
      <c r="M201" s="43">
        <v>0.83504999999999996</v>
      </c>
      <c r="N201" s="43">
        <v>0.82686099999999996</v>
      </c>
      <c r="O201" s="43">
        <v>0.76351800000000003</v>
      </c>
      <c r="P201" s="43">
        <v>0.81717399999999996</v>
      </c>
      <c r="Q201" s="43">
        <v>0.80437599999999998</v>
      </c>
      <c r="R201" s="43">
        <v>0.87112500000000004</v>
      </c>
      <c r="S201" s="47">
        <v>0.65959199999999996</v>
      </c>
      <c r="T201" s="100">
        <v>0.83346393749999981</v>
      </c>
      <c r="U201" s="118">
        <v>7.5032582868572284E-2</v>
      </c>
      <c r="V201" s="79"/>
      <c r="W201" s="124">
        <v>95.290999999999997</v>
      </c>
      <c r="X201" s="43">
        <v>8.6739999999999994E-3</v>
      </c>
      <c r="Y201" s="43">
        <v>1.3158E-2</v>
      </c>
      <c r="Z201" s="43">
        <v>3.4139999999999999E-3</v>
      </c>
      <c r="AA201" s="43">
        <v>8.5140000000000007E-3</v>
      </c>
      <c r="AB201" s="43">
        <v>7.3999999999999996E-5</v>
      </c>
      <c r="AC201" s="43">
        <v>2.5047E-2</v>
      </c>
      <c r="AD201" s="43">
        <v>2.2630000000000001E-2</v>
      </c>
      <c r="AE201" s="43">
        <v>2.9742000000000001E-2</v>
      </c>
      <c r="AF201" s="43">
        <v>1.2485E-2</v>
      </c>
      <c r="AG201" s="43">
        <v>4.9355999999999997E-2</v>
      </c>
      <c r="AH201" s="43">
        <v>2.6119E-2</v>
      </c>
      <c r="AI201" s="43">
        <v>9.2079999999999992E-3</v>
      </c>
      <c r="AJ201" s="43">
        <v>1.5044E-2</v>
      </c>
      <c r="AK201" s="43">
        <v>-7.3299999999999997E-3</v>
      </c>
      <c r="AL201" s="43">
        <v>9.5689999999999994E-3</v>
      </c>
      <c r="AM201" s="47">
        <v>6.2023000000000002E-2</v>
      </c>
      <c r="AN201" s="100">
        <v>1.7982937500000001E-2</v>
      </c>
      <c r="AO201" s="118">
        <v>1.7813380429586259E-2</v>
      </c>
      <c r="AP201" s="275"/>
    </row>
    <row r="202" spans="2:42" x14ac:dyDescent="0.25">
      <c r="B202" s="274"/>
      <c r="C202" s="124">
        <v>95.793000000000006</v>
      </c>
      <c r="D202" s="43">
        <v>0.89936199999999999</v>
      </c>
      <c r="E202" s="43">
        <v>0.88137399999999999</v>
      </c>
      <c r="F202" s="43">
        <v>0.86962300000000003</v>
      </c>
      <c r="G202" s="43">
        <v>0.90922599999999998</v>
      </c>
      <c r="H202" s="43">
        <v>0.70589400000000002</v>
      </c>
      <c r="I202" s="43">
        <v>0.79414600000000002</v>
      </c>
      <c r="J202" s="43">
        <v>0.81694</v>
      </c>
      <c r="K202" s="43">
        <v>0.83233299999999999</v>
      </c>
      <c r="L202" s="43">
        <v>0.96584099999999995</v>
      </c>
      <c r="M202" s="43">
        <v>0.838476</v>
      </c>
      <c r="N202" s="43">
        <v>0.83189500000000005</v>
      </c>
      <c r="O202" s="43">
        <v>0.77492300000000003</v>
      </c>
      <c r="P202" s="43">
        <v>0.80796199999999996</v>
      </c>
      <c r="Q202" s="43">
        <v>0.77508100000000002</v>
      </c>
      <c r="R202" s="43">
        <v>0.86667700000000003</v>
      </c>
      <c r="S202" s="47">
        <v>0.67649800000000004</v>
      </c>
      <c r="T202" s="100">
        <v>0.82789068749999994</v>
      </c>
      <c r="U202" s="118">
        <v>7.3964526239469447E-2</v>
      </c>
      <c r="V202" s="79"/>
      <c r="W202" s="124">
        <v>95.793000000000006</v>
      </c>
      <c r="X202" s="43">
        <v>1.2207000000000001E-2</v>
      </c>
      <c r="Y202" s="43">
        <v>1.1405999999999999E-2</v>
      </c>
      <c r="Z202" s="43">
        <v>7.7409999999999996E-3</v>
      </c>
      <c r="AA202" s="43">
        <v>4.169E-3</v>
      </c>
      <c r="AB202" s="43">
        <v>3.6809999999999998E-3</v>
      </c>
      <c r="AC202" s="43">
        <v>4.0344999999999999E-2</v>
      </c>
      <c r="AD202" s="43">
        <v>4.0895000000000001E-2</v>
      </c>
      <c r="AE202" s="43">
        <v>2.1541000000000001E-2</v>
      </c>
      <c r="AF202" s="43">
        <v>-1.4999999999999999E-4</v>
      </c>
      <c r="AG202" s="43">
        <v>2.3959999999999999E-2</v>
      </c>
      <c r="AH202" s="43">
        <v>1.3308E-2</v>
      </c>
      <c r="AI202" s="43">
        <v>1.0917E-2</v>
      </c>
      <c r="AJ202" s="43">
        <v>2.1559999999999999E-2</v>
      </c>
      <c r="AK202" s="43">
        <v>-7.26E-3</v>
      </c>
      <c r="AL202" s="43">
        <v>6.8069999999999997E-3</v>
      </c>
      <c r="AM202" s="47">
        <v>3.8488000000000001E-2</v>
      </c>
      <c r="AN202" s="100">
        <v>1.5600937500000002E-2</v>
      </c>
      <c r="AO202" s="118">
        <v>1.4503926482019732E-2</v>
      </c>
      <c r="AP202" s="275"/>
    </row>
    <row r="203" spans="2:42" x14ac:dyDescent="0.25">
      <c r="B203" s="274"/>
      <c r="C203" s="124">
        <v>96.29</v>
      </c>
      <c r="D203" s="43">
        <v>0.85750899999999997</v>
      </c>
      <c r="E203" s="43">
        <v>0.87084899999999998</v>
      </c>
      <c r="F203" s="43">
        <v>0.88852900000000001</v>
      </c>
      <c r="G203" s="43">
        <v>0.91189600000000004</v>
      </c>
      <c r="H203" s="43">
        <v>0.73614900000000005</v>
      </c>
      <c r="I203" s="43">
        <v>0.78744000000000003</v>
      </c>
      <c r="J203" s="43">
        <v>0.81637599999999999</v>
      </c>
      <c r="K203" s="43">
        <v>0.84012699999999996</v>
      </c>
      <c r="L203" s="43">
        <v>0.96566300000000005</v>
      </c>
      <c r="M203" s="43">
        <v>0.83860199999999996</v>
      </c>
      <c r="N203" s="43">
        <v>0.81314600000000004</v>
      </c>
      <c r="O203" s="43">
        <v>0.78868799999999994</v>
      </c>
      <c r="P203" s="43">
        <v>0.84365900000000005</v>
      </c>
      <c r="Q203" s="43">
        <v>0.794184</v>
      </c>
      <c r="R203" s="43">
        <v>0.87525600000000003</v>
      </c>
      <c r="S203" s="47">
        <v>0.69314699999999996</v>
      </c>
      <c r="T203" s="100">
        <v>0.83257625000000002</v>
      </c>
      <c r="U203" s="118">
        <v>6.6370028745410897E-2</v>
      </c>
      <c r="V203" s="79"/>
      <c r="W203" s="124">
        <v>96.29</v>
      </c>
      <c r="X203" s="43">
        <v>6.7669999999999996E-3</v>
      </c>
      <c r="Y203" s="43">
        <v>2.3800000000000002E-2</v>
      </c>
      <c r="Z203" s="43">
        <v>8.4899999999999993E-3</v>
      </c>
      <c r="AA203" s="43">
        <v>2.7109999999999999E-3</v>
      </c>
      <c r="AB203" s="43">
        <v>-1.005E-2</v>
      </c>
      <c r="AC203" s="43">
        <v>1.6348000000000001E-2</v>
      </c>
      <c r="AD203" s="43">
        <v>3.8982000000000003E-2</v>
      </c>
      <c r="AE203" s="43">
        <v>1.8572000000000002E-2</v>
      </c>
      <c r="AF203" s="43">
        <v>2.1953E-2</v>
      </c>
      <c r="AG203" s="43">
        <v>6.361E-2</v>
      </c>
      <c r="AH203" s="43">
        <v>2.3578999999999999E-2</v>
      </c>
      <c r="AI203" s="43">
        <v>1.1986999999999999E-2</v>
      </c>
      <c r="AJ203" s="43">
        <v>4.4780000000000002E-3</v>
      </c>
      <c r="AK203" s="43">
        <v>-5.1200000000000004E-3</v>
      </c>
      <c r="AL203" s="43">
        <v>1.375E-2</v>
      </c>
      <c r="AM203" s="47">
        <v>3.3132000000000002E-2</v>
      </c>
      <c r="AN203" s="100">
        <v>1.7061812499999999E-2</v>
      </c>
      <c r="AO203" s="118">
        <v>1.7939959896717532E-2</v>
      </c>
      <c r="AP203" s="275"/>
    </row>
    <row r="204" spans="2:42" x14ac:dyDescent="0.25">
      <c r="B204" s="274"/>
      <c r="C204" s="124">
        <v>96.792000000000002</v>
      </c>
      <c r="D204" s="43">
        <v>0.88142799999999999</v>
      </c>
      <c r="E204" s="43">
        <v>0.88464200000000004</v>
      </c>
      <c r="F204" s="43">
        <v>0.86936899999999995</v>
      </c>
      <c r="G204" s="43">
        <v>0.917134</v>
      </c>
      <c r="H204" s="43">
        <v>0.71211800000000003</v>
      </c>
      <c r="I204" s="43">
        <v>0.79906699999999997</v>
      </c>
      <c r="J204" s="43">
        <v>0.83269800000000005</v>
      </c>
      <c r="K204" s="43">
        <v>0.85278799999999999</v>
      </c>
      <c r="L204" s="43">
        <v>0.90899700000000005</v>
      </c>
      <c r="M204" s="43">
        <v>0.83958699999999997</v>
      </c>
      <c r="N204" s="43">
        <v>0.83325400000000005</v>
      </c>
      <c r="O204" s="43">
        <v>0.77197499999999997</v>
      </c>
      <c r="P204" s="43">
        <v>0.81237000000000004</v>
      </c>
      <c r="Q204" s="43">
        <v>0.79863499999999998</v>
      </c>
      <c r="R204" s="43">
        <v>0.87527999999999995</v>
      </c>
      <c r="S204" s="47">
        <v>0.66951000000000005</v>
      </c>
      <c r="T204" s="100">
        <v>0.82867824999999995</v>
      </c>
      <c r="U204" s="118">
        <v>6.7791985760855239E-2</v>
      </c>
      <c r="V204" s="79"/>
      <c r="W204" s="124">
        <v>96.792000000000002</v>
      </c>
      <c r="X204" s="43">
        <v>2.5158E-2</v>
      </c>
      <c r="Y204" s="43">
        <v>-6.4799999999999996E-3</v>
      </c>
      <c r="Z204" s="43">
        <v>9.8060000000000005E-3</v>
      </c>
      <c r="AA204" s="43">
        <v>3.2109999999999999E-3</v>
      </c>
      <c r="AB204" s="43">
        <v>-1.5089999999999999E-2</v>
      </c>
      <c r="AC204" s="43">
        <v>2.3337E-2</v>
      </c>
      <c r="AD204" s="43">
        <v>4.0837999999999999E-2</v>
      </c>
      <c r="AE204" s="43">
        <v>1.9279000000000001E-2</v>
      </c>
      <c r="AF204" s="43">
        <v>2.3387999999999999E-2</v>
      </c>
      <c r="AG204" s="43">
        <v>3.2729000000000001E-2</v>
      </c>
      <c r="AH204" s="43">
        <v>3.5994999999999999E-2</v>
      </c>
      <c r="AI204" s="43">
        <v>8.3280000000000003E-3</v>
      </c>
      <c r="AJ204" s="43">
        <v>1.6324000000000002E-2</v>
      </c>
      <c r="AK204" s="43">
        <v>-5.28E-3</v>
      </c>
      <c r="AL204" s="43">
        <v>1.3847E-2</v>
      </c>
      <c r="AM204" s="47">
        <v>6.5550999999999998E-2</v>
      </c>
      <c r="AN204" s="100">
        <v>1.81838125E-2</v>
      </c>
      <c r="AO204" s="118">
        <v>2.0114536472308615E-2</v>
      </c>
      <c r="AP204" s="275"/>
    </row>
    <row r="205" spans="2:42" x14ac:dyDescent="0.25">
      <c r="B205" s="274"/>
      <c r="C205" s="124">
        <v>97.29</v>
      </c>
      <c r="D205" s="43">
        <v>0.86876399999999998</v>
      </c>
      <c r="E205" s="43">
        <v>0.89510900000000004</v>
      </c>
      <c r="F205" s="43">
        <v>0.89471699999999998</v>
      </c>
      <c r="G205" s="43">
        <v>0.91847500000000004</v>
      </c>
      <c r="H205" s="43">
        <v>0.69921100000000003</v>
      </c>
      <c r="I205" s="43">
        <v>0.77687300000000004</v>
      </c>
      <c r="J205" s="43">
        <v>0.840947</v>
      </c>
      <c r="K205" s="43">
        <v>0.84586600000000001</v>
      </c>
      <c r="L205" s="43">
        <v>0.99398299999999995</v>
      </c>
      <c r="M205" s="43">
        <v>0.82745999999999997</v>
      </c>
      <c r="N205" s="43">
        <v>0.82374000000000003</v>
      </c>
      <c r="O205" s="43">
        <v>0.76003399999999999</v>
      </c>
      <c r="P205" s="43">
        <v>0.83104299999999998</v>
      </c>
      <c r="Q205" s="43">
        <v>0.80346799999999996</v>
      </c>
      <c r="R205" s="43">
        <v>0.88395400000000002</v>
      </c>
      <c r="S205" s="47">
        <v>0.67099399999999998</v>
      </c>
      <c r="T205" s="100">
        <v>0.833414875</v>
      </c>
      <c r="U205" s="118">
        <v>8.1076693089835214E-2</v>
      </c>
      <c r="V205" s="79"/>
      <c r="W205" s="124">
        <v>97.29</v>
      </c>
      <c r="X205" s="43">
        <v>1.5473000000000001E-2</v>
      </c>
      <c r="Y205" s="43">
        <v>1.5706000000000001E-2</v>
      </c>
      <c r="Z205" s="43">
        <v>5.3559999999999997E-3</v>
      </c>
      <c r="AA205" s="43">
        <v>2.5209999999999998E-3</v>
      </c>
      <c r="AB205" s="43">
        <v>-1.3999999999999999E-4</v>
      </c>
      <c r="AC205" s="43">
        <v>1.4114E-2</v>
      </c>
      <c r="AD205" s="43">
        <v>1.5273999999999999E-2</v>
      </c>
      <c r="AE205" s="43">
        <v>1.8615E-2</v>
      </c>
      <c r="AF205" s="43">
        <v>2.0420000000000001E-2</v>
      </c>
      <c r="AG205" s="43">
        <v>5.6383000000000003E-2</v>
      </c>
      <c r="AH205" s="43">
        <v>1.4848999999999999E-2</v>
      </c>
      <c r="AI205" s="43">
        <v>1.0347E-2</v>
      </c>
      <c r="AJ205" s="43">
        <v>2.2002000000000001E-2</v>
      </c>
      <c r="AK205" s="43">
        <v>-2.0600000000000002E-3</v>
      </c>
      <c r="AL205" s="43">
        <v>1.5976000000000001E-2</v>
      </c>
      <c r="AM205" s="47">
        <v>5.6399999999999999E-2</v>
      </c>
      <c r="AN205" s="100">
        <v>1.7577249999999996E-2</v>
      </c>
      <c r="AO205" s="118">
        <v>1.6742985072361903E-2</v>
      </c>
      <c r="AP205" s="275"/>
    </row>
    <row r="206" spans="2:42" x14ac:dyDescent="0.25">
      <c r="B206" s="274"/>
      <c r="C206" s="124">
        <v>97.790999999999997</v>
      </c>
      <c r="D206" s="43">
        <v>0.87194199999999999</v>
      </c>
      <c r="E206" s="43">
        <v>0.90074799999999999</v>
      </c>
      <c r="F206" s="43">
        <v>0.88218399999999997</v>
      </c>
      <c r="G206" s="43">
        <v>0.90753700000000004</v>
      </c>
      <c r="H206" s="43">
        <v>0.69682699999999997</v>
      </c>
      <c r="I206" s="43">
        <v>0.79734499999999997</v>
      </c>
      <c r="J206" s="43">
        <v>0.81928400000000001</v>
      </c>
      <c r="K206" s="43">
        <v>0.84399000000000002</v>
      </c>
      <c r="L206" s="43">
        <v>0.937307</v>
      </c>
      <c r="M206" s="43">
        <v>0.82727300000000004</v>
      </c>
      <c r="N206" s="43">
        <v>0.84090299999999996</v>
      </c>
      <c r="O206" s="43">
        <v>0.76760899999999999</v>
      </c>
      <c r="P206" s="43">
        <v>0.82644099999999998</v>
      </c>
      <c r="Q206" s="43">
        <v>0.76439500000000005</v>
      </c>
      <c r="R206" s="43">
        <v>0.89430299999999996</v>
      </c>
      <c r="S206" s="47">
        <v>0.679921</v>
      </c>
      <c r="T206" s="100">
        <v>0.82862556250000008</v>
      </c>
      <c r="U206" s="118">
        <v>7.3525640503585551E-2</v>
      </c>
      <c r="V206" s="79"/>
      <c r="W206" s="124">
        <v>97.790999999999997</v>
      </c>
      <c r="X206" s="43">
        <v>6.3949999999999996E-3</v>
      </c>
      <c r="Y206" s="43">
        <v>2.3467999999999999E-2</v>
      </c>
      <c r="Z206" s="43">
        <v>-4.1999999999999997E-3</v>
      </c>
      <c r="AA206" s="43">
        <v>1.7162E-2</v>
      </c>
      <c r="AB206" s="43">
        <v>3.2560000000000002E-3</v>
      </c>
      <c r="AC206" s="43">
        <v>2.1679E-2</v>
      </c>
      <c r="AD206" s="43">
        <v>2.8302000000000001E-2</v>
      </c>
      <c r="AE206" s="43">
        <v>2.8764999999999999E-2</v>
      </c>
      <c r="AF206" s="43">
        <v>2.8379999999999999E-2</v>
      </c>
      <c r="AG206" s="43">
        <v>5.5912999999999997E-2</v>
      </c>
      <c r="AH206" s="43">
        <v>2.7050999999999999E-2</v>
      </c>
      <c r="AI206" s="43">
        <v>7.6109999999999997E-3</v>
      </c>
      <c r="AJ206" s="43">
        <v>1.5439E-2</v>
      </c>
      <c r="AK206" s="43">
        <v>1.46E-4</v>
      </c>
      <c r="AL206" s="43">
        <v>1.1776999999999999E-2</v>
      </c>
      <c r="AM206" s="47">
        <v>3.0046E-2</v>
      </c>
      <c r="AN206" s="100">
        <v>1.8824374999999997E-2</v>
      </c>
      <c r="AO206" s="118">
        <v>1.493168569575005E-2</v>
      </c>
      <c r="AP206" s="275"/>
    </row>
    <row r="207" spans="2:42" x14ac:dyDescent="0.25">
      <c r="B207" s="274"/>
      <c r="C207" s="124">
        <v>98.292000000000002</v>
      </c>
      <c r="D207" s="43">
        <v>0.88710800000000001</v>
      </c>
      <c r="E207" s="43">
        <v>0.90964699999999998</v>
      </c>
      <c r="F207" s="43">
        <v>0.87250399999999995</v>
      </c>
      <c r="G207" s="43">
        <v>0.90473400000000004</v>
      </c>
      <c r="H207" s="43">
        <v>0.71444399999999997</v>
      </c>
      <c r="I207" s="43">
        <v>0.77002999999999999</v>
      </c>
      <c r="J207" s="43">
        <v>0.81698499999999996</v>
      </c>
      <c r="K207" s="43">
        <v>0.88454200000000005</v>
      </c>
      <c r="L207" s="43">
        <v>0.96073200000000003</v>
      </c>
      <c r="M207" s="43">
        <v>0.83206999999999998</v>
      </c>
      <c r="N207" s="43">
        <v>0.82054899999999997</v>
      </c>
      <c r="O207" s="43">
        <v>0.76988500000000004</v>
      </c>
      <c r="P207" s="43">
        <v>0.82614500000000002</v>
      </c>
      <c r="Q207" s="43">
        <v>0.77642100000000003</v>
      </c>
      <c r="R207" s="43">
        <v>0.90333799999999997</v>
      </c>
      <c r="S207" s="47">
        <v>0.68594200000000005</v>
      </c>
      <c r="T207" s="100">
        <v>0.83344225000000016</v>
      </c>
      <c r="U207" s="118">
        <v>7.603331240669009E-2</v>
      </c>
      <c r="V207" s="79"/>
      <c r="W207" s="124">
        <v>98.292000000000002</v>
      </c>
      <c r="X207" s="43">
        <v>1.4164E-2</v>
      </c>
      <c r="Y207" s="43">
        <v>7.4960000000000001E-3</v>
      </c>
      <c r="Z207" s="43">
        <v>1.1937E-2</v>
      </c>
      <c r="AA207" s="43">
        <v>5.2890000000000003E-3</v>
      </c>
      <c r="AB207" s="43">
        <v>-5.62E-3</v>
      </c>
      <c r="AC207" s="43">
        <v>8.9689999999999995E-3</v>
      </c>
      <c r="AD207" s="43">
        <v>2.2630000000000001E-2</v>
      </c>
      <c r="AE207" s="43">
        <v>1.4848999999999999E-2</v>
      </c>
      <c r="AF207" s="43">
        <v>9.9830000000000006E-3</v>
      </c>
      <c r="AG207" s="43">
        <v>5.8048000000000002E-2</v>
      </c>
      <c r="AH207" s="43">
        <v>1.9141999999999999E-2</v>
      </c>
      <c r="AI207" s="43">
        <v>1.1219E-2</v>
      </c>
      <c r="AJ207" s="43">
        <v>2.01E-2</v>
      </c>
      <c r="AK207" s="43">
        <v>-7.0800000000000004E-3</v>
      </c>
      <c r="AL207" s="43">
        <v>1.55E-2</v>
      </c>
      <c r="AM207" s="47">
        <v>4.3312999999999997E-2</v>
      </c>
      <c r="AN207" s="100">
        <v>1.5621187500000001E-2</v>
      </c>
      <c r="AO207" s="118">
        <v>1.6123445803006873E-2</v>
      </c>
      <c r="AP207" s="275"/>
    </row>
    <row r="208" spans="2:42" x14ac:dyDescent="0.25">
      <c r="B208" s="274"/>
      <c r="C208" s="124">
        <v>98.790999999999997</v>
      </c>
      <c r="D208" s="43">
        <v>0.89334199999999997</v>
      </c>
      <c r="E208" s="43">
        <v>0.89932199999999995</v>
      </c>
      <c r="F208" s="43">
        <v>0.87089099999999997</v>
      </c>
      <c r="G208" s="43">
        <v>0.87064699999999995</v>
      </c>
      <c r="H208" s="43">
        <v>0.72828199999999998</v>
      </c>
      <c r="I208" s="43">
        <v>0.76059100000000002</v>
      </c>
      <c r="J208" s="43">
        <v>0.80832000000000004</v>
      </c>
      <c r="K208" s="43">
        <v>0.88334100000000004</v>
      </c>
      <c r="L208" s="43">
        <v>0.96080900000000002</v>
      </c>
      <c r="M208" s="43">
        <v>0.84495399999999998</v>
      </c>
      <c r="N208" s="43">
        <v>0.80539499999999997</v>
      </c>
      <c r="O208" s="43">
        <v>0.77970399999999995</v>
      </c>
      <c r="P208" s="43">
        <v>0.83198000000000005</v>
      </c>
      <c r="Q208" s="43">
        <v>0.80158200000000002</v>
      </c>
      <c r="R208" s="43">
        <v>0.88005999999999995</v>
      </c>
      <c r="S208" s="47">
        <v>0.67888800000000005</v>
      </c>
      <c r="T208" s="100">
        <v>0.83113175000000006</v>
      </c>
      <c r="U208" s="118">
        <v>7.1750961155466975E-2</v>
      </c>
      <c r="V208" s="79"/>
      <c r="W208" s="124">
        <v>98.790999999999997</v>
      </c>
      <c r="X208" s="43">
        <v>1.4834999999999999E-2</v>
      </c>
      <c r="Y208" s="43">
        <v>3.9849999999999998E-3</v>
      </c>
      <c r="Z208" s="43">
        <v>1.2661E-2</v>
      </c>
      <c r="AA208" s="43">
        <v>1.8754E-2</v>
      </c>
      <c r="AB208" s="43">
        <v>6.4099999999999999E-3</v>
      </c>
      <c r="AC208" s="43">
        <v>2.2422999999999998E-2</v>
      </c>
      <c r="AD208" s="43">
        <v>2.6148000000000001E-2</v>
      </c>
      <c r="AE208" s="43">
        <v>2.6858E-2</v>
      </c>
      <c r="AF208" s="43">
        <v>-3.5899999999999999E-3</v>
      </c>
      <c r="AG208" s="43">
        <v>5.4947000000000003E-2</v>
      </c>
      <c r="AH208" s="43">
        <v>2.4865000000000002E-2</v>
      </c>
      <c r="AI208" s="43">
        <v>6.679E-3</v>
      </c>
      <c r="AJ208" s="43">
        <v>8.286E-3</v>
      </c>
      <c r="AK208" s="43">
        <v>-8.9999999999999998E-4</v>
      </c>
      <c r="AL208" s="43">
        <v>1.1864E-2</v>
      </c>
      <c r="AM208" s="47">
        <v>2.2825999999999999E-2</v>
      </c>
      <c r="AN208" s="100">
        <v>1.6065687499999998E-2</v>
      </c>
      <c r="AO208" s="118">
        <v>1.4126584134030187E-2</v>
      </c>
      <c r="AP208" s="275"/>
    </row>
    <row r="209" spans="2:42" x14ac:dyDescent="0.25">
      <c r="B209" s="274"/>
      <c r="C209" s="124">
        <v>99.290999999999997</v>
      </c>
      <c r="D209" s="43">
        <v>0.89952799999999999</v>
      </c>
      <c r="E209" s="43">
        <v>0.89193500000000003</v>
      </c>
      <c r="F209" s="43">
        <v>0.88473800000000002</v>
      </c>
      <c r="G209" s="43">
        <v>0.91198299999999999</v>
      </c>
      <c r="H209" s="43">
        <v>0.72538000000000002</v>
      </c>
      <c r="I209" s="43">
        <v>0.79287399999999997</v>
      </c>
      <c r="J209" s="43">
        <v>0.80465699999999996</v>
      </c>
      <c r="K209" s="43">
        <v>0.84462400000000004</v>
      </c>
      <c r="L209" s="43">
        <v>0.94831100000000002</v>
      </c>
      <c r="M209" s="43">
        <v>0.84401400000000004</v>
      </c>
      <c r="N209" s="43">
        <v>0.82269700000000001</v>
      </c>
      <c r="O209" s="43">
        <v>0.768706</v>
      </c>
      <c r="P209" s="43">
        <v>0.83563699999999996</v>
      </c>
      <c r="Q209" s="43">
        <v>0.79341700000000004</v>
      </c>
      <c r="R209" s="43">
        <v>0.89274600000000004</v>
      </c>
      <c r="S209" s="47">
        <v>0.68144800000000005</v>
      </c>
      <c r="T209" s="100">
        <v>0.83391843750000005</v>
      </c>
      <c r="U209" s="118">
        <v>7.1507909513068318E-2</v>
      </c>
      <c r="V209" s="79"/>
      <c r="W209" s="124">
        <v>99.290999999999997</v>
      </c>
      <c r="X209" s="43">
        <v>1.8190000000000001E-2</v>
      </c>
      <c r="Y209" s="43">
        <v>4.9059999999999998E-3</v>
      </c>
      <c r="Z209" s="43">
        <v>-4.7600000000000003E-3</v>
      </c>
      <c r="AA209" s="43">
        <v>9.528E-3</v>
      </c>
      <c r="AB209" s="43">
        <v>-1.225E-2</v>
      </c>
      <c r="AC209" s="43">
        <v>2.4471E-2</v>
      </c>
      <c r="AD209" s="43">
        <v>3.2210000000000003E-2</v>
      </c>
      <c r="AE209" s="43">
        <v>3.014E-2</v>
      </c>
      <c r="AF209" s="43">
        <v>2.8895000000000001E-2</v>
      </c>
      <c r="AG209" s="43">
        <v>6.4853999999999995E-2</v>
      </c>
      <c r="AH209" s="43">
        <v>4.1542000000000003E-2</v>
      </c>
      <c r="AI209" s="43">
        <v>8.3020000000000004E-3</v>
      </c>
      <c r="AJ209" s="43">
        <v>1.0272E-2</v>
      </c>
      <c r="AK209" s="43">
        <v>-1.8E-3</v>
      </c>
      <c r="AL209" s="43">
        <v>1.1407E-2</v>
      </c>
      <c r="AM209" s="47">
        <v>4.0776E-2</v>
      </c>
      <c r="AN209" s="100">
        <v>1.9167687499999995E-2</v>
      </c>
      <c r="AO209" s="118">
        <v>2.0036560871629146E-2</v>
      </c>
      <c r="AP209" s="275"/>
    </row>
    <row r="210" spans="2:42" x14ac:dyDescent="0.25">
      <c r="B210" s="274"/>
      <c r="C210" s="124">
        <v>99.793000000000006</v>
      </c>
      <c r="D210" s="43">
        <v>0.88108799999999998</v>
      </c>
      <c r="E210" s="43">
        <v>0.91069</v>
      </c>
      <c r="F210" s="43">
        <v>0.87134599999999995</v>
      </c>
      <c r="G210" s="43">
        <v>0.88854999999999995</v>
      </c>
      <c r="H210" s="43">
        <v>0.75346500000000005</v>
      </c>
      <c r="I210" s="43">
        <v>0.80805800000000005</v>
      </c>
      <c r="J210" s="43">
        <v>0.80479699999999998</v>
      </c>
      <c r="K210" s="43">
        <v>0.83192900000000003</v>
      </c>
      <c r="L210" s="43">
        <v>0.98724199999999995</v>
      </c>
      <c r="M210" s="43">
        <v>0.847055</v>
      </c>
      <c r="N210" s="43">
        <v>0.81405400000000006</v>
      </c>
      <c r="O210" s="43">
        <v>0.78996599999999995</v>
      </c>
      <c r="P210" s="43">
        <v>0.83384000000000003</v>
      </c>
      <c r="Q210" s="43">
        <v>0.81680200000000003</v>
      </c>
      <c r="R210" s="43">
        <v>0.88711399999999996</v>
      </c>
      <c r="S210" s="47">
        <v>0.71299400000000002</v>
      </c>
      <c r="T210" s="100">
        <v>0.83993687499999992</v>
      </c>
      <c r="U210" s="118">
        <v>6.5151526786791397E-2</v>
      </c>
      <c r="V210" s="79"/>
      <c r="W210" s="124">
        <v>99.793000000000006</v>
      </c>
      <c r="X210" s="43">
        <v>2.4858999999999999E-2</v>
      </c>
      <c r="Y210" s="43">
        <v>8.8739999999999999E-3</v>
      </c>
      <c r="Z210" s="43">
        <v>9.5680000000000001E-3</v>
      </c>
      <c r="AA210" s="43">
        <v>9.4149999999999998E-3</v>
      </c>
      <c r="AB210" s="43">
        <v>-1.065E-2</v>
      </c>
      <c r="AC210" s="43">
        <v>-1.0120000000000001E-2</v>
      </c>
      <c r="AD210" s="43">
        <v>1.3315E-2</v>
      </c>
      <c r="AE210" s="43">
        <v>3.6656000000000001E-2</v>
      </c>
      <c r="AF210" s="43">
        <v>3.1875000000000001E-2</v>
      </c>
      <c r="AG210" s="43">
        <v>4.0032999999999999E-2</v>
      </c>
      <c r="AH210" s="43">
        <v>2.0465000000000001E-2</v>
      </c>
      <c r="AI210" s="43">
        <v>3.8400000000000001E-3</v>
      </c>
      <c r="AJ210" s="43">
        <v>8.3180000000000007E-3</v>
      </c>
      <c r="AK210" s="43">
        <v>-6.9999999999999999E-4</v>
      </c>
      <c r="AL210" s="43">
        <v>1.4615E-2</v>
      </c>
      <c r="AM210" s="47">
        <v>3.8716E-2</v>
      </c>
      <c r="AN210" s="100">
        <v>1.4942437499999999E-2</v>
      </c>
      <c r="AO210" s="118">
        <v>1.6074195876077287E-2</v>
      </c>
      <c r="AP210" s="275"/>
    </row>
    <row r="211" spans="2:42" x14ac:dyDescent="0.25">
      <c r="B211" s="274"/>
      <c r="C211" s="124">
        <v>100.291</v>
      </c>
      <c r="D211" s="43">
        <v>0.87610600000000005</v>
      </c>
      <c r="E211" s="43">
        <v>0.89682200000000001</v>
      </c>
      <c r="F211" s="43">
        <v>0.90398199999999995</v>
      </c>
      <c r="G211" s="43">
        <v>0.88936400000000004</v>
      </c>
      <c r="H211" s="43">
        <v>0.73094999999999999</v>
      </c>
      <c r="I211" s="43">
        <v>0.789018</v>
      </c>
      <c r="J211" s="43">
        <v>0.83035400000000004</v>
      </c>
      <c r="K211" s="43">
        <v>0.84209299999999998</v>
      </c>
      <c r="L211" s="43">
        <v>0.99153599999999997</v>
      </c>
      <c r="M211" s="43">
        <v>0.859572</v>
      </c>
      <c r="N211" s="43">
        <v>0.83546699999999996</v>
      </c>
      <c r="O211" s="43">
        <v>0.77460899999999999</v>
      </c>
      <c r="P211" s="43">
        <v>0.81514699999999995</v>
      </c>
      <c r="Q211" s="43">
        <v>0.80910000000000004</v>
      </c>
      <c r="R211" s="43">
        <v>0.89487799999999995</v>
      </c>
      <c r="S211" s="47">
        <v>0.69641900000000001</v>
      </c>
      <c r="T211" s="100">
        <v>0.83971356250000007</v>
      </c>
      <c r="U211" s="118">
        <v>7.2338278151998003E-2</v>
      </c>
      <c r="V211" s="79"/>
      <c r="W211" s="124">
        <v>100.291</v>
      </c>
      <c r="X211" s="43">
        <v>9.5309999999999995E-3</v>
      </c>
      <c r="Y211" s="43">
        <v>-2.3500000000000001E-3</v>
      </c>
      <c r="Z211" s="43">
        <v>1.3821E-2</v>
      </c>
      <c r="AA211" s="43">
        <v>1.176E-3</v>
      </c>
      <c r="AB211" s="43">
        <v>-2.98E-3</v>
      </c>
      <c r="AC211" s="43">
        <v>1.0222E-2</v>
      </c>
      <c r="AD211" s="43">
        <v>3.5991000000000002E-2</v>
      </c>
      <c r="AE211" s="43">
        <v>2.0122999999999999E-2</v>
      </c>
      <c r="AF211" s="43">
        <v>6.6109999999999997E-3</v>
      </c>
      <c r="AG211" s="43">
        <v>4.2444999999999997E-2</v>
      </c>
      <c r="AH211" s="43">
        <v>2.9766999999999998E-2</v>
      </c>
      <c r="AI211" s="43">
        <v>8.6809999999999995E-3</v>
      </c>
      <c r="AJ211" s="43">
        <v>1.5244000000000001E-2</v>
      </c>
      <c r="AK211" s="43">
        <v>-3.2100000000000002E-3</v>
      </c>
      <c r="AL211" s="43">
        <v>1.2466E-2</v>
      </c>
      <c r="AM211" s="47">
        <v>4.8721E-2</v>
      </c>
      <c r="AN211" s="100">
        <v>1.53911875E-2</v>
      </c>
      <c r="AO211" s="118">
        <v>1.6105365479527824E-2</v>
      </c>
      <c r="AP211" s="275"/>
    </row>
    <row r="212" spans="2:42" x14ac:dyDescent="0.25">
      <c r="B212" s="274"/>
      <c r="C212" s="124">
        <v>100.792</v>
      </c>
      <c r="D212" s="43">
        <v>0.87890199999999996</v>
      </c>
      <c r="E212" s="43">
        <v>0.924037</v>
      </c>
      <c r="F212" s="43">
        <v>0.88990100000000005</v>
      </c>
      <c r="G212" s="43">
        <v>0.91473700000000002</v>
      </c>
      <c r="H212" s="43">
        <v>0.72464499999999998</v>
      </c>
      <c r="I212" s="43">
        <v>0.79038200000000003</v>
      </c>
      <c r="J212" s="43">
        <v>0.83435599999999999</v>
      </c>
      <c r="K212" s="43">
        <v>0.83273200000000003</v>
      </c>
      <c r="L212" s="43">
        <v>0.96520399999999995</v>
      </c>
      <c r="M212" s="43">
        <v>0.84638999999999998</v>
      </c>
      <c r="N212" s="43">
        <v>0.83821999999999997</v>
      </c>
      <c r="O212" s="43">
        <v>0.78610500000000005</v>
      </c>
      <c r="P212" s="43">
        <v>0.81836399999999998</v>
      </c>
      <c r="Q212" s="43">
        <v>0.80475099999999999</v>
      </c>
      <c r="R212" s="43">
        <v>0.90276699999999999</v>
      </c>
      <c r="S212" s="47">
        <v>0.69411</v>
      </c>
      <c r="T212" s="100">
        <v>0.84035018750000012</v>
      </c>
      <c r="U212" s="118">
        <v>7.2139522398584205E-2</v>
      </c>
      <c r="V212" s="79"/>
      <c r="W212" s="124">
        <v>100.792</v>
      </c>
      <c r="X212" s="43">
        <v>1.0461E-2</v>
      </c>
      <c r="Y212" s="43">
        <v>1.5009E-2</v>
      </c>
      <c r="Z212" s="43">
        <v>1.3030999999999999E-2</v>
      </c>
      <c r="AA212" s="43">
        <v>7.4510000000000002E-3</v>
      </c>
      <c r="AB212" s="43">
        <v>-9.0600000000000003E-3</v>
      </c>
      <c r="AC212" s="43">
        <v>3.1223999999999998E-2</v>
      </c>
      <c r="AD212" s="43">
        <v>3.2863000000000003E-2</v>
      </c>
      <c r="AE212" s="43">
        <v>1.8790999999999999E-2</v>
      </c>
      <c r="AF212" s="43">
        <v>2.8454E-2</v>
      </c>
      <c r="AG212" s="43">
        <v>6.3907000000000005E-2</v>
      </c>
      <c r="AH212" s="43">
        <v>4.3078999999999999E-2</v>
      </c>
      <c r="AI212" s="43">
        <v>3.8049999999999998E-3</v>
      </c>
      <c r="AJ212" s="43">
        <v>5.1840000000000002E-3</v>
      </c>
      <c r="AK212" s="43">
        <v>-9.5700000000000004E-3</v>
      </c>
      <c r="AL212" s="43">
        <v>5.1149999999999998E-3</v>
      </c>
      <c r="AM212" s="47">
        <v>3.9072000000000003E-2</v>
      </c>
      <c r="AN212" s="100">
        <v>1.8675999999999998E-2</v>
      </c>
      <c r="AO212" s="118">
        <v>1.9840523800209179E-2</v>
      </c>
      <c r="AP212" s="275"/>
    </row>
    <row r="213" spans="2:42" x14ac:dyDescent="0.25">
      <c r="B213" s="274"/>
      <c r="C213" s="124">
        <v>101.29</v>
      </c>
      <c r="D213" s="43">
        <v>0.88367099999999998</v>
      </c>
      <c r="E213" s="43">
        <v>0.89619899999999997</v>
      </c>
      <c r="F213" s="43">
        <v>0.88341800000000004</v>
      </c>
      <c r="G213" s="43">
        <v>0.872309</v>
      </c>
      <c r="H213" s="43">
        <v>0.73560999999999999</v>
      </c>
      <c r="I213" s="43">
        <v>0.79568000000000005</v>
      </c>
      <c r="J213" s="43">
        <v>0.80506100000000003</v>
      </c>
      <c r="K213" s="43">
        <v>0.83954899999999999</v>
      </c>
      <c r="L213" s="43">
        <v>0.98784899999999998</v>
      </c>
      <c r="M213" s="43">
        <v>0.85076399999999996</v>
      </c>
      <c r="N213" s="43">
        <v>0.82583099999999998</v>
      </c>
      <c r="O213" s="43">
        <v>0.79306699999999997</v>
      </c>
      <c r="P213" s="43">
        <v>0.82181499999999996</v>
      </c>
      <c r="Q213" s="43">
        <v>0.827851</v>
      </c>
      <c r="R213" s="43">
        <v>0.90043099999999998</v>
      </c>
      <c r="S213" s="47">
        <v>0.69727099999999997</v>
      </c>
      <c r="T213" s="100">
        <v>0.8385235000000002</v>
      </c>
      <c r="U213" s="118">
        <v>6.876166180268381E-2</v>
      </c>
      <c r="V213" s="79"/>
      <c r="W213" s="124">
        <v>101.29</v>
      </c>
      <c r="X213" s="43">
        <v>2.0785000000000001E-2</v>
      </c>
      <c r="Y213" s="43">
        <v>-5.64E-3</v>
      </c>
      <c r="Z213" s="43">
        <v>-4.4000000000000002E-4</v>
      </c>
      <c r="AA213" s="43">
        <v>1.2711E-2</v>
      </c>
      <c r="AB213" s="43">
        <v>-1.57E-3</v>
      </c>
      <c r="AC213" s="43">
        <v>3.1815999999999997E-2</v>
      </c>
      <c r="AD213" s="43">
        <v>2.7649E-2</v>
      </c>
      <c r="AE213" s="43">
        <v>3.2578000000000003E-2</v>
      </c>
      <c r="AF213" s="43">
        <v>3.5542999999999998E-2</v>
      </c>
      <c r="AG213" s="43">
        <v>5.9982000000000001E-2</v>
      </c>
      <c r="AH213" s="43">
        <v>1.8426999999999999E-2</v>
      </c>
      <c r="AI213" s="43">
        <v>7.9139999999999992E-3</v>
      </c>
      <c r="AJ213" s="43">
        <v>1.2503999999999999E-2</v>
      </c>
      <c r="AK213" s="43">
        <v>-9.2000000000000003E-4</v>
      </c>
      <c r="AL213" s="43">
        <v>1.4274999999999999E-2</v>
      </c>
      <c r="AM213" s="47">
        <v>5.3563E-2</v>
      </c>
      <c r="AN213" s="100">
        <v>1.9948562500000003E-2</v>
      </c>
      <c r="AO213" s="118">
        <v>1.9308513773182198E-2</v>
      </c>
      <c r="AP213" s="275"/>
    </row>
    <row r="214" spans="2:42" x14ac:dyDescent="0.25">
      <c r="B214" s="274"/>
      <c r="C214" s="124">
        <v>101.792</v>
      </c>
      <c r="D214" s="43">
        <v>0.88687099999999996</v>
      </c>
      <c r="E214" s="43">
        <v>0.92657599999999996</v>
      </c>
      <c r="F214" s="43">
        <v>0.89432400000000001</v>
      </c>
      <c r="G214" s="43">
        <v>0.90086299999999997</v>
      </c>
      <c r="H214" s="43">
        <v>0.73395600000000005</v>
      </c>
      <c r="I214" s="43">
        <v>0.78631399999999996</v>
      </c>
      <c r="J214" s="43">
        <v>0.83624299999999996</v>
      </c>
      <c r="K214" s="43">
        <v>0.84540999999999999</v>
      </c>
      <c r="L214" s="43">
        <v>0.93818400000000002</v>
      </c>
      <c r="M214" s="43">
        <v>0.85581700000000005</v>
      </c>
      <c r="N214" s="43">
        <v>0.82685799999999998</v>
      </c>
      <c r="O214" s="43">
        <v>0.802091</v>
      </c>
      <c r="P214" s="43">
        <v>0.83313300000000001</v>
      </c>
      <c r="Q214" s="43">
        <v>0.82979700000000001</v>
      </c>
      <c r="R214" s="43">
        <v>0.90123600000000004</v>
      </c>
      <c r="S214" s="47">
        <v>0.69447300000000001</v>
      </c>
      <c r="T214" s="100">
        <v>0.84325912500000011</v>
      </c>
      <c r="U214" s="118">
        <v>6.6797174403188636E-2</v>
      </c>
      <c r="V214" s="79"/>
      <c r="W214" s="124">
        <v>101.792</v>
      </c>
      <c r="X214" s="43">
        <v>7.9469999999999992E-3</v>
      </c>
      <c r="Y214" s="43">
        <v>1.1405999999999999E-2</v>
      </c>
      <c r="Z214" s="43">
        <v>1.0241999999999999E-2</v>
      </c>
      <c r="AA214" s="43">
        <v>1.5486E-2</v>
      </c>
      <c r="AB214" s="43">
        <v>7.9729999999999992E-3</v>
      </c>
      <c r="AC214" s="43">
        <v>9.6120000000000008E-3</v>
      </c>
      <c r="AD214" s="43">
        <v>2.0487999999999999E-2</v>
      </c>
      <c r="AE214" s="43">
        <v>3.0273000000000001E-2</v>
      </c>
      <c r="AF214" s="43">
        <v>9.9469999999999992E-3</v>
      </c>
      <c r="AG214" s="43">
        <v>6.4576999999999996E-2</v>
      </c>
      <c r="AH214" s="43">
        <v>4.2042999999999997E-2</v>
      </c>
      <c r="AI214" s="43">
        <v>2.7699999999999999E-3</v>
      </c>
      <c r="AJ214" s="43">
        <v>1.3733E-2</v>
      </c>
      <c r="AK214" s="43">
        <v>-5.5999999999999995E-4</v>
      </c>
      <c r="AL214" s="43">
        <v>1.3128000000000001E-2</v>
      </c>
      <c r="AM214" s="47">
        <v>4.2973999999999998E-2</v>
      </c>
      <c r="AN214" s="100">
        <v>1.88774375E-2</v>
      </c>
      <c r="AO214" s="118">
        <v>1.7475415954873098E-2</v>
      </c>
      <c r="AP214" s="275"/>
    </row>
    <row r="215" spans="2:42" x14ac:dyDescent="0.25">
      <c r="B215" s="274"/>
      <c r="C215" s="124">
        <v>102.292</v>
      </c>
      <c r="D215" s="43">
        <v>0.87696799999999997</v>
      </c>
      <c r="E215" s="43">
        <v>0.93175600000000003</v>
      </c>
      <c r="F215" s="43">
        <v>0.89859800000000001</v>
      </c>
      <c r="G215" s="43">
        <v>0.891046</v>
      </c>
      <c r="H215" s="43">
        <v>0.74004599999999998</v>
      </c>
      <c r="I215" s="43">
        <v>0.78002199999999999</v>
      </c>
      <c r="J215" s="43">
        <v>0.84195200000000003</v>
      </c>
      <c r="K215" s="43">
        <v>0.84468600000000005</v>
      </c>
      <c r="L215" s="43">
        <v>0.98691600000000002</v>
      </c>
      <c r="M215" s="43">
        <v>0.86161900000000002</v>
      </c>
      <c r="N215" s="43">
        <v>0.81847499999999995</v>
      </c>
      <c r="O215" s="43">
        <v>0.80849300000000002</v>
      </c>
      <c r="P215" s="43">
        <v>0.83829799999999999</v>
      </c>
      <c r="Q215" s="43">
        <v>0.81784699999999999</v>
      </c>
      <c r="R215" s="43">
        <v>0.90330200000000005</v>
      </c>
      <c r="S215" s="47">
        <v>0.73290200000000005</v>
      </c>
      <c r="T215" s="100">
        <v>0.84830787499999993</v>
      </c>
      <c r="U215" s="118">
        <v>6.7237539663370594E-2</v>
      </c>
      <c r="V215" s="79"/>
      <c r="W215" s="124">
        <v>102.292</v>
      </c>
      <c r="X215" s="43">
        <v>5.3680000000000004E-3</v>
      </c>
      <c r="Y215" s="43">
        <v>1.1514E-2</v>
      </c>
      <c r="Z215" s="43">
        <v>1.7843999999999999E-2</v>
      </c>
      <c r="AA215" s="43">
        <v>1.4893999999999999E-2</v>
      </c>
      <c r="AB215" s="43">
        <v>7.8530000000000006E-3</v>
      </c>
      <c r="AC215" s="43">
        <v>-1.0300000000000001E-3</v>
      </c>
      <c r="AD215" s="43">
        <v>2.75E-2</v>
      </c>
      <c r="AE215" s="43">
        <v>1.1833E-2</v>
      </c>
      <c r="AF215" s="43">
        <v>2.3241000000000001E-2</v>
      </c>
      <c r="AG215" s="43">
        <v>5.5003999999999997E-2</v>
      </c>
      <c r="AH215" s="43">
        <v>4.5296999999999997E-2</v>
      </c>
      <c r="AI215" s="43">
        <v>3.2360000000000002E-3</v>
      </c>
      <c r="AJ215" s="43">
        <v>8.1220000000000007E-3</v>
      </c>
      <c r="AK215" s="43">
        <v>-3.6000000000000002E-4</v>
      </c>
      <c r="AL215" s="43">
        <v>1.7007000000000001E-2</v>
      </c>
      <c r="AM215" s="47">
        <v>4.1944000000000002E-2</v>
      </c>
      <c r="AN215" s="100">
        <v>1.8079187499999996E-2</v>
      </c>
      <c r="AO215" s="118">
        <v>1.6680173720992838E-2</v>
      </c>
      <c r="AP215" s="275"/>
    </row>
    <row r="216" spans="2:42" x14ac:dyDescent="0.25">
      <c r="B216" s="274"/>
      <c r="C216" s="124">
        <v>102.791</v>
      </c>
      <c r="D216" s="43">
        <v>0.87089799999999995</v>
      </c>
      <c r="E216" s="43">
        <v>0.91250399999999998</v>
      </c>
      <c r="F216" s="43">
        <v>0.88670499999999997</v>
      </c>
      <c r="G216" s="43">
        <v>0.880687</v>
      </c>
      <c r="H216" s="43">
        <v>0.72310399999999997</v>
      </c>
      <c r="I216" s="43">
        <v>0.78184699999999996</v>
      </c>
      <c r="J216" s="43">
        <v>0.84181700000000004</v>
      </c>
      <c r="K216" s="43">
        <v>0.84353699999999998</v>
      </c>
      <c r="L216" s="43">
        <v>1.022472</v>
      </c>
      <c r="M216" s="43">
        <v>0.85477800000000004</v>
      </c>
      <c r="N216" s="43">
        <v>0.82553799999999999</v>
      </c>
      <c r="O216" s="43">
        <v>0.77046199999999998</v>
      </c>
      <c r="P216" s="43">
        <v>0.85034900000000002</v>
      </c>
      <c r="Q216" s="43">
        <v>0.81557900000000005</v>
      </c>
      <c r="R216" s="43">
        <v>0.89250399999999996</v>
      </c>
      <c r="S216" s="47">
        <v>0.71568299999999996</v>
      </c>
      <c r="T216" s="100">
        <v>0.84302900000000003</v>
      </c>
      <c r="U216" s="118">
        <v>7.5027880393002358E-2</v>
      </c>
      <c r="V216" s="79"/>
      <c r="W216" s="124">
        <v>102.791</v>
      </c>
      <c r="X216" s="43">
        <v>1.7600000000000001E-2</v>
      </c>
      <c r="Y216" s="43">
        <v>8.2100000000000003E-3</v>
      </c>
      <c r="Z216" s="43">
        <v>9.6659999999999992E-3</v>
      </c>
      <c r="AA216" s="43">
        <v>1.6200000000000001E-4</v>
      </c>
      <c r="AB216" s="43">
        <v>-1.5599999999999999E-2</v>
      </c>
      <c r="AC216" s="43">
        <v>1.0932000000000001E-2</v>
      </c>
      <c r="AD216" s="43">
        <v>2.5884999999999998E-2</v>
      </c>
      <c r="AE216" s="43">
        <v>1.2231000000000001E-2</v>
      </c>
      <c r="AF216" s="43">
        <v>2.3536000000000001E-2</v>
      </c>
      <c r="AG216" s="43">
        <v>3.8261999999999997E-2</v>
      </c>
      <c r="AH216" s="43">
        <v>2.7407999999999998E-2</v>
      </c>
      <c r="AI216" s="43">
        <v>-5.3000000000000001E-5</v>
      </c>
      <c r="AJ216" s="43">
        <v>1.7409000000000001E-2</v>
      </c>
      <c r="AK216" s="43">
        <v>-1.5499999999999999E-3</v>
      </c>
      <c r="AL216" s="43">
        <v>1.5938000000000001E-2</v>
      </c>
      <c r="AM216" s="47">
        <v>6.3176999999999997E-2</v>
      </c>
      <c r="AN216" s="100">
        <v>1.5825812500000001E-2</v>
      </c>
      <c r="AO216" s="118">
        <v>1.8194823103358272E-2</v>
      </c>
      <c r="AP216" s="275"/>
    </row>
    <row r="217" spans="2:42" x14ac:dyDescent="0.25">
      <c r="B217" s="274"/>
      <c r="C217" s="124">
        <v>103.292</v>
      </c>
      <c r="D217" s="43">
        <v>0.87858000000000003</v>
      </c>
      <c r="E217" s="43">
        <v>0.902833</v>
      </c>
      <c r="F217" s="43">
        <v>0.87833899999999998</v>
      </c>
      <c r="G217" s="43">
        <v>0.90469999999999995</v>
      </c>
      <c r="H217" s="43">
        <v>0.74059299999999995</v>
      </c>
      <c r="I217" s="43">
        <v>0.77456400000000003</v>
      </c>
      <c r="J217" s="43">
        <v>0.84444399999999997</v>
      </c>
      <c r="K217" s="43">
        <v>0.83365299999999998</v>
      </c>
      <c r="L217" s="43">
        <v>0.98697699999999999</v>
      </c>
      <c r="M217" s="43">
        <v>0.86103499999999999</v>
      </c>
      <c r="N217" s="43">
        <v>0.82098899999999997</v>
      </c>
      <c r="O217" s="43">
        <v>0.78161099999999994</v>
      </c>
      <c r="P217" s="43">
        <v>0.82150800000000002</v>
      </c>
      <c r="Q217" s="43">
        <v>0.75945799999999997</v>
      </c>
      <c r="R217" s="43">
        <v>0.89908699999999997</v>
      </c>
      <c r="S217" s="47">
        <v>0.705843</v>
      </c>
      <c r="T217" s="100">
        <v>0.83713837499999999</v>
      </c>
      <c r="U217" s="118">
        <v>7.2718062579504042E-2</v>
      </c>
      <c r="V217" s="79"/>
      <c r="W217" s="124">
        <v>103.292</v>
      </c>
      <c r="X217" s="43">
        <v>1.2005E-2</v>
      </c>
      <c r="Y217" s="43">
        <v>2.8140000000000001E-3</v>
      </c>
      <c r="Z217" s="43">
        <v>1.3755E-2</v>
      </c>
      <c r="AA217" s="43">
        <v>4.6129999999999999E-3</v>
      </c>
      <c r="AB217" s="43">
        <v>-2.96E-3</v>
      </c>
      <c r="AC217" s="43">
        <v>-5.5300000000000002E-3</v>
      </c>
      <c r="AD217" s="43">
        <v>4.478E-2</v>
      </c>
      <c r="AE217" s="43">
        <v>1.7021999999999999E-2</v>
      </c>
      <c r="AF217" s="43">
        <v>2.3130999999999999E-2</v>
      </c>
      <c r="AG217" s="43">
        <v>4.2387000000000001E-2</v>
      </c>
      <c r="AH217" s="43">
        <v>4.0967000000000003E-2</v>
      </c>
      <c r="AI217" s="43">
        <v>7.6290000000000004E-3</v>
      </c>
      <c r="AJ217" s="43">
        <v>1.6112999999999999E-2</v>
      </c>
      <c r="AK217" s="43">
        <v>-4.4600000000000004E-3</v>
      </c>
      <c r="AL217" s="43">
        <v>1.8398000000000001E-2</v>
      </c>
      <c r="AM217" s="47">
        <v>3.3449E-2</v>
      </c>
      <c r="AN217" s="100">
        <v>1.6507062499999999E-2</v>
      </c>
      <c r="AO217" s="118">
        <v>1.6617597168739531E-2</v>
      </c>
      <c r="AP217" s="275"/>
    </row>
    <row r="218" spans="2:42" x14ac:dyDescent="0.25">
      <c r="B218" s="274"/>
      <c r="C218" s="124">
        <v>103.79300000000001</v>
      </c>
      <c r="D218" s="43">
        <v>0.87662799999999996</v>
      </c>
      <c r="E218" s="43">
        <v>0.94258399999999998</v>
      </c>
      <c r="F218" s="43">
        <v>0.87460800000000005</v>
      </c>
      <c r="G218" s="43">
        <v>0.88080099999999995</v>
      </c>
      <c r="H218" s="43">
        <v>0.71939399999999998</v>
      </c>
      <c r="I218" s="43">
        <v>0.80117799999999995</v>
      </c>
      <c r="J218" s="43">
        <v>0.82445100000000004</v>
      </c>
      <c r="K218" s="43">
        <v>0.8468</v>
      </c>
      <c r="L218" s="43">
        <v>0.965194</v>
      </c>
      <c r="M218" s="43">
        <v>0.85138199999999997</v>
      </c>
      <c r="N218" s="43">
        <v>0.818245</v>
      </c>
      <c r="O218" s="43">
        <v>0.77527400000000002</v>
      </c>
      <c r="P218" s="43">
        <v>0.82264499999999996</v>
      </c>
      <c r="Q218" s="43">
        <v>0.75445799999999996</v>
      </c>
      <c r="R218" s="43">
        <v>0.90823900000000002</v>
      </c>
      <c r="S218" s="47">
        <v>0.72330799999999995</v>
      </c>
      <c r="T218" s="100">
        <v>0.83657431249999981</v>
      </c>
      <c r="U218" s="118">
        <v>7.1758279477440803E-2</v>
      </c>
      <c r="V218" s="79"/>
      <c r="W218" s="124">
        <v>103.79300000000001</v>
      </c>
      <c r="X218" s="43">
        <v>2.4250000000000001E-3</v>
      </c>
      <c r="Y218" s="43">
        <v>1.2260999999999999E-2</v>
      </c>
      <c r="Z218" s="43">
        <v>-2.7E-4</v>
      </c>
      <c r="AA218" s="43">
        <v>9.7199999999999999E-4</v>
      </c>
      <c r="AB218" s="43">
        <v>2.2750000000000001E-3</v>
      </c>
      <c r="AC218" s="43">
        <v>1.2522999999999999E-2</v>
      </c>
      <c r="AD218" s="43">
        <v>5.0542999999999998E-2</v>
      </c>
      <c r="AE218" s="43">
        <v>6.5160000000000001E-3</v>
      </c>
      <c r="AF218" s="43">
        <v>2.7251999999999998E-2</v>
      </c>
      <c r="AG218" s="43">
        <v>5.8430999999999997E-2</v>
      </c>
      <c r="AH218" s="43">
        <v>2.0465000000000001E-2</v>
      </c>
      <c r="AI218" s="43">
        <v>6.3940000000000004E-3</v>
      </c>
      <c r="AJ218" s="43">
        <v>1.5507E-2</v>
      </c>
      <c r="AK218" s="43">
        <v>-1.3600000000000001E-3</v>
      </c>
      <c r="AL218" s="43">
        <v>1.6843E-2</v>
      </c>
      <c r="AM218" s="47">
        <v>3.6500999999999999E-2</v>
      </c>
      <c r="AN218" s="100">
        <v>1.6704874999999998E-2</v>
      </c>
      <c r="AO218" s="118">
        <v>1.8122395231223346E-2</v>
      </c>
      <c r="AP218" s="275"/>
    </row>
    <row r="219" spans="2:42" x14ac:dyDescent="0.25">
      <c r="B219" s="274"/>
      <c r="C219" s="124">
        <v>104.291</v>
      </c>
      <c r="D219" s="43">
        <v>0.88216300000000003</v>
      </c>
      <c r="E219" s="43">
        <v>0.908331</v>
      </c>
      <c r="F219" s="43">
        <v>0.87519599999999997</v>
      </c>
      <c r="G219" s="43">
        <v>0.88713399999999998</v>
      </c>
      <c r="H219" s="43">
        <v>0.72313300000000003</v>
      </c>
      <c r="I219" s="43">
        <v>0.78998699999999999</v>
      </c>
      <c r="J219" s="43">
        <v>0.84253599999999995</v>
      </c>
      <c r="K219" s="43">
        <v>0.84057499999999996</v>
      </c>
      <c r="L219" s="43">
        <v>0.98847600000000002</v>
      </c>
      <c r="M219" s="43">
        <v>0.87627100000000002</v>
      </c>
      <c r="N219" s="43">
        <v>0.82207300000000005</v>
      </c>
      <c r="O219" s="43">
        <v>0.79668300000000003</v>
      </c>
      <c r="P219" s="43">
        <v>0.83187100000000003</v>
      </c>
      <c r="Q219" s="43">
        <v>0.74220200000000003</v>
      </c>
      <c r="R219" s="43">
        <v>0.88442799999999999</v>
      </c>
      <c r="S219" s="47">
        <v>0.72096800000000005</v>
      </c>
      <c r="T219" s="100">
        <v>0.8382516874999999</v>
      </c>
      <c r="U219" s="118">
        <v>7.1812584887533226E-2</v>
      </c>
      <c r="V219" s="79"/>
      <c r="W219" s="124">
        <v>104.291</v>
      </c>
      <c r="X219" s="43">
        <v>2.6040000000000001E-2</v>
      </c>
      <c r="Y219" s="43">
        <v>9.9780000000000008E-3</v>
      </c>
      <c r="Z219" s="43">
        <v>1.1261999999999999E-2</v>
      </c>
      <c r="AA219" s="43">
        <v>7.0699999999999999E-3</v>
      </c>
      <c r="AB219" s="43">
        <v>-1.6619999999999999E-2</v>
      </c>
      <c r="AC219" s="43">
        <v>1.7346E-2</v>
      </c>
      <c r="AD219" s="43">
        <v>2.3088999999999998E-2</v>
      </c>
      <c r="AE219" s="43">
        <v>2.6858E-2</v>
      </c>
      <c r="AF219" s="43">
        <v>2.2946999999999999E-2</v>
      </c>
      <c r="AG219" s="43">
        <v>5.3204000000000001E-2</v>
      </c>
      <c r="AH219" s="43">
        <v>3.3702999999999997E-2</v>
      </c>
      <c r="AI219" s="43">
        <v>9.1299999999999992E-3</v>
      </c>
      <c r="AJ219" s="43">
        <v>1.0319E-2</v>
      </c>
      <c r="AK219" s="43">
        <v>-1.39E-3</v>
      </c>
      <c r="AL219" s="43">
        <v>1.8280999999999999E-2</v>
      </c>
      <c r="AM219" s="47">
        <v>3.6892000000000001E-2</v>
      </c>
      <c r="AN219" s="100">
        <v>1.8006812499999997E-2</v>
      </c>
      <c r="AO219" s="118">
        <v>1.6285382211127259E-2</v>
      </c>
      <c r="AP219" s="275"/>
    </row>
    <row r="220" spans="2:42" x14ac:dyDescent="0.25">
      <c r="B220" s="274"/>
      <c r="C220" s="124">
        <v>104.79300000000001</v>
      </c>
      <c r="D220" s="43">
        <v>0.89479600000000004</v>
      </c>
      <c r="E220" s="43">
        <v>0.90503100000000003</v>
      </c>
      <c r="F220" s="43">
        <v>0.88684799999999997</v>
      </c>
      <c r="G220" s="43">
        <v>0.91245699999999996</v>
      </c>
      <c r="H220" s="43">
        <v>0.729236</v>
      </c>
      <c r="I220" s="43">
        <v>0.78764299999999998</v>
      </c>
      <c r="J220" s="43">
        <v>0.85179000000000005</v>
      </c>
      <c r="K220" s="43">
        <v>0.84711000000000003</v>
      </c>
      <c r="L220" s="43">
        <v>0.98461600000000005</v>
      </c>
      <c r="M220" s="43">
        <v>0.863533</v>
      </c>
      <c r="N220" s="43">
        <v>0.82704299999999997</v>
      </c>
      <c r="O220" s="43">
        <v>0.80252599999999996</v>
      </c>
      <c r="P220" s="43">
        <v>0.82478399999999996</v>
      </c>
      <c r="Q220" s="43">
        <v>0.73152899999999998</v>
      </c>
      <c r="R220" s="43">
        <v>0.89478000000000002</v>
      </c>
      <c r="S220" s="47">
        <v>0.703538</v>
      </c>
      <c r="T220" s="100">
        <v>0.84045375</v>
      </c>
      <c r="U220" s="118">
        <v>7.5952858213060914E-2</v>
      </c>
      <c r="V220" s="79"/>
      <c r="W220" s="124">
        <v>104.79300000000001</v>
      </c>
      <c r="X220" s="43">
        <v>1.7736999999999999E-2</v>
      </c>
      <c r="Y220" s="43">
        <v>1.0252000000000001E-2</v>
      </c>
      <c r="Z220" s="43">
        <v>8.5059999999999997E-3</v>
      </c>
      <c r="AA220" s="43">
        <v>7.5989999999999999E-3</v>
      </c>
      <c r="AB220" s="43">
        <v>-2.0999999999999999E-3</v>
      </c>
      <c r="AC220" s="43">
        <v>2.8313000000000001E-2</v>
      </c>
      <c r="AD220" s="43">
        <v>2.0212999999999998E-2</v>
      </c>
      <c r="AE220" s="43">
        <v>3.1913999999999998E-2</v>
      </c>
      <c r="AF220" s="43">
        <v>1.9574000000000001E-2</v>
      </c>
      <c r="AG220" s="43">
        <v>6.4049999999999996E-2</v>
      </c>
      <c r="AH220" s="43">
        <v>2.7442000000000001E-2</v>
      </c>
      <c r="AI220" s="43">
        <v>3.4259999999999998E-3</v>
      </c>
      <c r="AJ220" s="43">
        <v>1.3764999999999999E-2</v>
      </c>
      <c r="AK220" s="43">
        <v>-1.2600000000000001E-3</v>
      </c>
      <c r="AL220" s="43">
        <v>1.2807000000000001E-2</v>
      </c>
      <c r="AM220" s="47">
        <v>3.7033000000000003E-2</v>
      </c>
      <c r="AN220" s="100">
        <v>1.8704437499999997E-2</v>
      </c>
      <c r="AO220" s="118">
        <v>1.6657491823876124E-2</v>
      </c>
      <c r="AP220" s="275"/>
    </row>
    <row r="221" spans="2:42" x14ac:dyDescent="0.25">
      <c r="B221" s="274"/>
      <c r="C221" s="124">
        <v>105.29</v>
      </c>
      <c r="D221" s="43">
        <v>0.89518900000000001</v>
      </c>
      <c r="E221" s="43">
        <v>0.91973000000000005</v>
      </c>
      <c r="F221" s="43">
        <v>0.90488500000000005</v>
      </c>
      <c r="G221" s="43">
        <v>0.89872300000000005</v>
      </c>
      <c r="H221" s="43">
        <v>0.71941900000000003</v>
      </c>
      <c r="I221" s="43">
        <v>0.84160699999999999</v>
      </c>
      <c r="J221" s="43">
        <v>0.843557</v>
      </c>
      <c r="K221" s="43">
        <v>0.84941800000000001</v>
      </c>
      <c r="L221" s="43">
        <v>0.96655999999999997</v>
      </c>
      <c r="M221" s="43">
        <v>0.87475800000000004</v>
      </c>
      <c r="N221" s="43">
        <v>0.82184999999999997</v>
      </c>
      <c r="O221" s="43">
        <v>0.801535</v>
      </c>
      <c r="P221" s="43">
        <v>0.82471700000000003</v>
      </c>
      <c r="Q221" s="43">
        <v>0.73841400000000001</v>
      </c>
      <c r="R221" s="43">
        <v>0.90353600000000001</v>
      </c>
      <c r="S221" s="47">
        <v>0.68934200000000001</v>
      </c>
      <c r="T221" s="100">
        <v>0.84332750000000001</v>
      </c>
      <c r="U221" s="118">
        <v>7.6528940099807999E-2</v>
      </c>
      <c r="V221" s="79"/>
      <c r="W221" s="124">
        <v>105.29</v>
      </c>
      <c r="X221" s="43">
        <v>2.7567999999999999E-2</v>
      </c>
      <c r="Y221" s="43">
        <v>6.4250000000000002E-3</v>
      </c>
      <c r="Z221" s="43">
        <v>1.4413E-2</v>
      </c>
      <c r="AA221" s="43">
        <v>-1.25E-3</v>
      </c>
      <c r="AB221" s="43">
        <v>4.6059999999999999E-3</v>
      </c>
      <c r="AC221" s="43">
        <v>1.9157E-2</v>
      </c>
      <c r="AD221" s="43">
        <v>3.5074000000000001E-2</v>
      </c>
      <c r="AE221" s="43">
        <v>2.2381000000000002E-2</v>
      </c>
      <c r="AF221" s="43">
        <v>2.3352000000000001E-2</v>
      </c>
      <c r="AG221" s="43">
        <v>5.4363000000000002E-2</v>
      </c>
      <c r="AH221" s="43">
        <v>3.2309999999999998E-2</v>
      </c>
      <c r="AI221" s="43">
        <v>7.2839999999999997E-3</v>
      </c>
      <c r="AJ221" s="43">
        <v>1.5212E-2</v>
      </c>
      <c r="AK221" s="43">
        <v>-2.0000000000000001E-4</v>
      </c>
      <c r="AL221" s="43">
        <v>1.0375000000000001E-2</v>
      </c>
      <c r="AM221" s="47">
        <v>2.6020000000000001E-2</v>
      </c>
      <c r="AN221" s="100">
        <v>1.8568125000000005E-2</v>
      </c>
      <c r="AO221" s="118">
        <v>1.4667967325093139E-2</v>
      </c>
      <c r="AP221" s="275"/>
    </row>
    <row r="222" spans="2:42" x14ac:dyDescent="0.25">
      <c r="B222" s="274"/>
      <c r="C222" s="124">
        <v>105.792</v>
      </c>
      <c r="D222" s="43">
        <v>0.88286100000000001</v>
      </c>
      <c r="E222" s="43">
        <v>0.92730900000000005</v>
      </c>
      <c r="F222" s="43">
        <v>0.89087000000000005</v>
      </c>
      <c r="G222" s="43">
        <v>0.881714</v>
      </c>
      <c r="H222" s="43">
        <v>0.746834</v>
      </c>
      <c r="I222" s="43">
        <v>0.80463899999999999</v>
      </c>
      <c r="J222" s="43">
        <v>0.84215099999999998</v>
      </c>
      <c r="K222" s="43">
        <v>0.87004499999999996</v>
      </c>
      <c r="L222" s="43">
        <v>0.99864900000000001</v>
      </c>
      <c r="M222" s="43">
        <v>0.88496399999999997</v>
      </c>
      <c r="N222" s="43">
        <v>0.83727200000000002</v>
      </c>
      <c r="O222" s="43">
        <v>0.79369299999999998</v>
      </c>
      <c r="P222" s="43">
        <v>0.843005</v>
      </c>
      <c r="Q222" s="43">
        <v>0.74972399999999995</v>
      </c>
      <c r="R222" s="43">
        <v>0.91447999999999996</v>
      </c>
      <c r="S222" s="47">
        <v>0.71778900000000001</v>
      </c>
      <c r="T222" s="100">
        <v>0.84912493749999995</v>
      </c>
      <c r="U222" s="118">
        <v>7.3610585426706815E-2</v>
      </c>
      <c r="V222" s="79"/>
      <c r="W222" s="124">
        <v>105.792</v>
      </c>
      <c r="X222" s="43">
        <v>1.6371E-2</v>
      </c>
      <c r="Y222" s="43">
        <v>7.1640000000000002E-3</v>
      </c>
      <c r="Z222" s="43">
        <v>2.9583000000000002E-2</v>
      </c>
      <c r="AA222" s="43">
        <v>9.5919999999999998E-3</v>
      </c>
      <c r="AB222" s="43">
        <v>5.365E-3</v>
      </c>
      <c r="AC222" s="43">
        <v>-4.8599999999999997E-3</v>
      </c>
      <c r="AD222" s="43">
        <v>2.2939999999999999E-2</v>
      </c>
      <c r="AE222" s="43">
        <v>6.0280000000000004E-3</v>
      </c>
      <c r="AF222" s="43">
        <v>1.5429E-2</v>
      </c>
      <c r="AG222" s="43">
        <v>6.2528E-2</v>
      </c>
      <c r="AH222" s="43">
        <v>5.3133E-2</v>
      </c>
      <c r="AI222" s="43">
        <v>8.2319999999999997E-3</v>
      </c>
      <c r="AJ222" s="43">
        <v>1.4211E-2</v>
      </c>
      <c r="AK222" s="43">
        <v>2.748E-3</v>
      </c>
      <c r="AL222" s="43">
        <v>5.9309999999999996E-3</v>
      </c>
      <c r="AM222" s="47">
        <v>3.8823000000000003E-2</v>
      </c>
      <c r="AN222" s="100">
        <v>1.8326124999999999E-2</v>
      </c>
      <c r="AO222" s="118">
        <v>1.8829974033881904E-2</v>
      </c>
      <c r="AP222" s="275"/>
    </row>
    <row r="223" spans="2:42" x14ac:dyDescent="0.25">
      <c r="B223" s="274"/>
      <c r="C223" s="124">
        <v>106.29</v>
      </c>
      <c r="D223" s="43">
        <v>0.90113799999999999</v>
      </c>
      <c r="E223" s="43">
        <v>0.90852299999999997</v>
      </c>
      <c r="F223" s="43">
        <v>0.899339</v>
      </c>
      <c r="G223" s="43">
        <v>0.88932699999999998</v>
      </c>
      <c r="H223" s="43">
        <v>0.73445300000000002</v>
      </c>
      <c r="I223" s="43">
        <v>0.82440400000000003</v>
      </c>
      <c r="J223" s="43">
        <v>0.84539900000000001</v>
      </c>
      <c r="K223" s="43">
        <v>0.87066299999999996</v>
      </c>
      <c r="L223" s="43">
        <v>0.95089100000000004</v>
      </c>
      <c r="M223" s="43">
        <v>0.86006800000000005</v>
      </c>
      <c r="N223" s="43">
        <v>0.83839900000000001</v>
      </c>
      <c r="O223" s="43">
        <v>0.81406199999999995</v>
      </c>
      <c r="P223" s="43">
        <v>0.82699800000000001</v>
      </c>
      <c r="Q223" s="43">
        <v>0.73564700000000005</v>
      </c>
      <c r="R223" s="43">
        <v>0.89602700000000002</v>
      </c>
      <c r="S223" s="47">
        <v>0.70077900000000004</v>
      </c>
      <c r="T223" s="100">
        <v>0.84350731250000022</v>
      </c>
      <c r="U223" s="118">
        <v>6.9999273089291186E-2</v>
      </c>
      <c r="V223" s="79"/>
      <c r="W223" s="124">
        <v>106.29</v>
      </c>
      <c r="X223" s="43">
        <v>1.2798E-2</v>
      </c>
      <c r="Y223" s="43">
        <v>2.1090000000000002E-3</v>
      </c>
      <c r="Z223" s="43">
        <v>6.0800000000000003E-3</v>
      </c>
      <c r="AA223" s="43">
        <v>9.9299999999999996E-3</v>
      </c>
      <c r="AB223" s="43">
        <v>1.6594000000000001E-2</v>
      </c>
      <c r="AC223" s="43">
        <v>3.168E-2</v>
      </c>
      <c r="AD223" s="43">
        <v>2.4773E-2</v>
      </c>
      <c r="AE223" s="43">
        <v>1.9411999999999999E-2</v>
      </c>
      <c r="AF223" s="43">
        <v>2.2689000000000001E-2</v>
      </c>
      <c r="AG223" s="43">
        <v>4.2444999999999997E-2</v>
      </c>
      <c r="AH223" s="43">
        <v>3.7067999999999997E-2</v>
      </c>
      <c r="AI223" s="43">
        <v>3.5990000000000002E-3</v>
      </c>
      <c r="AJ223" s="43">
        <v>9.861E-3</v>
      </c>
      <c r="AK223" s="43">
        <v>-9.0299999999999998E-3</v>
      </c>
      <c r="AL223" s="43">
        <v>8.2660000000000008E-3</v>
      </c>
      <c r="AM223" s="47">
        <v>4.3416000000000003E-2</v>
      </c>
      <c r="AN223" s="100">
        <v>1.7605625E-2</v>
      </c>
      <c r="AO223" s="118">
        <v>1.5164441283806004E-2</v>
      </c>
      <c r="AP223" s="275"/>
    </row>
    <row r="224" spans="2:42" x14ac:dyDescent="0.25">
      <c r="B224" s="274"/>
      <c r="C224" s="124">
        <v>106.79300000000001</v>
      </c>
      <c r="D224" s="43">
        <v>0.907439</v>
      </c>
      <c r="E224" s="43">
        <v>0.92249300000000001</v>
      </c>
      <c r="F224" s="43">
        <v>0.88425500000000001</v>
      </c>
      <c r="G224" s="43">
        <v>0.88850099999999999</v>
      </c>
      <c r="H224" s="43">
        <v>0.73767000000000005</v>
      </c>
      <c r="I224" s="43">
        <v>0.83346200000000004</v>
      </c>
      <c r="J224" s="43">
        <v>0.85921099999999995</v>
      </c>
      <c r="K224" s="43">
        <v>0.84778799999999999</v>
      </c>
      <c r="L224" s="43">
        <v>0.97498399999999996</v>
      </c>
      <c r="M224" s="43">
        <v>0.87145399999999995</v>
      </c>
      <c r="N224" s="43">
        <v>0.82441600000000004</v>
      </c>
      <c r="O224" s="43">
        <v>0.81173700000000004</v>
      </c>
      <c r="P224" s="43">
        <v>0.82216800000000001</v>
      </c>
      <c r="Q224" s="43">
        <v>0.74641800000000003</v>
      </c>
      <c r="R224" s="43">
        <v>0.892517</v>
      </c>
      <c r="S224" s="47">
        <v>0.69091100000000005</v>
      </c>
      <c r="T224" s="100">
        <v>0.84471400000000008</v>
      </c>
      <c r="U224" s="118">
        <v>7.3287168328432475E-2</v>
      </c>
      <c r="V224" s="79"/>
      <c r="W224" s="124">
        <v>106.79300000000001</v>
      </c>
      <c r="X224" s="43">
        <v>1.7631999999999998E-2</v>
      </c>
      <c r="Y224" s="43">
        <v>1.4801E-2</v>
      </c>
      <c r="Z224" s="43">
        <v>3.258E-3</v>
      </c>
      <c r="AA224" s="43">
        <v>1.4514000000000001E-2</v>
      </c>
      <c r="AB224" s="43">
        <v>-1.056E-2</v>
      </c>
      <c r="AC224" s="43">
        <v>1.1559E-2</v>
      </c>
      <c r="AD224" s="43">
        <v>2.9482999999999999E-2</v>
      </c>
      <c r="AE224" s="43">
        <v>2.903E-2</v>
      </c>
      <c r="AF224" s="43">
        <v>3.1986000000000001E-2</v>
      </c>
      <c r="AG224" s="43">
        <v>6.3935000000000006E-2</v>
      </c>
      <c r="AH224" s="43">
        <v>4.7159E-2</v>
      </c>
      <c r="AI224" s="43">
        <v>7.2659999999999999E-3</v>
      </c>
      <c r="AJ224" s="43">
        <v>1.5143999999999999E-2</v>
      </c>
      <c r="AK224" s="43">
        <v>-5.5300000000000002E-3</v>
      </c>
      <c r="AL224" s="43">
        <v>1.4498E-2</v>
      </c>
      <c r="AM224" s="47">
        <v>6.5533999999999995E-2</v>
      </c>
      <c r="AN224" s="100">
        <v>2.18568125E-2</v>
      </c>
      <c r="AO224" s="118">
        <v>2.1935039345664129E-2</v>
      </c>
      <c r="AP224" s="275"/>
    </row>
    <row r="225" spans="2:42" x14ac:dyDescent="0.25">
      <c r="B225" s="274"/>
      <c r="C225" s="124">
        <v>107.29</v>
      </c>
      <c r="D225" s="43">
        <v>0.87278900000000004</v>
      </c>
      <c r="E225" s="43">
        <v>0.92924499999999999</v>
      </c>
      <c r="F225" s="43">
        <v>0.88944900000000005</v>
      </c>
      <c r="G225" s="43">
        <v>0.89470499999999997</v>
      </c>
      <c r="H225" s="43">
        <v>0.75277899999999998</v>
      </c>
      <c r="I225" s="43">
        <v>0.82596599999999998</v>
      </c>
      <c r="J225" s="43">
        <v>0.86199599999999998</v>
      </c>
      <c r="K225" s="43">
        <v>0.85189800000000004</v>
      </c>
      <c r="L225" s="43">
        <v>0.97444900000000001</v>
      </c>
      <c r="M225" s="43">
        <v>0.88494899999999999</v>
      </c>
      <c r="N225" s="43">
        <v>0.81834099999999999</v>
      </c>
      <c r="O225" s="43">
        <v>0.81389400000000001</v>
      </c>
      <c r="P225" s="43">
        <v>0.86759299999999995</v>
      </c>
      <c r="Q225" s="43">
        <v>0.76948899999999998</v>
      </c>
      <c r="R225" s="43">
        <v>0.89755600000000002</v>
      </c>
      <c r="S225" s="47">
        <v>0.73123700000000003</v>
      </c>
      <c r="T225" s="100">
        <v>0.85227093750000005</v>
      </c>
      <c r="U225" s="118">
        <v>6.4612226329561651E-2</v>
      </c>
      <c r="V225" s="79"/>
      <c r="W225" s="124">
        <v>107.29</v>
      </c>
      <c r="X225" s="43">
        <v>1.3557E-2</v>
      </c>
      <c r="Y225" s="43">
        <v>2.2659999999999998E-3</v>
      </c>
      <c r="Z225" s="43">
        <v>1.4323000000000001E-2</v>
      </c>
      <c r="AA225" s="43">
        <v>1.5245999999999999E-2</v>
      </c>
      <c r="AB225" s="43">
        <v>-6.1500000000000001E-3</v>
      </c>
      <c r="AC225" s="43">
        <v>1.5925000000000002E-2</v>
      </c>
      <c r="AD225" s="43">
        <v>3.6311999999999997E-2</v>
      </c>
      <c r="AE225" s="43">
        <v>2.1717E-2</v>
      </c>
      <c r="AF225" s="43">
        <v>3.63E-3</v>
      </c>
      <c r="AG225" s="43">
        <v>5.0437999999999997E-2</v>
      </c>
      <c r="AH225" s="43">
        <v>3.1953000000000002E-2</v>
      </c>
      <c r="AI225" s="43">
        <v>7.3350000000000004E-3</v>
      </c>
      <c r="AJ225" s="43">
        <v>1.1025E-2</v>
      </c>
      <c r="AK225" s="43">
        <v>-4.2399999999999998E-3</v>
      </c>
      <c r="AL225" s="43">
        <v>1.0316000000000001E-2</v>
      </c>
      <c r="AM225" s="47">
        <v>2.9263999999999998E-2</v>
      </c>
      <c r="AN225" s="100">
        <v>1.58073125E-2</v>
      </c>
      <c r="AO225" s="118">
        <v>1.515363610367162E-2</v>
      </c>
      <c r="AP225" s="275"/>
    </row>
    <row r="226" spans="2:42" x14ac:dyDescent="0.25">
      <c r="B226" s="274"/>
      <c r="C226" s="124">
        <v>107.792</v>
      </c>
      <c r="D226" s="43">
        <v>0.89092000000000005</v>
      </c>
      <c r="E226" s="43">
        <v>0.91844099999999995</v>
      </c>
      <c r="F226" s="43">
        <v>0.89773999999999998</v>
      </c>
      <c r="G226" s="43">
        <v>0.85481099999999999</v>
      </c>
      <c r="H226" s="43">
        <v>0.729016</v>
      </c>
      <c r="I226" s="43">
        <v>0.834866</v>
      </c>
      <c r="J226" s="43">
        <v>0.86262099999999997</v>
      </c>
      <c r="K226" s="43">
        <v>0.87353899999999995</v>
      </c>
      <c r="L226" s="43">
        <v>0.93766400000000005</v>
      </c>
      <c r="M226" s="43">
        <v>0.87610699999999997</v>
      </c>
      <c r="N226" s="43">
        <v>0.81727899999999998</v>
      </c>
      <c r="O226" s="43">
        <v>0.82594000000000001</v>
      </c>
      <c r="P226" s="43">
        <v>0.85808300000000004</v>
      </c>
      <c r="Q226" s="43">
        <v>0.767818</v>
      </c>
      <c r="R226" s="43">
        <v>0.89783999999999997</v>
      </c>
      <c r="S226" s="47">
        <v>0.70408499999999996</v>
      </c>
      <c r="T226" s="100">
        <v>0.8466731249999998</v>
      </c>
      <c r="U226" s="118">
        <v>6.5563450002650112E-2</v>
      </c>
      <c r="V226" s="79"/>
      <c r="W226" s="124">
        <v>107.792</v>
      </c>
      <c r="X226" s="43">
        <v>7.2919999999999999E-3</v>
      </c>
      <c r="Y226" s="43">
        <v>1.727E-3</v>
      </c>
      <c r="Z226" s="43">
        <v>1.5211000000000001E-2</v>
      </c>
      <c r="AA226" s="43">
        <v>1.5879999999999998E-2</v>
      </c>
      <c r="AB226" s="43">
        <v>1.4890000000000001E-3</v>
      </c>
      <c r="AC226" s="43">
        <v>2.2000000000000001E-3</v>
      </c>
      <c r="AD226" s="43">
        <v>3.0709E-2</v>
      </c>
      <c r="AE226" s="43">
        <v>3.5430000000000001E-3</v>
      </c>
      <c r="AF226" s="43">
        <v>2.2173999999999999E-2</v>
      </c>
      <c r="AG226" s="43">
        <v>5.1539000000000001E-2</v>
      </c>
      <c r="AH226" s="43">
        <v>4.7802999999999998E-2</v>
      </c>
      <c r="AI226" s="43">
        <v>7.1789999999999996E-3</v>
      </c>
      <c r="AJ226" s="43">
        <v>1.823E-2</v>
      </c>
      <c r="AK226" s="43">
        <v>-5.8100000000000001E-3</v>
      </c>
      <c r="AL226" s="43">
        <v>1.554E-2</v>
      </c>
      <c r="AM226" s="47">
        <v>4.9910000000000003E-2</v>
      </c>
      <c r="AN226" s="100">
        <v>1.7788499999999999E-2</v>
      </c>
      <c r="AO226" s="118">
        <v>1.8298768621594914E-2</v>
      </c>
      <c r="AP226" s="275"/>
    </row>
    <row r="227" spans="2:42" x14ac:dyDescent="0.25">
      <c r="B227" s="274"/>
      <c r="C227" s="124">
        <v>108.29</v>
      </c>
      <c r="D227" s="43">
        <v>0.89641199999999999</v>
      </c>
      <c r="E227" s="43">
        <v>0.94801899999999995</v>
      </c>
      <c r="F227" s="43">
        <v>0.89197400000000004</v>
      </c>
      <c r="G227" s="43">
        <v>0.88328600000000002</v>
      </c>
      <c r="H227" s="43">
        <v>0.74324400000000002</v>
      </c>
      <c r="I227" s="43">
        <v>0.85769899999999999</v>
      </c>
      <c r="J227" s="43">
        <v>0.85714500000000005</v>
      </c>
      <c r="K227" s="43">
        <v>0.85315399999999997</v>
      </c>
      <c r="L227" s="43">
        <v>0.94446600000000003</v>
      </c>
      <c r="M227" s="43">
        <v>0.89243899999999998</v>
      </c>
      <c r="N227" s="43">
        <v>0.82545800000000003</v>
      </c>
      <c r="O227" s="43">
        <v>0.81043900000000002</v>
      </c>
      <c r="P227" s="43">
        <v>0.85129200000000005</v>
      </c>
      <c r="Q227" s="43">
        <v>0.76243099999999997</v>
      </c>
      <c r="R227" s="43">
        <v>0.92713500000000004</v>
      </c>
      <c r="S227" s="47">
        <v>0.72170900000000004</v>
      </c>
      <c r="T227" s="100">
        <v>0.85414387500000011</v>
      </c>
      <c r="U227" s="118">
        <v>6.7746885068737037E-2</v>
      </c>
      <c r="V227" s="79"/>
      <c r="W227" s="124">
        <v>108.29</v>
      </c>
      <c r="X227" s="43">
        <v>6.0629999999999998E-3</v>
      </c>
      <c r="Y227" s="43">
        <v>3.594E-3</v>
      </c>
      <c r="Z227" s="43">
        <v>1.7638000000000001E-2</v>
      </c>
      <c r="AA227" s="43">
        <v>-3.9500000000000004E-3</v>
      </c>
      <c r="AB227" s="43">
        <v>1.3755E-2</v>
      </c>
      <c r="AC227" s="43">
        <v>1.7922E-2</v>
      </c>
      <c r="AD227" s="43">
        <v>4.2888999999999997E-2</v>
      </c>
      <c r="AE227" s="43">
        <v>2.9784000000000001E-2</v>
      </c>
      <c r="AF227" s="43">
        <v>2.0347000000000001E-2</v>
      </c>
      <c r="AG227" s="43">
        <v>4.7613999999999997E-2</v>
      </c>
      <c r="AH227" s="43">
        <v>1.7819000000000002E-2</v>
      </c>
      <c r="AI227" s="43">
        <v>8.6549999999999995E-3</v>
      </c>
      <c r="AJ227" s="43">
        <v>1.5375E-2</v>
      </c>
      <c r="AK227" s="43">
        <v>2.7789999999999998E-3</v>
      </c>
      <c r="AL227" s="43">
        <v>1.0132E-2</v>
      </c>
      <c r="AM227" s="47">
        <v>3.1234999999999999E-2</v>
      </c>
      <c r="AN227" s="100">
        <v>1.7603187499999999E-2</v>
      </c>
      <c r="AO227" s="118">
        <v>1.4262513519567067E-2</v>
      </c>
      <c r="AP227" s="275"/>
    </row>
    <row r="228" spans="2:42" x14ac:dyDescent="0.25">
      <c r="B228" s="274"/>
      <c r="C228" s="124">
        <v>108.791</v>
      </c>
      <c r="D228" s="43">
        <v>0.88919300000000001</v>
      </c>
      <c r="E228" s="43">
        <v>0.961781</v>
      </c>
      <c r="F228" s="43">
        <v>0.89076900000000003</v>
      </c>
      <c r="G228" s="43">
        <v>0.88364200000000004</v>
      </c>
      <c r="H228" s="43">
        <v>0.71566700000000005</v>
      </c>
      <c r="I228" s="43">
        <v>0.83215099999999997</v>
      </c>
      <c r="J228" s="43">
        <v>0.85276700000000005</v>
      </c>
      <c r="K228" s="43">
        <v>0.86959299999999995</v>
      </c>
      <c r="L228" s="43">
        <v>0.97368399999999999</v>
      </c>
      <c r="M228" s="43">
        <v>0.871286</v>
      </c>
      <c r="N228" s="43">
        <v>0.80825100000000005</v>
      </c>
      <c r="O228" s="43">
        <v>0.805728</v>
      </c>
      <c r="P228" s="43">
        <v>0.83726699999999998</v>
      </c>
      <c r="Q228" s="43">
        <v>0.78750900000000001</v>
      </c>
      <c r="R228" s="43">
        <v>0.89312400000000003</v>
      </c>
      <c r="S228" s="47">
        <v>0.73220499999999999</v>
      </c>
      <c r="T228" s="100">
        <v>0.85028856250000007</v>
      </c>
      <c r="U228" s="118">
        <v>7.0633108609649192E-2</v>
      </c>
      <c r="V228" s="79"/>
      <c r="W228" s="124">
        <v>108.791</v>
      </c>
      <c r="X228" s="43">
        <v>2.2297000000000001E-2</v>
      </c>
      <c r="Y228" s="43">
        <v>5.5700000000000003E-3</v>
      </c>
      <c r="Z228" s="43">
        <v>1.3377E-2</v>
      </c>
      <c r="AA228" s="43">
        <v>1.4056000000000001E-2</v>
      </c>
      <c r="AB228" s="43">
        <v>-2.8E-3</v>
      </c>
      <c r="AC228" s="43">
        <v>4.7549999999999997E-3</v>
      </c>
      <c r="AD228" s="43">
        <v>4.3324000000000001E-2</v>
      </c>
      <c r="AE228" s="43">
        <v>6.7349999999999997E-3</v>
      </c>
      <c r="AF228" s="43">
        <v>1.5429E-2</v>
      </c>
      <c r="AG228" s="43">
        <v>6.8529999999999994E-2</v>
      </c>
      <c r="AH228" s="43">
        <v>3.2309999999999998E-2</v>
      </c>
      <c r="AI228" s="43">
        <v>7.0930000000000003E-3</v>
      </c>
      <c r="AJ228" s="43">
        <v>2.6943000000000002E-2</v>
      </c>
      <c r="AK228" s="43">
        <v>5.2009999999999999E-3</v>
      </c>
      <c r="AL228" s="43">
        <v>1.2019E-2</v>
      </c>
      <c r="AM228" s="47">
        <v>3.0681E-2</v>
      </c>
      <c r="AN228" s="100">
        <v>1.9095000000000001E-2</v>
      </c>
      <c r="AO228" s="118">
        <v>1.8057295223814666E-2</v>
      </c>
      <c r="AP228" s="275"/>
    </row>
    <row r="229" spans="2:42" x14ac:dyDescent="0.25">
      <c r="B229" s="274"/>
      <c r="C229" s="124">
        <v>109.292</v>
      </c>
      <c r="D229" s="43">
        <v>0.91134599999999999</v>
      </c>
      <c r="E229" s="43">
        <v>0.94025599999999998</v>
      </c>
      <c r="F229" s="43">
        <v>0.880158</v>
      </c>
      <c r="G229" s="43">
        <v>0.85754200000000003</v>
      </c>
      <c r="H229" s="43">
        <v>0.76215900000000003</v>
      </c>
      <c r="I229" s="43">
        <v>0.80443399999999998</v>
      </c>
      <c r="J229" s="43">
        <v>0.86067300000000002</v>
      </c>
      <c r="K229" s="43">
        <v>0.84558199999999994</v>
      </c>
      <c r="L229" s="43">
        <v>1.0027790000000001</v>
      </c>
      <c r="M229" s="43">
        <v>0.88206499999999999</v>
      </c>
      <c r="N229" s="43">
        <v>0.82065299999999997</v>
      </c>
      <c r="O229" s="43">
        <v>0.82121</v>
      </c>
      <c r="P229" s="43">
        <v>0.83022700000000005</v>
      </c>
      <c r="Q229" s="43">
        <v>0.77909499999999998</v>
      </c>
      <c r="R229" s="43">
        <v>0.90913500000000003</v>
      </c>
      <c r="S229" s="47">
        <v>0.76305299999999998</v>
      </c>
      <c r="T229" s="100">
        <v>0.85439793750000015</v>
      </c>
      <c r="U229" s="118">
        <v>6.584175208530299E-2</v>
      </c>
      <c r="V229" s="79"/>
      <c r="W229" s="124">
        <v>109.292</v>
      </c>
      <c r="X229" s="43">
        <v>1.2094000000000001E-2</v>
      </c>
      <c r="Y229" s="43">
        <v>1.1953999999999999E-2</v>
      </c>
      <c r="Z229" s="43">
        <v>1.0374E-2</v>
      </c>
      <c r="AA229" s="43">
        <v>7.6759999999999997E-3</v>
      </c>
      <c r="AB229" s="43">
        <v>1.2949999999999999E-3</v>
      </c>
      <c r="AC229" s="43">
        <v>5.8791999999999997E-2</v>
      </c>
      <c r="AD229" s="43">
        <v>2.5048000000000001E-2</v>
      </c>
      <c r="AE229" s="43">
        <v>2.3358E-2</v>
      </c>
      <c r="AF229" s="43">
        <v>3.0367000000000002E-2</v>
      </c>
      <c r="AG229" s="43">
        <v>7.1679999999999994E-2</v>
      </c>
      <c r="AH229" s="43">
        <v>2.9659999999999999E-2</v>
      </c>
      <c r="AI229" s="43">
        <v>6.0930000000000003E-3</v>
      </c>
      <c r="AJ229" s="43">
        <v>1.3764999999999999E-2</v>
      </c>
      <c r="AK229" s="43">
        <v>-4.1900000000000001E-3</v>
      </c>
      <c r="AL229" s="43">
        <v>9.1310000000000002E-3</v>
      </c>
      <c r="AM229" s="47">
        <v>3.0294999999999999E-2</v>
      </c>
      <c r="AN229" s="100">
        <v>2.1086999999999998E-2</v>
      </c>
      <c r="AO229" s="118">
        <v>2.026080667364127E-2</v>
      </c>
      <c r="AP229" s="275"/>
    </row>
    <row r="230" spans="2:42" x14ac:dyDescent="0.25">
      <c r="B230" s="274"/>
      <c r="C230" s="124">
        <v>109.791</v>
      </c>
      <c r="D230" s="43">
        <v>0.90770099999999998</v>
      </c>
      <c r="E230" s="43">
        <v>0.95109100000000002</v>
      </c>
      <c r="F230" s="43">
        <v>0.91597799999999996</v>
      </c>
      <c r="G230" s="43">
        <v>0.87800199999999995</v>
      </c>
      <c r="H230" s="43">
        <v>0.72739900000000002</v>
      </c>
      <c r="I230" s="43">
        <v>0.83828800000000003</v>
      </c>
      <c r="J230" s="43">
        <v>0.885548</v>
      </c>
      <c r="K230" s="43">
        <v>0.84656100000000001</v>
      </c>
      <c r="L230" s="43">
        <v>0.97000699999999995</v>
      </c>
      <c r="M230" s="43">
        <v>0.87150399999999995</v>
      </c>
      <c r="N230" s="43">
        <v>0.81554700000000002</v>
      </c>
      <c r="O230" s="43">
        <v>0.80984199999999995</v>
      </c>
      <c r="P230" s="43">
        <v>0.83939200000000003</v>
      </c>
      <c r="Q230" s="43">
        <v>0.77348600000000001</v>
      </c>
      <c r="R230" s="43">
        <v>0.88524199999999997</v>
      </c>
      <c r="S230" s="47">
        <v>0.75251000000000001</v>
      </c>
      <c r="T230" s="100">
        <v>0.85425612500000003</v>
      </c>
      <c r="U230" s="118">
        <v>6.7929782619873966E-2</v>
      </c>
      <c r="V230" s="79"/>
      <c r="W230" s="124">
        <v>109.791</v>
      </c>
      <c r="X230" s="43">
        <v>4.0419999999999996E-3</v>
      </c>
      <c r="Y230" s="43">
        <v>1.2128E-2</v>
      </c>
      <c r="Z230" s="43">
        <v>4.4749999999999998E-3</v>
      </c>
      <c r="AA230" s="43">
        <v>2.5209999999999998E-3</v>
      </c>
      <c r="AB230" s="43">
        <v>-5.6999999999999998E-4</v>
      </c>
      <c r="AC230" s="43">
        <v>-1.2659999999999999E-2</v>
      </c>
      <c r="AD230" s="43">
        <v>2.3524E-2</v>
      </c>
      <c r="AE230" s="43">
        <v>8.6890000000000005E-3</v>
      </c>
      <c r="AF230" s="43">
        <v>3.1618E-2</v>
      </c>
      <c r="AG230" s="43">
        <v>5.0715999999999997E-2</v>
      </c>
      <c r="AH230" s="43">
        <v>2.247E-2</v>
      </c>
      <c r="AI230" s="43">
        <v>6.9290000000000003E-3</v>
      </c>
      <c r="AJ230" s="43">
        <v>1.9116000000000001E-2</v>
      </c>
      <c r="AK230" s="43">
        <v>-3.5999999999999999E-3</v>
      </c>
      <c r="AL230" s="43">
        <v>1.1396999999999999E-2</v>
      </c>
      <c r="AM230" s="47">
        <v>3.3381000000000001E-2</v>
      </c>
      <c r="AN230" s="100">
        <v>1.3385999999999999E-2</v>
      </c>
      <c r="AO230" s="118">
        <v>1.6040805927384074E-2</v>
      </c>
      <c r="AP230" s="275"/>
    </row>
    <row r="231" spans="2:42" x14ac:dyDescent="0.25">
      <c r="B231" s="274"/>
      <c r="C231" s="124">
        <v>110.291</v>
      </c>
      <c r="D231" s="43">
        <v>0.898509</v>
      </c>
      <c r="E231" s="43">
        <v>0.94008800000000003</v>
      </c>
      <c r="F231" s="43">
        <v>0.90734700000000001</v>
      </c>
      <c r="G231" s="43">
        <v>0.86740099999999998</v>
      </c>
      <c r="H231" s="43">
        <v>0.75230900000000001</v>
      </c>
      <c r="I231" s="43">
        <v>0.83164199999999999</v>
      </c>
      <c r="J231" s="43">
        <v>0.87404300000000001</v>
      </c>
      <c r="K231" s="43">
        <v>0.834345</v>
      </c>
      <c r="L231" s="43">
        <v>0.98774700000000004</v>
      </c>
      <c r="M231" s="43">
        <v>0.86423899999999998</v>
      </c>
      <c r="N231" s="43">
        <v>0.82519399999999998</v>
      </c>
      <c r="O231" s="43">
        <v>0.80791100000000005</v>
      </c>
      <c r="P231" s="43">
        <v>0.84605300000000006</v>
      </c>
      <c r="Q231" s="43">
        <v>0.78169299999999997</v>
      </c>
      <c r="R231" s="43">
        <v>0.90003</v>
      </c>
      <c r="S231" s="47">
        <v>0.75211700000000004</v>
      </c>
      <c r="T231" s="100">
        <v>0.85441674999999995</v>
      </c>
      <c r="U231" s="118">
        <v>6.469483647556426E-2</v>
      </c>
      <c r="V231" s="79"/>
      <c r="W231" s="124">
        <v>110.291</v>
      </c>
      <c r="X231" s="43">
        <v>7.4780000000000003E-3</v>
      </c>
      <c r="Y231" s="43">
        <v>6.9899999999999997E-3</v>
      </c>
      <c r="Z231" s="43">
        <v>2.9600000000000001E-2</v>
      </c>
      <c r="AA231" s="43">
        <v>1.3436999999999999E-2</v>
      </c>
      <c r="AB231" s="43">
        <v>8.0099999999999998E-3</v>
      </c>
      <c r="AC231" s="43">
        <v>1.3842999999999999E-2</v>
      </c>
      <c r="AD231" s="43">
        <v>2.8635000000000001E-2</v>
      </c>
      <c r="AE231" s="43">
        <v>1.8350000000000002E-2</v>
      </c>
      <c r="AF231" s="43">
        <v>2.0604000000000001E-2</v>
      </c>
      <c r="AG231" s="43">
        <v>4.5594000000000003E-2</v>
      </c>
      <c r="AH231" s="43">
        <v>3.2593999999999998E-2</v>
      </c>
      <c r="AI231" s="43">
        <v>-1.42E-3</v>
      </c>
      <c r="AJ231" s="43">
        <v>2.3741000000000002E-2</v>
      </c>
      <c r="AK231" s="43">
        <v>-3.1700000000000001E-3</v>
      </c>
      <c r="AL231" s="43">
        <v>1.2834999999999999E-2</v>
      </c>
      <c r="AM231" s="47">
        <v>4.5154E-2</v>
      </c>
      <c r="AN231" s="100">
        <v>1.8892187500000004E-2</v>
      </c>
      <c r="AO231" s="118">
        <v>1.4625001106410207E-2</v>
      </c>
      <c r="AP231" s="275"/>
    </row>
    <row r="232" spans="2:42" x14ac:dyDescent="0.25">
      <c r="B232" s="274"/>
      <c r="C232" s="124">
        <v>110.79300000000001</v>
      </c>
      <c r="D232" s="43">
        <v>0.92234499999999997</v>
      </c>
      <c r="E232" s="43">
        <v>0.93383700000000003</v>
      </c>
      <c r="F232" s="43">
        <v>0.88190999999999997</v>
      </c>
      <c r="G232" s="43">
        <v>0.87913399999999997</v>
      </c>
      <c r="H232" s="43">
        <v>0.72690399999999999</v>
      </c>
      <c r="I232" s="43">
        <v>0.81659300000000001</v>
      </c>
      <c r="J232" s="43">
        <v>0.86226800000000003</v>
      </c>
      <c r="K232" s="43">
        <v>0.84631400000000001</v>
      </c>
      <c r="L232" s="43">
        <v>0.98555899999999996</v>
      </c>
      <c r="M232" s="43">
        <v>0.86824999999999997</v>
      </c>
      <c r="N232" s="43">
        <v>0.83267500000000005</v>
      </c>
      <c r="O232" s="43">
        <v>0.82194599999999995</v>
      </c>
      <c r="P232" s="43">
        <v>0.840333</v>
      </c>
      <c r="Q232" s="43">
        <v>0.82908700000000002</v>
      </c>
      <c r="R232" s="43">
        <v>0.89858199999999999</v>
      </c>
      <c r="S232" s="47">
        <v>0.74576900000000002</v>
      </c>
      <c r="T232" s="100">
        <v>0.85571912499999991</v>
      </c>
      <c r="U232" s="118">
        <v>6.5110415320310561E-2</v>
      </c>
      <c r="V232" s="79"/>
      <c r="W232" s="124">
        <v>110.79300000000001</v>
      </c>
      <c r="X232" s="43">
        <v>1.3048000000000001E-2</v>
      </c>
      <c r="Y232" s="43">
        <v>2.2696000000000001E-2</v>
      </c>
      <c r="Z232" s="43">
        <v>1.7877000000000001E-2</v>
      </c>
      <c r="AA232" s="43">
        <v>7.9719999999999999E-3</v>
      </c>
      <c r="AB232" s="43">
        <v>-4.2700000000000004E-3</v>
      </c>
      <c r="AC232" s="43">
        <v>-1.235E-2</v>
      </c>
      <c r="AD232" s="43">
        <v>4.0356999999999997E-2</v>
      </c>
      <c r="AE232" s="43">
        <v>1.9591999999999998E-2</v>
      </c>
      <c r="AF232" s="43">
        <v>1.3184E-2</v>
      </c>
      <c r="AG232" s="43">
        <v>7.5249999999999997E-2</v>
      </c>
      <c r="AH232" s="43">
        <v>2.6155000000000001E-2</v>
      </c>
      <c r="AI232" s="43">
        <v>9.4899999999999997E-4</v>
      </c>
      <c r="AJ232" s="43">
        <v>8.6809999999999995E-3</v>
      </c>
      <c r="AK232" s="43">
        <v>-4.4999999999999997E-3</v>
      </c>
      <c r="AL232" s="43">
        <v>1.2407E-2</v>
      </c>
      <c r="AM232" s="47">
        <v>5.3031000000000002E-2</v>
      </c>
      <c r="AN232" s="100">
        <v>1.8129937499999998E-2</v>
      </c>
      <c r="AO232" s="118">
        <v>2.2473494252767338E-2</v>
      </c>
      <c r="AP232" s="275"/>
    </row>
    <row r="233" spans="2:42" x14ac:dyDescent="0.25">
      <c r="B233" s="274"/>
      <c r="C233" s="124">
        <v>111.291</v>
      </c>
      <c r="D233" s="43">
        <v>0.90127400000000002</v>
      </c>
      <c r="E233" s="43">
        <v>0.93163899999999999</v>
      </c>
      <c r="F233" s="43">
        <v>0.874444</v>
      </c>
      <c r="G233" s="43">
        <v>0.84923999999999999</v>
      </c>
      <c r="H233" s="43">
        <v>0.73211099999999996</v>
      </c>
      <c r="I233" s="43">
        <v>0.82618000000000003</v>
      </c>
      <c r="J233" s="43">
        <v>0.83896499999999996</v>
      </c>
      <c r="K233" s="43">
        <v>0.83299100000000004</v>
      </c>
      <c r="L233" s="43">
        <v>0.99870499999999995</v>
      </c>
      <c r="M233" s="43">
        <v>0.87377300000000002</v>
      </c>
      <c r="N233" s="43">
        <v>0.82854399999999995</v>
      </c>
      <c r="O233" s="43">
        <v>0.82090700000000005</v>
      </c>
      <c r="P233" s="43">
        <v>0.84806499999999996</v>
      </c>
      <c r="Q233" s="43">
        <v>0.81420599999999999</v>
      </c>
      <c r="R233" s="43">
        <v>0.90562299999999996</v>
      </c>
      <c r="S233" s="47">
        <v>0.78024000000000004</v>
      </c>
      <c r="T233" s="100">
        <v>0.85355668750000002</v>
      </c>
      <c r="U233" s="118">
        <v>6.2073261701228219E-2</v>
      </c>
      <c r="V233" s="79"/>
      <c r="W233" s="124">
        <v>111.291</v>
      </c>
      <c r="X233" s="43">
        <v>5.3030000000000004E-3</v>
      </c>
      <c r="Y233" s="43">
        <v>-4.6000000000000001E-4</v>
      </c>
      <c r="Z233" s="43">
        <v>1.5491E-2</v>
      </c>
      <c r="AA233" s="43">
        <v>6.437E-3</v>
      </c>
      <c r="AB233" s="43">
        <v>-6.5700000000000003E-3</v>
      </c>
      <c r="AC233" s="43">
        <v>8.9020000000000002E-3</v>
      </c>
      <c r="AD233" s="43">
        <v>2.8108000000000001E-2</v>
      </c>
      <c r="AE233" s="43">
        <v>2.8896999999999999E-2</v>
      </c>
      <c r="AF233" s="43">
        <v>2.8233000000000001E-2</v>
      </c>
      <c r="AG233" s="43">
        <v>4.3326000000000003E-2</v>
      </c>
      <c r="AH233" s="43">
        <v>1.1339999999999999E-2</v>
      </c>
      <c r="AI233" s="43">
        <v>9.6729999999999993E-3</v>
      </c>
      <c r="AJ233" s="43">
        <v>7.5319999999999996E-3</v>
      </c>
      <c r="AK233" s="43">
        <v>-7.6899999999999998E-3</v>
      </c>
      <c r="AL233" s="43">
        <v>1.1639E-2</v>
      </c>
      <c r="AM233" s="47">
        <v>3.0894999999999999E-2</v>
      </c>
      <c r="AN233" s="100">
        <v>1.3816E-2</v>
      </c>
      <c r="AO233" s="118">
        <v>1.4388370544760562E-2</v>
      </c>
      <c r="AP233" s="275"/>
    </row>
    <row r="234" spans="2:42" x14ac:dyDescent="0.25">
      <c r="B234" s="274"/>
      <c r="C234" s="124">
        <v>111.792</v>
      </c>
      <c r="D234" s="43">
        <v>0.93093199999999998</v>
      </c>
      <c r="E234" s="43">
        <v>0.95370900000000003</v>
      </c>
      <c r="F234" s="43">
        <v>0.898146</v>
      </c>
      <c r="G234" s="43">
        <v>0.87304800000000005</v>
      </c>
      <c r="H234" s="43">
        <v>0.72456799999999999</v>
      </c>
      <c r="I234" s="43">
        <v>0.83711100000000005</v>
      </c>
      <c r="J234" s="43">
        <v>0.84179999999999999</v>
      </c>
      <c r="K234" s="43">
        <v>0.84250499999999995</v>
      </c>
      <c r="L234" s="43">
        <v>0.99954100000000001</v>
      </c>
      <c r="M234" s="43">
        <v>0.86200900000000003</v>
      </c>
      <c r="N234" s="43">
        <v>0.81902799999999998</v>
      </c>
      <c r="O234" s="43">
        <v>0.804481</v>
      </c>
      <c r="P234" s="43">
        <v>0.83448999999999995</v>
      </c>
      <c r="Q234" s="43">
        <v>0.82226900000000003</v>
      </c>
      <c r="R234" s="43">
        <v>0.89365499999999998</v>
      </c>
      <c r="S234" s="47">
        <v>0.77177600000000002</v>
      </c>
      <c r="T234" s="100">
        <v>0.85681675000000013</v>
      </c>
      <c r="U234" s="118">
        <v>6.8316090918123629E-2</v>
      </c>
      <c r="V234" s="79"/>
      <c r="W234" s="124">
        <v>111.792</v>
      </c>
      <c r="X234" s="43">
        <v>1.5158E-2</v>
      </c>
      <c r="Y234" s="43">
        <v>1.1115E-2</v>
      </c>
      <c r="Z234" s="43">
        <v>1.0307999999999999E-2</v>
      </c>
      <c r="AA234" s="43">
        <v>6.7749999999999998E-3</v>
      </c>
      <c r="AB234" s="43">
        <v>-1.8780000000000002E-2</v>
      </c>
      <c r="AC234" s="43">
        <v>6.0590000000000001E-3</v>
      </c>
      <c r="AD234" s="43">
        <v>3.3653000000000002E-2</v>
      </c>
      <c r="AE234" s="43">
        <v>2.6948E-2</v>
      </c>
      <c r="AF234" s="43">
        <v>1.4583E-2</v>
      </c>
      <c r="AG234" s="43">
        <v>8.4104999999999999E-2</v>
      </c>
      <c r="AH234" s="43">
        <v>3.9895E-2</v>
      </c>
      <c r="AI234" s="43">
        <v>4.6340000000000001E-3</v>
      </c>
      <c r="AJ234" s="43">
        <v>2.5252E-2</v>
      </c>
      <c r="AK234" s="43">
        <v>7.85E-4</v>
      </c>
      <c r="AL234" s="43">
        <v>1.5296000000000001E-2</v>
      </c>
      <c r="AM234" s="47">
        <v>4.1411000000000003E-2</v>
      </c>
      <c r="AN234" s="100">
        <v>1.9824812499999997E-2</v>
      </c>
      <c r="AO234" s="118">
        <v>2.3024233295142901E-2</v>
      </c>
      <c r="AP234" s="275"/>
    </row>
    <row r="235" spans="2:42" x14ac:dyDescent="0.25">
      <c r="B235" s="274"/>
      <c r="C235" s="124">
        <v>112.29</v>
      </c>
      <c r="D235" s="43">
        <v>0.89836400000000005</v>
      </c>
      <c r="E235" s="43">
        <v>0.95519799999999999</v>
      </c>
      <c r="F235" s="43">
        <v>0.88856000000000002</v>
      </c>
      <c r="G235" s="43">
        <v>0.893459</v>
      </c>
      <c r="H235" s="43">
        <v>0.72107299999999996</v>
      </c>
      <c r="I235" s="43">
        <v>0.846329</v>
      </c>
      <c r="J235" s="43">
        <v>0.843279</v>
      </c>
      <c r="K235" s="43">
        <v>0.84843000000000002</v>
      </c>
      <c r="L235" s="43">
        <v>0.98753800000000003</v>
      </c>
      <c r="M235" s="43">
        <v>0.86972799999999995</v>
      </c>
      <c r="N235" s="43">
        <v>0.81755800000000001</v>
      </c>
      <c r="O235" s="43">
        <v>0.82732700000000003</v>
      </c>
      <c r="P235" s="43">
        <v>0.84891000000000005</v>
      </c>
      <c r="Q235" s="43">
        <v>0.83439600000000003</v>
      </c>
      <c r="R235" s="43">
        <v>0.89660399999999996</v>
      </c>
      <c r="S235" s="47">
        <v>0.75742500000000001</v>
      </c>
      <c r="T235" s="100">
        <v>0.85838612499999989</v>
      </c>
      <c r="U235" s="118">
        <v>6.5420936959432185E-2</v>
      </c>
      <c r="V235" s="79"/>
      <c r="W235" s="124">
        <v>112.29</v>
      </c>
      <c r="X235" s="43">
        <v>1.6702000000000002E-2</v>
      </c>
      <c r="Y235" s="43">
        <v>-5.2500000000000003E-3</v>
      </c>
      <c r="Z235" s="43">
        <v>1.5491E-2</v>
      </c>
      <c r="AA235" s="43">
        <v>3.0209999999999998E-3</v>
      </c>
      <c r="AB235" s="43">
        <v>-4.3800000000000002E-3</v>
      </c>
      <c r="AC235" s="43">
        <v>-1.1999999999999999E-3</v>
      </c>
      <c r="AD235" s="43">
        <v>2.5839000000000001E-2</v>
      </c>
      <c r="AE235" s="43">
        <v>1.4584E-2</v>
      </c>
      <c r="AF235" s="43">
        <v>7.9349999999999993E-3</v>
      </c>
      <c r="AG235" s="43">
        <v>5.7320999999999997E-2</v>
      </c>
      <c r="AH235" s="43">
        <v>2.9019E-2</v>
      </c>
      <c r="AI235" s="43">
        <v>1.0355E-2</v>
      </c>
      <c r="AJ235" s="43">
        <v>2.2332999999999999E-2</v>
      </c>
      <c r="AK235" s="43">
        <v>3.0899999999999999E-5</v>
      </c>
      <c r="AL235" s="43">
        <v>1.0658000000000001E-2</v>
      </c>
      <c r="AM235" s="47">
        <v>3.4389000000000003E-2</v>
      </c>
      <c r="AN235" s="100">
        <v>1.4802993749999998E-2</v>
      </c>
      <c r="AO235" s="118">
        <v>1.6418444912982014E-2</v>
      </c>
      <c r="AP235" s="275"/>
    </row>
    <row r="236" spans="2:42" x14ac:dyDescent="0.25">
      <c r="B236" s="274"/>
      <c r="C236" s="124">
        <v>112.792</v>
      </c>
      <c r="D236" s="43">
        <v>0.92282699999999995</v>
      </c>
      <c r="E236" s="43">
        <v>0.95227099999999998</v>
      </c>
      <c r="F236" s="43">
        <v>0.88672099999999998</v>
      </c>
      <c r="G236" s="43">
        <v>0.87700599999999995</v>
      </c>
      <c r="H236" s="43">
        <v>0.72240800000000005</v>
      </c>
      <c r="I236" s="43">
        <v>0.806921</v>
      </c>
      <c r="J236" s="43">
        <v>0.84059600000000001</v>
      </c>
      <c r="K236" s="43">
        <v>0.85140400000000005</v>
      </c>
      <c r="L236" s="43">
        <v>0.99291700000000005</v>
      </c>
      <c r="M236" s="43">
        <v>0.85637799999999997</v>
      </c>
      <c r="N236" s="43">
        <v>0.80473799999999995</v>
      </c>
      <c r="O236" s="43">
        <v>0.82079899999999995</v>
      </c>
      <c r="P236" s="43">
        <v>0.84839799999999999</v>
      </c>
      <c r="Q236" s="43">
        <v>0.87338400000000005</v>
      </c>
      <c r="R236" s="43">
        <v>0.90166299999999999</v>
      </c>
      <c r="S236" s="47">
        <v>0.78128799999999998</v>
      </c>
      <c r="T236" s="100">
        <v>0.85873243749999983</v>
      </c>
      <c r="U236" s="118">
        <v>6.6409738311956179E-2</v>
      </c>
      <c r="V236" s="79"/>
      <c r="W236" s="124">
        <v>112.792</v>
      </c>
      <c r="X236" s="43">
        <v>2.4035000000000001E-2</v>
      </c>
      <c r="Y236" s="43">
        <v>-1.6999999999999999E-3</v>
      </c>
      <c r="Z236" s="43">
        <v>1.7498E-2</v>
      </c>
      <c r="AA236" s="43">
        <v>7.0850000000000002E-3</v>
      </c>
      <c r="AB236" s="43">
        <v>-1E-3</v>
      </c>
      <c r="AC236" s="43">
        <v>-4.0400000000000002E-3</v>
      </c>
      <c r="AD236" s="43">
        <v>5.6547E-2</v>
      </c>
      <c r="AE236" s="43">
        <v>2.6193999999999999E-2</v>
      </c>
      <c r="AF236" s="43">
        <v>2.4934000000000001E-2</v>
      </c>
      <c r="AG236" s="43">
        <v>3.3168999999999997E-2</v>
      </c>
      <c r="AH236" s="43">
        <v>2.0539000000000002E-2</v>
      </c>
      <c r="AI236" s="43">
        <v>1.1408E-2</v>
      </c>
      <c r="AJ236" s="43">
        <v>1.3783999999999999E-2</v>
      </c>
      <c r="AK236" s="43">
        <v>-3.79E-3</v>
      </c>
      <c r="AL236" s="43">
        <v>1.374E-2</v>
      </c>
      <c r="AM236" s="47">
        <v>5.0652999999999997E-2</v>
      </c>
      <c r="AN236" s="100">
        <v>1.8065999999999999E-2</v>
      </c>
      <c r="AO236" s="118">
        <v>1.7978931874094561E-2</v>
      </c>
      <c r="AP236" s="275"/>
    </row>
    <row r="237" spans="2:42" x14ac:dyDescent="0.25">
      <c r="B237" s="274"/>
      <c r="C237" s="124">
        <v>113.292</v>
      </c>
      <c r="D237" s="43">
        <v>0.91471599999999997</v>
      </c>
      <c r="E237" s="43">
        <v>0.95038599999999995</v>
      </c>
      <c r="F237" s="43">
        <v>0.87803600000000004</v>
      </c>
      <c r="G237" s="43">
        <v>0.87487000000000004</v>
      </c>
      <c r="H237" s="43">
        <v>0.73796300000000004</v>
      </c>
      <c r="I237" s="43">
        <v>0.83452700000000002</v>
      </c>
      <c r="J237" s="43">
        <v>0.84048400000000001</v>
      </c>
      <c r="K237" s="43">
        <v>0.84679300000000002</v>
      </c>
      <c r="L237" s="43">
        <v>1.0182549999999999</v>
      </c>
      <c r="M237" s="43">
        <v>0.89993000000000001</v>
      </c>
      <c r="N237" s="43">
        <v>0.81138100000000002</v>
      </c>
      <c r="O237" s="43">
        <v>0.81844499999999998</v>
      </c>
      <c r="P237" s="43">
        <v>0.86368599999999995</v>
      </c>
      <c r="Q237" s="43">
        <v>0.861178</v>
      </c>
      <c r="R237" s="43">
        <v>0.90699300000000005</v>
      </c>
      <c r="S237" s="47">
        <v>0.78081</v>
      </c>
      <c r="T237" s="100">
        <v>0.86490331250000008</v>
      </c>
      <c r="U237" s="118">
        <v>6.6656559574902283E-2</v>
      </c>
      <c r="V237" s="79"/>
      <c r="W237" s="124">
        <v>113.292</v>
      </c>
      <c r="X237" s="43">
        <v>1.5424999999999999E-2</v>
      </c>
      <c r="Y237" s="43">
        <v>1.967E-3</v>
      </c>
      <c r="Z237" s="43">
        <v>1.7794000000000001E-2</v>
      </c>
      <c r="AA237" s="43">
        <v>6.0070000000000002E-3</v>
      </c>
      <c r="AB237" s="43">
        <v>8.1679999999999999E-3</v>
      </c>
      <c r="AC237" s="43">
        <v>3.0327E-2</v>
      </c>
      <c r="AD237" s="43">
        <v>3.4158000000000001E-2</v>
      </c>
      <c r="AE237" s="43">
        <v>1.6709000000000002E-2</v>
      </c>
      <c r="AF237" s="43">
        <v>1.3979999999999999E-3</v>
      </c>
      <c r="AG237" s="43">
        <v>4.9882999999999997E-2</v>
      </c>
      <c r="AH237" s="43">
        <v>2.3078000000000001E-2</v>
      </c>
      <c r="AI237" s="43">
        <v>9.2589999999999999E-3</v>
      </c>
      <c r="AJ237" s="43">
        <v>9.9450000000000007E-3</v>
      </c>
      <c r="AK237" s="43">
        <v>-6.8199999999999997E-3</v>
      </c>
      <c r="AL237" s="43">
        <v>1.0765E-2</v>
      </c>
      <c r="AM237" s="47">
        <v>4.8013E-2</v>
      </c>
      <c r="AN237" s="100">
        <v>1.7254749999999999E-2</v>
      </c>
      <c r="AO237" s="118">
        <v>1.6203766461330326E-2</v>
      </c>
      <c r="AP237" s="275"/>
    </row>
    <row r="238" spans="2:42" x14ac:dyDescent="0.25">
      <c r="B238" s="274"/>
      <c r="C238" s="124">
        <v>113.791</v>
      </c>
      <c r="D238" s="43">
        <v>0.93474699999999999</v>
      </c>
      <c r="E238" s="43">
        <v>0.97374099999999997</v>
      </c>
      <c r="F238" s="43">
        <v>0.890926</v>
      </c>
      <c r="G238" s="43">
        <v>0.87551699999999999</v>
      </c>
      <c r="H238" s="43">
        <v>0.72817900000000002</v>
      </c>
      <c r="I238" s="43">
        <v>0.81802699999999995</v>
      </c>
      <c r="J238" s="43">
        <v>0.848854</v>
      </c>
      <c r="K238" s="43">
        <v>0.83493799999999996</v>
      </c>
      <c r="L238" s="43">
        <v>0.99997499999999995</v>
      </c>
      <c r="M238" s="43">
        <v>0.87027399999999999</v>
      </c>
      <c r="N238" s="43">
        <v>0.80306500000000003</v>
      </c>
      <c r="O238" s="43">
        <v>0.81470100000000001</v>
      </c>
      <c r="P238" s="43">
        <v>0.841916</v>
      </c>
      <c r="Q238" s="43">
        <v>0.89021099999999997</v>
      </c>
      <c r="R238" s="43">
        <v>0.90304700000000004</v>
      </c>
      <c r="S238" s="47">
        <v>0.79136399999999996</v>
      </c>
      <c r="T238" s="100">
        <v>0.86371762500000004</v>
      </c>
      <c r="U238" s="118">
        <v>6.9371880770117023E-2</v>
      </c>
      <c r="V238" s="79"/>
      <c r="W238" s="124">
        <v>113.791</v>
      </c>
      <c r="X238" s="43">
        <v>4.7289999999999997E-3</v>
      </c>
      <c r="Y238" s="43">
        <v>-3.79E-3</v>
      </c>
      <c r="Z238" s="43">
        <v>8.8520000000000005E-3</v>
      </c>
      <c r="AA238" s="43">
        <v>1.1134E-2</v>
      </c>
      <c r="AB238" s="43">
        <v>4.4489999999999998E-3</v>
      </c>
      <c r="AC238" s="43">
        <v>1.6899999999999999E-4</v>
      </c>
      <c r="AD238" s="43">
        <v>2.4968000000000001E-2</v>
      </c>
      <c r="AE238" s="43">
        <v>2.6374000000000002E-2</v>
      </c>
      <c r="AF238" s="43">
        <v>3.0882E-2</v>
      </c>
      <c r="AG238" s="43">
        <v>3.6049999999999999E-2</v>
      </c>
      <c r="AH238" s="43">
        <v>3.5531E-2</v>
      </c>
      <c r="AI238" s="43">
        <v>5.4619999999999998E-3</v>
      </c>
      <c r="AJ238" s="43">
        <v>1.8494E-2</v>
      </c>
      <c r="AK238" s="43">
        <v>-8.0800000000000004E-3</v>
      </c>
      <c r="AL238" s="43">
        <v>1.515E-2</v>
      </c>
      <c r="AM238" s="47">
        <v>2.5062000000000001E-2</v>
      </c>
      <c r="AN238" s="100">
        <v>1.471475E-2</v>
      </c>
      <c r="AO238" s="118">
        <v>1.3961869958330556E-2</v>
      </c>
      <c r="AP238" s="275"/>
    </row>
    <row r="239" spans="2:42" x14ac:dyDescent="0.25">
      <c r="B239" s="274"/>
      <c r="C239" s="124">
        <v>114.292</v>
      </c>
      <c r="D239" s="43">
        <v>0.92911900000000003</v>
      </c>
      <c r="E239" s="43">
        <v>0.95908499999999997</v>
      </c>
      <c r="F239" s="43">
        <v>0.88709000000000005</v>
      </c>
      <c r="G239" s="43">
        <v>0.90279900000000002</v>
      </c>
      <c r="H239" s="43">
        <v>0.72399000000000002</v>
      </c>
      <c r="I239" s="43">
        <v>0.83606199999999997</v>
      </c>
      <c r="J239" s="43">
        <v>0.85007999999999995</v>
      </c>
      <c r="K239" s="43">
        <v>0.86285699999999999</v>
      </c>
      <c r="L239" s="43">
        <v>0.96854399999999996</v>
      </c>
      <c r="M239" s="43">
        <v>0.88702300000000001</v>
      </c>
      <c r="N239" s="43">
        <v>0.81067</v>
      </c>
      <c r="O239" s="43">
        <v>0.83712900000000001</v>
      </c>
      <c r="P239" s="43">
        <v>0.85141299999999998</v>
      </c>
      <c r="Q239" s="43">
        <v>0.90056099999999994</v>
      </c>
      <c r="R239" s="43">
        <v>0.908883</v>
      </c>
      <c r="S239" s="47">
        <v>0.78392099999999998</v>
      </c>
      <c r="T239" s="100">
        <v>0.86870162499999992</v>
      </c>
      <c r="U239" s="118">
        <v>6.350474389825797E-2</v>
      </c>
      <c r="V239" s="79"/>
      <c r="W239" s="124">
        <v>114.292</v>
      </c>
      <c r="X239" s="43">
        <v>1.8003999999999999E-2</v>
      </c>
      <c r="Y239" s="43">
        <v>1.851E-3</v>
      </c>
      <c r="Z239" s="43">
        <v>1.9538E-2</v>
      </c>
      <c r="AA239" s="43">
        <v>1.81E-3</v>
      </c>
      <c r="AB239" s="43">
        <v>1.2191E-2</v>
      </c>
      <c r="AC239" s="43">
        <v>2.0156E-2</v>
      </c>
      <c r="AD239" s="43">
        <v>4.2487999999999998E-2</v>
      </c>
      <c r="AE239" s="43">
        <v>2.6592000000000001E-2</v>
      </c>
      <c r="AF239" s="43">
        <v>1.549E-2</v>
      </c>
      <c r="AG239" s="43">
        <v>5.6909000000000001E-2</v>
      </c>
      <c r="AH239" s="43">
        <v>1.95E-2</v>
      </c>
      <c r="AI239" s="43">
        <v>5.1699999999999999E-4</v>
      </c>
      <c r="AJ239" s="43">
        <v>5.6940000000000003E-3</v>
      </c>
      <c r="AK239" s="43">
        <v>-1.9499999999999999E-3</v>
      </c>
      <c r="AL239" s="43">
        <v>1.4138E-2</v>
      </c>
      <c r="AM239" s="47">
        <v>2.9707000000000001E-2</v>
      </c>
      <c r="AN239" s="100">
        <v>1.7664687499999998E-2</v>
      </c>
      <c r="AO239" s="118">
        <v>1.5842716377855375E-2</v>
      </c>
      <c r="AP239" s="275"/>
    </row>
    <row r="240" spans="2:42" x14ac:dyDescent="0.25">
      <c r="B240" s="274"/>
      <c r="C240" s="124">
        <v>114.79300000000001</v>
      </c>
      <c r="D240" s="43">
        <v>0.91633399999999998</v>
      </c>
      <c r="E240" s="43">
        <v>0.98404700000000001</v>
      </c>
      <c r="F240" s="43">
        <v>0.88228300000000004</v>
      </c>
      <c r="G240" s="43">
        <v>0.90201100000000001</v>
      </c>
      <c r="H240" s="43">
        <v>0.71112799999999998</v>
      </c>
      <c r="I240" s="43">
        <v>0.843634</v>
      </c>
      <c r="J240" s="43">
        <v>0.87693900000000002</v>
      </c>
      <c r="K240" s="43">
        <v>0.85281099999999999</v>
      </c>
      <c r="L240" s="43">
        <v>1.0041659999999999</v>
      </c>
      <c r="M240" s="43">
        <v>0.89316099999999998</v>
      </c>
      <c r="N240" s="43">
        <v>0.78899900000000001</v>
      </c>
      <c r="O240" s="43">
        <v>0.84394100000000005</v>
      </c>
      <c r="P240" s="43">
        <v>0.83275299999999997</v>
      </c>
      <c r="Q240" s="43">
        <v>0.85331500000000005</v>
      </c>
      <c r="R240" s="43">
        <v>0.902138</v>
      </c>
      <c r="S240" s="47">
        <v>0.79596699999999998</v>
      </c>
      <c r="T240" s="100">
        <v>0.86772668750000004</v>
      </c>
      <c r="U240" s="118">
        <v>7.1405967018374344E-2</v>
      </c>
      <c r="V240" s="79"/>
      <c r="W240" s="124">
        <v>114.79300000000001</v>
      </c>
      <c r="X240" s="43">
        <v>1.3622E-2</v>
      </c>
      <c r="Y240" s="43">
        <v>1.7441000000000002E-2</v>
      </c>
      <c r="Z240" s="43">
        <v>2.0212999999999998E-2</v>
      </c>
      <c r="AA240" s="43">
        <v>4.4790000000000003E-3</v>
      </c>
      <c r="AB240" s="43">
        <v>1.0129000000000001E-2</v>
      </c>
      <c r="AC240" s="43">
        <v>1.9191E-2</v>
      </c>
      <c r="AD240" s="43">
        <v>5.0566E-2</v>
      </c>
      <c r="AE240" s="43">
        <v>2.903E-2</v>
      </c>
      <c r="AF240" s="43">
        <v>3.9184999999999998E-2</v>
      </c>
      <c r="AG240" s="43">
        <v>7.5059000000000001E-2</v>
      </c>
      <c r="AH240" s="43">
        <v>5.9180000000000003E-2</v>
      </c>
      <c r="AI240" s="43">
        <v>7.5170000000000002E-3</v>
      </c>
      <c r="AJ240" s="43">
        <v>1.8494E-2</v>
      </c>
      <c r="AK240" s="43">
        <v>-5.94E-3</v>
      </c>
      <c r="AL240" s="43">
        <v>1.8398000000000001E-2</v>
      </c>
      <c r="AM240" s="47">
        <v>5.7396000000000003E-2</v>
      </c>
      <c r="AN240" s="100">
        <v>2.7122500000000004E-2</v>
      </c>
      <c r="AO240" s="118">
        <v>2.2740625473661298E-2</v>
      </c>
      <c r="AP240" s="275"/>
    </row>
    <row r="241" spans="2:42" x14ac:dyDescent="0.25">
      <c r="B241" s="274"/>
      <c r="C241" s="124">
        <v>115.291</v>
      </c>
      <c r="D241" s="43">
        <v>0.90563199999999999</v>
      </c>
      <c r="E241" s="43">
        <v>0.96347799999999995</v>
      </c>
      <c r="F241" s="43">
        <v>0.85337700000000005</v>
      </c>
      <c r="G241" s="43">
        <v>0.86082199999999998</v>
      </c>
      <c r="H241" s="43">
        <v>0.74166900000000002</v>
      </c>
      <c r="I241" s="43">
        <v>0.82238699999999998</v>
      </c>
      <c r="J241" s="43">
        <v>0.82964700000000002</v>
      </c>
      <c r="K241" s="43">
        <v>0.87867799999999996</v>
      </c>
      <c r="L241" s="43">
        <v>1.0010760000000001</v>
      </c>
      <c r="M241" s="43">
        <v>0.88368100000000005</v>
      </c>
      <c r="N241" s="43">
        <v>0.80679299999999998</v>
      </c>
      <c r="O241" s="43">
        <v>0.84157400000000004</v>
      </c>
      <c r="P241" s="43">
        <v>0.84635099999999996</v>
      </c>
      <c r="Q241" s="43">
        <v>0.88719800000000004</v>
      </c>
      <c r="R241" s="43">
        <v>0.90029700000000001</v>
      </c>
      <c r="S241" s="47">
        <v>0.80213000000000001</v>
      </c>
      <c r="T241" s="100">
        <v>0.86404937500000001</v>
      </c>
      <c r="U241" s="118">
        <v>6.2605555511605099E-2</v>
      </c>
      <c r="V241" s="79"/>
      <c r="W241" s="124">
        <v>115.291</v>
      </c>
      <c r="X241" s="43">
        <v>9.41E-3</v>
      </c>
      <c r="Y241" s="43">
        <v>1.1232000000000001E-2</v>
      </c>
      <c r="Z241" s="43">
        <v>8.7119999999999993E-3</v>
      </c>
      <c r="AA241" s="43">
        <v>5.3730000000000002E-3</v>
      </c>
      <c r="AB241" s="43">
        <v>3.2929999999999999E-3</v>
      </c>
      <c r="AC241" s="43">
        <v>1.8450000000000001E-3</v>
      </c>
      <c r="AD241" s="43">
        <v>2.5335E-2</v>
      </c>
      <c r="AE241" s="43">
        <v>2.7171000000000001E-2</v>
      </c>
      <c r="AF241" s="43">
        <v>2.188E-2</v>
      </c>
      <c r="AG241" s="43">
        <v>5.8765999999999999E-2</v>
      </c>
      <c r="AH241" s="43">
        <v>3.7137999999999997E-2</v>
      </c>
      <c r="AI241" s="43">
        <v>7.0159999999999997E-3</v>
      </c>
      <c r="AJ241" s="43">
        <v>1.1468000000000001E-2</v>
      </c>
      <c r="AK241" s="43">
        <v>-8.3700000000000007E-3</v>
      </c>
      <c r="AL241" s="43">
        <v>9.7929999999999996E-3</v>
      </c>
      <c r="AM241" s="47">
        <v>3.8931E-2</v>
      </c>
      <c r="AN241" s="100">
        <v>1.6812062499999999E-2</v>
      </c>
      <c r="AO241" s="118">
        <v>1.7059210999608589E-2</v>
      </c>
      <c r="AP241" s="275"/>
    </row>
    <row r="242" spans="2:42" x14ac:dyDescent="0.25">
      <c r="B242" s="274"/>
      <c r="C242" s="124">
        <v>115.79300000000001</v>
      </c>
      <c r="D242" s="43">
        <v>0.91597300000000004</v>
      </c>
      <c r="E242" s="43">
        <v>0.98214299999999999</v>
      </c>
      <c r="F242" s="43">
        <v>0.90780400000000006</v>
      </c>
      <c r="G242" s="43">
        <v>0.878915</v>
      </c>
      <c r="H242" s="43">
        <v>0.72794000000000003</v>
      </c>
      <c r="I242" s="43">
        <v>0.819716</v>
      </c>
      <c r="J242" s="43">
        <v>0.85531000000000001</v>
      </c>
      <c r="K242" s="43">
        <v>0.86086099999999999</v>
      </c>
      <c r="L242" s="43">
        <v>0.97184300000000001</v>
      </c>
      <c r="M242" s="43">
        <v>0.88031199999999998</v>
      </c>
      <c r="N242" s="43">
        <v>0.79952400000000001</v>
      </c>
      <c r="O242" s="43">
        <v>0.82821</v>
      </c>
      <c r="P242" s="43">
        <v>0.85555899999999996</v>
      </c>
      <c r="Q242" s="43">
        <v>0.87023899999999998</v>
      </c>
      <c r="R242" s="43">
        <v>0.91400499999999996</v>
      </c>
      <c r="S242" s="47">
        <v>0.799956</v>
      </c>
      <c r="T242" s="100">
        <v>0.86676937499999984</v>
      </c>
      <c r="U242" s="118">
        <v>6.4952724203454312E-2</v>
      </c>
      <c r="V242" s="79"/>
      <c r="W242" s="124">
        <v>115.79300000000001</v>
      </c>
      <c r="X242" s="43">
        <v>1.5223E-2</v>
      </c>
      <c r="Y242" s="43">
        <v>1.7034000000000001E-2</v>
      </c>
      <c r="Z242" s="43">
        <v>6.894E-3</v>
      </c>
      <c r="AA242" s="43">
        <v>9.6340000000000002E-3</v>
      </c>
      <c r="AB242" s="43">
        <v>-7.5799999999999999E-3</v>
      </c>
      <c r="AC242" s="43">
        <v>-3.2649999999999998E-2</v>
      </c>
      <c r="AD242" s="43">
        <v>3.6471999999999997E-2</v>
      </c>
      <c r="AE242" s="43">
        <v>5.0980000000000001E-3</v>
      </c>
      <c r="AF242" s="43">
        <v>4.1417000000000002E-2</v>
      </c>
      <c r="AG242" s="43">
        <v>3.3887E-2</v>
      </c>
      <c r="AH242" s="43">
        <v>4.9126999999999997E-2</v>
      </c>
      <c r="AI242" s="43">
        <v>6.058E-3</v>
      </c>
      <c r="AJ242" s="43">
        <v>1.7066000000000001E-2</v>
      </c>
      <c r="AK242" s="43">
        <v>-3.0599999999999998E-3</v>
      </c>
      <c r="AL242" s="43">
        <v>1.3176E-2</v>
      </c>
      <c r="AM242" s="47">
        <v>4.1965000000000002E-2</v>
      </c>
      <c r="AN242" s="100">
        <v>1.5610062499999999E-2</v>
      </c>
      <c r="AO242" s="118">
        <v>2.1279515741572535E-2</v>
      </c>
      <c r="AP242" s="275"/>
    </row>
    <row r="243" spans="2:42" x14ac:dyDescent="0.25">
      <c r="B243" s="274"/>
      <c r="C243" s="124">
        <v>116.29</v>
      </c>
      <c r="D243" s="43">
        <v>0.91129700000000002</v>
      </c>
      <c r="E243" s="43">
        <v>0.96884300000000001</v>
      </c>
      <c r="F243" s="43">
        <v>0.93662999999999996</v>
      </c>
      <c r="G243" s="43">
        <v>0.87936599999999998</v>
      </c>
      <c r="H243" s="43">
        <v>0.74074799999999996</v>
      </c>
      <c r="I243" s="43">
        <v>0.82603400000000005</v>
      </c>
      <c r="J243" s="43">
        <v>0.82794599999999996</v>
      </c>
      <c r="K243" s="43">
        <v>0.83111800000000002</v>
      </c>
      <c r="L243" s="43">
        <v>0.97487699999999999</v>
      </c>
      <c r="M243" s="43">
        <v>0.88891399999999998</v>
      </c>
      <c r="N243" s="43">
        <v>0.77870200000000001</v>
      </c>
      <c r="O243" s="43">
        <v>0.820496</v>
      </c>
      <c r="P243" s="43">
        <v>0.866232</v>
      </c>
      <c r="Q243" s="43">
        <v>0.87477199999999999</v>
      </c>
      <c r="R243" s="43">
        <v>0.91310599999999997</v>
      </c>
      <c r="S243" s="47">
        <v>0.80869800000000003</v>
      </c>
      <c r="T243" s="100">
        <v>0.86548618750000017</v>
      </c>
      <c r="U243" s="118">
        <v>6.6026273939211746E-2</v>
      </c>
      <c r="V243" s="79"/>
      <c r="W243" s="124">
        <v>116.29</v>
      </c>
      <c r="X243" s="43">
        <v>1.0089000000000001E-2</v>
      </c>
      <c r="Y243" s="43">
        <v>1.503E-3</v>
      </c>
      <c r="Z243" s="43">
        <v>2.3939999999999999E-3</v>
      </c>
      <c r="AA243" s="43">
        <v>8.8100000000000001E-3</v>
      </c>
      <c r="AB243" s="43">
        <v>1.1461000000000001E-2</v>
      </c>
      <c r="AC243" s="43">
        <v>4.3781E-2</v>
      </c>
      <c r="AD243" s="43">
        <v>3.1534E-2</v>
      </c>
      <c r="AE243" s="43">
        <v>1.2056000000000001E-2</v>
      </c>
      <c r="AF243" s="43">
        <v>9.3950000000000006E-3</v>
      </c>
      <c r="AG243" s="43">
        <v>7.6245999999999994E-2</v>
      </c>
      <c r="AH243" s="43">
        <v>1.3024000000000001E-2</v>
      </c>
      <c r="AI243" s="43">
        <v>1.6050000000000001E-3</v>
      </c>
      <c r="AJ243" s="43">
        <v>1.9084E-2</v>
      </c>
      <c r="AK243" s="43">
        <v>-3.0400000000000002E-3</v>
      </c>
      <c r="AL243" s="43">
        <v>1.515E-2</v>
      </c>
      <c r="AM243" s="47">
        <v>4.3861999999999998E-2</v>
      </c>
      <c r="AN243" s="100">
        <v>1.8559625E-2</v>
      </c>
      <c r="AO243" s="118">
        <v>2.0760005619379455E-2</v>
      </c>
      <c r="AP243" s="275"/>
    </row>
    <row r="244" spans="2:42" x14ac:dyDescent="0.25">
      <c r="B244" s="274"/>
      <c r="C244" s="124">
        <v>116.792</v>
      </c>
      <c r="D244" s="43">
        <v>0.943519</v>
      </c>
      <c r="E244" s="43">
        <v>0.95730199999999999</v>
      </c>
      <c r="F244" s="43">
        <v>0.91309700000000005</v>
      </c>
      <c r="G244" s="43">
        <v>0.88056199999999996</v>
      </c>
      <c r="H244" s="43">
        <v>0.73982800000000004</v>
      </c>
      <c r="I244" s="43">
        <v>0.84242300000000003</v>
      </c>
      <c r="J244" s="43">
        <v>0.85808300000000004</v>
      </c>
      <c r="K244" s="43">
        <v>0.85211599999999998</v>
      </c>
      <c r="L244" s="43">
        <v>0.93680200000000002</v>
      </c>
      <c r="M244" s="43">
        <v>0.89067099999999999</v>
      </c>
      <c r="N244" s="43">
        <v>0.80153300000000005</v>
      </c>
      <c r="O244" s="43">
        <v>0.84019900000000003</v>
      </c>
      <c r="P244" s="43">
        <v>0.84697599999999995</v>
      </c>
      <c r="Q244" s="43">
        <v>0.88044</v>
      </c>
      <c r="R244" s="43">
        <v>0.88003100000000001</v>
      </c>
      <c r="S244" s="47">
        <v>0.812222</v>
      </c>
      <c r="T244" s="100">
        <v>0.86723774999999992</v>
      </c>
      <c r="U244" s="118">
        <v>5.6323024203250999E-2</v>
      </c>
      <c r="V244" s="79"/>
      <c r="W244" s="124">
        <v>116.792</v>
      </c>
      <c r="X244" s="43">
        <v>1.544E-3</v>
      </c>
      <c r="Y244" s="43">
        <v>1.0933E-2</v>
      </c>
      <c r="Z244" s="43">
        <v>5.8739999999999999E-3</v>
      </c>
      <c r="AA244" s="43">
        <v>1.2387E-2</v>
      </c>
      <c r="AB244" s="43">
        <v>-1.8089999999999998E-2</v>
      </c>
      <c r="AC244" s="43">
        <v>-2.6199999999999999E-3</v>
      </c>
      <c r="AD244" s="43">
        <v>4.4172000000000003E-2</v>
      </c>
      <c r="AE244" s="43">
        <v>2.5795999999999999E-2</v>
      </c>
      <c r="AF244" s="43">
        <v>9.9469999999999992E-3</v>
      </c>
      <c r="AG244" s="43">
        <v>6.1110999999999999E-2</v>
      </c>
      <c r="AH244" s="43">
        <v>5.4705999999999998E-2</v>
      </c>
      <c r="AI244" s="43">
        <v>7.5430000000000002E-3</v>
      </c>
      <c r="AJ244" s="43">
        <v>8.8920000000000006E-3</v>
      </c>
      <c r="AK244" s="43">
        <v>-5.7600000000000004E-3</v>
      </c>
      <c r="AL244" s="43">
        <v>9.2960000000000004E-3</v>
      </c>
      <c r="AM244" s="47">
        <v>4.2781E-2</v>
      </c>
      <c r="AN244" s="100">
        <v>1.6782000000000002E-2</v>
      </c>
      <c r="AO244" s="118">
        <v>2.2607395017265181E-2</v>
      </c>
      <c r="AP244" s="275"/>
    </row>
    <row r="245" spans="2:42" x14ac:dyDescent="0.25">
      <c r="B245" s="274"/>
      <c r="C245" s="124">
        <v>117.29</v>
      </c>
      <c r="D245" s="43">
        <v>0.92946799999999996</v>
      </c>
      <c r="E245" s="43">
        <v>0.96550400000000003</v>
      </c>
      <c r="F245" s="43">
        <v>0.89351899999999995</v>
      </c>
      <c r="G245" s="43">
        <v>0.88527</v>
      </c>
      <c r="H245" s="43">
        <v>0.76170499999999997</v>
      </c>
      <c r="I245" s="43">
        <v>0.82495600000000002</v>
      </c>
      <c r="J245" s="43">
        <v>0.85928400000000005</v>
      </c>
      <c r="K245" s="43">
        <v>0.83991199999999999</v>
      </c>
      <c r="L245" s="43">
        <v>0.97119500000000003</v>
      </c>
      <c r="M245" s="43">
        <v>0.86499899999999996</v>
      </c>
      <c r="N245" s="43">
        <v>0.79212400000000005</v>
      </c>
      <c r="O245" s="43">
        <v>0.82726299999999997</v>
      </c>
      <c r="P245" s="43">
        <v>0.84822200000000003</v>
      </c>
      <c r="Q245" s="43">
        <v>0.87375599999999998</v>
      </c>
      <c r="R245" s="43">
        <v>0.91314700000000004</v>
      </c>
      <c r="S245" s="47">
        <v>0.82006900000000005</v>
      </c>
      <c r="T245" s="100">
        <v>0.8668995625</v>
      </c>
      <c r="U245" s="118">
        <v>5.8347566084592024E-2</v>
      </c>
      <c r="V245" s="79"/>
      <c r="W245" s="124">
        <v>117.29</v>
      </c>
      <c r="X245" s="43">
        <v>4.1549999999999998E-3</v>
      </c>
      <c r="Y245" s="43">
        <v>1.9748999999999999E-2</v>
      </c>
      <c r="Z245" s="43">
        <v>1.2248999999999999E-2</v>
      </c>
      <c r="AA245" s="43">
        <v>-2.4399999999999999E-3</v>
      </c>
      <c r="AB245" s="43">
        <v>-1.1209999999999999E-2</v>
      </c>
      <c r="AC245" s="43">
        <v>-1.6199999999999999E-3</v>
      </c>
      <c r="AD245" s="43">
        <v>2.5862E-2</v>
      </c>
      <c r="AE245" s="43">
        <v>2.0962999999999999E-2</v>
      </c>
      <c r="AF245" s="43">
        <v>3.4549000000000003E-2</v>
      </c>
      <c r="AG245" s="43">
        <v>3.2421999999999999E-2</v>
      </c>
      <c r="AH245" s="43">
        <v>1.1627E-2</v>
      </c>
      <c r="AI245" s="43">
        <v>1.1978000000000001E-2</v>
      </c>
      <c r="AJ245" s="43">
        <v>1.329E-2</v>
      </c>
      <c r="AK245" s="43">
        <v>-3.1900000000000001E-3</v>
      </c>
      <c r="AL245" s="43">
        <v>8.2360000000000003E-3</v>
      </c>
      <c r="AM245" s="47">
        <v>3.4105999999999997E-2</v>
      </c>
      <c r="AN245" s="100">
        <v>1.3170375E-2</v>
      </c>
      <c r="AO245" s="118">
        <v>1.4061406586232167E-2</v>
      </c>
      <c r="AP245" s="275"/>
    </row>
    <row r="246" spans="2:42" x14ac:dyDescent="0.25">
      <c r="B246" s="274"/>
      <c r="C246" s="124">
        <v>117.791</v>
      </c>
      <c r="D246" s="43">
        <v>0.94466799999999995</v>
      </c>
      <c r="E246" s="43">
        <v>0.93947999999999998</v>
      </c>
      <c r="F246" s="43">
        <v>0.89976400000000001</v>
      </c>
      <c r="G246" s="43">
        <v>0.877085</v>
      </c>
      <c r="H246" s="43">
        <v>0.75978299999999999</v>
      </c>
      <c r="I246" s="43">
        <v>0.82651399999999997</v>
      </c>
      <c r="J246" s="43">
        <v>0.85705500000000001</v>
      </c>
      <c r="K246" s="43">
        <v>0.86372099999999996</v>
      </c>
      <c r="L246" s="43">
        <v>0.97396899999999997</v>
      </c>
      <c r="M246" s="43">
        <v>0.88902899999999996</v>
      </c>
      <c r="N246" s="43">
        <v>0.78450200000000003</v>
      </c>
      <c r="O246" s="43">
        <v>0.81926200000000005</v>
      </c>
      <c r="P246" s="43">
        <v>0.83766099999999999</v>
      </c>
      <c r="Q246" s="43">
        <v>0.85182899999999995</v>
      </c>
      <c r="R246" s="43">
        <v>0.91202399999999995</v>
      </c>
      <c r="S246" s="47">
        <v>0.835144</v>
      </c>
      <c r="T246" s="100">
        <v>0.86696812500000009</v>
      </c>
      <c r="U246" s="118">
        <v>5.8223979804286813E-2</v>
      </c>
      <c r="V246" s="79"/>
      <c r="W246" s="124">
        <v>117.791</v>
      </c>
      <c r="X246" s="43">
        <v>1.5983000000000001E-2</v>
      </c>
      <c r="Y246" s="43">
        <v>1.0883E-2</v>
      </c>
      <c r="Z246" s="43">
        <v>1.1468000000000001E-2</v>
      </c>
      <c r="AA246" s="43">
        <v>-2.8900000000000002E-3</v>
      </c>
      <c r="AB246" s="43">
        <v>6.6039999999999996E-3</v>
      </c>
      <c r="AC246" s="43">
        <v>3.1649999999999998E-3</v>
      </c>
      <c r="AD246" s="43">
        <v>2.9069999999999999E-2</v>
      </c>
      <c r="AE246" s="43">
        <v>2.2603999999999999E-2</v>
      </c>
      <c r="AF246" s="43">
        <v>2.4896999999999999E-2</v>
      </c>
      <c r="AG246" s="43">
        <v>5.1539000000000001E-2</v>
      </c>
      <c r="AH246" s="43">
        <v>1.95E-2</v>
      </c>
      <c r="AI246" s="43">
        <v>7.6550000000000003E-3</v>
      </c>
      <c r="AJ246" s="43">
        <v>2.1644E-2</v>
      </c>
      <c r="AK246" s="43">
        <v>-5.4000000000000003E-3</v>
      </c>
      <c r="AL246" s="43">
        <v>1.3702000000000001E-2</v>
      </c>
      <c r="AM246" s="47">
        <v>5.8459999999999998E-2</v>
      </c>
      <c r="AN246" s="100">
        <v>1.8055249999999998E-2</v>
      </c>
      <c r="AO246" s="118">
        <v>1.7369404735530426E-2</v>
      </c>
      <c r="AP246" s="275"/>
    </row>
    <row r="247" spans="2:42" x14ac:dyDescent="0.25">
      <c r="B247" s="274"/>
      <c r="C247" s="124">
        <v>118.292</v>
      </c>
      <c r="D247" s="43">
        <v>0.94043600000000005</v>
      </c>
      <c r="E247" s="43">
        <v>0.96231800000000001</v>
      </c>
      <c r="F247" s="43">
        <v>0.90247699999999997</v>
      </c>
      <c r="G247" s="43">
        <v>0.91238799999999998</v>
      </c>
      <c r="H247" s="43">
        <v>0.747753</v>
      </c>
      <c r="I247" s="43">
        <v>0.830399</v>
      </c>
      <c r="J247" s="43">
        <v>0.85023800000000005</v>
      </c>
      <c r="K247" s="43">
        <v>0.84962800000000005</v>
      </c>
      <c r="L247" s="43">
        <v>0.94850999999999996</v>
      </c>
      <c r="M247" s="43">
        <v>0.889961</v>
      </c>
      <c r="N247" s="43">
        <v>0.788717</v>
      </c>
      <c r="O247" s="43">
        <v>0.83760000000000001</v>
      </c>
      <c r="P247" s="43">
        <v>0.83363900000000002</v>
      </c>
      <c r="Q247" s="43">
        <v>0.87186200000000003</v>
      </c>
      <c r="R247" s="43">
        <v>0.89946899999999996</v>
      </c>
      <c r="S247" s="47">
        <v>0.84139699999999995</v>
      </c>
      <c r="T247" s="100">
        <v>0.86917450000000007</v>
      </c>
      <c r="U247" s="118">
        <v>5.8237245797971356E-2</v>
      </c>
      <c r="V247" s="79"/>
      <c r="W247" s="124">
        <v>118.292</v>
      </c>
      <c r="X247" s="43">
        <v>8.7550000000000006E-3</v>
      </c>
      <c r="Y247" s="43">
        <v>1.8680000000000001E-3</v>
      </c>
      <c r="Z247" s="43">
        <v>5.7010000000000003E-3</v>
      </c>
      <c r="AA247" s="43">
        <v>3.901E-3</v>
      </c>
      <c r="AB247" s="43">
        <v>2.9229999999999998E-3</v>
      </c>
      <c r="AC247" s="43">
        <v>4.6540000000000002E-3</v>
      </c>
      <c r="AD247" s="43">
        <v>2.2870999999999999E-2</v>
      </c>
      <c r="AE247" s="43">
        <v>2.0389000000000001E-2</v>
      </c>
      <c r="AF247" s="43">
        <v>1.5821000000000002E-2</v>
      </c>
      <c r="AG247" s="43">
        <v>5.6631000000000001E-2</v>
      </c>
      <c r="AH247" s="43">
        <v>5.2096999999999997E-2</v>
      </c>
      <c r="AI247" s="43">
        <v>9.1990000000000006E-3</v>
      </c>
      <c r="AJ247" s="43">
        <v>2.2592999999999999E-2</v>
      </c>
      <c r="AK247" s="43">
        <v>-3.9899999999999996E-3</v>
      </c>
      <c r="AL247" s="43">
        <v>9.5099999999999994E-3</v>
      </c>
      <c r="AM247" s="47">
        <v>3.7333999999999999E-2</v>
      </c>
      <c r="AN247" s="100">
        <v>1.6891062500000002E-2</v>
      </c>
      <c r="AO247" s="118">
        <v>1.7886033651870203E-2</v>
      </c>
      <c r="AP247" s="275"/>
    </row>
    <row r="248" spans="2:42" x14ac:dyDescent="0.25">
      <c r="B248" s="274"/>
      <c r="C248" s="124">
        <v>118.791</v>
      </c>
      <c r="D248" s="43">
        <v>0.92252699999999999</v>
      </c>
      <c r="E248" s="43">
        <v>0.98746400000000001</v>
      </c>
      <c r="F248" s="43">
        <v>0.92135800000000001</v>
      </c>
      <c r="G248" s="43">
        <v>0.91794100000000001</v>
      </c>
      <c r="H248" s="43">
        <v>0.73941400000000002</v>
      </c>
      <c r="I248" s="43">
        <v>0.833009</v>
      </c>
      <c r="J248" s="43">
        <v>0.88272700000000004</v>
      </c>
      <c r="K248" s="43">
        <v>0.85579099999999997</v>
      </c>
      <c r="L248" s="43">
        <v>0.94340500000000005</v>
      </c>
      <c r="M248" s="43">
        <v>0.89309300000000003</v>
      </c>
      <c r="N248" s="43">
        <v>0.77633700000000005</v>
      </c>
      <c r="O248" s="43">
        <v>0.85259300000000005</v>
      </c>
      <c r="P248" s="43">
        <v>0.84565000000000001</v>
      </c>
      <c r="Q248" s="43">
        <v>0.87686900000000001</v>
      </c>
      <c r="R248" s="43">
        <v>0.90743200000000002</v>
      </c>
      <c r="S248" s="47">
        <v>0.85467899999999997</v>
      </c>
      <c r="T248" s="100">
        <v>0.87564306250000001</v>
      </c>
      <c r="U248" s="118">
        <v>6.1666630146802244E-2</v>
      </c>
      <c r="V248" s="79"/>
      <c r="W248" s="124">
        <v>118.791</v>
      </c>
      <c r="X248" s="43">
        <v>2.0631E-2</v>
      </c>
      <c r="Y248" s="43">
        <v>1.2260999999999999E-2</v>
      </c>
      <c r="Z248" s="43">
        <v>2.1562000000000001E-2</v>
      </c>
      <c r="AA248" s="43">
        <v>1.5486E-2</v>
      </c>
      <c r="AB248" s="43">
        <v>6.7990000000000004E-3</v>
      </c>
      <c r="AC248" s="43">
        <v>2.4725E-2</v>
      </c>
      <c r="AD248" s="43">
        <v>1.4163E-2</v>
      </c>
      <c r="AE248" s="43">
        <v>1.3474E-2</v>
      </c>
      <c r="AF248" s="43">
        <v>1.2043999999999999E-2</v>
      </c>
      <c r="AG248" s="43">
        <v>6.9688E-2</v>
      </c>
      <c r="AH248" s="43">
        <v>3.9216000000000001E-2</v>
      </c>
      <c r="AI248" s="43">
        <v>4.9699999999999996E-3</v>
      </c>
      <c r="AJ248" s="43">
        <v>1.6919E-2</v>
      </c>
      <c r="AK248" s="43">
        <v>-5.9199999999999999E-3</v>
      </c>
      <c r="AL248" s="43">
        <v>1.4907999999999999E-2</v>
      </c>
      <c r="AM248" s="47">
        <v>5.5442999999999999E-2</v>
      </c>
      <c r="AN248" s="100">
        <v>2.1023062499999998E-2</v>
      </c>
      <c r="AO248" s="118">
        <v>1.9027060717020036E-2</v>
      </c>
      <c r="AP248" s="275"/>
    </row>
    <row r="249" spans="2:42" x14ac:dyDescent="0.25">
      <c r="B249" s="274"/>
      <c r="C249" s="124">
        <v>119.291</v>
      </c>
      <c r="D249" s="43">
        <v>0.93549400000000005</v>
      </c>
      <c r="E249" s="43">
        <v>0.98887499999999995</v>
      </c>
      <c r="F249" s="43">
        <v>0.915385</v>
      </c>
      <c r="G249" s="43">
        <v>0.89917400000000003</v>
      </c>
      <c r="H249" s="43">
        <v>0.74624999999999997</v>
      </c>
      <c r="I249" s="43">
        <v>0.84958500000000003</v>
      </c>
      <c r="J249" s="43">
        <v>0.84790500000000002</v>
      </c>
      <c r="K249" s="43">
        <v>0.849939</v>
      </c>
      <c r="L249" s="43">
        <v>0.96542799999999995</v>
      </c>
      <c r="M249" s="43">
        <v>0.88297400000000004</v>
      </c>
      <c r="N249" s="43">
        <v>0.79880399999999996</v>
      </c>
      <c r="O249" s="43">
        <v>0.84995500000000002</v>
      </c>
      <c r="P249" s="43">
        <v>0.86640300000000003</v>
      </c>
      <c r="Q249" s="43">
        <v>0.91340600000000005</v>
      </c>
      <c r="R249" s="43">
        <v>0.90038899999999999</v>
      </c>
      <c r="S249" s="47">
        <v>0.863348</v>
      </c>
      <c r="T249" s="100">
        <v>0.8795821250000001</v>
      </c>
      <c r="U249" s="118">
        <v>6.0052368086390508E-2</v>
      </c>
      <c r="V249" s="79"/>
      <c r="W249" s="124">
        <v>119.291</v>
      </c>
      <c r="X249" s="43">
        <v>-1.073E-2</v>
      </c>
      <c r="Y249" s="43">
        <v>1.2859000000000001E-2</v>
      </c>
      <c r="Z249" s="43">
        <v>1.3220000000000001E-2</v>
      </c>
      <c r="AA249" s="43">
        <v>9.3000000000000005E-4</v>
      </c>
      <c r="AB249" s="43">
        <v>-7.4099999999999999E-3</v>
      </c>
      <c r="AC249" s="43">
        <v>1.9647999999999999E-2</v>
      </c>
      <c r="AD249" s="43">
        <v>4.1056000000000002E-2</v>
      </c>
      <c r="AE249" s="43">
        <v>2.46E-2</v>
      </c>
      <c r="AF249" s="43">
        <v>5.6909999999999999E-3</v>
      </c>
      <c r="AG249" s="43">
        <v>1.6159E-2</v>
      </c>
      <c r="AH249" s="43">
        <v>3.2023000000000003E-2</v>
      </c>
      <c r="AI249" s="43">
        <v>3.7450000000000001E-3</v>
      </c>
      <c r="AJ249" s="43">
        <v>8.2179999999999996E-3</v>
      </c>
      <c r="AK249" s="43">
        <v>-3.1099999999999999E-3</v>
      </c>
      <c r="AL249" s="43">
        <v>1.0482E-2</v>
      </c>
      <c r="AM249" s="47">
        <v>4.7441999999999998E-2</v>
      </c>
      <c r="AN249" s="100">
        <v>1.3426437499999999E-2</v>
      </c>
      <c r="AO249" s="118">
        <v>1.6480981495727128E-2</v>
      </c>
      <c r="AP249" s="275"/>
    </row>
    <row r="250" spans="2:42" x14ac:dyDescent="0.25">
      <c r="B250" s="274"/>
      <c r="C250" s="124">
        <v>119.79300000000001</v>
      </c>
      <c r="D250" s="43">
        <v>0.92560699999999996</v>
      </c>
      <c r="E250" s="43">
        <v>0.97659799999999997</v>
      </c>
      <c r="F250" s="43">
        <v>0.89131499999999997</v>
      </c>
      <c r="G250" s="43">
        <v>0.89344000000000001</v>
      </c>
      <c r="H250" s="43">
        <v>0.76463400000000004</v>
      </c>
      <c r="I250" s="43">
        <v>0.82883600000000002</v>
      </c>
      <c r="J250" s="43">
        <v>0.86584099999999997</v>
      </c>
      <c r="K250" s="43">
        <v>0.83558699999999997</v>
      </c>
      <c r="L250" s="43">
        <v>0.98068</v>
      </c>
      <c r="M250" s="43">
        <v>0.88625500000000001</v>
      </c>
      <c r="N250" s="43">
        <v>0.78307599999999999</v>
      </c>
      <c r="O250" s="43">
        <v>0.84872899999999996</v>
      </c>
      <c r="P250" s="43">
        <v>0.85402999999999996</v>
      </c>
      <c r="Q250" s="43">
        <v>0.92901599999999995</v>
      </c>
      <c r="R250" s="43">
        <v>0.91205499999999995</v>
      </c>
      <c r="S250" s="47">
        <v>0.83379499999999995</v>
      </c>
      <c r="T250" s="100">
        <v>0.87559337500000012</v>
      </c>
      <c r="U250" s="118">
        <v>6.1262474063518951E-2</v>
      </c>
      <c r="V250" s="79"/>
      <c r="W250" s="124">
        <v>119.79300000000001</v>
      </c>
      <c r="X250" s="43">
        <v>7.1869999999999998E-3</v>
      </c>
      <c r="Y250" s="43">
        <v>2.2314000000000001E-2</v>
      </c>
      <c r="Z250" s="43">
        <v>1.5679999999999999E-2</v>
      </c>
      <c r="AA250" s="43">
        <v>8.0560000000000007E-3</v>
      </c>
      <c r="AB250" s="43">
        <v>-2.6099999999999999E-3</v>
      </c>
      <c r="AC250" s="43">
        <v>4.3660000000000001E-3</v>
      </c>
      <c r="AD250" s="43">
        <v>2.5335E-2</v>
      </c>
      <c r="AE250" s="43">
        <v>3.9715E-2</v>
      </c>
      <c r="AF250" s="43">
        <v>8.1560000000000001E-3</v>
      </c>
      <c r="AG250" s="43">
        <v>4.6177999999999997E-2</v>
      </c>
      <c r="AH250" s="43">
        <v>2.9516000000000001E-2</v>
      </c>
      <c r="AI250" s="43">
        <v>3.7529999999999998E-3</v>
      </c>
      <c r="AJ250" s="43">
        <v>1.1799E-2</v>
      </c>
      <c r="AK250" s="43">
        <v>-3.8000000000000002E-4</v>
      </c>
      <c r="AL250" s="43">
        <v>1.5948E-2</v>
      </c>
      <c r="AM250" s="47">
        <v>6.4293000000000003E-2</v>
      </c>
      <c r="AN250" s="100">
        <v>1.8706625000000001E-2</v>
      </c>
      <c r="AO250" s="118">
        <v>1.8471307738850903E-2</v>
      </c>
      <c r="AP250" s="275"/>
    </row>
    <row r="251" spans="2:42" x14ac:dyDescent="0.25">
      <c r="B251" s="274"/>
      <c r="C251" s="124">
        <v>120.291</v>
      </c>
      <c r="D251" s="43">
        <v>0.91966999999999999</v>
      </c>
      <c r="E251" s="43">
        <v>0.95502500000000001</v>
      </c>
      <c r="F251" s="43">
        <v>0.92002300000000004</v>
      </c>
      <c r="G251" s="43">
        <v>0.90769200000000005</v>
      </c>
      <c r="H251" s="43">
        <v>0.75211399999999995</v>
      </c>
      <c r="I251" s="43">
        <v>0.82410000000000005</v>
      </c>
      <c r="J251" s="43">
        <v>0.88122500000000004</v>
      </c>
      <c r="K251" s="43">
        <v>0.84080999999999995</v>
      </c>
      <c r="L251" s="43">
        <v>0.96505600000000002</v>
      </c>
      <c r="M251" s="43">
        <v>0.88729100000000005</v>
      </c>
      <c r="N251" s="43">
        <v>0.781366</v>
      </c>
      <c r="O251" s="43">
        <v>0.84900600000000004</v>
      </c>
      <c r="P251" s="43">
        <v>0.86939999999999995</v>
      </c>
      <c r="Q251" s="43">
        <v>0.93693099999999996</v>
      </c>
      <c r="R251" s="43">
        <v>0.90088999999999997</v>
      </c>
      <c r="S251" s="47">
        <v>0.85713099999999998</v>
      </c>
      <c r="T251" s="100">
        <v>0.87798312500000009</v>
      </c>
      <c r="U251" s="118">
        <v>5.933684404243849E-2</v>
      </c>
      <c r="V251" s="79"/>
      <c r="W251" s="124">
        <v>120.291</v>
      </c>
      <c r="X251" s="43">
        <v>1.6638E-2</v>
      </c>
      <c r="Y251" s="43">
        <v>7.247E-3</v>
      </c>
      <c r="Z251" s="43">
        <v>2.1603000000000001E-2</v>
      </c>
      <c r="AA251" s="43">
        <v>9.4439999999999993E-3</v>
      </c>
      <c r="AB251" s="43">
        <v>3.274E-3</v>
      </c>
      <c r="AC251" s="43">
        <v>2.1002E-2</v>
      </c>
      <c r="AD251" s="43">
        <v>3.9371000000000003E-2</v>
      </c>
      <c r="AE251" s="43">
        <v>2.2693999999999999E-2</v>
      </c>
      <c r="AF251" s="43">
        <v>2.4455000000000001E-2</v>
      </c>
      <c r="AG251" s="43">
        <v>3.2126000000000002E-2</v>
      </c>
      <c r="AH251" s="43">
        <v>4.4368999999999999E-2</v>
      </c>
      <c r="AI251" s="43">
        <v>1.2375000000000001E-2</v>
      </c>
      <c r="AJ251" s="43">
        <v>1.004E-2</v>
      </c>
      <c r="AK251" s="43">
        <v>4.7800000000000003E-5</v>
      </c>
      <c r="AL251" s="43">
        <v>1.5751999999999999E-2</v>
      </c>
      <c r="AM251" s="47">
        <v>4.0968999999999998E-2</v>
      </c>
      <c r="AN251" s="100">
        <v>2.0087925E-2</v>
      </c>
      <c r="AO251" s="118">
        <v>1.3478341883555265E-2</v>
      </c>
      <c r="AP251" s="275"/>
    </row>
    <row r="252" spans="2:42" x14ac:dyDescent="0.25">
      <c r="B252" s="274"/>
      <c r="C252" s="124">
        <v>120.792</v>
      </c>
      <c r="D252" s="43">
        <v>0.93101199999999995</v>
      </c>
      <c r="E252" s="43">
        <v>0.96617399999999998</v>
      </c>
      <c r="F252" s="43">
        <v>0.91518600000000006</v>
      </c>
      <c r="G252" s="43">
        <v>0.90214000000000005</v>
      </c>
      <c r="H252" s="43">
        <v>0.75497000000000003</v>
      </c>
      <c r="I252" s="43">
        <v>0.828928</v>
      </c>
      <c r="J252" s="43">
        <v>0.84018099999999996</v>
      </c>
      <c r="K252" s="43">
        <v>0.85181099999999998</v>
      </c>
      <c r="L252" s="43">
        <v>0.95612200000000003</v>
      </c>
      <c r="M252" s="43">
        <v>0.87567099999999998</v>
      </c>
      <c r="N252" s="43">
        <v>0.78726700000000005</v>
      </c>
      <c r="O252" s="43">
        <v>0.84959399999999996</v>
      </c>
      <c r="P252" s="43">
        <v>0.86162399999999995</v>
      </c>
      <c r="Q252" s="43">
        <v>0.93135699999999999</v>
      </c>
      <c r="R252" s="43">
        <v>0.89820999999999995</v>
      </c>
      <c r="S252" s="47">
        <v>0.83713400000000004</v>
      </c>
      <c r="T252" s="100">
        <v>0.87421131250000006</v>
      </c>
      <c r="U252" s="118">
        <v>5.9060899002886559E-2</v>
      </c>
      <c r="V252" s="79"/>
      <c r="W252" s="124">
        <v>120.792</v>
      </c>
      <c r="X252" s="43">
        <v>9.3939999999999996E-3</v>
      </c>
      <c r="Y252" s="43">
        <v>8.5089999999999992E-3</v>
      </c>
      <c r="Z252" s="43">
        <v>9.757E-3</v>
      </c>
      <c r="AA252" s="43">
        <v>1.3585E-2</v>
      </c>
      <c r="AB252" s="43">
        <v>1.8499999999999999E-5</v>
      </c>
      <c r="AC252" s="43">
        <v>1.9120000000000001E-3</v>
      </c>
      <c r="AD252" s="43">
        <v>1.3613E-2</v>
      </c>
      <c r="AE252" s="43">
        <v>1.9501999999999999E-2</v>
      </c>
      <c r="AF252" s="43">
        <v>2.0236000000000001E-2</v>
      </c>
      <c r="AG252" s="43">
        <v>4.6531999999999997E-2</v>
      </c>
      <c r="AH252" s="43">
        <v>2.5798000000000001E-2</v>
      </c>
      <c r="AI252" s="43">
        <v>4.0379999999999999E-3</v>
      </c>
      <c r="AJ252" s="43">
        <v>1.2652E-2</v>
      </c>
      <c r="AK252" s="43">
        <v>1.8959999999999999E-3</v>
      </c>
      <c r="AL252" s="43">
        <v>9.3830000000000007E-3</v>
      </c>
      <c r="AM252" s="47">
        <v>2.7934E-2</v>
      </c>
      <c r="AN252" s="100">
        <v>1.4047468749999997E-2</v>
      </c>
      <c r="AO252" s="118">
        <v>1.1947047977734569E-2</v>
      </c>
      <c r="AP252" s="275"/>
    </row>
    <row r="253" spans="2:42" x14ac:dyDescent="0.25">
      <c r="B253" s="274"/>
      <c r="C253" s="124">
        <v>121.29</v>
      </c>
      <c r="D253" s="43">
        <v>0.91221399999999997</v>
      </c>
      <c r="E253" s="43">
        <v>0.95062899999999995</v>
      </c>
      <c r="F253" s="43">
        <v>0.91938600000000004</v>
      </c>
      <c r="G253" s="43">
        <v>0.90256800000000004</v>
      </c>
      <c r="H253" s="43">
        <v>0.758687</v>
      </c>
      <c r="I253" s="43">
        <v>0.82159700000000002</v>
      </c>
      <c r="J253" s="43">
        <v>0.87692199999999998</v>
      </c>
      <c r="K253" s="43">
        <v>0.83606599999999998</v>
      </c>
      <c r="L253" s="43">
        <v>0.98024599999999995</v>
      </c>
      <c r="M253" s="43">
        <v>0.91077699999999995</v>
      </c>
      <c r="N253" s="43">
        <v>0.78250600000000003</v>
      </c>
      <c r="O253" s="43">
        <v>0.84332600000000002</v>
      </c>
      <c r="P253" s="43">
        <v>0.87248300000000001</v>
      </c>
      <c r="Q253" s="43">
        <v>0.93937099999999996</v>
      </c>
      <c r="R253" s="43">
        <v>0.91681000000000001</v>
      </c>
      <c r="S253" s="47">
        <v>0.88188900000000003</v>
      </c>
      <c r="T253" s="100">
        <v>0.88159231249999981</v>
      </c>
      <c r="U253" s="118">
        <v>6.0498010125643785E-2</v>
      </c>
      <c r="V253" s="79"/>
      <c r="W253" s="124">
        <v>121.29</v>
      </c>
      <c r="X253" s="43">
        <v>1.5561999999999999E-2</v>
      </c>
      <c r="Y253" s="43">
        <v>3.7690000000000002E-3</v>
      </c>
      <c r="Z253" s="43">
        <v>1.3861999999999999E-2</v>
      </c>
      <c r="AA253" s="43">
        <v>9.0279999999999996E-3</v>
      </c>
      <c r="AB253" s="43">
        <v>3.3300000000000002E-4</v>
      </c>
      <c r="AC253" s="43">
        <v>2.454E-3</v>
      </c>
      <c r="AD253" s="43">
        <v>3.6094000000000001E-2</v>
      </c>
      <c r="AE253" s="43">
        <v>3.5014999999999998E-2</v>
      </c>
      <c r="AF253" s="43">
        <v>1.1528999999999999E-2</v>
      </c>
      <c r="AG253" s="43">
        <v>5.7570000000000003E-2</v>
      </c>
      <c r="AH253" s="43">
        <v>2.9089E-2</v>
      </c>
      <c r="AI253" s="43">
        <v>7.1279999999999998E-3</v>
      </c>
      <c r="AJ253" s="43">
        <v>2.0216000000000001E-2</v>
      </c>
      <c r="AK253" s="43">
        <v>1.029E-3</v>
      </c>
      <c r="AL253" s="43">
        <v>8.2260000000000007E-3</v>
      </c>
      <c r="AM253" s="47">
        <v>4.4304000000000003E-2</v>
      </c>
      <c r="AN253" s="100">
        <v>1.8450500000000002E-2</v>
      </c>
      <c r="AO253" s="118">
        <v>1.7132277392882318E-2</v>
      </c>
      <c r="AP253" s="275"/>
    </row>
    <row r="254" spans="2:42" x14ac:dyDescent="0.25">
      <c r="B254" s="274"/>
      <c r="C254" s="124">
        <v>121.792</v>
      </c>
      <c r="D254" s="43">
        <v>0.89858000000000005</v>
      </c>
      <c r="E254" s="43">
        <v>0.95668699999999995</v>
      </c>
      <c r="F254" s="43">
        <v>0.90677700000000006</v>
      </c>
      <c r="G254" s="43">
        <v>0.90932800000000003</v>
      </c>
      <c r="H254" s="43">
        <v>0.73629199999999995</v>
      </c>
      <c r="I254" s="43">
        <v>0.83655500000000005</v>
      </c>
      <c r="J254" s="43">
        <v>0.86412599999999995</v>
      </c>
      <c r="K254" s="43">
        <v>0.85047099999999998</v>
      </c>
      <c r="L254" s="43">
        <v>0.94431799999999999</v>
      </c>
      <c r="M254" s="43">
        <v>0.90898999999999996</v>
      </c>
      <c r="N254" s="43">
        <v>0.77460799999999996</v>
      </c>
      <c r="O254" s="43">
        <v>0.84271799999999997</v>
      </c>
      <c r="P254" s="43">
        <v>0.86365700000000001</v>
      </c>
      <c r="Q254" s="43">
        <v>0.92625000000000002</v>
      </c>
      <c r="R254" s="43">
        <v>0.894737</v>
      </c>
      <c r="S254" s="47">
        <v>0.85973299999999997</v>
      </c>
      <c r="T254" s="100">
        <v>0.87336418749999989</v>
      </c>
      <c r="U254" s="118">
        <v>5.8464144901775782E-2</v>
      </c>
      <c r="V254" s="79"/>
      <c r="W254" s="124">
        <v>121.792</v>
      </c>
      <c r="X254" s="43">
        <v>1.4567999999999999E-2</v>
      </c>
      <c r="Y254" s="43">
        <v>-5.3499999999999997E-3</v>
      </c>
      <c r="Z254" s="43">
        <v>9.8720000000000006E-3</v>
      </c>
      <c r="AA254" s="43">
        <v>-1.5399999999999999E-3</v>
      </c>
      <c r="AB254" s="43">
        <v>-3.1199999999999999E-3</v>
      </c>
      <c r="AC254" s="43">
        <v>1.1356E-2</v>
      </c>
      <c r="AD254" s="43">
        <v>2.9047E-2</v>
      </c>
      <c r="AE254" s="43">
        <v>-6.8700000000000002E-3</v>
      </c>
      <c r="AF254" s="43">
        <v>9.8729999999999998E-3</v>
      </c>
      <c r="AG254" s="43">
        <v>5.9674999999999999E-2</v>
      </c>
      <c r="AH254" s="43">
        <v>1.7568E-2</v>
      </c>
      <c r="AI254" s="43">
        <v>5.2119999999999996E-3</v>
      </c>
      <c r="AJ254" s="43">
        <v>9.4020000000000006E-3</v>
      </c>
      <c r="AK254" s="43">
        <v>-2.2399999999999998E-3</v>
      </c>
      <c r="AL254" s="43">
        <v>1.0152E-2</v>
      </c>
      <c r="AM254" s="47">
        <v>6.4116999999999993E-2</v>
      </c>
      <c r="AN254" s="100">
        <v>1.3857624999999998E-2</v>
      </c>
      <c r="AO254" s="118">
        <v>2.0975548211747248E-2</v>
      </c>
      <c r="AP254" s="275"/>
    </row>
    <row r="255" spans="2:42" x14ac:dyDescent="0.25">
      <c r="B255" s="274"/>
      <c r="C255" s="124">
        <v>122.292</v>
      </c>
      <c r="D255" s="43">
        <v>0.88161699999999998</v>
      </c>
      <c r="E255" s="43">
        <v>0.93986800000000004</v>
      </c>
      <c r="F255" s="43">
        <v>0.89894300000000005</v>
      </c>
      <c r="G255" s="43">
        <v>0.92024399999999995</v>
      </c>
      <c r="H255" s="43">
        <v>0.77104300000000003</v>
      </c>
      <c r="I255" s="43">
        <v>0.843634</v>
      </c>
      <c r="J255" s="43">
        <v>0.83908300000000002</v>
      </c>
      <c r="K255" s="43">
        <v>0.83936500000000003</v>
      </c>
      <c r="L255" s="43">
        <v>0.97747700000000004</v>
      </c>
      <c r="M255" s="43">
        <v>0.914238</v>
      </c>
      <c r="N255" s="43">
        <v>0.78461400000000003</v>
      </c>
      <c r="O255" s="43">
        <v>0.84461600000000003</v>
      </c>
      <c r="P255" s="43">
        <v>0.86840099999999998</v>
      </c>
      <c r="Q255" s="43">
        <v>0.91768400000000006</v>
      </c>
      <c r="R255" s="43">
        <v>0.90989600000000004</v>
      </c>
      <c r="S255" s="47">
        <v>0.86268999999999996</v>
      </c>
      <c r="T255" s="100">
        <v>0.87583831249999999</v>
      </c>
      <c r="U255" s="118">
        <v>5.5124200813216624E-2</v>
      </c>
      <c r="V255" s="79"/>
      <c r="W255" s="124">
        <v>122.292</v>
      </c>
      <c r="X255" s="43">
        <v>7.6959999999999997E-3</v>
      </c>
      <c r="Y255" s="43">
        <v>4.1009999999999996E-3</v>
      </c>
      <c r="Z255" s="43">
        <v>1.8065999999999999E-2</v>
      </c>
      <c r="AA255" s="43">
        <v>-2.2100000000000002E-3</v>
      </c>
      <c r="AB255" s="43">
        <v>2.784E-3</v>
      </c>
      <c r="AC255" s="43">
        <v>-1.81E-3</v>
      </c>
      <c r="AD255" s="43">
        <v>2.8715000000000001E-2</v>
      </c>
      <c r="AE255" s="43">
        <v>9.4380000000000002E-3</v>
      </c>
      <c r="AF255" s="43">
        <v>9.5420000000000001E-3</v>
      </c>
      <c r="AG255" s="43">
        <v>4.9605000000000003E-2</v>
      </c>
      <c r="AH255" s="43">
        <v>3.7137999999999997E-2</v>
      </c>
      <c r="AI255" s="43">
        <v>2.9520000000000002E-3</v>
      </c>
      <c r="AJ255" s="43">
        <v>1.6997999999999999E-2</v>
      </c>
      <c r="AK255" s="43">
        <v>3.5330000000000001E-3</v>
      </c>
      <c r="AL255" s="43">
        <v>1.0366999999999999E-2</v>
      </c>
      <c r="AM255" s="47">
        <v>3.6711000000000001E-2</v>
      </c>
      <c r="AN255" s="100">
        <v>1.4601625000000002E-2</v>
      </c>
      <c r="AO255" s="118">
        <v>1.5528217531856856E-2</v>
      </c>
      <c r="AP255" s="275"/>
    </row>
    <row r="256" spans="2:42" x14ac:dyDescent="0.25">
      <c r="B256" s="274"/>
      <c r="C256" s="124">
        <v>122.791</v>
      </c>
      <c r="D256" s="43">
        <v>0.89405199999999996</v>
      </c>
      <c r="E256" s="43">
        <v>0.96432399999999996</v>
      </c>
      <c r="F256" s="43">
        <v>0.91368799999999994</v>
      </c>
      <c r="G256" s="43">
        <v>0.91471000000000002</v>
      </c>
      <c r="H256" s="43">
        <v>0.76665899999999998</v>
      </c>
      <c r="I256" s="43">
        <v>0.83667499999999995</v>
      </c>
      <c r="J256" s="43">
        <v>0.86402999999999996</v>
      </c>
      <c r="K256" s="43">
        <v>0.84786300000000003</v>
      </c>
      <c r="L256" s="43">
        <v>0.97789599999999999</v>
      </c>
      <c r="M256" s="43">
        <v>0.90133200000000002</v>
      </c>
      <c r="N256" s="43">
        <v>0.79097300000000004</v>
      </c>
      <c r="O256" s="43">
        <v>0.856846</v>
      </c>
      <c r="P256" s="43">
        <v>0.85455000000000003</v>
      </c>
      <c r="Q256" s="43">
        <v>0.898119</v>
      </c>
      <c r="R256" s="43">
        <v>0.91944599999999999</v>
      </c>
      <c r="S256" s="47">
        <v>0.85180400000000001</v>
      </c>
      <c r="T256" s="100">
        <v>0.87831043749999993</v>
      </c>
      <c r="U256" s="118">
        <v>5.623797663141724E-2</v>
      </c>
      <c r="V256" s="79"/>
      <c r="W256" s="124">
        <v>122.791</v>
      </c>
      <c r="X256" s="43">
        <v>1.4867E-2</v>
      </c>
      <c r="Y256" s="43">
        <v>1.5233E-2</v>
      </c>
      <c r="Z256" s="43">
        <v>1.407E-3</v>
      </c>
      <c r="AA256" s="43">
        <v>1.3802999999999999E-2</v>
      </c>
      <c r="AB256" s="43">
        <v>2.0349999999999999E-3</v>
      </c>
      <c r="AC256" s="43">
        <v>2.8059000000000001E-2</v>
      </c>
      <c r="AD256" s="43">
        <v>3.3126000000000003E-2</v>
      </c>
      <c r="AE256" s="43">
        <v>2.7123999999999999E-2</v>
      </c>
      <c r="AF256" s="43">
        <v>3.0698E-2</v>
      </c>
      <c r="AG256" s="43">
        <v>6.0756999999999999E-2</v>
      </c>
      <c r="AH256" s="43">
        <v>3.3633000000000003E-2</v>
      </c>
      <c r="AI256" s="43">
        <v>5.2729999999999999E-3</v>
      </c>
      <c r="AJ256" s="43">
        <v>6.6629999999999997E-3</v>
      </c>
      <c r="AK256" s="43">
        <v>-7.28E-3</v>
      </c>
      <c r="AL256" s="43">
        <v>1.2116E-2</v>
      </c>
      <c r="AM256" s="47">
        <v>4.2991000000000001E-2</v>
      </c>
      <c r="AN256" s="100">
        <v>2.0031562499999999E-2</v>
      </c>
      <c r="AO256" s="118">
        <v>1.7767069598815858E-2</v>
      </c>
      <c r="AP256" s="275"/>
    </row>
    <row r="257" spans="2:42" x14ac:dyDescent="0.25">
      <c r="B257" s="274"/>
      <c r="C257" s="124">
        <v>123.292</v>
      </c>
      <c r="D257" s="43">
        <v>0.88863999999999999</v>
      </c>
      <c r="E257" s="43">
        <v>0.93437000000000003</v>
      </c>
      <c r="F257" s="43">
        <v>0.89983400000000002</v>
      </c>
      <c r="G257" s="43">
        <v>0.90602199999999999</v>
      </c>
      <c r="H257" s="43">
        <v>0.760799</v>
      </c>
      <c r="I257" s="43">
        <v>0.84836100000000003</v>
      </c>
      <c r="J257" s="43">
        <v>0.85217399999999999</v>
      </c>
      <c r="K257" s="43">
        <v>0.86673299999999998</v>
      </c>
      <c r="L257" s="43">
        <v>0.96450000000000002</v>
      </c>
      <c r="M257" s="43">
        <v>0.90465099999999998</v>
      </c>
      <c r="N257" s="43">
        <v>0.77955099999999999</v>
      </c>
      <c r="O257" s="43">
        <v>0.85081300000000004</v>
      </c>
      <c r="P257" s="43">
        <v>0.86904000000000003</v>
      </c>
      <c r="Q257" s="43">
        <v>0.86675500000000005</v>
      </c>
      <c r="R257" s="43">
        <v>0.883243</v>
      </c>
      <c r="S257" s="47">
        <v>0.88589300000000004</v>
      </c>
      <c r="T257" s="100">
        <v>0.87258618749999994</v>
      </c>
      <c r="U257" s="118">
        <v>5.0604775445562772E-2</v>
      </c>
      <c r="V257" s="79"/>
      <c r="W257" s="124">
        <v>123.292</v>
      </c>
      <c r="X257" s="43">
        <v>1.0461E-2</v>
      </c>
      <c r="Y257" s="43">
        <v>8.8909999999999996E-3</v>
      </c>
      <c r="Z257" s="43">
        <v>8.7860000000000004E-3</v>
      </c>
      <c r="AA257" s="43">
        <v>5.0210000000000003E-3</v>
      </c>
      <c r="AB257" s="43">
        <v>-2.3999999999999998E-3</v>
      </c>
      <c r="AC257" s="43">
        <v>2.2000000000000001E-4</v>
      </c>
      <c r="AD257" s="43">
        <v>2.4131E-2</v>
      </c>
      <c r="AE257" s="43">
        <v>2.6724999999999999E-2</v>
      </c>
      <c r="AF257" s="43">
        <v>2.4492E-2</v>
      </c>
      <c r="AG257" s="43">
        <v>4.9001999999999997E-2</v>
      </c>
      <c r="AH257" s="43">
        <v>3.0412000000000002E-2</v>
      </c>
      <c r="AI257" s="43">
        <v>5.2379999999999996E-3</v>
      </c>
      <c r="AJ257" s="43">
        <v>1.5176E-2</v>
      </c>
      <c r="AK257" s="43">
        <v>-1.1379999999999999E-2</v>
      </c>
      <c r="AL257" s="43">
        <v>6.953E-3</v>
      </c>
      <c r="AM257" s="47">
        <v>4.5012999999999997E-2</v>
      </c>
      <c r="AN257" s="100">
        <v>1.5421312499999998E-2</v>
      </c>
      <c r="AO257" s="118">
        <v>1.6685055124147277E-2</v>
      </c>
      <c r="AP257" s="275"/>
    </row>
    <row r="258" spans="2:42" x14ac:dyDescent="0.25">
      <c r="B258" s="274"/>
      <c r="C258" s="124">
        <v>123.79300000000001</v>
      </c>
      <c r="D258" s="43">
        <v>0.88969100000000001</v>
      </c>
      <c r="E258" s="43">
        <v>0.98945499999999997</v>
      </c>
      <c r="F258" s="43">
        <v>0.90598900000000004</v>
      </c>
      <c r="G258" s="43">
        <v>0.94185099999999999</v>
      </c>
      <c r="H258" s="43">
        <v>0.76271199999999995</v>
      </c>
      <c r="I258" s="43">
        <v>0.827071</v>
      </c>
      <c r="J258" s="43">
        <v>0.88871999999999995</v>
      </c>
      <c r="K258" s="43">
        <v>0.855541</v>
      </c>
      <c r="L258" s="43">
        <v>0.98612500000000003</v>
      </c>
      <c r="M258" s="43">
        <v>0.92018500000000003</v>
      </c>
      <c r="N258" s="43">
        <v>0.78998699999999999</v>
      </c>
      <c r="O258" s="43">
        <v>0.85149200000000003</v>
      </c>
      <c r="P258" s="43">
        <v>0.87821700000000003</v>
      </c>
      <c r="Q258" s="43">
        <v>0.906335</v>
      </c>
      <c r="R258" s="43">
        <v>0.91353099999999998</v>
      </c>
      <c r="S258" s="47">
        <v>0.86769600000000002</v>
      </c>
      <c r="T258" s="100">
        <v>0.88591237500000009</v>
      </c>
      <c r="U258" s="118">
        <v>6.1651194537089067E-2</v>
      </c>
      <c r="V258" s="79"/>
      <c r="W258" s="124">
        <v>123.79300000000001</v>
      </c>
      <c r="X258" s="43">
        <v>1.1800000000000001E-3</v>
      </c>
      <c r="Y258" s="43">
        <v>3.9849999999999998E-3</v>
      </c>
      <c r="Z258" s="43">
        <v>1.6355000000000001E-2</v>
      </c>
      <c r="AA258" s="43">
        <v>1.0106E-2</v>
      </c>
      <c r="AB258" s="43">
        <v>1.23E-3</v>
      </c>
      <c r="AC258" s="43">
        <v>3.3424000000000002E-2</v>
      </c>
      <c r="AD258" s="43">
        <v>3.3022999999999997E-2</v>
      </c>
      <c r="AE258" s="43">
        <v>-2.2599999999999999E-3</v>
      </c>
      <c r="AF258" s="43">
        <v>3.7124999999999998E-2</v>
      </c>
      <c r="AG258" s="43">
        <v>5.7713E-2</v>
      </c>
      <c r="AH258" s="43">
        <v>2.3185000000000001E-2</v>
      </c>
      <c r="AI258" s="43">
        <v>2.7789999999999998E-3</v>
      </c>
      <c r="AJ258" s="43">
        <v>1.8426000000000001E-2</v>
      </c>
      <c r="AK258" s="43">
        <v>-2.2599999999999999E-3</v>
      </c>
      <c r="AL258" s="43">
        <v>1.4801E-2</v>
      </c>
      <c r="AM258" s="47">
        <v>5.8048000000000002E-2</v>
      </c>
      <c r="AN258" s="100">
        <v>1.9178750000000001E-2</v>
      </c>
      <c r="AO258" s="118">
        <v>1.9838665121423873E-2</v>
      </c>
      <c r="AP258" s="275"/>
    </row>
    <row r="259" spans="2:42" x14ac:dyDescent="0.25">
      <c r="B259" s="274"/>
      <c r="C259" s="124">
        <v>124.291</v>
      </c>
      <c r="D259" s="43">
        <v>0.89013799999999998</v>
      </c>
      <c r="E259" s="43">
        <v>0.96584899999999996</v>
      </c>
      <c r="F259" s="43">
        <v>0.91745600000000005</v>
      </c>
      <c r="G259" s="43">
        <v>0.92696999999999996</v>
      </c>
      <c r="H259" s="43">
        <v>0.74877199999999999</v>
      </c>
      <c r="I259" s="43">
        <v>0.86494400000000005</v>
      </c>
      <c r="J259" s="43">
        <v>0.85836900000000005</v>
      </c>
      <c r="K259" s="43">
        <v>0.84865100000000004</v>
      </c>
      <c r="L259" s="43">
        <v>0.95650999999999997</v>
      </c>
      <c r="M259" s="43">
        <v>0.92794299999999996</v>
      </c>
      <c r="N259" s="43">
        <v>0.79075899999999999</v>
      </c>
      <c r="O259" s="43">
        <v>0.85057400000000005</v>
      </c>
      <c r="P259" s="43">
        <v>0.85819999999999996</v>
      </c>
      <c r="Q259" s="43">
        <v>0.87668500000000005</v>
      </c>
      <c r="R259" s="43">
        <v>0.88735299999999995</v>
      </c>
      <c r="S259" s="47">
        <v>0.86534500000000003</v>
      </c>
      <c r="T259" s="100">
        <v>0.87715737499999991</v>
      </c>
      <c r="U259" s="118">
        <v>5.6325262098961111E-2</v>
      </c>
      <c r="V259" s="79"/>
      <c r="W259" s="124">
        <v>124.291</v>
      </c>
      <c r="X259" s="43">
        <v>-6.6E-4</v>
      </c>
      <c r="Y259" s="43">
        <v>-4.5300000000000002E-3</v>
      </c>
      <c r="Z259" s="43">
        <v>1.1172E-2</v>
      </c>
      <c r="AA259" s="43">
        <v>1.2923E-2</v>
      </c>
      <c r="AB259" s="43">
        <v>-8.1999999999999998E-4</v>
      </c>
      <c r="AC259" s="43">
        <v>1.0319999999999999E-3</v>
      </c>
      <c r="AD259" s="43">
        <v>3.4375000000000003E-2</v>
      </c>
      <c r="AE259" s="43">
        <v>2.7744999999999999E-2</v>
      </c>
      <c r="AF259" s="43">
        <v>1.9243E-2</v>
      </c>
      <c r="AG259" s="43">
        <v>5.6774999999999999E-2</v>
      </c>
      <c r="AH259" s="43">
        <v>2.6550000000000001E-2</v>
      </c>
      <c r="AI259" s="43">
        <v>5.2989999999999999E-3</v>
      </c>
      <c r="AJ259" s="43">
        <v>1.6129000000000001E-2</v>
      </c>
      <c r="AK259" s="43">
        <v>8.3299999999999997E-4</v>
      </c>
      <c r="AL259" s="43">
        <v>1.4109999999999999E-2</v>
      </c>
      <c r="AM259" s="47">
        <v>3.7600000000000001E-2</v>
      </c>
      <c r="AN259" s="100">
        <v>1.6111E-2</v>
      </c>
      <c r="AO259" s="118">
        <v>1.695734679718499E-2</v>
      </c>
      <c r="AP259" s="275"/>
    </row>
    <row r="260" spans="2:42" x14ac:dyDescent="0.25">
      <c r="B260" s="274"/>
      <c r="C260" s="124">
        <v>124.79300000000001</v>
      </c>
      <c r="D260" s="43">
        <v>0.87340700000000004</v>
      </c>
      <c r="E260" s="43">
        <v>0.94037000000000004</v>
      </c>
      <c r="F260" s="43">
        <v>0.89568599999999998</v>
      </c>
      <c r="G260" s="43">
        <v>0.90245399999999998</v>
      </c>
      <c r="H260" s="43">
        <v>0.75551299999999999</v>
      </c>
      <c r="I260" s="43">
        <v>0.86169300000000004</v>
      </c>
      <c r="J260" s="43">
        <v>0.894729</v>
      </c>
      <c r="K260" s="43">
        <v>0.84822399999999998</v>
      </c>
      <c r="L260" s="43">
        <v>0.974387</v>
      </c>
      <c r="M260" s="43">
        <v>0.90645699999999996</v>
      </c>
      <c r="N260" s="43">
        <v>0.78189200000000003</v>
      </c>
      <c r="O260" s="43">
        <v>0.85592199999999996</v>
      </c>
      <c r="P260" s="43">
        <v>0.871143</v>
      </c>
      <c r="Q260" s="43">
        <v>0.85816899999999996</v>
      </c>
      <c r="R260" s="43">
        <v>0.89379900000000001</v>
      </c>
      <c r="S260" s="47">
        <v>0.86251100000000003</v>
      </c>
      <c r="T260" s="100">
        <v>0.87352224999999994</v>
      </c>
      <c r="U260" s="118">
        <v>5.2719888260503736E-2</v>
      </c>
      <c r="V260" s="79"/>
      <c r="W260" s="124">
        <v>124.79300000000001</v>
      </c>
      <c r="X260" s="43">
        <v>7.1869999999999998E-3</v>
      </c>
      <c r="Y260" s="43">
        <v>1.3573E-2</v>
      </c>
      <c r="Z260" s="43">
        <v>1.7482000000000001E-2</v>
      </c>
      <c r="AA260" s="43">
        <v>3.754E-3</v>
      </c>
      <c r="AB260" s="43">
        <v>-3.7299999999999998E-3</v>
      </c>
      <c r="AC260" s="43">
        <v>1.9902E-2</v>
      </c>
      <c r="AD260" s="43">
        <v>4.1903000000000003E-2</v>
      </c>
      <c r="AE260" s="43">
        <v>1.8440000000000002E-2</v>
      </c>
      <c r="AF260" s="43">
        <v>8.5240000000000003E-3</v>
      </c>
      <c r="AG260" s="43">
        <v>6.2557000000000001E-2</v>
      </c>
      <c r="AH260" s="43">
        <v>3.653E-2</v>
      </c>
      <c r="AI260" s="43">
        <v>4.6680000000000003E-3</v>
      </c>
      <c r="AJ260" s="43">
        <v>1.2257000000000001E-2</v>
      </c>
      <c r="AK260" s="43">
        <v>-5.4099999999999999E-3</v>
      </c>
      <c r="AL260" s="43">
        <v>1.5384E-2</v>
      </c>
      <c r="AM260" s="47">
        <v>3.5561000000000002E-2</v>
      </c>
      <c r="AN260" s="100">
        <v>1.8036375E-2</v>
      </c>
      <c r="AO260" s="118">
        <v>1.8036146587247136E-2</v>
      </c>
      <c r="AP260" s="275"/>
    </row>
    <row r="261" spans="2:42" x14ac:dyDescent="0.25">
      <c r="B261" s="274"/>
      <c r="C261" s="124">
        <v>125.29</v>
      </c>
      <c r="D261" s="43">
        <v>0.87397199999999997</v>
      </c>
      <c r="E261" s="43">
        <v>0.97654300000000005</v>
      </c>
      <c r="F261" s="43">
        <v>0.91178300000000001</v>
      </c>
      <c r="G261" s="43">
        <v>0.92527700000000002</v>
      </c>
      <c r="H261" s="43">
        <v>0.77768000000000004</v>
      </c>
      <c r="I261" s="43">
        <v>0.862985</v>
      </c>
      <c r="J261" s="43">
        <v>0.84694499999999995</v>
      </c>
      <c r="K261" s="43">
        <v>0.86283200000000004</v>
      </c>
      <c r="L261" s="43">
        <v>0.963924</v>
      </c>
      <c r="M261" s="43">
        <v>0.94057800000000003</v>
      </c>
      <c r="N261" s="43">
        <v>0.78250600000000003</v>
      </c>
      <c r="O261" s="43">
        <v>0.87366100000000002</v>
      </c>
      <c r="P261" s="43">
        <v>0.86376600000000003</v>
      </c>
      <c r="Q261" s="43">
        <v>0.87417199999999995</v>
      </c>
      <c r="R261" s="43">
        <v>0.90988899999999995</v>
      </c>
      <c r="S261" s="47">
        <v>0.88307199999999997</v>
      </c>
      <c r="T261" s="100">
        <v>0.88309906250000003</v>
      </c>
      <c r="U261" s="118">
        <v>5.5298068063262089E-2</v>
      </c>
      <c r="V261" s="79"/>
      <c r="W261" s="124">
        <v>125.29</v>
      </c>
      <c r="X261" s="43">
        <v>2.0073000000000001E-2</v>
      </c>
      <c r="Y261" s="43">
        <v>5.9189999999999998E-3</v>
      </c>
      <c r="Z261" s="43">
        <v>1.0529999999999999E-2</v>
      </c>
      <c r="AA261" s="43">
        <v>8.9440000000000006E-3</v>
      </c>
      <c r="AB261" s="43">
        <v>3.8760000000000001E-3</v>
      </c>
      <c r="AC261" s="43">
        <v>1.8582000000000001E-2</v>
      </c>
      <c r="AD261" s="43">
        <v>2.8222000000000001E-2</v>
      </c>
      <c r="AE261" s="43">
        <v>3.0405999999999999E-2</v>
      </c>
      <c r="AF261" s="43">
        <v>1.9720999999999999E-2</v>
      </c>
      <c r="AG261" s="43">
        <v>6.6874000000000003E-2</v>
      </c>
      <c r="AH261" s="43">
        <v>3.1594999999999998E-2</v>
      </c>
      <c r="AI261" s="43">
        <v>7.4209999999999996E-3</v>
      </c>
      <c r="AJ261" s="43">
        <v>8.992E-3</v>
      </c>
      <c r="AK261" s="43">
        <v>2.0929999999999998E-3</v>
      </c>
      <c r="AL261" s="43">
        <v>1.3187000000000001E-2</v>
      </c>
      <c r="AM261" s="47">
        <v>3.8414999999999998E-2</v>
      </c>
      <c r="AN261" s="100">
        <v>1.9678124999999998E-2</v>
      </c>
      <c r="AO261" s="118">
        <v>1.6660751042995234E-2</v>
      </c>
      <c r="AP261" s="275"/>
    </row>
    <row r="262" spans="2:42" x14ac:dyDescent="0.25">
      <c r="B262" s="274"/>
      <c r="C262" s="124">
        <v>125.792</v>
      </c>
      <c r="D262" s="43">
        <v>0.88229599999999997</v>
      </c>
      <c r="E262" s="43">
        <v>0.95241600000000004</v>
      </c>
      <c r="F262" s="43">
        <v>0.91610499999999995</v>
      </c>
      <c r="G262" s="43">
        <v>0.91826300000000005</v>
      </c>
      <c r="H262" s="43">
        <v>0.78332900000000005</v>
      </c>
      <c r="I262" s="43">
        <v>0.85559499999999999</v>
      </c>
      <c r="J262" s="43">
        <v>0.86906600000000001</v>
      </c>
      <c r="K262" s="43">
        <v>0.85307900000000003</v>
      </c>
      <c r="L262" s="43">
        <v>0.89936000000000005</v>
      </c>
      <c r="M262" s="43">
        <v>0.91628200000000004</v>
      </c>
      <c r="N262" s="43">
        <v>0.78298000000000001</v>
      </c>
      <c r="O262" s="43">
        <v>0.86315399999999998</v>
      </c>
      <c r="P262" s="43">
        <v>0.88037900000000002</v>
      </c>
      <c r="Q262" s="43">
        <v>0.86410299999999995</v>
      </c>
      <c r="R262" s="43">
        <v>0.92519799999999996</v>
      </c>
      <c r="S262" s="47">
        <v>0.90116099999999999</v>
      </c>
      <c r="T262" s="100">
        <v>0.87892287499999999</v>
      </c>
      <c r="U262" s="118">
        <v>4.6843682727236553E-2</v>
      </c>
      <c r="V262" s="79"/>
      <c r="W262" s="124">
        <v>125.792</v>
      </c>
      <c r="X262" s="43">
        <v>2.2360999999999999E-2</v>
      </c>
      <c r="Y262" s="43">
        <v>-5.3400000000000001E-3</v>
      </c>
      <c r="Z262" s="43">
        <v>1.0637000000000001E-2</v>
      </c>
      <c r="AA262" s="43">
        <v>2.4719999999999998E-3</v>
      </c>
      <c r="AB262" s="43">
        <v>-5.3600000000000002E-3</v>
      </c>
      <c r="AC262" s="43">
        <v>8.8000000000000003E-4</v>
      </c>
      <c r="AD262" s="43">
        <v>4.2189999999999998E-2</v>
      </c>
      <c r="AE262" s="43">
        <v>3.5147999999999999E-2</v>
      </c>
      <c r="AF262" s="43">
        <v>1.1860000000000001E-2</v>
      </c>
      <c r="AG262" s="43">
        <v>5.5329999999999997E-2</v>
      </c>
      <c r="AH262" s="43">
        <v>2.8837999999999999E-2</v>
      </c>
      <c r="AI262" s="43">
        <v>4.3670000000000002E-3</v>
      </c>
      <c r="AJ262" s="43">
        <v>1.3733E-2</v>
      </c>
      <c r="AK262" s="43">
        <v>-6.7099999999999998E-3</v>
      </c>
      <c r="AL262" s="43">
        <v>1.0571000000000001E-2</v>
      </c>
      <c r="AM262" s="47">
        <v>3.5612999999999999E-2</v>
      </c>
      <c r="AN262" s="100">
        <v>1.6036874999999999E-2</v>
      </c>
      <c r="AO262" s="118">
        <v>1.8697927431937478E-2</v>
      </c>
      <c r="AP262" s="275"/>
    </row>
    <row r="263" spans="2:42" x14ac:dyDescent="0.25">
      <c r="B263" s="274"/>
      <c r="C263" s="124">
        <v>126.29</v>
      </c>
      <c r="D263" s="43">
        <v>0.87999499999999997</v>
      </c>
      <c r="E263" s="43">
        <v>0.97418000000000005</v>
      </c>
      <c r="F263" s="43">
        <v>0.88771999999999995</v>
      </c>
      <c r="G263" s="43">
        <v>0.91452800000000001</v>
      </c>
      <c r="H263" s="43">
        <v>0.76308699999999996</v>
      </c>
      <c r="I263" s="43">
        <v>0.843503</v>
      </c>
      <c r="J263" s="43">
        <v>0.87398100000000001</v>
      </c>
      <c r="K263" s="43">
        <v>0.86155599999999999</v>
      </c>
      <c r="L263" s="43">
        <v>0.97096099999999996</v>
      </c>
      <c r="M263" s="43">
        <v>0.90446000000000004</v>
      </c>
      <c r="N263" s="43">
        <v>0.78007800000000005</v>
      </c>
      <c r="O263" s="43">
        <v>0.86031599999999997</v>
      </c>
      <c r="P263" s="43">
        <v>0.86743499999999996</v>
      </c>
      <c r="Q263" s="43">
        <v>0.85729200000000005</v>
      </c>
      <c r="R263" s="43">
        <v>0.90854299999999999</v>
      </c>
      <c r="S263" s="47">
        <v>0.88419000000000003</v>
      </c>
      <c r="T263" s="100">
        <v>0.87698906249999986</v>
      </c>
      <c r="U263" s="118">
        <v>5.5439783711060474E-2</v>
      </c>
      <c r="V263" s="79"/>
      <c r="W263" s="124">
        <v>126.29</v>
      </c>
      <c r="X263" s="43">
        <v>1.5223E-2</v>
      </c>
      <c r="Y263" s="43">
        <v>1.1198E-2</v>
      </c>
      <c r="Z263" s="43">
        <v>9.3699999999999999E-3</v>
      </c>
      <c r="AA263" s="43">
        <v>1.4232E-2</v>
      </c>
      <c r="AB263" s="43">
        <v>2.016E-3</v>
      </c>
      <c r="AC263" s="43">
        <v>1.298E-2</v>
      </c>
      <c r="AD263" s="43">
        <v>2.6342999999999998E-2</v>
      </c>
      <c r="AE263" s="43">
        <v>2.1763999999999999E-2</v>
      </c>
      <c r="AF263" s="43">
        <v>2.6662999999999999E-2</v>
      </c>
      <c r="AG263" s="43">
        <v>5.7932999999999998E-2</v>
      </c>
      <c r="AH263" s="43">
        <v>3.4636E-2</v>
      </c>
      <c r="AI263" s="43">
        <v>7.3090000000000004E-3</v>
      </c>
      <c r="AJ263" s="43">
        <v>1.6787E-2</v>
      </c>
      <c r="AK263" s="43">
        <v>-2.3999999999999998E-3</v>
      </c>
      <c r="AL263" s="43">
        <v>9.4520000000000003E-3</v>
      </c>
      <c r="AM263" s="47">
        <v>5.8546000000000001E-2</v>
      </c>
      <c r="AN263" s="100">
        <v>2.012825E-2</v>
      </c>
      <c r="AO263" s="118">
        <v>1.7569041546614508E-2</v>
      </c>
      <c r="AP263" s="275"/>
    </row>
    <row r="264" spans="2:42" x14ac:dyDescent="0.25">
      <c r="B264" s="274"/>
      <c r="C264" s="124">
        <v>126.791</v>
      </c>
      <c r="D264" s="43">
        <v>0.86990999999999996</v>
      </c>
      <c r="E264" s="43">
        <v>0.98200200000000004</v>
      </c>
      <c r="F264" s="43">
        <v>0.90524800000000005</v>
      </c>
      <c r="G264" s="43">
        <v>0.91462299999999996</v>
      </c>
      <c r="H264" s="43">
        <v>0.77698400000000001</v>
      </c>
      <c r="I264" s="43">
        <v>0.85998399999999997</v>
      </c>
      <c r="J264" s="43">
        <v>0.87330700000000006</v>
      </c>
      <c r="K264" s="43">
        <v>0.84963599999999995</v>
      </c>
      <c r="L264" s="43">
        <v>0.99465099999999995</v>
      </c>
      <c r="M264" s="43">
        <v>0.91563600000000001</v>
      </c>
      <c r="N264" s="43">
        <v>0.78388400000000003</v>
      </c>
      <c r="O264" s="43">
        <v>0.86121800000000004</v>
      </c>
      <c r="P264" s="43">
        <v>0.86037300000000005</v>
      </c>
      <c r="Q264" s="43">
        <v>0.838862</v>
      </c>
      <c r="R264" s="43">
        <v>0.91133900000000001</v>
      </c>
      <c r="S264" s="47">
        <v>0.87458800000000003</v>
      </c>
      <c r="T264" s="100">
        <v>0.87951531249999992</v>
      </c>
      <c r="U264" s="118">
        <v>5.8545240829884423E-2</v>
      </c>
      <c r="V264" s="79"/>
      <c r="W264" s="124">
        <v>126.791</v>
      </c>
      <c r="X264" s="43">
        <v>1.4633E-2</v>
      </c>
      <c r="Y264" s="43">
        <v>4.1419999999999998E-3</v>
      </c>
      <c r="Z264" s="43">
        <v>1.719E-3</v>
      </c>
      <c r="AA264" s="43">
        <v>5.4790000000000004E-3</v>
      </c>
      <c r="AB264" s="43">
        <v>-9.7400000000000004E-3</v>
      </c>
      <c r="AC264" s="43">
        <v>1.4537E-2</v>
      </c>
      <c r="AD264" s="43">
        <v>8.548E-3</v>
      </c>
      <c r="AE264" s="43">
        <v>8.907E-3</v>
      </c>
      <c r="AF264" s="43">
        <v>2.0677999999999998E-2</v>
      </c>
      <c r="AG264" s="43">
        <v>4.8197999999999998E-2</v>
      </c>
      <c r="AH264" s="43">
        <v>4.1862999999999997E-2</v>
      </c>
      <c r="AI264" s="43">
        <v>6.3169999999999997E-3</v>
      </c>
      <c r="AJ264" s="43">
        <v>9.5499999999999995E-3</v>
      </c>
      <c r="AK264" s="43">
        <v>-7.7999999999999999E-4</v>
      </c>
      <c r="AL264" s="43">
        <v>1.5316E-2</v>
      </c>
      <c r="AM264" s="47">
        <v>5.3296999999999997E-2</v>
      </c>
      <c r="AN264" s="100">
        <v>1.5166499999999999E-2</v>
      </c>
      <c r="AO264" s="118">
        <v>1.7799793504420212E-2</v>
      </c>
      <c r="AP264" s="275"/>
    </row>
    <row r="265" spans="2:42" x14ac:dyDescent="0.25">
      <c r="B265" s="274"/>
      <c r="C265" s="124">
        <v>127.292</v>
      </c>
      <c r="D265" s="43">
        <v>0.85008899999999998</v>
      </c>
      <c r="E265" s="43">
        <v>0.98317299999999996</v>
      </c>
      <c r="F265" s="43">
        <v>0.91457599999999994</v>
      </c>
      <c r="G265" s="43">
        <v>0.91407400000000005</v>
      </c>
      <c r="H265" s="43">
        <v>0.78228399999999998</v>
      </c>
      <c r="I265" s="43">
        <v>0.85248800000000002</v>
      </c>
      <c r="J265" s="43">
        <v>0.85386399999999996</v>
      </c>
      <c r="K265" s="43">
        <v>0.84912200000000004</v>
      </c>
      <c r="L265" s="43">
        <v>0.93073399999999995</v>
      </c>
      <c r="M265" s="43">
        <v>0.92280499999999999</v>
      </c>
      <c r="N265" s="43">
        <v>0.78990700000000003</v>
      </c>
      <c r="O265" s="43">
        <v>0.86772499999999997</v>
      </c>
      <c r="P265" s="43">
        <v>0.87174700000000005</v>
      </c>
      <c r="Q265" s="43">
        <v>0.83620099999999997</v>
      </c>
      <c r="R265" s="43">
        <v>0.90780400000000006</v>
      </c>
      <c r="S265" s="47">
        <v>0.875467</v>
      </c>
      <c r="T265" s="100">
        <v>0.8751287499999999</v>
      </c>
      <c r="U265" s="118">
        <v>5.2225014457952357E-2</v>
      </c>
      <c r="V265" s="79"/>
      <c r="W265" s="124">
        <v>127.292</v>
      </c>
      <c r="X265" s="43">
        <v>2.4018999999999999E-2</v>
      </c>
      <c r="Y265" s="43">
        <v>6.1840000000000003E-3</v>
      </c>
      <c r="Z265" s="43">
        <v>1.1850000000000001E-3</v>
      </c>
      <c r="AA265" s="43">
        <v>1.366E-3</v>
      </c>
      <c r="AB265" s="43">
        <v>1.9789999999999999E-3</v>
      </c>
      <c r="AC265" s="43">
        <v>4.6540000000000002E-3</v>
      </c>
      <c r="AD265" s="43">
        <v>3.3217999999999998E-2</v>
      </c>
      <c r="AE265" s="43">
        <v>7.0479999999999996E-3</v>
      </c>
      <c r="AF265" s="43">
        <v>2.2468999999999999E-2</v>
      </c>
      <c r="AG265" s="43">
        <v>6.3245999999999997E-2</v>
      </c>
      <c r="AH265" s="43">
        <v>3.9965000000000001E-2</v>
      </c>
      <c r="AI265" s="43">
        <v>7.3439999999999998E-3</v>
      </c>
      <c r="AJ265" s="43">
        <v>1.9754000000000001E-2</v>
      </c>
      <c r="AK265" s="43">
        <v>-1.0630000000000001E-2</v>
      </c>
      <c r="AL265" s="43">
        <v>1.2874999999999999E-2</v>
      </c>
      <c r="AM265" s="47">
        <v>3.9655999999999997E-2</v>
      </c>
      <c r="AN265" s="100">
        <v>1.7145750000000001E-2</v>
      </c>
      <c r="AO265" s="118">
        <v>1.9133063718774018E-2</v>
      </c>
      <c r="AP265" s="275"/>
    </row>
    <row r="266" spans="2:42" x14ac:dyDescent="0.25">
      <c r="B266" s="274"/>
      <c r="C266" s="124">
        <v>127.79300000000001</v>
      </c>
      <c r="D266" s="43">
        <v>0.83640899999999996</v>
      </c>
      <c r="E266" s="43">
        <v>0.98492100000000005</v>
      </c>
      <c r="F266" s="43">
        <v>0.90211600000000003</v>
      </c>
      <c r="G266" s="43">
        <v>0.93539300000000003</v>
      </c>
      <c r="H266" s="43">
        <v>0.75960700000000003</v>
      </c>
      <c r="I266" s="43">
        <v>0.83492900000000003</v>
      </c>
      <c r="J266" s="43">
        <v>0.85028800000000004</v>
      </c>
      <c r="K266" s="43">
        <v>0.84320899999999999</v>
      </c>
      <c r="L266" s="43">
        <v>0.93747000000000003</v>
      </c>
      <c r="M266" s="43">
        <v>0.91482200000000002</v>
      </c>
      <c r="N266" s="43">
        <v>0.79017400000000004</v>
      </c>
      <c r="O266" s="43">
        <v>0.87806600000000001</v>
      </c>
      <c r="P266" s="43">
        <v>0.85966200000000004</v>
      </c>
      <c r="Q266" s="43">
        <v>0.85442300000000004</v>
      </c>
      <c r="R266" s="43">
        <v>0.92469299999999999</v>
      </c>
      <c r="S266" s="47">
        <v>0.87888900000000003</v>
      </c>
      <c r="T266" s="100">
        <v>0.87406693750000009</v>
      </c>
      <c r="U266" s="118">
        <v>5.791917518458374E-2</v>
      </c>
      <c r="V266" s="79"/>
      <c r="W266" s="124">
        <v>127.79300000000001</v>
      </c>
      <c r="X266" s="43">
        <v>2.4001999999999999E-2</v>
      </c>
      <c r="Y266" s="43">
        <v>1.4884E-2</v>
      </c>
      <c r="Z266" s="43">
        <v>3.8830000000000002E-3</v>
      </c>
      <c r="AA266" s="43">
        <v>1.4479000000000001E-2</v>
      </c>
      <c r="AB266" s="43">
        <v>-1.47E-3</v>
      </c>
      <c r="AC266" s="43">
        <v>5.1802000000000001E-2</v>
      </c>
      <c r="AD266" s="43">
        <v>2.8324999999999999E-2</v>
      </c>
      <c r="AE266" s="43">
        <v>2.0787E-2</v>
      </c>
      <c r="AF266" s="43">
        <v>2.0456999999999999E-2</v>
      </c>
      <c r="AG266" s="43">
        <v>4.9768E-2</v>
      </c>
      <c r="AH266" s="43">
        <v>3.9036000000000001E-2</v>
      </c>
      <c r="AI266" s="43">
        <v>3.8049999999999998E-3</v>
      </c>
      <c r="AJ266" s="43">
        <v>1.6376000000000002E-2</v>
      </c>
      <c r="AK266" s="43">
        <v>5.1840000000000002E-3</v>
      </c>
      <c r="AL266" s="43">
        <v>1.1981E-2</v>
      </c>
      <c r="AM266" s="47">
        <v>5.6258000000000002E-2</v>
      </c>
      <c r="AN266" s="100">
        <v>2.2472312500000001E-2</v>
      </c>
      <c r="AO266" s="118">
        <v>1.8072942157522847E-2</v>
      </c>
      <c r="AP266" s="275"/>
    </row>
    <row r="267" spans="2:42" x14ac:dyDescent="0.25">
      <c r="B267" s="274"/>
      <c r="C267" s="124">
        <v>128.291</v>
      </c>
      <c r="D267" s="43">
        <v>0.83665299999999998</v>
      </c>
      <c r="E267" s="43">
        <v>0.97753000000000001</v>
      </c>
      <c r="F267" s="43">
        <v>0.93167299999999997</v>
      </c>
      <c r="G267" s="43">
        <v>0.928504</v>
      </c>
      <c r="H267" s="43">
        <v>0.77161299999999999</v>
      </c>
      <c r="I267" s="43">
        <v>0.823882</v>
      </c>
      <c r="J267" s="43">
        <v>0.85246900000000003</v>
      </c>
      <c r="K267" s="43">
        <v>0.82185299999999994</v>
      </c>
      <c r="L267" s="43">
        <v>0.95969199999999999</v>
      </c>
      <c r="M267" s="43">
        <v>0.92019300000000004</v>
      </c>
      <c r="N267" s="43">
        <v>0.80262900000000004</v>
      </c>
      <c r="O267" s="43">
        <v>0.85819100000000004</v>
      </c>
      <c r="P267" s="43">
        <v>0.84366099999999999</v>
      </c>
      <c r="Q267" s="43">
        <v>0.865618</v>
      </c>
      <c r="R267" s="43">
        <v>0.93343900000000002</v>
      </c>
      <c r="S267" s="47">
        <v>0.86230700000000005</v>
      </c>
      <c r="T267" s="100">
        <v>0.87436918749999992</v>
      </c>
      <c r="U267" s="118">
        <v>6.0037118949550702E-2</v>
      </c>
      <c r="V267" s="79"/>
      <c r="W267" s="124">
        <v>128.291</v>
      </c>
      <c r="X267" s="43">
        <v>8.6020000000000003E-3</v>
      </c>
      <c r="Y267" s="43">
        <v>2.5820000000000001E-3</v>
      </c>
      <c r="Z267" s="43">
        <v>1.4537E-2</v>
      </c>
      <c r="AA267" s="43">
        <v>1.7539999999999999E-3</v>
      </c>
      <c r="AB267" s="43">
        <v>-8.4100000000000008E-3</v>
      </c>
      <c r="AC267" s="43">
        <v>1.0459E-2</v>
      </c>
      <c r="AD267" s="43">
        <v>8.5939999999999992E-3</v>
      </c>
      <c r="AE267" s="43">
        <v>1.7153999999999999E-2</v>
      </c>
      <c r="AF267" s="43">
        <v>3.6205000000000001E-2</v>
      </c>
      <c r="AG267" s="43">
        <v>4.7001000000000001E-2</v>
      </c>
      <c r="AH267" s="43">
        <v>4.5333999999999999E-2</v>
      </c>
      <c r="AI267" s="43">
        <v>6.1960000000000001E-3</v>
      </c>
      <c r="AJ267" s="43">
        <v>1.142E-2</v>
      </c>
      <c r="AK267" s="43">
        <v>-2.63E-3</v>
      </c>
      <c r="AL267" s="43">
        <v>1.0404999999999999E-2</v>
      </c>
      <c r="AM267" s="47">
        <v>3.7849000000000001E-2</v>
      </c>
      <c r="AN267" s="100">
        <v>1.544075E-2</v>
      </c>
      <c r="AO267" s="118">
        <v>1.6971017060467136E-2</v>
      </c>
      <c r="AP267" s="275"/>
    </row>
    <row r="268" spans="2:42" x14ac:dyDescent="0.25">
      <c r="B268" s="274"/>
      <c r="C268" s="124">
        <v>128.79300000000001</v>
      </c>
      <c r="D268" s="43">
        <v>0.83118899999999996</v>
      </c>
      <c r="E268" s="43">
        <v>0.97972499999999996</v>
      </c>
      <c r="F268" s="43">
        <v>0.93085899999999999</v>
      </c>
      <c r="G268" s="43">
        <v>0.93310999999999999</v>
      </c>
      <c r="H268" s="43">
        <v>0.789659</v>
      </c>
      <c r="I268" s="43">
        <v>0.85960199999999998</v>
      </c>
      <c r="J268" s="43">
        <v>0.86148199999999997</v>
      </c>
      <c r="K268" s="43">
        <v>0.856796</v>
      </c>
      <c r="L268" s="43">
        <v>0.94969800000000004</v>
      </c>
      <c r="M268" s="43">
        <v>0.91216799999999998</v>
      </c>
      <c r="N268" s="43">
        <v>0.79597300000000004</v>
      </c>
      <c r="O268" s="43">
        <v>0.86429</v>
      </c>
      <c r="P268" s="43">
        <v>0.86070199999999997</v>
      </c>
      <c r="Q268" s="43">
        <v>0.86932100000000001</v>
      </c>
      <c r="R268" s="43">
        <v>0.932311</v>
      </c>
      <c r="S268" s="47">
        <v>0.87413700000000005</v>
      </c>
      <c r="T268" s="100">
        <v>0.88131387499999991</v>
      </c>
      <c r="U268" s="118">
        <v>5.3927974968934256E-2</v>
      </c>
      <c r="V268" s="79"/>
      <c r="W268" s="124">
        <v>128.79300000000001</v>
      </c>
      <c r="X268" s="43">
        <v>4.5760000000000002E-3</v>
      </c>
      <c r="Y268" s="43">
        <v>-9.1000000000000003E-5</v>
      </c>
      <c r="Z268" s="43">
        <v>2.6159999999999998E-3</v>
      </c>
      <c r="AA268" s="43">
        <v>1.1845E-2</v>
      </c>
      <c r="AB268" s="43">
        <v>-2.63E-3</v>
      </c>
      <c r="AC268" s="43">
        <v>2.7990999999999999E-2</v>
      </c>
      <c r="AD268" s="43">
        <v>4.3839999999999997E-2</v>
      </c>
      <c r="AE268" s="43">
        <v>2.5486999999999999E-2</v>
      </c>
      <c r="AF268" s="43">
        <v>4.0717999999999997E-2</v>
      </c>
      <c r="AG268" s="43">
        <v>3.8510999999999997E-2</v>
      </c>
      <c r="AH268" s="43">
        <v>2.1468000000000001E-2</v>
      </c>
      <c r="AI268" s="43">
        <v>5.411E-3</v>
      </c>
      <c r="AJ268" s="43">
        <v>1.1436E-2</v>
      </c>
      <c r="AK268" s="43">
        <v>-1.1730000000000001E-2</v>
      </c>
      <c r="AL268" s="43">
        <v>1.1338000000000001E-2</v>
      </c>
      <c r="AM268" s="47">
        <v>4.1591999999999997E-2</v>
      </c>
      <c r="AN268" s="100">
        <v>1.7023625000000001E-2</v>
      </c>
      <c r="AO268" s="118">
        <v>1.7609101153948772E-2</v>
      </c>
      <c r="AP268" s="275"/>
    </row>
    <row r="269" spans="2:42" x14ac:dyDescent="0.25">
      <c r="B269" s="274"/>
      <c r="C269" s="124">
        <v>129.291</v>
      </c>
      <c r="D269" s="43">
        <v>0.83538400000000002</v>
      </c>
      <c r="E269" s="43">
        <v>0.96984599999999999</v>
      </c>
      <c r="F269" s="43">
        <v>0.90959599999999996</v>
      </c>
      <c r="G269" s="43">
        <v>0.91319499999999998</v>
      </c>
      <c r="H269" s="43">
        <v>0.76218600000000003</v>
      </c>
      <c r="I269" s="43">
        <v>0.83211800000000002</v>
      </c>
      <c r="J269" s="43">
        <v>0.88322699999999998</v>
      </c>
      <c r="K269" s="43">
        <v>0.86306700000000003</v>
      </c>
      <c r="L269" s="43">
        <v>0.91926600000000003</v>
      </c>
      <c r="M269" s="43">
        <v>0.91841700000000004</v>
      </c>
      <c r="N269" s="43">
        <v>0.79723299999999997</v>
      </c>
      <c r="O269" s="43">
        <v>0.86641500000000005</v>
      </c>
      <c r="P269" s="43">
        <v>0.86287800000000003</v>
      </c>
      <c r="Q269" s="43">
        <v>0.88933200000000001</v>
      </c>
      <c r="R269" s="43">
        <v>0.92620499999999995</v>
      </c>
      <c r="S269" s="47">
        <v>0.85968599999999995</v>
      </c>
      <c r="T269" s="100">
        <v>0.8755031875</v>
      </c>
      <c r="U269" s="118">
        <v>5.2388019416935071E-2</v>
      </c>
      <c r="V269" s="79"/>
      <c r="W269" s="124">
        <v>129.291</v>
      </c>
      <c r="X269" s="43">
        <v>7.1710000000000003E-3</v>
      </c>
      <c r="Y269" s="43">
        <v>-1.0070000000000001E-2</v>
      </c>
      <c r="Z269" s="43">
        <v>3.8670000000000002E-3</v>
      </c>
      <c r="AA269" s="43">
        <v>1.1372999999999999E-2</v>
      </c>
      <c r="AB269" s="43">
        <v>-2.33E-3</v>
      </c>
      <c r="AC269" s="43">
        <v>1.3521999999999999E-2</v>
      </c>
      <c r="AD269" s="43">
        <v>3.0273000000000001E-2</v>
      </c>
      <c r="AE269" s="43">
        <v>3.8429999999999999E-2</v>
      </c>
      <c r="AF269" s="43">
        <v>1.4840000000000001E-2</v>
      </c>
      <c r="AG269" s="43">
        <v>4.2081E-2</v>
      </c>
      <c r="AH269" s="43">
        <v>5.2811999999999998E-2</v>
      </c>
      <c r="AI269" s="43">
        <v>2.908E-3</v>
      </c>
      <c r="AJ269" s="43">
        <v>1.3521E-2</v>
      </c>
      <c r="AK269" s="43">
        <v>-7.2000000000000005E-4</v>
      </c>
      <c r="AL269" s="43">
        <v>1.1415E-2</v>
      </c>
      <c r="AM269" s="47">
        <v>6.5323000000000006E-2</v>
      </c>
      <c r="AN269" s="100">
        <v>1.8401000000000001E-2</v>
      </c>
      <c r="AO269" s="118">
        <v>2.1339327262123332E-2</v>
      </c>
      <c r="AP269" s="275"/>
    </row>
    <row r="270" spans="2:42" x14ac:dyDescent="0.25">
      <c r="B270" s="274"/>
      <c r="C270" s="124">
        <v>129.792</v>
      </c>
      <c r="D270" s="43">
        <v>0.84397100000000003</v>
      </c>
      <c r="E270" s="43">
        <v>0.979043</v>
      </c>
      <c r="F270" s="43">
        <v>0.88739199999999996</v>
      </c>
      <c r="G270" s="43">
        <v>0.922736</v>
      </c>
      <c r="H270" s="43">
        <v>0.77429700000000001</v>
      </c>
      <c r="I270" s="43">
        <v>0.82727799999999996</v>
      </c>
      <c r="J270" s="43">
        <v>0.890679</v>
      </c>
      <c r="K270" s="43">
        <v>0.86436999999999997</v>
      </c>
      <c r="L270" s="43">
        <v>0.96937499999999999</v>
      </c>
      <c r="M270" s="43">
        <v>0.92472299999999996</v>
      </c>
      <c r="N270" s="43">
        <v>0.81765299999999996</v>
      </c>
      <c r="O270" s="43">
        <v>0.86736899999999995</v>
      </c>
      <c r="P270" s="43">
        <v>0.86019400000000001</v>
      </c>
      <c r="Q270" s="43">
        <v>0.865541</v>
      </c>
      <c r="R270" s="43">
        <v>0.90495400000000004</v>
      </c>
      <c r="S270" s="47">
        <v>0.87873500000000004</v>
      </c>
      <c r="T270" s="100">
        <v>0.87989437500000012</v>
      </c>
      <c r="U270" s="118">
        <v>5.3266547075220362E-2</v>
      </c>
      <c r="V270" s="79"/>
      <c r="W270" s="124">
        <v>129.792</v>
      </c>
      <c r="X270" s="43">
        <v>1.0623E-2</v>
      </c>
      <c r="Y270" s="43">
        <v>3.669E-3</v>
      </c>
      <c r="Z270" s="43">
        <v>-3.7000000000000002E-3</v>
      </c>
      <c r="AA270" s="43">
        <v>8.0140000000000003E-3</v>
      </c>
      <c r="AB270" s="43">
        <v>-5.4099999999999999E-3</v>
      </c>
      <c r="AC270" s="43">
        <v>2.5656000000000002E-2</v>
      </c>
      <c r="AD270" s="43">
        <v>2.6034000000000002E-2</v>
      </c>
      <c r="AE270" s="43">
        <v>3.6789000000000002E-2</v>
      </c>
      <c r="AF270" s="43">
        <v>3.4034000000000002E-2</v>
      </c>
      <c r="AG270" s="43">
        <v>3.4805999999999997E-2</v>
      </c>
      <c r="AH270" s="43">
        <v>2.9627000000000001E-2</v>
      </c>
      <c r="AI270" s="43">
        <v>6.7739999999999996E-3</v>
      </c>
      <c r="AJ270" s="43">
        <v>1.0418999999999999E-2</v>
      </c>
      <c r="AK270" s="43">
        <v>-8.1999999999999998E-4</v>
      </c>
      <c r="AL270" s="43">
        <v>1.0765E-2</v>
      </c>
      <c r="AM270" s="47">
        <v>3.4779999999999998E-2</v>
      </c>
      <c r="AN270" s="100">
        <v>1.6378750000000001E-2</v>
      </c>
      <c r="AO270" s="118">
        <v>1.496414683390492E-2</v>
      </c>
      <c r="AP270" s="275"/>
    </row>
    <row r="271" spans="2:42" x14ac:dyDescent="0.25">
      <c r="B271" s="274"/>
      <c r="C271" s="124">
        <v>130.29</v>
      </c>
      <c r="D271" s="43">
        <v>0.842889</v>
      </c>
      <c r="E271" s="43">
        <v>0.98635899999999999</v>
      </c>
      <c r="F271" s="43">
        <v>0.92318199999999995</v>
      </c>
      <c r="G271" s="43">
        <v>0.90530999999999995</v>
      </c>
      <c r="H271" s="43">
        <v>0.76044</v>
      </c>
      <c r="I271" s="43">
        <v>0.82790900000000001</v>
      </c>
      <c r="J271" s="43">
        <v>0.87447200000000003</v>
      </c>
      <c r="K271" s="43">
        <v>0.85362199999999999</v>
      </c>
      <c r="L271" s="43">
        <v>0.92958700000000005</v>
      </c>
      <c r="M271" s="43">
        <v>0.905304</v>
      </c>
      <c r="N271" s="43">
        <v>0.81445199999999995</v>
      </c>
      <c r="O271" s="43">
        <v>0.86885699999999999</v>
      </c>
      <c r="P271" s="43">
        <v>0.85266699999999995</v>
      </c>
      <c r="Q271" s="43">
        <v>0.88567399999999996</v>
      </c>
      <c r="R271" s="43">
        <v>0.92813199999999996</v>
      </c>
      <c r="S271" s="47">
        <v>0.90807700000000002</v>
      </c>
      <c r="T271" s="100">
        <v>0.87918331249999992</v>
      </c>
      <c r="U271" s="118">
        <v>5.4358477152717403E-2</v>
      </c>
      <c r="V271" s="79"/>
      <c r="W271" s="124">
        <v>130.29</v>
      </c>
      <c r="X271" s="43">
        <v>2.9135999999999999E-2</v>
      </c>
      <c r="Y271" s="43">
        <v>3.437E-3</v>
      </c>
      <c r="Z271" s="43">
        <v>9.214E-3</v>
      </c>
      <c r="AA271" s="43">
        <v>2.0126999999999999E-2</v>
      </c>
      <c r="AB271" s="43">
        <v>-8.2000000000000007E-3</v>
      </c>
      <c r="AC271" s="43">
        <v>1.8090999999999999E-2</v>
      </c>
      <c r="AD271" s="43">
        <v>2.0579E-2</v>
      </c>
      <c r="AE271" s="43">
        <v>8.3330000000000001E-3</v>
      </c>
      <c r="AF271" s="43">
        <v>2.1805999999999999E-2</v>
      </c>
      <c r="AG271" s="43">
        <v>4.2770000000000002E-2</v>
      </c>
      <c r="AH271" s="43">
        <v>5.4171999999999998E-2</v>
      </c>
      <c r="AI271" s="43">
        <v>1.2357999999999999E-2</v>
      </c>
      <c r="AJ271" s="43">
        <v>1.9099999999999999E-2</v>
      </c>
      <c r="AK271" s="43">
        <v>-8.26E-3</v>
      </c>
      <c r="AL271" s="43">
        <v>1.1424999999999999E-2</v>
      </c>
      <c r="AM271" s="47">
        <v>5.1326999999999998E-2</v>
      </c>
      <c r="AN271" s="100">
        <v>1.9088437500000003E-2</v>
      </c>
      <c r="AO271" s="118">
        <v>1.8254508301489978E-2</v>
      </c>
      <c r="AP271" s="275"/>
    </row>
    <row r="272" spans="2:42" x14ac:dyDescent="0.25">
      <c r="B272" s="274"/>
      <c r="C272" s="124">
        <v>130.792</v>
      </c>
      <c r="D272" s="43">
        <v>0.82903000000000004</v>
      </c>
      <c r="E272" s="43">
        <v>0.98856500000000003</v>
      </c>
      <c r="F272" s="43">
        <v>0.91012300000000002</v>
      </c>
      <c r="G272" s="43">
        <v>0.93703700000000001</v>
      </c>
      <c r="H272" s="43">
        <v>0.78020699999999998</v>
      </c>
      <c r="I272" s="43">
        <v>0.82726900000000003</v>
      </c>
      <c r="J272" s="43">
        <v>0.86907199999999996</v>
      </c>
      <c r="K272" s="43">
        <v>0.85190299999999997</v>
      </c>
      <c r="L272" s="43">
        <v>0.95668799999999998</v>
      </c>
      <c r="M272" s="43">
        <v>0.902397</v>
      </c>
      <c r="N272" s="43">
        <v>0.81638999999999995</v>
      </c>
      <c r="O272" s="43">
        <v>0.87727200000000005</v>
      </c>
      <c r="P272" s="43">
        <v>0.85121599999999997</v>
      </c>
      <c r="Q272" s="43">
        <v>0.91647699999999999</v>
      </c>
      <c r="R272" s="43">
        <v>0.91808599999999996</v>
      </c>
      <c r="S272" s="47">
        <v>0.86784600000000001</v>
      </c>
      <c r="T272" s="100">
        <v>0.88122362500000018</v>
      </c>
      <c r="U272" s="118">
        <v>5.5595398268651702E-2</v>
      </c>
      <c r="V272" s="79"/>
      <c r="W272" s="124">
        <v>130.792</v>
      </c>
      <c r="X272" s="43">
        <v>2.0461E-2</v>
      </c>
      <c r="Y272" s="43">
        <v>-1.545E-2</v>
      </c>
      <c r="Z272" s="43">
        <v>6.1539999999999997E-3</v>
      </c>
      <c r="AA272" s="43">
        <v>1.1738999999999999E-2</v>
      </c>
      <c r="AB272" s="43">
        <v>-8.3700000000000007E-3</v>
      </c>
      <c r="AC272" s="43">
        <v>2.2287999999999999E-2</v>
      </c>
      <c r="AD272" s="43">
        <v>2.9093000000000001E-2</v>
      </c>
      <c r="AE272" s="43">
        <v>1.6310000000000002E-2</v>
      </c>
      <c r="AF272" s="43">
        <v>1.0351000000000001E-2</v>
      </c>
      <c r="AG272" s="43">
        <v>4.1467999999999998E-2</v>
      </c>
      <c r="AH272" s="43">
        <v>2.6155000000000001E-2</v>
      </c>
      <c r="AI272" s="43">
        <v>3.6589999999999999E-3</v>
      </c>
      <c r="AJ272" s="43">
        <v>1.6177E-2</v>
      </c>
      <c r="AK272" s="43">
        <v>2.6809999999999998E-3</v>
      </c>
      <c r="AL272" s="43">
        <v>8.5470000000000008E-3</v>
      </c>
      <c r="AM272" s="47">
        <v>3.0079999999999999E-2</v>
      </c>
      <c r="AN272" s="100">
        <v>1.3833937499999999E-2</v>
      </c>
      <c r="AO272" s="118">
        <v>1.4654163123921477E-2</v>
      </c>
      <c r="AP272" s="275"/>
    </row>
    <row r="273" spans="2:42" x14ac:dyDescent="0.25">
      <c r="B273" s="274"/>
      <c r="C273" s="124">
        <v>131.292</v>
      </c>
      <c r="D273" s="43">
        <v>0.83457099999999995</v>
      </c>
      <c r="E273" s="43">
        <v>0.98389000000000004</v>
      </c>
      <c r="F273" s="43">
        <v>0.92922700000000003</v>
      </c>
      <c r="G273" s="43">
        <v>0.90798699999999999</v>
      </c>
      <c r="H273" s="43">
        <v>0.75805199999999995</v>
      </c>
      <c r="I273" s="43">
        <v>0.82689599999999996</v>
      </c>
      <c r="J273" s="43">
        <v>0.87512599999999996</v>
      </c>
      <c r="K273" s="43">
        <v>0.84987800000000002</v>
      </c>
      <c r="L273" s="43">
        <v>0.95017700000000005</v>
      </c>
      <c r="M273" s="43">
        <v>0.929593</v>
      </c>
      <c r="N273" s="43">
        <v>0.80527400000000005</v>
      </c>
      <c r="O273" s="43">
        <v>0.85900500000000002</v>
      </c>
      <c r="P273" s="43">
        <v>0.86601899999999998</v>
      </c>
      <c r="Q273" s="43">
        <v>0.89741000000000004</v>
      </c>
      <c r="R273" s="43">
        <v>0.94107300000000005</v>
      </c>
      <c r="S273" s="47">
        <v>0.90082200000000001</v>
      </c>
      <c r="T273" s="100">
        <v>0.88218750000000001</v>
      </c>
      <c r="U273" s="118">
        <v>5.9262387831293707E-2</v>
      </c>
      <c r="V273" s="79"/>
      <c r="W273" s="124">
        <v>131.292</v>
      </c>
      <c r="X273" s="43">
        <v>1.4334E-2</v>
      </c>
      <c r="Y273" s="43">
        <v>1.7600000000000001E-3</v>
      </c>
      <c r="Z273" s="43">
        <v>7.1409999999999998E-3</v>
      </c>
      <c r="AA273" s="43">
        <v>1.1155E-2</v>
      </c>
      <c r="AB273" s="43">
        <v>-5.47E-3</v>
      </c>
      <c r="AC273" s="43">
        <v>4.2989999999999999E-3</v>
      </c>
      <c r="AD273" s="43">
        <v>3.1362000000000001E-2</v>
      </c>
      <c r="AE273" s="43">
        <v>9.0399999999999994E-3</v>
      </c>
      <c r="AF273" s="43">
        <v>1.6447E-2</v>
      </c>
      <c r="AG273" s="43">
        <v>2.5760000000000002E-2</v>
      </c>
      <c r="AH273" s="43">
        <v>3.814E-2</v>
      </c>
      <c r="AI273" s="43">
        <v>9.8809999999999992E-3</v>
      </c>
      <c r="AJ273" s="43">
        <v>1.6145E-2</v>
      </c>
      <c r="AK273" s="43">
        <v>2.4190000000000001E-3</v>
      </c>
      <c r="AL273" s="43">
        <v>1.3585E-2</v>
      </c>
      <c r="AM273" s="47">
        <v>6.9683999999999996E-2</v>
      </c>
      <c r="AN273" s="100">
        <v>1.6605124999999998E-2</v>
      </c>
      <c r="AO273" s="118">
        <v>1.8035714612494102E-2</v>
      </c>
      <c r="AP273" s="275"/>
    </row>
    <row r="274" spans="2:42" x14ac:dyDescent="0.25">
      <c r="B274" s="274"/>
      <c r="C274" s="124">
        <v>131.791</v>
      </c>
      <c r="D274" s="43">
        <v>0.81902900000000001</v>
      </c>
      <c r="E274" s="43">
        <v>0.97409800000000002</v>
      </c>
      <c r="F274" s="43">
        <v>0.92094699999999996</v>
      </c>
      <c r="G274" s="43">
        <v>0.89333399999999996</v>
      </c>
      <c r="H274" s="43">
        <v>0.75806099999999998</v>
      </c>
      <c r="I274" s="43">
        <v>0.82505200000000001</v>
      </c>
      <c r="J274" s="43">
        <v>0.88763000000000003</v>
      </c>
      <c r="K274" s="43">
        <v>0.83914699999999998</v>
      </c>
      <c r="L274" s="43">
        <v>0.94847400000000004</v>
      </c>
      <c r="M274" s="43">
        <v>0.92449800000000004</v>
      </c>
      <c r="N274" s="43">
        <v>0.79270700000000005</v>
      </c>
      <c r="O274" s="43">
        <v>0.85217900000000002</v>
      </c>
      <c r="P274" s="43">
        <v>0.86749399999999999</v>
      </c>
      <c r="Q274" s="43">
        <v>0.89684299999999995</v>
      </c>
      <c r="R274" s="43">
        <v>0.92235599999999995</v>
      </c>
      <c r="S274" s="47">
        <v>0.85145999999999999</v>
      </c>
      <c r="T274" s="100">
        <v>0.87333181250000003</v>
      </c>
      <c r="U274" s="118">
        <v>5.8561640313113665E-2</v>
      </c>
      <c r="V274" s="79"/>
      <c r="W274" s="124">
        <v>131.791</v>
      </c>
      <c r="X274" s="43">
        <v>1.9904000000000002E-2</v>
      </c>
      <c r="Y274" s="43">
        <v>-1.7799999999999999E-3</v>
      </c>
      <c r="Z274" s="43">
        <v>1.1850000000000001E-3</v>
      </c>
      <c r="AA274" s="43">
        <v>3.5070000000000001E-3</v>
      </c>
      <c r="AB274" s="43">
        <v>-5.47E-3</v>
      </c>
      <c r="AC274" s="43">
        <v>3.6215999999999998E-2</v>
      </c>
      <c r="AD274" s="43">
        <v>3.9371000000000003E-2</v>
      </c>
      <c r="AE274" s="43">
        <v>2.0256E-2</v>
      </c>
      <c r="AF274" s="43">
        <v>2.1156000000000001E-2</v>
      </c>
      <c r="AG274" s="43">
        <v>4.0587999999999999E-2</v>
      </c>
      <c r="AH274" s="43">
        <v>4.6587000000000003E-2</v>
      </c>
      <c r="AI274" s="43">
        <v>4.28E-3</v>
      </c>
      <c r="AJ274" s="43">
        <v>2.4545999999999998E-2</v>
      </c>
      <c r="AK274" s="43">
        <v>1.029E-3</v>
      </c>
      <c r="AL274" s="43">
        <v>5.4640000000000001E-3</v>
      </c>
      <c r="AM274" s="47">
        <v>4.1801999999999999E-2</v>
      </c>
      <c r="AN274" s="100">
        <v>1.8665062500000003E-2</v>
      </c>
      <c r="AO274" s="118">
        <v>1.7898315002512575E-2</v>
      </c>
      <c r="AP274" s="275"/>
    </row>
    <row r="275" spans="2:42" x14ac:dyDescent="0.25">
      <c r="B275" s="274"/>
      <c r="C275" s="124">
        <v>132.291</v>
      </c>
      <c r="D275" s="43">
        <v>0.821515</v>
      </c>
      <c r="E275" s="43">
        <v>0.97775400000000001</v>
      </c>
      <c r="F275" s="43">
        <v>0.92407099999999998</v>
      </c>
      <c r="G275" s="43">
        <v>0.92193999999999998</v>
      </c>
      <c r="H275" s="43">
        <v>0.776146</v>
      </c>
      <c r="I275" s="43">
        <v>0.84097599999999995</v>
      </c>
      <c r="J275" s="43">
        <v>0.87785400000000002</v>
      </c>
      <c r="K275" s="43">
        <v>0.85539200000000004</v>
      </c>
      <c r="L275" s="43">
        <v>0.96789099999999995</v>
      </c>
      <c r="M275" s="43">
        <v>0.91562100000000002</v>
      </c>
      <c r="N275" s="43">
        <v>0.79940699999999998</v>
      </c>
      <c r="O275" s="43">
        <v>0.865537</v>
      </c>
      <c r="P275" s="43">
        <v>0.85246999999999995</v>
      </c>
      <c r="Q275" s="43">
        <v>0.89155499999999999</v>
      </c>
      <c r="R275" s="43">
        <v>0.92249400000000004</v>
      </c>
      <c r="S275" s="47">
        <v>0.89730299999999996</v>
      </c>
      <c r="T275" s="100">
        <v>0.88174537500000016</v>
      </c>
      <c r="U275" s="118">
        <v>5.6711049024418508E-2</v>
      </c>
      <c r="V275" s="79"/>
      <c r="W275" s="124">
        <v>132.291</v>
      </c>
      <c r="X275" s="43">
        <v>6.1599999999999997E-3</v>
      </c>
      <c r="Y275" s="43">
        <v>-5.2500000000000003E-3</v>
      </c>
      <c r="Z275" s="43">
        <v>1.5779000000000001E-2</v>
      </c>
      <c r="AA275" s="43">
        <v>1.472E-3</v>
      </c>
      <c r="AB275" s="43">
        <v>-3.0599999999999998E-3</v>
      </c>
      <c r="AC275" s="43">
        <v>1.9868E-2</v>
      </c>
      <c r="AD275" s="43">
        <v>3.2473000000000002E-2</v>
      </c>
      <c r="AE275" s="43">
        <v>9.528E-3</v>
      </c>
      <c r="AF275" s="43">
        <v>2.8747999999999999E-2</v>
      </c>
      <c r="AG275" s="43">
        <v>4.8800999999999997E-2</v>
      </c>
      <c r="AH275" s="43">
        <v>3.0876000000000001E-2</v>
      </c>
      <c r="AI275" s="43">
        <v>1.0312E-2</v>
      </c>
      <c r="AJ275" s="43">
        <v>9.3500000000000007E-3</v>
      </c>
      <c r="AK275" s="43">
        <v>-5.2500000000000003E-3</v>
      </c>
      <c r="AL275" s="43">
        <v>9.8110000000000003E-3</v>
      </c>
      <c r="AM275" s="47">
        <v>3.6304000000000003E-2</v>
      </c>
      <c r="AN275" s="100">
        <v>1.5370124999999998E-2</v>
      </c>
      <c r="AO275" s="118">
        <v>1.6089438241177558E-2</v>
      </c>
      <c r="AP275" s="275"/>
    </row>
    <row r="276" spans="2:42" x14ac:dyDescent="0.25">
      <c r="B276" s="274"/>
      <c r="C276" s="124">
        <v>132.79300000000001</v>
      </c>
      <c r="D276" s="43">
        <v>0.84424500000000002</v>
      </c>
      <c r="E276" s="43">
        <v>1.0067520000000001</v>
      </c>
      <c r="F276" s="43">
        <v>0.92217800000000005</v>
      </c>
      <c r="G276" s="43">
        <v>0.95042599999999999</v>
      </c>
      <c r="H276" s="43">
        <v>0.76397199999999998</v>
      </c>
      <c r="I276" s="43">
        <v>0.86518600000000001</v>
      </c>
      <c r="J276" s="43">
        <v>0.87876399999999999</v>
      </c>
      <c r="K276" s="43">
        <v>0.847665</v>
      </c>
      <c r="L276" s="43">
        <v>0.98085800000000001</v>
      </c>
      <c r="M276" s="43">
        <v>0.90934099999999995</v>
      </c>
      <c r="N276" s="43">
        <v>0.79086299999999998</v>
      </c>
      <c r="O276" s="43">
        <v>0.86090900000000004</v>
      </c>
      <c r="P276" s="43">
        <v>0.875247</v>
      </c>
      <c r="Q276" s="43">
        <v>0.91471199999999997</v>
      </c>
      <c r="R276" s="43">
        <v>0.94623000000000002</v>
      </c>
      <c r="S276" s="47">
        <v>0.86242300000000005</v>
      </c>
      <c r="T276" s="100">
        <v>0.88873568749999998</v>
      </c>
      <c r="U276" s="118">
        <v>6.4733973300700728E-2</v>
      </c>
      <c r="V276" s="79"/>
      <c r="W276" s="124">
        <v>132.79300000000001</v>
      </c>
      <c r="X276" s="43">
        <v>1.7179E-2</v>
      </c>
      <c r="Y276" s="43">
        <v>8.0020000000000004E-3</v>
      </c>
      <c r="Z276" s="43">
        <v>1.7843999999999999E-2</v>
      </c>
      <c r="AA276" s="43">
        <v>4.803E-3</v>
      </c>
      <c r="AB276" s="43">
        <v>-8.5800000000000008E-3</v>
      </c>
      <c r="AC276" s="43">
        <v>2.4048E-2</v>
      </c>
      <c r="AD276" s="43">
        <v>3.2187E-2</v>
      </c>
      <c r="AE276" s="43">
        <v>1.8658000000000001E-2</v>
      </c>
      <c r="AF276" s="43">
        <v>2.1229999999999999E-2</v>
      </c>
      <c r="AG276" s="43">
        <v>3.3140000000000003E-2</v>
      </c>
      <c r="AH276" s="43">
        <v>3.7782999999999997E-2</v>
      </c>
      <c r="AI276" s="43">
        <v>1.82E-3</v>
      </c>
      <c r="AJ276" s="43">
        <v>9.2709999999999997E-3</v>
      </c>
      <c r="AK276" s="43">
        <v>1.9699999999999999E-4</v>
      </c>
      <c r="AL276" s="43">
        <v>1.2914E-2</v>
      </c>
      <c r="AM276" s="47">
        <v>5.6682999999999997E-2</v>
      </c>
      <c r="AN276" s="100">
        <v>1.7948687500000001E-2</v>
      </c>
      <c r="AO276" s="118">
        <v>1.6386481874678491E-2</v>
      </c>
      <c r="AP276" s="275"/>
    </row>
    <row r="277" spans="2:42" x14ac:dyDescent="0.25">
      <c r="B277" s="274"/>
      <c r="C277" s="124">
        <v>133.291</v>
      </c>
      <c r="D277" s="43">
        <v>0.81795099999999998</v>
      </c>
      <c r="E277" s="43">
        <v>0.99066600000000005</v>
      </c>
      <c r="F277" s="43">
        <v>0.918466</v>
      </c>
      <c r="G277" s="43">
        <v>0.92906100000000003</v>
      </c>
      <c r="H277" s="43">
        <v>0.77302499999999996</v>
      </c>
      <c r="I277" s="43">
        <v>0.86048800000000003</v>
      </c>
      <c r="J277" s="43">
        <v>0.89788100000000004</v>
      </c>
      <c r="K277" s="43">
        <v>0.82839399999999996</v>
      </c>
      <c r="L277" s="43">
        <v>0.934778</v>
      </c>
      <c r="M277" s="43">
        <v>0.90764199999999995</v>
      </c>
      <c r="N277" s="43">
        <v>0.79031399999999996</v>
      </c>
      <c r="O277" s="43">
        <v>0.84863599999999995</v>
      </c>
      <c r="P277" s="43">
        <v>0.87325600000000003</v>
      </c>
      <c r="Q277" s="43">
        <v>0.91944599999999999</v>
      </c>
      <c r="R277" s="43">
        <v>0.93645100000000003</v>
      </c>
      <c r="S277" s="47">
        <v>0.87362399999999996</v>
      </c>
      <c r="T277" s="100">
        <v>0.88125493750000006</v>
      </c>
      <c r="U277" s="118">
        <v>5.9096848691470028E-2</v>
      </c>
      <c r="V277" s="79"/>
      <c r="W277" s="124">
        <v>133.291</v>
      </c>
      <c r="X277" s="43">
        <v>9.6690000000000005E-3</v>
      </c>
      <c r="Y277" s="43">
        <v>-4.28E-3</v>
      </c>
      <c r="Z277" s="43">
        <v>1.3006E-2</v>
      </c>
      <c r="AA277" s="43">
        <v>-4.2000000000000002E-4</v>
      </c>
      <c r="AB277" s="43">
        <v>1.3320000000000001E-3</v>
      </c>
      <c r="AC277" s="43">
        <v>1.5247999999999999E-2</v>
      </c>
      <c r="AD277" s="43">
        <v>2.632E-2</v>
      </c>
      <c r="AE277" s="43">
        <v>1.6666E-2</v>
      </c>
      <c r="AF277" s="43">
        <v>3.3924000000000003E-2</v>
      </c>
      <c r="AG277" s="43">
        <v>3.7295000000000002E-2</v>
      </c>
      <c r="AH277" s="43">
        <v>2.5152999999999998E-2</v>
      </c>
      <c r="AI277" s="43">
        <v>7.1879999999999999E-3</v>
      </c>
      <c r="AJ277" s="43">
        <v>9.6810000000000004E-3</v>
      </c>
      <c r="AK277" s="43">
        <v>-2.96E-3</v>
      </c>
      <c r="AL277" s="43">
        <v>5.2220000000000001E-3</v>
      </c>
      <c r="AM277" s="47">
        <v>4.0703000000000003E-2</v>
      </c>
      <c r="AN277" s="100">
        <v>1.4609187500000002E-2</v>
      </c>
      <c r="AO277" s="118">
        <v>1.4337928112614457E-2</v>
      </c>
      <c r="AP277" s="275"/>
    </row>
    <row r="278" spans="2:42" x14ac:dyDescent="0.25">
      <c r="B278" s="274"/>
      <c r="C278" s="124">
        <v>133.79300000000001</v>
      </c>
      <c r="D278" s="43">
        <v>0.799288</v>
      </c>
      <c r="E278" s="43">
        <v>1.01379</v>
      </c>
      <c r="F278" s="43">
        <v>0.91579100000000002</v>
      </c>
      <c r="G278" s="43">
        <v>0.94875900000000002</v>
      </c>
      <c r="H278" s="43">
        <v>0.77935500000000002</v>
      </c>
      <c r="I278" s="43">
        <v>0.837731</v>
      </c>
      <c r="J278" s="43">
        <v>0.88453999999999999</v>
      </c>
      <c r="K278" s="43">
        <v>0.86532600000000004</v>
      </c>
      <c r="L278" s="43">
        <v>0.96081899999999998</v>
      </c>
      <c r="M278" s="43">
        <v>0.89654900000000004</v>
      </c>
      <c r="N278" s="43">
        <v>0.79380200000000001</v>
      </c>
      <c r="O278" s="43">
        <v>0.83623400000000003</v>
      </c>
      <c r="P278" s="43">
        <v>0.88616300000000003</v>
      </c>
      <c r="Q278" s="43">
        <v>0.90341700000000003</v>
      </c>
      <c r="R278" s="43">
        <v>0.92697300000000005</v>
      </c>
      <c r="S278" s="47">
        <v>0.87084600000000001</v>
      </c>
      <c r="T278" s="100">
        <v>0.88246143749999995</v>
      </c>
      <c r="U278" s="118">
        <v>6.4034264421447315E-2</v>
      </c>
      <c r="V278" s="79"/>
      <c r="W278" s="124">
        <v>133.79300000000001</v>
      </c>
      <c r="X278" s="43">
        <v>1.2644000000000001E-2</v>
      </c>
      <c r="Y278" s="43">
        <v>8.7659999999999995E-3</v>
      </c>
      <c r="Z278" s="43">
        <v>2.0024E-2</v>
      </c>
      <c r="AA278" s="43">
        <v>2.0451E-2</v>
      </c>
      <c r="AB278" s="43">
        <v>5.2350000000000001E-3</v>
      </c>
      <c r="AC278" s="43">
        <v>1.7278999999999999E-2</v>
      </c>
      <c r="AD278" s="43">
        <v>3.7250999999999999E-2</v>
      </c>
      <c r="AE278" s="43">
        <v>2.5971000000000001E-2</v>
      </c>
      <c r="AF278" s="43">
        <v>2.0752E-2</v>
      </c>
      <c r="AG278" s="43">
        <v>4.6254999999999998E-2</v>
      </c>
      <c r="AH278" s="43">
        <v>4.2613999999999999E-2</v>
      </c>
      <c r="AI278" s="43">
        <v>6.6620000000000004E-3</v>
      </c>
      <c r="AJ278" s="43">
        <v>3.0061000000000001E-2</v>
      </c>
      <c r="AK278" s="43">
        <v>1.766E-3</v>
      </c>
      <c r="AL278" s="43">
        <v>1.1591000000000001E-2</v>
      </c>
      <c r="AM278" s="47">
        <v>3.6659999999999998E-2</v>
      </c>
      <c r="AN278" s="100">
        <v>2.1498875000000001E-2</v>
      </c>
      <c r="AO278" s="118">
        <v>1.3818792720422435E-2</v>
      </c>
      <c r="AP278" s="275"/>
    </row>
    <row r="279" spans="2:42" x14ac:dyDescent="0.25">
      <c r="B279" s="274"/>
      <c r="C279" s="124">
        <v>134.29</v>
      </c>
      <c r="D279" s="43">
        <v>0.80745500000000003</v>
      </c>
      <c r="E279" s="43">
        <v>0.98528899999999997</v>
      </c>
      <c r="F279" s="43">
        <v>0.93179500000000004</v>
      </c>
      <c r="G279" s="43">
        <v>0.94945599999999997</v>
      </c>
      <c r="H279" s="43">
        <v>0.79783800000000005</v>
      </c>
      <c r="I279" s="43">
        <v>0.85249900000000001</v>
      </c>
      <c r="J279" s="43">
        <v>0.87027600000000005</v>
      </c>
      <c r="K279" s="43">
        <v>0.85497699999999999</v>
      </c>
      <c r="L279" s="43">
        <v>0.951936</v>
      </c>
      <c r="M279" s="43">
        <v>0.90054500000000004</v>
      </c>
      <c r="N279" s="43">
        <v>0.78223900000000002</v>
      </c>
      <c r="O279" s="43">
        <v>0.85048999999999997</v>
      </c>
      <c r="P279" s="43">
        <v>0.87438400000000005</v>
      </c>
      <c r="Q279" s="43">
        <v>0.926844</v>
      </c>
      <c r="R279" s="43">
        <v>0.95181400000000005</v>
      </c>
      <c r="S279" s="47">
        <v>0.88613699999999995</v>
      </c>
      <c r="T279" s="100">
        <v>0.88587337500000007</v>
      </c>
      <c r="U279" s="118">
        <v>6.0540246345578516E-2</v>
      </c>
      <c r="V279" s="79"/>
      <c r="W279" s="124">
        <v>134.29</v>
      </c>
      <c r="X279" s="43">
        <v>1.0841E-2</v>
      </c>
      <c r="Y279" s="43">
        <v>9.9950000000000004E-3</v>
      </c>
      <c r="Z279" s="43">
        <v>3.5539999999999999E-3</v>
      </c>
      <c r="AA279" s="43">
        <v>8.796E-3</v>
      </c>
      <c r="AB279" s="43">
        <v>1.1424E-2</v>
      </c>
      <c r="AC279" s="43">
        <v>1.4199E-2</v>
      </c>
      <c r="AD279" s="43">
        <v>2.0923000000000001E-2</v>
      </c>
      <c r="AE279" s="43">
        <v>2.1409000000000001E-2</v>
      </c>
      <c r="AF279" s="43">
        <v>1.2485E-2</v>
      </c>
      <c r="AG279" s="43">
        <v>4.8973000000000003E-2</v>
      </c>
      <c r="AH279" s="43">
        <v>4.3008999999999999E-2</v>
      </c>
      <c r="AI279" s="43">
        <v>6.999E-3</v>
      </c>
      <c r="AJ279" s="43">
        <v>8.8280000000000008E-3</v>
      </c>
      <c r="AK279" s="43">
        <v>1.668E-3</v>
      </c>
      <c r="AL279" s="43">
        <v>1.269E-2</v>
      </c>
      <c r="AM279" s="47">
        <v>5.067E-2</v>
      </c>
      <c r="AN279" s="100">
        <v>1.7903937500000001E-2</v>
      </c>
      <c r="AO279" s="118">
        <v>1.5639777536647803E-2</v>
      </c>
      <c r="AP279" s="275"/>
    </row>
    <row r="280" spans="2:42" x14ac:dyDescent="0.25">
      <c r="B280" s="274"/>
      <c r="C280" s="124">
        <v>134.792</v>
      </c>
      <c r="D280" s="43">
        <v>0.80086100000000005</v>
      </c>
      <c r="E280" s="43">
        <v>0.98901600000000001</v>
      </c>
      <c r="F280" s="43">
        <v>0.91434400000000005</v>
      </c>
      <c r="G280" s="43">
        <v>0.96554899999999999</v>
      </c>
      <c r="H280" s="43">
        <v>0.79723699999999997</v>
      </c>
      <c r="I280" s="43">
        <v>0.86232500000000001</v>
      </c>
      <c r="J280" s="43">
        <v>0.85974700000000004</v>
      </c>
      <c r="K280" s="43">
        <v>0.84563600000000005</v>
      </c>
      <c r="L280" s="43">
        <v>0.97579499999999997</v>
      </c>
      <c r="M280" s="43">
        <v>0.89815</v>
      </c>
      <c r="N280" s="43">
        <v>0.78019300000000003</v>
      </c>
      <c r="O280" s="43">
        <v>0.85813799999999996</v>
      </c>
      <c r="P280" s="43">
        <v>0.86312900000000004</v>
      </c>
      <c r="Q280" s="43">
        <v>0.923319</v>
      </c>
      <c r="R280" s="43">
        <v>0.96141100000000002</v>
      </c>
      <c r="S280" s="47">
        <v>0.86606899999999998</v>
      </c>
      <c r="T280" s="100">
        <v>0.8850574375000001</v>
      </c>
      <c r="U280" s="118">
        <v>6.5277885857278131E-2</v>
      </c>
      <c r="V280" s="79"/>
      <c r="W280" s="124">
        <v>134.792</v>
      </c>
      <c r="X280" s="43">
        <v>8.9090000000000003E-3</v>
      </c>
      <c r="Y280" s="43">
        <v>-1.0370000000000001E-2</v>
      </c>
      <c r="Z280" s="43">
        <v>1.1139E-2</v>
      </c>
      <c r="AA280" s="43">
        <v>1.1344999999999999E-2</v>
      </c>
      <c r="AB280" s="43">
        <v>-2.7799999999999999E-3</v>
      </c>
      <c r="AC280" s="43">
        <v>2.0865999999999999E-2</v>
      </c>
      <c r="AD280" s="43">
        <v>4.1331E-2</v>
      </c>
      <c r="AE280" s="43">
        <v>1.3076000000000001E-2</v>
      </c>
      <c r="AF280" s="43">
        <v>6.868E-3</v>
      </c>
      <c r="AG280" s="43">
        <v>5.7655999999999999E-2</v>
      </c>
      <c r="AH280" s="43">
        <v>5.4635999999999997E-2</v>
      </c>
      <c r="AI280" s="43">
        <v>6.6360000000000004E-3</v>
      </c>
      <c r="AJ280" s="43">
        <v>1.6572E-2</v>
      </c>
      <c r="AK280" s="43">
        <v>-2.8500000000000001E-3</v>
      </c>
      <c r="AL280" s="43">
        <v>1.1611E-2</v>
      </c>
      <c r="AM280" s="47">
        <v>2.171E-2</v>
      </c>
      <c r="AN280" s="100">
        <v>1.6647187500000001E-2</v>
      </c>
      <c r="AO280" s="118">
        <v>1.9351812060609902E-2</v>
      </c>
      <c r="AP280" s="275"/>
    </row>
    <row r="281" spans="2:42" x14ac:dyDescent="0.25">
      <c r="B281" s="274"/>
      <c r="C281" s="124">
        <v>135.29</v>
      </c>
      <c r="D281" s="43">
        <v>0.81661899999999998</v>
      </c>
      <c r="E281" s="43">
        <v>0.98684499999999997</v>
      </c>
      <c r="F281" s="43">
        <v>0.90673499999999996</v>
      </c>
      <c r="G281" s="43">
        <v>0.93794200000000005</v>
      </c>
      <c r="H281" s="43">
        <v>0.77024700000000001</v>
      </c>
      <c r="I281" s="43">
        <v>0.85853699999999999</v>
      </c>
      <c r="J281" s="43">
        <v>0.85592400000000002</v>
      </c>
      <c r="K281" s="43">
        <v>0.84432300000000005</v>
      </c>
      <c r="L281" s="43">
        <v>0.96929299999999996</v>
      </c>
      <c r="M281" s="43">
        <v>0.90981900000000004</v>
      </c>
      <c r="N281" s="43">
        <v>0.78778499999999996</v>
      </c>
      <c r="O281" s="43">
        <v>0.86662300000000003</v>
      </c>
      <c r="P281" s="43">
        <v>0.87046400000000002</v>
      </c>
      <c r="Q281" s="43">
        <v>0.94361799999999996</v>
      </c>
      <c r="R281" s="43">
        <v>0.94248799999999999</v>
      </c>
      <c r="S281" s="47">
        <v>0.88007000000000002</v>
      </c>
      <c r="T281" s="100">
        <v>0.88420825000000014</v>
      </c>
      <c r="U281" s="118">
        <v>6.2805773406059834E-2</v>
      </c>
      <c r="V281" s="79"/>
      <c r="W281" s="124">
        <v>135.29</v>
      </c>
      <c r="X281" s="43">
        <v>6.3900000000000003E-4</v>
      </c>
      <c r="Y281" s="43">
        <v>7.4380000000000002E-3</v>
      </c>
      <c r="Z281" s="43">
        <v>1.3999999999999999E-4</v>
      </c>
      <c r="AA281" s="43">
        <v>3.8869999999999998E-3</v>
      </c>
      <c r="AB281" s="43">
        <v>-3.2699999999999999E-3</v>
      </c>
      <c r="AC281" s="43">
        <v>1.7634E-2</v>
      </c>
      <c r="AD281" s="43">
        <v>2.5472000000000002E-2</v>
      </c>
      <c r="AE281" s="43">
        <v>2.4510000000000001E-2</v>
      </c>
      <c r="AF281" s="43">
        <v>9.7990000000000004E-3</v>
      </c>
      <c r="AG281" s="43">
        <v>5.2984000000000003E-2</v>
      </c>
      <c r="AH281" s="43">
        <v>2.8267E-2</v>
      </c>
      <c r="AI281" s="43">
        <v>5.2729999999999999E-3</v>
      </c>
      <c r="AJ281" s="43">
        <v>8.3339999999999994E-3</v>
      </c>
      <c r="AK281" s="43">
        <v>-7.6099999999999996E-3</v>
      </c>
      <c r="AL281" s="43">
        <v>1.3506000000000001E-2</v>
      </c>
      <c r="AM281" s="47">
        <v>3.7227000000000003E-2</v>
      </c>
      <c r="AN281" s="100">
        <v>1.4014374999999999E-2</v>
      </c>
      <c r="AO281" s="118">
        <v>1.6176964411883134E-2</v>
      </c>
      <c r="AP281" s="275"/>
    </row>
    <row r="282" spans="2:42" x14ac:dyDescent="0.25">
      <c r="B282" s="274"/>
      <c r="C282" s="124">
        <v>135.791</v>
      </c>
      <c r="D282" s="43">
        <v>0.82460699999999998</v>
      </c>
      <c r="E282" s="43">
        <v>1.0098400000000001</v>
      </c>
      <c r="F282" s="43">
        <v>0.92220400000000002</v>
      </c>
      <c r="G282" s="43">
        <v>0.92840199999999995</v>
      </c>
      <c r="H282" s="43">
        <v>0.76132999999999995</v>
      </c>
      <c r="I282" s="43">
        <v>0.85629599999999995</v>
      </c>
      <c r="J282" s="43">
        <v>0.85176700000000005</v>
      </c>
      <c r="K282" s="43">
        <v>0.83411800000000003</v>
      </c>
      <c r="L282" s="43">
        <v>0.96884499999999996</v>
      </c>
      <c r="M282" s="43">
        <v>0.91291599999999995</v>
      </c>
      <c r="N282" s="43">
        <v>0.79591100000000004</v>
      </c>
      <c r="O282" s="43">
        <v>0.85518099999999997</v>
      </c>
      <c r="P282" s="43">
        <v>0.87879300000000005</v>
      </c>
      <c r="Q282" s="43">
        <v>0.97329399999999999</v>
      </c>
      <c r="R282" s="43">
        <v>0.94820700000000002</v>
      </c>
      <c r="S282" s="47">
        <v>0.87287599999999999</v>
      </c>
      <c r="T282" s="100">
        <v>0.88716168749999991</v>
      </c>
      <c r="U282" s="118">
        <v>6.8725942207891924E-2</v>
      </c>
      <c r="V282" s="79"/>
      <c r="W282" s="124">
        <v>135.791</v>
      </c>
      <c r="X282" s="43">
        <v>1.3169E-2</v>
      </c>
      <c r="Y282" s="43">
        <v>-5.28E-3</v>
      </c>
      <c r="Z282" s="43">
        <v>1.1073E-2</v>
      </c>
      <c r="AA282" s="43">
        <v>5.7889999999999999E-3</v>
      </c>
      <c r="AB282" s="43">
        <v>-4.6800000000000001E-3</v>
      </c>
      <c r="AC282" s="43">
        <v>1.3336000000000001E-2</v>
      </c>
      <c r="AD282" s="43">
        <v>2.4636000000000002E-2</v>
      </c>
      <c r="AE282" s="43">
        <v>3.6476000000000001E-2</v>
      </c>
      <c r="AF282" s="43">
        <v>2.1770000000000001E-2</v>
      </c>
      <c r="AG282" s="43">
        <v>3.7879000000000003E-2</v>
      </c>
      <c r="AH282" s="43">
        <v>3.8928999999999998E-2</v>
      </c>
      <c r="AI282" s="43">
        <v>1.0546E-2</v>
      </c>
      <c r="AJ282" s="43">
        <v>9.7769999999999992E-3</v>
      </c>
      <c r="AK282" s="43">
        <v>-3.0100000000000001E-3</v>
      </c>
      <c r="AL282" s="43">
        <v>8.4010000000000005E-3</v>
      </c>
      <c r="AM282" s="47">
        <v>3.0894999999999999E-2</v>
      </c>
      <c r="AN282" s="100">
        <v>1.5606624999999999E-2</v>
      </c>
      <c r="AO282" s="118">
        <v>1.4748341442910344E-2</v>
      </c>
      <c r="AP282" s="275"/>
    </row>
    <row r="283" spans="2:42" x14ac:dyDescent="0.25">
      <c r="B283" s="274"/>
      <c r="C283" s="124">
        <v>136.292</v>
      </c>
      <c r="D283" s="43">
        <v>0.839924</v>
      </c>
      <c r="E283" s="43">
        <v>0.997116</v>
      </c>
      <c r="F283" s="43">
        <v>0.92193700000000001</v>
      </c>
      <c r="G283" s="43">
        <v>0.9829</v>
      </c>
      <c r="H283" s="43">
        <v>0.75249100000000002</v>
      </c>
      <c r="I283" s="43">
        <v>0.854522</v>
      </c>
      <c r="J283" s="43">
        <v>0.85432200000000003</v>
      </c>
      <c r="K283" s="43">
        <v>0.85348800000000002</v>
      </c>
      <c r="L283" s="43">
        <v>0.94079500000000005</v>
      </c>
      <c r="M283" s="43">
        <v>0.89446800000000004</v>
      </c>
      <c r="N283" s="43">
        <v>0.79698599999999997</v>
      </c>
      <c r="O283" s="43">
        <v>0.87050499999999997</v>
      </c>
      <c r="P283" s="43">
        <v>0.86833700000000003</v>
      </c>
      <c r="Q283" s="43">
        <v>0.97014400000000001</v>
      </c>
      <c r="R283" s="43">
        <v>0.96526500000000004</v>
      </c>
      <c r="S283" s="47">
        <v>0.85476399999999997</v>
      </c>
      <c r="T283" s="100">
        <v>0.88862274999999991</v>
      </c>
      <c r="U283" s="118">
        <v>6.9188357406430756E-2</v>
      </c>
      <c r="V283" s="79"/>
      <c r="W283" s="124">
        <v>136.292</v>
      </c>
      <c r="X283" s="43">
        <v>2.8795999999999999E-2</v>
      </c>
      <c r="Y283" s="43">
        <v>2.457E-3</v>
      </c>
      <c r="Z283" s="43">
        <v>6.6880000000000004E-3</v>
      </c>
      <c r="AA283" s="43">
        <v>1.1225000000000001E-2</v>
      </c>
      <c r="AB283" s="43">
        <v>-1.521E-2</v>
      </c>
      <c r="AC283" s="43">
        <v>2.5977E-2</v>
      </c>
      <c r="AD283" s="43">
        <v>4.9168000000000003E-2</v>
      </c>
      <c r="AE283" s="43">
        <v>3.8296999999999998E-2</v>
      </c>
      <c r="AF283" s="43">
        <v>3.3641999999999998E-2</v>
      </c>
      <c r="AG283" s="43">
        <v>3.5714999999999997E-2</v>
      </c>
      <c r="AH283" s="43">
        <v>3.8998999999999999E-2</v>
      </c>
      <c r="AI283" s="43">
        <v>5.2209999999999999E-3</v>
      </c>
      <c r="AJ283" s="43">
        <v>8.4810000000000007E-3</v>
      </c>
      <c r="AK283" s="43">
        <v>-7.6999999999999996E-4</v>
      </c>
      <c r="AL283" s="43">
        <v>1.2768E-2</v>
      </c>
      <c r="AM283" s="47">
        <v>5.3206999999999997E-2</v>
      </c>
      <c r="AN283" s="100">
        <v>2.0916312499999999E-2</v>
      </c>
      <c r="AO283" s="118">
        <v>1.9695103627445913E-2</v>
      </c>
      <c r="AP283" s="275"/>
    </row>
    <row r="284" spans="2:42" x14ac:dyDescent="0.25">
      <c r="B284" s="274"/>
      <c r="C284" s="124">
        <v>136.79300000000001</v>
      </c>
      <c r="D284" s="43">
        <v>0.84607100000000002</v>
      </c>
      <c r="E284" s="43">
        <v>0.99569300000000005</v>
      </c>
      <c r="F284" s="43">
        <v>0.923292</v>
      </c>
      <c r="G284" s="43">
        <v>0.94889199999999996</v>
      </c>
      <c r="H284" s="43">
        <v>0.76925399999999999</v>
      </c>
      <c r="I284" s="43">
        <v>0.87003299999999995</v>
      </c>
      <c r="J284" s="43">
        <v>0.85367000000000004</v>
      </c>
      <c r="K284" s="43">
        <v>0.84315899999999999</v>
      </c>
      <c r="L284" s="43">
        <v>0.93298800000000004</v>
      </c>
      <c r="M284" s="43">
        <v>0.92561300000000002</v>
      </c>
      <c r="N284" s="43">
        <v>0.81403199999999998</v>
      </c>
      <c r="O284" s="43">
        <v>0.85033700000000001</v>
      </c>
      <c r="P284" s="43">
        <v>0.89037599999999995</v>
      </c>
      <c r="Q284" s="43">
        <v>1.0004010000000001</v>
      </c>
      <c r="R284" s="43">
        <v>0.95905899999999999</v>
      </c>
      <c r="S284" s="47">
        <v>0.85513799999999995</v>
      </c>
      <c r="T284" s="100">
        <v>0.89237549999999988</v>
      </c>
      <c r="U284" s="118">
        <v>6.5682519850160048E-2</v>
      </c>
      <c r="V284" s="79"/>
      <c r="W284" s="124">
        <v>136.79300000000001</v>
      </c>
      <c r="X284" s="43">
        <v>2.0801E-2</v>
      </c>
      <c r="Y284" s="43">
        <v>5.7780000000000001E-3</v>
      </c>
      <c r="Z284" s="43">
        <v>1.2266000000000001E-2</v>
      </c>
      <c r="AA284" s="43">
        <v>-1.4E-5</v>
      </c>
      <c r="AB284" s="43">
        <v>-1.4499999999999999E-3</v>
      </c>
      <c r="AC284" s="43">
        <v>1.7802999999999999E-2</v>
      </c>
      <c r="AD284" s="43">
        <v>2.0843E-2</v>
      </c>
      <c r="AE284" s="43">
        <v>1.8704999999999999E-2</v>
      </c>
      <c r="AF284" s="43">
        <v>3.0183000000000001E-2</v>
      </c>
      <c r="AG284" s="43">
        <v>4.0779000000000003E-2</v>
      </c>
      <c r="AH284" s="43">
        <v>3.0662999999999999E-2</v>
      </c>
      <c r="AI284" s="43">
        <v>3.8739999999999998E-3</v>
      </c>
      <c r="AJ284" s="43">
        <v>1.3979999999999999E-2</v>
      </c>
      <c r="AK284" s="43">
        <v>1.243E-3</v>
      </c>
      <c r="AL284" s="43">
        <v>1.4956000000000001E-2</v>
      </c>
      <c r="AM284" s="47">
        <v>4.0987000000000003E-2</v>
      </c>
      <c r="AN284" s="100">
        <v>1.69623125E-2</v>
      </c>
      <c r="AO284" s="118">
        <v>1.35305270245656E-2</v>
      </c>
      <c r="AP284" s="275"/>
    </row>
    <row r="285" spans="2:42" x14ac:dyDescent="0.25">
      <c r="B285" s="274"/>
      <c r="C285" s="124">
        <v>137.291</v>
      </c>
      <c r="D285" s="43">
        <v>0.81889299999999998</v>
      </c>
      <c r="E285" s="43">
        <v>0.99948700000000001</v>
      </c>
      <c r="F285" s="43">
        <v>0.92916600000000005</v>
      </c>
      <c r="G285" s="43">
        <v>0.95491400000000004</v>
      </c>
      <c r="H285" s="43">
        <v>0.77360700000000004</v>
      </c>
      <c r="I285" s="43">
        <v>0.87300999999999995</v>
      </c>
      <c r="J285" s="43">
        <v>0.87179399999999996</v>
      </c>
      <c r="K285" s="43">
        <v>0.83293300000000003</v>
      </c>
      <c r="L285" s="43">
        <v>0.97156799999999999</v>
      </c>
      <c r="M285" s="43">
        <v>0.90627800000000003</v>
      </c>
      <c r="N285" s="43">
        <v>0.81372599999999995</v>
      </c>
      <c r="O285" s="43">
        <v>0.84873200000000004</v>
      </c>
      <c r="P285" s="43">
        <v>0.87090199999999995</v>
      </c>
      <c r="Q285" s="43">
        <v>1.0058940000000001</v>
      </c>
      <c r="R285" s="43">
        <v>0.94583600000000001</v>
      </c>
      <c r="S285" s="47">
        <v>0.85894199999999998</v>
      </c>
      <c r="T285" s="100">
        <v>0.89223012499999999</v>
      </c>
      <c r="U285" s="118">
        <v>6.9499842509054194E-2</v>
      </c>
      <c r="V285" s="79"/>
      <c r="W285" s="124">
        <v>137.291</v>
      </c>
      <c r="X285" s="43">
        <v>1.0678999999999999E-2</v>
      </c>
      <c r="Y285" s="43">
        <v>-1.73E-3</v>
      </c>
      <c r="Z285" s="43">
        <v>5.4209999999999996E-3</v>
      </c>
      <c r="AA285" s="43">
        <v>-4.2700000000000004E-3</v>
      </c>
      <c r="AB285" s="43">
        <v>-2.7299999999999998E-3</v>
      </c>
      <c r="AC285" s="43">
        <v>-4.4000000000000003E-3</v>
      </c>
      <c r="AD285" s="43">
        <v>3.2347000000000001E-2</v>
      </c>
      <c r="AE285" s="43">
        <v>3.7586000000000001E-2</v>
      </c>
      <c r="AF285" s="43">
        <v>3.4991000000000001E-2</v>
      </c>
      <c r="AG285" s="43">
        <v>2.7252999999999999E-2</v>
      </c>
      <c r="AH285" s="43">
        <v>4.7697000000000003E-2</v>
      </c>
      <c r="AI285" s="43">
        <v>4.5469999999999998E-3</v>
      </c>
      <c r="AJ285" s="43">
        <v>1.4997E-2</v>
      </c>
      <c r="AK285" s="43">
        <v>-6.5300000000000002E-3</v>
      </c>
      <c r="AL285" s="43">
        <v>1.897E-3</v>
      </c>
      <c r="AM285" s="47">
        <v>7.1014999999999995E-2</v>
      </c>
      <c r="AN285" s="100">
        <v>1.6798125000000001E-2</v>
      </c>
      <c r="AO285" s="118">
        <v>2.2675575085320327E-2</v>
      </c>
      <c r="AP285" s="275"/>
    </row>
    <row r="286" spans="2:42" x14ac:dyDescent="0.25">
      <c r="B286" s="274"/>
      <c r="C286" s="124">
        <v>137.79300000000001</v>
      </c>
      <c r="D286" s="43">
        <v>0.82929900000000001</v>
      </c>
      <c r="E286" s="43">
        <v>0.97500699999999996</v>
      </c>
      <c r="F286" s="43">
        <v>0.90218399999999999</v>
      </c>
      <c r="G286" s="43">
        <v>0.96499199999999996</v>
      </c>
      <c r="H286" s="43">
        <v>0.78961099999999995</v>
      </c>
      <c r="I286" s="43">
        <v>0.86509899999999995</v>
      </c>
      <c r="J286" s="43">
        <v>0.87854500000000002</v>
      </c>
      <c r="K286" s="43">
        <v>0.85307900000000003</v>
      </c>
      <c r="L286" s="43">
        <v>0.91868499999999997</v>
      </c>
      <c r="M286" s="43">
        <v>0.91371899999999995</v>
      </c>
      <c r="N286" s="43">
        <v>0.80605199999999999</v>
      </c>
      <c r="O286" s="43">
        <v>0.84165699999999999</v>
      </c>
      <c r="P286" s="43">
        <v>0.86048999999999998</v>
      </c>
      <c r="Q286" s="43">
        <v>0.98385199999999995</v>
      </c>
      <c r="R286" s="43">
        <v>0.95713400000000004</v>
      </c>
      <c r="S286" s="47">
        <v>0.86909999999999998</v>
      </c>
      <c r="T286" s="100">
        <v>0.88803156249999993</v>
      </c>
      <c r="U286" s="118">
        <v>6.0114334573343094E-2</v>
      </c>
      <c r="V286" s="79"/>
      <c r="W286" s="124">
        <v>137.79300000000001</v>
      </c>
      <c r="X286" s="43">
        <v>1.851E-3</v>
      </c>
      <c r="Y286" s="43">
        <v>-1.2099999999999999E-3</v>
      </c>
      <c r="Z286" s="43">
        <v>6.0629999999999998E-3</v>
      </c>
      <c r="AA286" s="43">
        <v>9.0919999999999994E-3</v>
      </c>
      <c r="AB286" s="43">
        <v>-1.24E-3</v>
      </c>
      <c r="AC286" s="43">
        <v>-3.2299999999999998E-3</v>
      </c>
      <c r="AD286" s="43">
        <v>2.6102E-2</v>
      </c>
      <c r="AE286" s="43">
        <v>5.1770999999999998E-2</v>
      </c>
      <c r="AF286" s="43">
        <v>2.9079000000000001E-2</v>
      </c>
      <c r="AG286" s="43">
        <v>4.8083000000000001E-2</v>
      </c>
      <c r="AH286" s="43">
        <v>3.6389999999999999E-2</v>
      </c>
      <c r="AI286" s="43">
        <v>5.4530000000000004E-3</v>
      </c>
      <c r="AJ286" s="43">
        <v>1.1077E-2</v>
      </c>
      <c r="AK286" s="43">
        <v>4.202E-3</v>
      </c>
      <c r="AL286" s="43">
        <v>9.1690000000000001E-3</v>
      </c>
      <c r="AM286" s="47">
        <v>6.1490999999999997E-2</v>
      </c>
      <c r="AN286" s="100">
        <v>1.8383937500000003E-2</v>
      </c>
      <c r="AO286" s="118">
        <v>2.0987981266965623E-2</v>
      </c>
      <c r="AP286" s="275"/>
    </row>
    <row r="287" spans="2:42" x14ac:dyDescent="0.25">
      <c r="B287" s="274"/>
      <c r="C287" s="124">
        <v>138.291</v>
      </c>
      <c r="D287" s="43">
        <v>0.81030599999999997</v>
      </c>
      <c r="E287" s="43">
        <v>0.98934500000000003</v>
      </c>
      <c r="F287" s="43">
        <v>0.93437400000000004</v>
      </c>
      <c r="G287" s="43">
        <v>0.96066300000000004</v>
      </c>
      <c r="H287" s="43">
        <v>0.78432100000000005</v>
      </c>
      <c r="I287" s="43">
        <v>0.87790299999999999</v>
      </c>
      <c r="J287" s="43">
        <v>0.88195500000000004</v>
      </c>
      <c r="K287" s="43">
        <v>0.85623199999999999</v>
      </c>
      <c r="L287" s="43">
        <v>0.92165799999999998</v>
      </c>
      <c r="M287" s="43">
        <v>0.93745400000000001</v>
      </c>
      <c r="N287" s="43">
        <v>0.80227599999999999</v>
      </c>
      <c r="O287" s="43">
        <v>0.83994000000000002</v>
      </c>
      <c r="P287" s="43">
        <v>0.87692800000000004</v>
      </c>
      <c r="Q287" s="43">
        <v>1.012103</v>
      </c>
      <c r="R287" s="43">
        <v>0.95368799999999998</v>
      </c>
      <c r="S287" s="47">
        <v>0.86941900000000005</v>
      </c>
      <c r="T287" s="100">
        <v>0.89428531250000021</v>
      </c>
      <c r="U287" s="118">
        <v>6.7539525961932093E-2</v>
      </c>
      <c r="V287" s="79"/>
      <c r="W287" s="124">
        <v>138.291</v>
      </c>
      <c r="X287" s="43">
        <v>1.6216999999999999E-2</v>
      </c>
      <c r="Y287" s="43">
        <v>-5.2999999999999998E-4</v>
      </c>
      <c r="Z287" s="43">
        <v>1.0703000000000001E-2</v>
      </c>
      <c r="AA287" s="43">
        <v>1.1754000000000001E-2</v>
      </c>
      <c r="AB287" s="43">
        <v>5.7999999999999996E-3</v>
      </c>
      <c r="AC287" s="43">
        <v>-1.39E-3</v>
      </c>
      <c r="AD287" s="43">
        <v>4.3404999999999999E-2</v>
      </c>
      <c r="AE287" s="43">
        <v>2.2030000000000001E-2</v>
      </c>
      <c r="AF287" s="43">
        <v>1.9647999999999999E-2</v>
      </c>
      <c r="AG287" s="43">
        <v>4.9998000000000001E-2</v>
      </c>
      <c r="AH287" s="43">
        <v>1.7066999999999999E-2</v>
      </c>
      <c r="AI287" s="43">
        <v>3.7190000000000001E-3</v>
      </c>
      <c r="AJ287" s="43">
        <v>1.5391E-2</v>
      </c>
      <c r="AK287" s="43">
        <v>1.848E-3</v>
      </c>
      <c r="AL287" s="43">
        <v>9.0539999999999995E-3</v>
      </c>
      <c r="AM287" s="47">
        <v>3.8414999999999998E-2</v>
      </c>
      <c r="AN287" s="100">
        <v>1.6445562499999997E-2</v>
      </c>
      <c r="AO287" s="118">
        <v>1.5454250349418443E-2</v>
      </c>
      <c r="AP287" s="275"/>
    </row>
    <row r="288" spans="2:42" x14ac:dyDescent="0.25">
      <c r="B288" s="274"/>
      <c r="C288" s="124">
        <v>138.792</v>
      </c>
      <c r="D288" s="43">
        <v>0.80232499999999995</v>
      </c>
      <c r="E288" s="43">
        <v>0.98423099999999997</v>
      </c>
      <c r="F288" s="43">
        <v>0.90691999999999995</v>
      </c>
      <c r="G288" s="43">
        <v>0.95954600000000001</v>
      </c>
      <c r="H288" s="43">
        <v>0.785466</v>
      </c>
      <c r="I288" s="43">
        <v>0.86343800000000004</v>
      </c>
      <c r="J288" s="43">
        <v>0.86112</v>
      </c>
      <c r="K288" s="43">
        <v>0.85410399999999997</v>
      </c>
      <c r="L288" s="43">
        <v>0.96558100000000002</v>
      </c>
      <c r="M288" s="43">
        <v>0.91317999999999999</v>
      </c>
      <c r="N288" s="43">
        <v>0.807114</v>
      </c>
      <c r="O288" s="43">
        <v>0.84046399999999999</v>
      </c>
      <c r="P288" s="43">
        <v>0.86107400000000001</v>
      </c>
      <c r="Q288" s="43">
        <v>1.0150889999999999</v>
      </c>
      <c r="R288" s="43">
        <v>0.96323499999999995</v>
      </c>
      <c r="S288" s="47">
        <v>0.86024900000000004</v>
      </c>
      <c r="T288" s="100">
        <v>0.89019599999999999</v>
      </c>
      <c r="U288" s="118">
        <v>7.0119109111092759E-2</v>
      </c>
      <c r="V288" s="79"/>
      <c r="W288" s="124">
        <v>138.792</v>
      </c>
      <c r="X288" s="43">
        <v>1.4552000000000001E-2</v>
      </c>
      <c r="Y288" s="43">
        <v>4.5079999999999999E-3</v>
      </c>
      <c r="Z288" s="43">
        <v>5.2900000000000004E-3</v>
      </c>
      <c r="AA288" s="43">
        <v>2.0920000000000001E-3</v>
      </c>
      <c r="AB288" s="43">
        <v>2.2569999999999999E-3</v>
      </c>
      <c r="AC288" s="43">
        <v>4.7219999999999996E-3</v>
      </c>
      <c r="AD288" s="43">
        <v>2.9437000000000001E-2</v>
      </c>
      <c r="AE288" s="43">
        <v>1.9501999999999999E-2</v>
      </c>
      <c r="AF288" s="43">
        <v>2.0383999999999999E-2</v>
      </c>
      <c r="AG288" s="43">
        <v>6.9611999999999993E-2</v>
      </c>
      <c r="AH288" s="43">
        <v>4.1826000000000002E-2</v>
      </c>
      <c r="AI288" s="43">
        <v>5.2290000000000001E-3</v>
      </c>
      <c r="AJ288" s="43">
        <v>9.9760000000000005E-3</v>
      </c>
      <c r="AK288" s="43">
        <v>-3.13E-3</v>
      </c>
      <c r="AL288" s="43">
        <v>1.0111999999999999E-2</v>
      </c>
      <c r="AM288" s="47">
        <v>4.1891999999999999E-2</v>
      </c>
      <c r="AN288" s="100">
        <v>1.7391312500000002E-2</v>
      </c>
      <c r="AO288" s="118">
        <v>1.9500393212167969E-2</v>
      </c>
      <c r="AP288" s="275"/>
    </row>
    <row r="289" spans="2:42" x14ac:dyDescent="0.25">
      <c r="B289" s="274"/>
      <c r="C289" s="124">
        <v>139.29</v>
      </c>
      <c r="D289" s="43">
        <v>0.82828299999999999</v>
      </c>
      <c r="E289" s="43">
        <v>1.0054000000000001</v>
      </c>
      <c r="F289" s="43">
        <v>0.91834899999999997</v>
      </c>
      <c r="G289" s="43">
        <v>0.96545099999999995</v>
      </c>
      <c r="H289" s="43">
        <v>0.77974500000000002</v>
      </c>
      <c r="I289" s="43">
        <v>0.89427199999999996</v>
      </c>
      <c r="J289" s="43">
        <v>0.85323000000000004</v>
      </c>
      <c r="K289" s="43">
        <v>0.85194400000000003</v>
      </c>
      <c r="L289" s="43">
        <v>0.97907299999999997</v>
      </c>
      <c r="M289" s="43">
        <v>0.91441799999999995</v>
      </c>
      <c r="N289" s="43">
        <v>0.82252400000000003</v>
      </c>
      <c r="O289" s="43">
        <v>0.85602299999999998</v>
      </c>
      <c r="P289" s="43">
        <v>0.89695599999999998</v>
      </c>
      <c r="Q289" s="43">
        <v>1.00301</v>
      </c>
      <c r="R289" s="43">
        <v>0.96113700000000002</v>
      </c>
      <c r="S289" s="47">
        <v>0.85597400000000001</v>
      </c>
      <c r="T289" s="100">
        <v>0.89911181249999994</v>
      </c>
      <c r="U289" s="118">
        <v>6.8578201076064729E-2</v>
      </c>
      <c r="V289" s="79"/>
      <c r="W289" s="124">
        <v>139.29</v>
      </c>
      <c r="X289" s="43">
        <v>1.5239000000000001E-2</v>
      </c>
      <c r="Y289" s="43">
        <v>4.8890000000000001E-3</v>
      </c>
      <c r="Z289" s="43">
        <v>2.3297999999999999E-2</v>
      </c>
      <c r="AA289" s="43">
        <v>-1.58E-3</v>
      </c>
      <c r="AB289" s="43">
        <v>9.6380000000000007E-3</v>
      </c>
      <c r="AC289" s="43">
        <v>1.848E-2</v>
      </c>
      <c r="AD289" s="43">
        <v>3.5899E-2</v>
      </c>
      <c r="AE289" s="43">
        <v>2.1850000000000001E-2</v>
      </c>
      <c r="AF289" s="43">
        <v>1.9795E-2</v>
      </c>
      <c r="AG289" s="43">
        <v>4.3353999999999997E-2</v>
      </c>
      <c r="AH289" s="43">
        <v>2.9196E-2</v>
      </c>
      <c r="AI289" s="43">
        <v>8.6730000000000002E-3</v>
      </c>
      <c r="AJ289" s="43">
        <v>2.5319999999999999E-2</v>
      </c>
      <c r="AK289" s="43">
        <v>2.4190000000000001E-3</v>
      </c>
      <c r="AL289" s="43">
        <v>1.4050999999999999E-2</v>
      </c>
      <c r="AM289" s="47">
        <v>3.6128E-2</v>
      </c>
      <c r="AN289" s="100">
        <v>1.91655625E-2</v>
      </c>
      <c r="AO289" s="118">
        <v>1.284144293018377E-2</v>
      </c>
      <c r="AP289" s="275"/>
    </row>
    <row r="290" spans="2:42" x14ac:dyDescent="0.25">
      <c r="B290" s="274"/>
      <c r="C290" s="124">
        <v>139.79300000000001</v>
      </c>
      <c r="D290" s="43">
        <v>0.81693499999999997</v>
      </c>
      <c r="E290" s="43">
        <v>1.009687</v>
      </c>
      <c r="F290" s="43">
        <v>0.93309399999999998</v>
      </c>
      <c r="G290" s="43">
        <v>0.98629699999999998</v>
      </c>
      <c r="H290" s="43">
        <v>0.761046</v>
      </c>
      <c r="I290" s="43">
        <v>0.88368999999999998</v>
      </c>
      <c r="J290" s="43">
        <v>0.86639699999999997</v>
      </c>
      <c r="K290" s="43">
        <v>0.84919999999999995</v>
      </c>
      <c r="L290" s="43">
        <v>0.94625599999999999</v>
      </c>
      <c r="M290" s="43">
        <v>0.90894799999999998</v>
      </c>
      <c r="N290" s="43">
        <v>0.80340800000000001</v>
      </c>
      <c r="O290" s="43">
        <v>0.84525300000000003</v>
      </c>
      <c r="P290" s="43">
        <v>0.86978999999999995</v>
      </c>
      <c r="Q290" s="43">
        <v>1.0186299999999999</v>
      </c>
      <c r="R290" s="43">
        <v>0.94449099999999997</v>
      </c>
      <c r="S290" s="47">
        <v>0.89908399999999999</v>
      </c>
      <c r="T290" s="100">
        <v>0.89638787499999995</v>
      </c>
      <c r="U290" s="118">
        <v>7.3964690567752206E-2</v>
      </c>
      <c r="V290" s="79"/>
      <c r="W290" s="124">
        <v>139.79300000000001</v>
      </c>
      <c r="X290" s="43">
        <v>2.528E-2</v>
      </c>
      <c r="Y290" s="43">
        <v>7.5789999999999998E-3</v>
      </c>
      <c r="Z290" s="43">
        <v>1.8270999999999999E-2</v>
      </c>
      <c r="AA290" s="43">
        <v>8.52E-4</v>
      </c>
      <c r="AB290" s="43">
        <v>6.5030000000000001E-3</v>
      </c>
      <c r="AC290" s="43">
        <v>6.5659999999999998E-3</v>
      </c>
      <c r="AD290" s="43">
        <v>1.4793000000000001E-2</v>
      </c>
      <c r="AE290" s="43">
        <v>5.6299999999999996E-3</v>
      </c>
      <c r="AF290" s="43">
        <v>1.4031E-2</v>
      </c>
      <c r="AG290" s="43">
        <v>3.0182E-2</v>
      </c>
      <c r="AH290" s="43">
        <v>3.8032999999999997E-2</v>
      </c>
      <c r="AI290" s="43">
        <v>4.3579999999999999E-3</v>
      </c>
      <c r="AJ290" s="43">
        <v>1.1599E-2</v>
      </c>
      <c r="AK290" s="43">
        <v>1.0123E-2</v>
      </c>
      <c r="AL290" s="43">
        <v>5.339E-3</v>
      </c>
      <c r="AM290" s="47">
        <v>4.3861999999999998E-2</v>
      </c>
      <c r="AN290" s="100">
        <v>1.5187562499999998E-2</v>
      </c>
      <c r="AO290" s="118">
        <v>1.2751806298030882E-2</v>
      </c>
      <c r="AP290" s="275"/>
    </row>
    <row r="291" spans="2:42" x14ac:dyDescent="0.25">
      <c r="B291" s="274"/>
      <c r="C291" s="124">
        <v>140.291</v>
      </c>
      <c r="D291" s="43">
        <v>0.83041699999999996</v>
      </c>
      <c r="E291" s="43">
        <v>1.011709</v>
      </c>
      <c r="F291" s="43">
        <v>0.94225000000000003</v>
      </c>
      <c r="G291" s="43">
        <v>0.96298499999999998</v>
      </c>
      <c r="H291" s="43">
        <v>0.776868</v>
      </c>
      <c r="I291" s="43">
        <v>0.86715100000000001</v>
      </c>
      <c r="J291" s="43">
        <v>0.86667700000000003</v>
      </c>
      <c r="K291" s="43">
        <v>0.87074099999999999</v>
      </c>
      <c r="L291" s="43">
        <v>0.95806000000000002</v>
      </c>
      <c r="M291" s="43">
        <v>0.92220999999999997</v>
      </c>
      <c r="N291" s="43">
        <v>0.81157000000000001</v>
      </c>
      <c r="O291" s="43">
        <v>0.86091700000000004</v>
      </c>
      <c r="P291" s="43">
        <v>0.87967600000000001</v>
      </c>
      <c r="Q291" s="43">
        <v>1.005236</v>
      </c>
      <c r="R291" s="43">
        <v>0.95922799999999997</v>
      </c>
      <c r="S291" s="47">
        <v>0.88711200000000001</v>
      </c>
      <c r="T291" s="100">
        <v>0.90080043749999994</v>
      </c>
      <c r="U291" s="118">
        <v>6.81385864328172E-2</v>
      </c>
      <c r="V291" s="79"/>
      <c r="W291" s="124">
        <v>140.291</v>
      </c>
      <c r="X291" s="43">
        <v>2.0768999999999999E-2</v>
      </c>
      <c r="Y291" s="43">
        <v>3.9800000000000002E-4</v>
      </c>
      <c r="Z291" s="43">
        <v>1.0152E-2</v>
      </c>
      <c r="AA291" s="43">
        <v>-2.4299999999999999E-3</v>
      </c>
      <c r="AB291" s="43">
        <v>-7.6999999999999996E-4</v>
      </c>
      <c r="AC291" s="43">
        <v>1.3521999999999999E-2</v>
      </c>
      <c r="AD291" s="43">
        <v>4.7574999999999999E-2</v>
      </c>
      <c r="AE291" s="43">
        <v>4.4634E-2</v>
      </c>
      <c r="AF291" s="43">
        <v>1.2926999999999999E-2</v>
      </c>
      <c r="AG291" s="43">
        <v>6.6099000000000005E-2</v>
      </c>
      <c r="AH291" s="43">
        <v>6.2364999999999997E-2</v>
      </c>
      <c r="AI291" s="43">
        <v>6.894E-3</v>
      </c>
      <c r="AJ291" s="43">
        <v>1.3058999999999999E-2</v>
      </c>
      <c r="AK291" s="43">
        <v>3.7780000000000001E-3</v>
      </c>
      <c r="AL291" s="43">
        <v>5.0559999999999997E-3</v>
      </c>
      <c r="AM291" s="47">
        <v>4.1235000000000001E-2</v>
      </c>
      <c r="AN291" s="100">
        <v>2.1578937500000003E-2</v>
      </c>
      <c r="AO291" s="118">
        <v>2.2967928005427476E-2</v>
      </c>
      <c r="AP291" s="275"/>
    </row>
    <row r="292" spans="2:42" x14ac:dyDescent="0.25">
      <c r="B292" s="274"/>
      <c r="C292" s="124">
        <v>140.792</v>
      </c>
      <c r="D292" s="43">
        <v>0.83865500000000004</v>
      </c>
      <c r="E292" s="43">
        <v>1.0067280000000001</v>
      </c>
      <c r="F292" s="43">
        <v>0.92771000000000003</v>
      </c>
      <c r="G292" s="43">
        <v>0.92953399999999997</v>
      </c>
      <c r="H292" s="43">
        <v>0.78042699999999998</v>
      </c>
      <c r="I292" s="43">
        <v>0.88402800000000004</v>
      </c>
      <c r="J292" s="43">
        <v>0.865035</v>
      </c>
      <c r="K292" s="43">
        <v>0.85928499999999997</v>
      </c>
      <c r="L292" s="43">
        <v>0.98907800000000001</v>
      </c>
      <c r="M292" s="43">
        <v>0.93766000000000005</v>
      </c>
      <c r="N292" s="43">
        <v>0.80094500000000002</v>
      </c>
      <c r="O292" s="43">
        <v>0.86940799999999996</v>
      </c>
      <c r="P292" s="43">
        <v>0.88061800000000001</v>
      </c>
      <c r="Q292" s="43">
        <v>1.0040290000000001</v>
      </c>
      <c r="R292" s="43">
        <v>0.95275500000000002</v>
      </c>
      <c r="S292" s="47">
        <v>0.87763000000000002</v>
      </c>
      <c r="T292" s="100">
        <v>0.9002203124999999</v>
      </c>
      <c r="U292" s="118">
        <v>6.7729166582518208E-2</v>
      </c>
      <c r="V292" s="79"/>
      <c r="W292" s="124">
        <v>140.792</v>
      </c>
      <c r="X292" s="43">
        <v>2.1285999999999999E-2</v>
      </c>
      <c r="Y292" s="43">
        <v>4.176E-3</v>
      </c>
      <c r="Z292" s="43">
        <v>1.5351E-2</v>
      </c>
      <c r="AA292" s="43">
        <v>1.1006999999999999E-2</v>
      </c>
      <c r="AB292" s="43">
        <v>2.941E-3</v>
      </c>
      <c r="AC292" s="43">
        <v>-7.4799999999999997E-3</v>
      </c>
      <c r="AD292" s="43">
        <v>4.4103000000000003E-2</v>
      </c>
      <c r="AE292" s="43">
        <v>3.9981000000000003E-2</v>
      </c>
      <c r="AF292" s="43">
        <v>4.3182999999999999E-2</v>
      </c>
      <c r="AG292" s="43">
        <v>5.7875999999999997E-2</v>
      </c>
      <c r="AH292" s="43">
        <v>3.5062999999999997E-2</v>
      </c>
      <c r="AI292" s="43">
        <v>6.8170000000000001E-3</v>
      </c>
      <c r="AJ292" s="43">
        <v>9.7289999999999998E-3</v>
      </c>
      <c r="AK292" s="43">
        <v>-6.9999999999999999E-4</v>
      </c>
      <c r="AL292" s="43">
        <v>8.1390000000000004E-3</v>
      </c>
      <c r="AM292" s="47">
        <v>5.5902E-2</v>
      </c>
      <c r="AN292" s="100">
        <v>2.1710875000000004E-2</v>
      </c>
      <c r="AO292" s="118">
        <v>2.1087769077121454E-2</v>
      </c>
      <c r="AP292" s="275"/>
    </row>
    <row r="293" spans="2:42" x14ac:dyDescent="0.25">
      <c r="B293" s="274"/>
      <c r="C293" s="124">
        <v>141.29</v>
      </c>
      <c r="D293" s="43">
        <v>0.82224399999999997</v>
      </c>
      <c r="E293" s="43">
        <v>1.0138290000000001</v>
      </c>
      <c r="F293" s="43">
        <v>0.91917499999999996</v>
      </c>
      <c r="G293" s="43">
        <v>0.93355999999999995</v>
      </c>
      <c r="H293" s="43">
        <v>0.76807499999999995</v>
      </c>
      <c r="I293" s="43">
        <v>0.90624899999999997</v>
      </c>
      <c r="J293" s="43">
        <v>0.83506400000000003</v>
      </c>
      <c r="K293" s="43">
        <v>0.84540999999999999</v>
      </c>
      <c r="L293" s="43">
        <v>0.97537700000000005</v>
      </c>
      <c r="M293" s="43">
        <v>0.92934099999999997</v>
      </c>
      <c r="N293" s="43">
        <v>0.81424700000000005</v>
      </c>
      <c r="O293" s="43">
        <v>0.861649</v>
      </c>
      <c r="P293" s="43">
        <v>0.89426700000000003</v>
      </c>
      <c r="Q293" s="43">
        <v>1.0050380000000001</v>
      </c>
      <c r="R293" s="43">
        <v>0.94834799999999997</v>
      </c>
      <c r="S293" s="47">
        <v>0.88703100000000001</v>
      </c>
      <c r="T293" s="100">
        <v>0.89743149999999994</v>
      </c>
      <c r="U293" s="118">
        <v>7.0223442983095075E-2</v>
      </c>
      <c r="V293" s="79"/>
      <c r="W293" s="124">
        <v>141.29</v>
      </c>
      <c r="X293" s="43">
        <v>9.41E-3</v>
      </c>
      <c r="Y293" s="43">
        <v>2.2499999999999998E-3</v>
      </c>
      <c r="Z293" s="43">
        <v>9.6329999999999992E-3</v>
      </c>
      <c r="AA293" s="43">
        <v>-7.2500000000000004E-3</v>
      </c>
      <c r="AB293" s="43">
        <v>-3.6099999999999999E-3</v>
      </c>
      <c r="AC293" s="43">
        <v>3.9803999999999999E-2</v>
      </c>
      <c r="AD293" s="43">
        <v>3.3779000000000003E-2</v>
      </c>
      <c r="AE293" s="43">
        <v>2.6904999999999998E-2</v>
      </c>
      <c r="AF293" s="43">
        <v>3.7677000000000002E-2</v>
      </c>
      <c r="AG293" s="43">
        <v>3.4001999999999998E-2</v>
      </c>
      <c r="AH293" s="43">
        <v>2.1610999999999998E-2</v>
      </c>
      <c r="AI293" s="43">
        <v>8.4569999999999992E-3</v>
      </c>
      <c r="AJ293" s="43">
        <v>5.4469999999999996E-3</v>
      </c>
      <c r="AK293" s="43">
        <v>-9.6200000000000001E-3</v>
      </c>
      <c r="AL293" s="43">
        <v>1.4071E-2</v>
      </c>
      <c r="AM293" s="47">
        <v>4.6875E-2</v>
      </c>
      <c r="AN293" s="100">
        <v>1.6840062500000003E-2</v>
      </c>
      <c r="AO293" s="118">
        <v>1.7880298783740537E-2</v>
      </c>
      <c r="AP293" s="275"/>
    </row>
    <row r="294" spans="2:42" x14ac:dyDescent="0.25">
      <c r="B294" s="274"/>
      <c r="C294" s="124">
        <v>141.792</v>
      </c>
      <c r="D294" s="43">
        <v>0.83182199999999995</v>
      </c>
      <c r="E294" s="43">
        <v>1.0292060000000001</v>
      </c>
      <c r="F294" s="43">
        <v>0.93476300000000001</v>
      </c>
      <c r="G294" s="43">
        <v>0.93833299999999997</v>
      </c>
      <c r="H294" s="43">
        <v>0.77924700000000002</v>
      </c>
      <c r="I294" s="43">
        <v>0.88844999999999996</v>
      </c>
      <c r="J294" s="43">
        <v>0.87727299999999997</v>
      </c>
      <c r="K294" s="43">
        <v>0.82675200000000004</v>
      </c>
      <c r="L294" s="43">
        <v>0.986931</v>
      </c>
      <c r="M294" s="43">
        <v>0.93535699999999999</v>
      </c>
      <c r="N294" s="43">
        <v>0.78380399999999995</v>
      </c>
      <c r="O294" s="43">
        <v>0.85879399999999995</v>
      </c>
      <c r="P294" s="43">
        <v>0.89332</v>
      </c>
      <c r="Q294" s="43">
        <v>1.0078419999999999</v>
      </c>
      <c r="R294" s="43">
        <v>0.97505600000000003</v>
      </c>
      <c r="S294" s="47">
        <v>0.87972300000000003</v>
      </c>
      <c r="T294" s="100">
        <v>0.90166706249999995</v>
      </c>
      <c r="U294" s="118">
        <v>7.58498364985878E-2</v>
      </c>
      <c r="V294" s="79"/>
      <c r="W294" s="124">
        <v>141.792</v>
      </c>
      <c r="X294" s="43">
        <v>1.2329E-2</v>
      </c>
      <c r="Y294" s="43">
        <v>2.3410000000000002E-3</v>
      </c>
      <c r="Z294" s="43">
        <v>1.5622E-2</v>
      </c>
      <c r="AA294" s="43">
        <v>2.1199999999999999E-3</v>
      </c>
      <c r="AB294" s="43">
        <v>-5.5500000000000002E-3</v>
      </c>
      <c r="AC294" s="43">
        <v>2.7533999999999999E-2</v>
      </c>
      <c r="AD294" s="43">
        <v>1.9640000000000001E-2</v>
      </c>
      <c r="AE294" s="43">
        <v>9.2630000000000004E-3</v>
      </c>
      <c r="AF294" s="43">
        <v>1.5134E-2</v>
      </c>
      <c r="AG294" s="43">
        <v>2.6065999999999999E-2</v>
      </c>
      <c r="AH294" s="43">
        <v>4.8661999999999997E-2</v>
      </c>
      <c r="AI294" s="43">
        <v>2.3289999999999999E-3</v>
      </c>
      <c r="AJ294" s="43">
        <v>1.0599000000000001E-2</v>
      </c>
      <c r="AK294" s="43">
        <v>3.091E-3</v>
      </c>
      <c r="AL294" s="43">
        <v>1.0529999999999999E-2</v>
      </c>
      <c r="AM294" s="47">
        <v>5.3314E-2</v>
      </c>
      <c r="AN294" s="100">
        <v>1.5814000000000002E-2</v>
      </c>
      <c r="AO294" s="118">
        <v>1.6375196833422589E-2</v>
      </c>
      <c r="AP294" s="275"/>
    </row>
    <row r="295" spans="2:42" x14ac:dyDescent="0.25">
      <c r="B295" s="274"/>
      <c r="C295" s="124">
        <v>142.292</v>
      </c>
      <c r="D295" s="43">
        <v>0.83313499999999996</v>
      </c>
      <c r="E295" s="43">
        <v>0.98993699999999996</v>
      </c>
      <c r="F295" s="43">
        <v>0.93193999999999999</v>
      </c>
      <c r="G295" s="43">
        <v>0.93006800000000001</v>
      </c>
      <c r="H295" s="43">
        <v>0.79195599999999999</v>
      </c>
      <c r="I295" s="43">
        <v>0.909358</v>
      </c>
      <c r="J295" s="43">
        <v>0.86216700000000002</v>
      </c>
      <c r="K295" s="43">
        <v>0.83557800000000004</v>
      </c>
      <c r="L295" s="43">
        <v>1.0039979999999999</v>
      </c>
      <c r="M295" s="43">
        <v>0.94120499999999996</v>
      </c>
      <c r="N295" s="43">
        <v>0.78114899999999998</v>
      </c>
      <c r="O295" s="43">
        <v>0.87015600000000004</v>
      </c>
      <c r="P295" s="43">
        <v>0.87731899999999996</v>
      </c>
      <c r="Q295" s="43">
        <v>0.97291899999999998</v>
      </c>
      <c r="R295" s="43">
        <v>0.95499100000000003</v>
      </c>
      <c r="S295" s="47">
        <v>0.88722800000000002</v>
      </c>
      <c r="T295" s="100">
        <v>0.89831899999999987</v>
      </c>
      <c r="U295" s="118">
        <v>6.7493031377567653E-2</v>
      </c>
      <c r="V295" s="79"/>
      <c r="W295" s="124">
        <v>142.292</v>
      </c>
      <c r="X295" s="43">
        <v>1.2563E-2</v>
      </c>
      <c r="Y295" s="43">
        <v>1.5291000000000001E-2</v>
      </c>
      <c r="Z295" s="43">
        <v>2.2015E-2</v>
      </c>
      <c r="AA295" s="43">
        <v>-3.8899999999999998E-3</v>
      </c>
      <c r="AB295" s="43">
        <v>8.7229999999999999E-3</v>
      </c>
      <c r="AC295" s="43">
        <v>-1.81E-3</v>
      </c>
      <c r="AD295" s="43">
        <v>3.8821000000000001E-2</v>
      </c>
      <c r="AE295" s="43">
        <v>7.8440000000000003E-3</v>
      </c>
      <c r="AF295" s="43">
        <v>1.5098E-2</v>
      </c>
      <c r="AG295" s="43">
        <v>5.0658000000000002E-2</v>
      </c>
      <c r="AH295" s="43">
        <v>3.6961000000000001E-2</v>
      </c>
      <c r="AI295" s="43">
        <v>-1.2199999999999999E-3</v>
      </c>
      <c r="AJ295" s="43">
        <v>1.4111E-2</v>
      </c>
      <c r="AK295" s="43">
        <v>-1.3799999999999999E-3</v>
      </c>
      <c r="AL295" s="43">
        <v>9.9380000000000007E-3</v>
      </c>
      <c r="AM295" s="47">
        <v>2.6655000000000002E-2</v>
      </c>
      <c r="AN295" s="100">
        <v>1.5648625000000003E-2</v>
      </c>
      <c r="AO295" s="118">
        <v>1.5902607395749079E-2</v>
      </c>
      <c r="AP295" s="275"/>
    </row>
    <row r="296" spans="2:42" x14ac:dyDescent="0.25">
      <c r="B296" s="274"/>
      <c r="C296" s="124">
        <v>142.791</v>
      </c>
      <c r="D296" s="43">
        <v>0.82086000000000003</v>
      </c>
      <c r="E296" s="43">
        <v>1.0120849999999999</v>
      </c>
      <c r="F296" s="43">
        <v>0.92011200000000004</v>
      </c>
      <c r="G296" s="43">
        <v>0.91992200000000002</v>
      </c>
      <c r="H296" s="43">
        <v>0.80755399999999999</v>
      </c>
      <c r="I296" s="43">
        <v>0.863201</v>
      </c>
      <c r="J296" s="43">
        <v>0.86619199999999996</v>
      </c>
      <c r="K296" s="43">
        <v>0.831345</v>
      </c>
      <c r="L296" s="43">
        <v>0.95135499999999995</v>
      </c>
      <c r="M296" s="43">
        <v>0.942133</v>
      </c>
      <c r="N296" s="43">
        <v>0.80115599999999998</v>
      </c>
      <c r="O296" s="43">
        <v>0.87443499999999996</v>
      </c>
      <c r="P296" s="43">
        <v>0.90764500000000004</v>
      </c>
      <c r="Q296" s="43">
        <v>0.95382100000000003</v>
      </c>
      <c r="R296" s="43">
        <v>0.960893</v>
      </c>
      <c r="S296" s="47">
        <v>0.87416400000000005</v>
      </c>
      <c r="T296" s="100">
        <v>0.89417956250000008</v>
      </c>
      <c r="U296" s="118">
        <v>6.1649157043135352E-2</v>
      </c>
      <c r="V296" s="79"/>
      <c r="W296" s="124">
        <v>142.791</v>
      </c>
      <c r="X296" s="43">
        <v>2.0226999999999998E-2</v>
      </c>
      <c r="Y296" s="43">
        <v>7.5129999999999997E-3</v>
      </c>
      <c r="Z296" s="43">
        <v>1.308E-2</v>
      </c>
      <c r="AA296" s="43">
        <v>6.9509999999999997E-3</v>
      </c>
      <c r="AB296" s="43">
        <v>-1.1270000000000001E-2</v>
      </c>
      <c r="AC296" s="43">
        <v>2.3349999999999998E-3</v>
      </c>
      <c r="AD296" s="43">
        <v>2.5666999999999999E-2</v>
      </c>
      <c r="AE296" s="43">
        <v>1.8658000000000001E-2</v>
      </c>
      <c r="AF296" s="43">
        <v>2.7399E-2</v>
      </c>
      <c r="AG296" s="43">
        <v>7.0885000000000004E-2</v>
      </c>
      <c r="AH296" s="43">
        <v>2.9482999999999999E-2</v>
      </c>
      <c r="AI296" s="43">
        <v>7.1110000000000001E-3</v>
      </c>
      <c r="AJ296" s="43">
        <v>1.6982000000000001E-2</v>
      </c>
      <c r="AK296" s="43">
        <v>1.63E-4</v>
      </c>
      <c r="AL296" s="43">
        <v>1.4421E-2</v>
      </c>
      <c r="AM296" s="47">
        <v>4.7266000000000002E-2</v>
      </c>
      <c r="AN296" s="100">
        <v>1.85544375E-2</v>
      </c>
      <c r="AO296" s="118">
        <v>1.9564837486227681E-2</v>
      </c>
      <c r="AP296" s="275"/>
    </row>
    <row r="297" spans="2:42" x14ac:dyDescent="0.25">
      <c r="B297" s="274"/>
      <c r="C297" s="124">
        <v>143.292</v>
      </c>
      <c r="D297" s="43">
        <v>0.81766700000000003</v>
      </c>
      <c r="E297" s="43">
        <v>1.0054670000000001</v>
      </c>
      <c r="F297" s="43">
        <v>0.90242500000000003</v>
      </c>
      <c r="G297" s="43">
        <v>0.92372399999999999</v>
      </c>
      <c r="H297" s="43">
        <v>0.81889400000000001</v>
      </c>
      <c r="I297" s="43">
        <v>0.89132999999999996</v>
      </c>
      <c r="J297" s="43">
        <v>0.88007999999999997</v>
      </c>
      <c r="K297" s="43">
        <v>0.84752899999999998</v>
      </c>
      <c r="L297" s="43">
        <v>0.98259200000000002</v>
      </c>
      <c r="M297" s="43">
        <v>0.92937499999999995</v>
      </c>
      <c r="N297" s="43">
        <v>0.791435</v>
      </c>
      <c r="O297" s="43">
        <v>0.87677700000000003</v>
      </c>
      <c r="P297" s="43">
        <v>0.90164200000000005</v>
      </c>
      <c r="Q297" s="43">
        <v>0.97668299999999997</v>
      </c>
      <c r="R297" s="43">
        <v>0.95395300000000005</v>
      </c>
      <c r="S297" s="47">
        <v>0.91173400000000004</v>
      </c>
      <c r="T297" s="100">
        <v>0.90070668750000005</v>
      </c>
      <c r="U297" s="118">
        <v>6.1756339108595446E-2</v>
      </c>
      <c r="V297" s="79"/>
      <c r="W297" s="124">
        <v>143.292</v>
      </c>
      <c r="X297" s="43">
        <v>7.7609999999999997E-3</v>
      </c>
      <c r="Y297" s="43">
        <v>1.328E-3</v>
      </c>
      <c r="Z297" s="43">
        <v>1.8296E-2</v>
      </c>
      <c r="AA297" s="43">
        <v>7.0140000000000003E-3</v>
      </c>
      <c r="AB297" s="43">
        <v>-1.6100000000000001E-3</v>
      </c>
      <c r="AC297" s="43">
        <v>1.8936999999999999E-2</v>
      </c>
      <c r="AD297" s="43">
        <v>3.8797999999999999E-2</v>
      </c>
      <c r="AE297" s="43">
        <v>8.6890000000000005E-3</v>
      </c>
      <c r="AF297" s="43">
        <v>2.5228E-2</v>
      </c>
      <c r="AG297" s="43">
        <v>4.1966000000000003E-2</v>
      </c>
      <c r="AH297" s="43">
        <v>4.5116999999999997E-2</v>
      </c>
      <c r="AI297" s="43">
        <v>5.5999999999999999E-3</v>
      </c>
      <c r="AJ297" s="43">
        <v>7.4960000000000001E-3</v>
      </c>
      <c r="AK297" s="43">
        <v>-4.2000000000000002E-4</v>
      </c>
      <c r="AL297" s="43">
        <v>8.4600000000000005E-3</v>
      </c>
      <c r="AM297" s="47">
        <v>3.9178999999999999E-2</v>
      </c>
      <c r="AN297" s="100">
        <v>1.69899375E-2</v>
      </c>
      <c r="AO297" s="118">
        <v>1.6117955571220359E-2</v>
      </c>
      <c r="AP297" s="275"/>
    </row>
    <row r="298" spans="2:42" x14ac:dyDescent="0.25">
      <c r="B298" s="274"/>
      <c r="C298" s="124">
        <v>143.79300000000001</v>
      </c>
      <c r="D298" s="43">
        <v>0.81632899999999997</v>
      </c>
      <c r="E298" s="43">
        <v>0.99554100000000001</v>
      </c>
      <c r="F298" s="43">
        <v>0.90116399999999997</v>
      </c>
      <c r="G298" s="43">
        <v>0.91858499999999998</v>
      </c>
      <c r="H298" s="43">
        <v>0.78443300000000005</v>
      </c>
      <c r="I298" s="43">
        <v>0.88145300000000004</v>
      </c>
      <c r="J298" s="43">
        <v>0.84938999999999998</v>
      </c>
      <c r="K298" s="43">
        <v>0.856541</v>
      </c>
      <c r="L298" s="43">
        <v>0.99948000000000004</v>
      </c>
      <c r="M298" s="43">
        <v>0.93146099999999998</v>
      </c>
      <c r="N298" s="43">
        <v>0.78720400000000001</v>
      </c>
      <c r="O298" s="43">
        <v>0.87023499999999998</v>
      </c>
      <c r="P298" s="43">
        <v>0.88328600000000002</v>
      </c>
      <c r="Q298" s="43">
        <v>0.98299400000000003</v>
      </c>
      <c r="R298" s="43">
        <v>0.95691300000000001</v>
      </c>
      <c r="S298" s="47">
        <v>0.88532299999999997</v>
      </c>
      <c r="T298" s="100">
        <v>0.89377074999999995</v>
      </c>
      <c r="U298" s="118">
        <v>6.7882949319643837E-2</v>
      </c>
      <c r="V298" s="79"/>
      <c r="W298" s="124">
        <v>143.79300000000001</v>
      </c>
      <c r="X298" s="43">
        <v>2.5448999999999999E-2</v>
      </c>
      <c r="Y298" s="43">
        <v>9.3139999999999994E-3</v>
      </c>
      <c r="Z298" s="43">
        <v>2.0479999999999999E-3</v>
      </c>
      <c r="AA298" s="43">
        <v>4.5209999999999998E-3</v>
      </c>
      <c r="AB298" s="43">
        <v>-6.0200000000000002E-3</v>
      </c>
      <c r="AC298" s="43">
        <v>-1.8799999999999999E-3</v>
      </c>
      <c r="AD298" s="43">
        <v>4.3667999999999998E-2</v>
      </c>
      <c r="AE298" s="43">
        <v>6.6020000000000002E-3</v>
      </c>
      <c r="AF298" s="43">
        <v>3.2759000000000003E-2</v>
      </c>
      <c r="AG298" s="43">
        <v>5.0074E-2</v>
      </c>
      <c r="AH298" s="43">
        <v>2.3472E-2</v>
      </c>
      <c r="AI298" s="43">
        <v>8.1810000000000008E-3</v>
      </c>
      <c r="AJ298" s="43">
        <v>1.6472000000000001E-2</v>
      </c>
      <c r="AK298" s="43">
        <v>-2.7999999999999998E-4</v>
      </c>
      <c r="AL298" s="43">
        <v>1.3788999999999999E-2</v>
      </c>
      <c r="AM298" s="47">
        <v>3.8772000000000001E-2</v>
      </c>
      <c r="AN298" s="100">
        <v>1.6683812499999999E-2</v>
      </c>
      <c r="AO298" s="118">
        <v>1.7241284887226357E-2</v>
      </c>
      <c r="AP298" s="275"/>
    </row>
    <row r="299" spans="2:42" x14ac:dyDescent="0.25">
      <c r="B299" s="274"/>
      <c r="C299" s="124">
        <v>144.291</v>
      </c>
      <c r="D299" s="43">
        <v>0.818164</v>
      </c>
      <c r="E299" s="43">
        <v>0.98826400000000003</v>
      </c>
      <c r="F299" s="43">
        <v>0.900223</v>
      </c>
      <c r="G299" s="43">
        <v>0.90905199999999997</v>
      </c>
      <c r="H299" s="43">
        <v>0.81167500000000004</v>
      </c>
      <c r="I299" s="43">
        <v>0.85863299999999998</v>
      </c>
      <c r="J299" s="43">
        <v>0.87686600000000003</v>
      </c>
      <c r="K299" s="43">
        <v>0.84103499999999998</v>
      </c>
      <c r="L299" s="43">
        <v>0.99549799999999999</v>
      </c>
      <c r="M299" s="43">
        <v>0.923126</v>
      </c>
      <c r="N299" s="43">
        <v>0.77658899999999997</v>
      </c>
      <c r="O299" s="43">
        <v>0.845503</v>
      </c>
      <c r="P299" s="43">
        <v>0.895926</v>
      </c>
      <c r="Q299" s="43">
        <v>0.97211999999999998</v>
      </c>
      <c r="R299" s="43">
        <v>0.97079300000000002</v>
      </c>
      <c r="S299" s="47">
        <v>0.89854000000000001</v>
      </c>
      <c r="T299" s="100">
        <v>0.89262543750000001</v>
      </c>
      <c r="U299" s="118">
        <v>6.5985172022173549E-2</v>
      </c>
      <c r="V299" s="79"/>
      <c r="W299" s="124">
        <v>144.291</v>
      </c>
      <c r="X299" s="43">
        <v>1.6775000000000002E-2</v>
      </c>
      <c r="Y299" s="43">
        <v>-6.5100000000000002E-3</v>
      </c>
      <c r="Z299" s="43">
        <v>4.352E-3</v>
      </c>
      <c r="AA299" s="43">
        <v>1.0014E-2</v>
      </c>
      <c r="AB299" s="43">
        <v>-4.6600000000000001E-3</v>
      </c>
      <c r="AC299" s="43">
        <v>1.4943E-2</v>
      </c>
      <c r="AD299" s="43">
        <v>3.9003999999999997E-2</v>
      </c>
      <c r="AE299" s="43">
        <v>2.1250000000000002E-3</v>
      </c>
      <c r="AF299" s="43">
        <v>4.3809000000000001E-2</v>
      </c>
      <c r="AG299" s="43">
        <v>6.1914999999999998E-2</v>
      </c>
      <c r="AH299" s="43">
        <v>4.4476000000000002E-2</v>
      </c>
      <c r="AI299" s="43">
        <v>1.4499999999999999E-3</v>
      </c>
      <c r="AJ299" s="43">
        <v>9.4339999999999997E-3</v>
      </c>
      <c r="AK299" s="43">
        <v>-4.5300000000000002E-3</v>
      </c>
      <c r="AL299" s="43">
        <v>7.195E-3</v>
      </c>
      <c r="AM299" s="47">
        <v>4.1535999999999997E-2</v>
      </c>
      <c r="AN299" s="100">
        <v>1.7583000000000001E-2</v>
      </c>
      <c r="AO299" s="118">
        <v>2.1426912127820316E-2</v>
      </c>
      <c r="AP299" s="275"/>
    </row>
    <row r="300" spans="2:42" x14ac:dyDescent="0.25">
      <c r="B300" s="274"/>
      <c r="C300" s="124">
        <v>144.79300000000001</v>
      </c>
      <c r="D300" s="43">
        <v>0.82684000000000002</v>
      </c>
      <c r="E300" s="43">
        <v>1.0037659999999999</v>
      </c>
      <c r="F300" s="43">
        <v>0.89655099999999999</v>
      </c>
      <c r="G300" s="43">
        <v>0.941222</v>
      </c>
      <c r="H300" s="43">
        <v>0.81672999999999996</v>
      </c>
      <c r="I300" s="43">
        <v>0.83879400000000004</v>
      </c>
      <c r="J300" s="43">
        <v>0.89394300000000004</v>
      </c>
      <c r="K300" s="43">
        <v>0.83951399999999998</v>
      </c>
      <c r="L300" s="43">
        <v>0.961206</v>
      </c>
      <c r="M300" s="43">
        <v>0.94084199999999996</v>
      </c>
      <c r="N300" s="43">
        <v>0.80840299999999998</v>
      </c>
      <c r="O300" s="43">
        <v>0.85382199999999997</v>
      </c>
      <c r="P300" s="43">
        <v>0.87831000000000004</v>
      </c>
      <c r="Q300" s="43">
        <v>0.98011599999999999</v>
      </c>
      <c r="R300" s="43">
        <v>0.97282800000000003</v>
      </c>
      <c r="S300" s="47">
        <v>0.88421000000000005</v>
      </c>
      <c r="T300" s="100">
        <v>0.8960685625</v>
      </c>
      <c r="U300" s="118">
        <v>6.3423371897084066E-2</v>
      </c>
      <c r="V300" s="79"/>
      <c r="W300" s="124">
        <v>144.79300000000001</v>
      </c>
      <c r="X300" s="43">
        <v>3.8080000000000002E-3</v>
      </c>
      <c r="Y300" s="43">
        <v>1.4411E-2</v>
      </c>
      <c r="Z300" s="43">
        <v>-4.28E-3</v>
      </c>
      <c r="AA300" s="43">
        <v>4.7199999999999998E-4</v>
      </c>
      <c r="AB300" s="43">
        <v>4.7199999999999998E-4</v>
      </c>
      <c r="AC300" s="43">
        <v>3.2659999999999998E-3</v>
      </c>
      <c r="AD300" s="43">
        <v>4.6177000000000003E-2</v>
      </c>
      <c r="AE300" s="43">
        <v>3.7676000000000001E-2</v>
      </c>
      <c r="AF300" s="43">
        <v>1.7624000000000001E-2</v>
      </c>
      <c r="AG300" s="43">
        <v>4.8274999999999998E-2</v>
      </c>
      <c r="AH300" s="43">
        <v>4.9697999999999999E-2</v>
      </c>
      <c r="AI300" s="43">
        <v>8.6470000000000002E-3</v>
      </c>
      <c r="AJ300" s="43">
        <v>8.2179999999999996E-3</v>
      </c>
      <c r="AK300" s="43">
        <v>1.668E-3</v>
      </c>
      <c r="AL300" s="43">
        <v>5.3969999999999999E-3</v>
      </c>
      <c r="AM300" s="47">
        <v>5.0159000000000002E-2</v>
      </c>
      <c r="AN300" s="100">
        <v>1.82305E-2</v>
      </c>
      <c r="AO300" s="118">
        <v>2.0472583588790155E-2</v>
      </c>
      <c r="AP300" s="275"/>
    </row>
    <row r="301" spans="2:42" x14ac:dyDescent="0.25">
      <c r="B301" s="274"/>
      <c r="C301" s="124">
        <v>145.29</v>
      </c>
      <c r="D301" s="43">
        <v>0.80650999999999995</v>
      </c>
      <c r="E301" s="43">
        <v>0.99892999999999998</v>
      </c>
      <c r="F301" s="43">
        <v>0.91994399999999998</v>
      </c>
      <c r="G301" s="43">
        <v>0.91378999999999999</v>
      </c>
      <c r="H301" s="43">
        <v>0.80206100000000002</v>
      </c>
      <c r="I301" s="43">
        <v>0.82606000000000002</v>
      </c>
      <c r="J301" s="43">
        <v>0.85389199999999998</v>
      </c>
      <c r="K301" s="43">
        <v>0.82997900000000002</v>
      </c>
      <c r="L301" s="43">
        <v>0.98081700000000005</v>
      </c>
      <c r="M301" s="43">
        <v>0.94079599999999997</v>
      </c>
      <c r="N301" s="43">
        <v>0.78417700000000001</v>
      </c>
      <c r="O301" s="43">
        <v>0.89363800000000004</v>
      </c>
      <c r="P301" s="43">
        <v>0.89652200000000004</v>
      </c>
      <c r="Q301" s="43">
        <v>0.95136699999999996</v>
      </c>
      <c r="R301" s="43">
        <v>0.95697900000000002</v>
      </c>
      <c r="S301" s="47">
        <v>0.89902599999999999</v>
      </c>
      <c r="T301" s="100">
        <v>0.89090549999999979</v>
      </c>
      <c r="U301" s="118">
        <v>6.7047006667461814E-2</v>
      </c>
      <c r="V301" s="79"/>
      <c r="W301" s="124">
        <v>145.29</v>
      </c>
      <c r="X301" s="43">
        <v>2.1406999999999999E-2</v>
      </c>
      <c r="Y301" s="43">
        <v>6.4089999999999998E-3</v>
      </c>
      <c r="Z301" s="43">
        <v>2.1217E-2</v>
      </c>
      <c r="AA301" s="43">
        <v>5.5560000000000002E-3</v>
      </c>
      <c r="AB301" s="43">
        <v>-1.375E-2</v>
      </c>
      <c r="AC301" s="43">
        <v>1.4890000000000001E-3</v>
      </c>
      <c r="AD301" s="43">
        <v>4.6131999999999999E-2</v>
      </c>
      <c r="AE301" s="43">
        <v>2.2114999999999999E-2</v>
      </c>
      <c r="AF301" s="43">
        <v>2.4160999999999998E-2</v>
      </c>
      <c r="AG301" s="43">
        <v>7.3785000000000003E-2</v>
      </c>
      <c r="AH301" s="43">
        <v>4.9841999999999997E-2</v>
      </c>
      <c r="AI301" s="43">
        <v>1.0399E-2</v>
      </c>
      <c r="AJ301" s="43">
        <v>1.1109000000000001E-2</v>
      </c>
      <c r="AK301" s="43">
        <v>-3.8899999999999998E-3</v>
      </c>
      <c r="AL301" s="43">
        <v>6.8840000000000004E-3</v>
      </c>
      <c r="AM301" s="47">
        <v>3.9355000000000001E-2</v>
      </c>
      <c r="AN301" s="100">
        <v>2.0138749999999997E-2</v>
      </c>
      <c r="AO301" s="118">
        <v>2.2590356604828828E-2</v>
      </c>
      <c r="AP301" s="275"/>
    </row>
    <row r="302" spans="2:42" x14ac:dyDescent="0.25">
      <c r="B302" s="274"/>
      <c r="C302" s="124">
        <v>145.792</v>
      </c>
      <c r="D302" s="43">
        <v>0.81572999999999996</v>
      </c>
      <c r="E302" s="43">
        <v>1.0040439999999999</v>
      </c>
      <c r="F302" s="43">
        <v>0.90304399999999996</v>
      </c>
      <c r="G302" s="43">
        <v>0.90473400000000004</v>
      </c>
      <c r="H302" s="43">
        <v>0.78397099999999997</v>
      </c>
      <c r="I302" s="43">
        <v>0.84796800000000006</v>
      </c>
      <c r="J302" s="43">
        <v>0.87529199999999996</v>
      </c>
      <c r="K302" s="43">
        <v>0.84127799999999997</v>
      </c>
      <c r="L302" s="43">
        <v>0.98199499999999995</v>
      </c>
      <c r="M302" s="43">
        <v>0.92574299999999998</v>
      </c>
      <c r="N302" s="43">
        <v>0.79995899999999998</v>
      </c>
      <c r="O302" s="43">
        <v>0.88250300000000004</v>
      </c>
      <c r="P302" s="43">
        <v>0.89219300000000001</v>
      </c>
      <c r="Q302" s="43">
        <v>0.94234899999999999</v>
      </c>
      <c r="R302" s="43">
        <v>0.95422499999999999</v>
      </c>
      <c r="S302" s="47">
        <v>0.88312599999999997</v>
      </c>
      <c r="T302" s="100">
        <v>0.88988462499999998</v>
      </c>
      <c r="U302" s="118">
        <v>6.2891252848998533E-2</v>
      </c>
      <c r="V302" s="79"/>
      <c r="W302" s="124">
        <v>145.792</v>
      </c>
      <c r="X302" s="43">
        <v>2.1673999999999999E-2</v>
      </c>
      <c r="Y302" s="43">
        <v>3.5279999999999999E-3</v>
      </c>
      <c r="Z302" s="43">
        <v>1.554E-2</v>
      </c>
      <c r="AA302" s="43">
        <v>8.52E-4</v>
      </c>
      <c r="AB302" s="43">
        <v>-4.45E-3</v>
      </c>
      <c r="AC302" s="43">
        <v>2.6790000000000001E-2</v>
      </c>
      <c r="AD302" s="43">
        <v>4.3691000000000001E-2</v>
      </c>
      <c r="AE302" s="43">
        <v>8.9540000000000002E-3</v>
      </c>
      <c r="AF302" s="43">
        <v>3.1213000000000001E-2</v>
      </c>
      <c r="AG302" s="43">
        <v>5.1769000000000003E-2</v>
      </c>
      <c r="AH302" s="43">
        <v>2.8518000000000002E-2</v>
      </c>
      <c r="AI302" s="43">
        <v>4.2290000000000001E-3</v>
      </c>
      <c r="AJ302" s="43">
        <v>1.6192999999999999E-2</v>
      </c>
      <c r="AK302" s="43">
        <v>1.75E-3</v>
      </c>
      <c r="AL302" s="43">
        <v>1.4936E-2</v>
      </c>
      <c r="AM302" s="47">
        <v>4.0634999999999998E-2</v>
      </c>
      <c r="AN302" s="100">
        <v>1.9113874999999999E-2</v>
      </c>
      <c r="AO302" s="118">
        <v>1.6793990682681705E-2</v>
      </c>
      <c r="AP302" s="275"/>
    </row>
    <row r="303" spans="2:42" x14ac:dyDescent="0.25">
      <c r="B303" s="274"/>
      <c r="C303" s="124">
        <v>146.29</v>
      </c>
      <c r="D303" s="43">
        <v>0.84050499999999995</v>
      </c>
      <c r="E303" s="43">
        <v>0.98214699999999999</v>
      </c>
      <c r="F303" s="43">
        <v>0.90386500000000003</v>
      </c>
      <c r="G303" s="43">
        <v>0.92714399999999997</v>
      </c>
      <c r="H303" s="43">
        <v>0.80786899999999995</v>
      </c>
      <c r="I303" s="43">
        <v>0.84762599999999999</v>
      </c>
      <c r="J303" s="43">
        <v>0.87164299999999995</v>
      </c>
      <c r="K303" s="43">
        <v>0.84401899999999996</v>
      </c>
      <c r="L303" s="43">
        <v>0.940994</v>
      </c>
      <c r="M303" s="43">
        <v>0.93482200000000004</v>
      </c>
      <c r="N303" s="43">
        <v>0.80233900000000002</v>
      </c>
      <c r="O303" s="43">
        <v>0.85908399999999996</v>
      </c>
      <c r="P303" s="43">
        <v>0.89286799999999999</v>
      </c>
      <c r="Q303" s="43">
        <v>0.94014900000000001</v>
      </c>
      <c r="R303" s="43">
        <v>0.92607099999999998</v>
      </c>
      <c r="S303" s="47">
        <v>0.87415600000000004</v>
      </c>
      <c r="T303" s="100">
        <v>0.88720631249999993</v>
      </c>
      <c r="U303" s="118">
        <v>5.2092929848772826E-2</v>
      </c>
      <c r="V303" s="79"/>
      <c r="W303" s="124">
        <v>146.29</v>
      </c>
      <c r="X303" s="43">
        <v>2.0542000000000001E-2</v>
      </c>
      <c r="Y303" s="43">
        <v>5.3290000000000004E-3</v>
      </c>
      <c r="Z303" s="43">
        <v>6.1209999999999997E-3</v>
      </c>
      <c r="AA303" s="43">
        <v>5.3940000000000004E-3</v>
      </c>
      <c r="AB303" s="43">
        <v>-1.154E-2</v>
      </c>
      <c r="AC303" s="43">
        <v>9.4769999999999993E-3</v>
      </c>
      <c r="AD303" s="43">
        <v>2.0579E-2</v>
      </c>
      <c r="AE303" s="43">
        <v>2.6773000000000002E-2</v>
      </c>
      <c r="AF303" s="43">
        <v>3.2260000000000001E-3</v>
      </c>
      <c r="AG303" s="43">
        <v>4.8752999999999998E-2</v>
      </c>
      <c r="AH303" s="43">
        <v>3.9573999999999998E-2</v>
      </c>
      <c r="AI303" s="43">
        <v>1.0019E-2</v>
      </c>
      <c r="AJ303" s="43">
        <v>1.7129999999999999E-2</v>
      </c>
      <c r="AK303" s="43">
        <v>3.9890000000000004E-3</v>
      </c>
      <c r="AL303" s="43">
        <v>1.0803E-2</v>
      </c>
      <c r="AM303" s="47">
        <v>4.2673000000000003E-2</v>
      </c>
      <c r="AN303" s="100">
        <v>1.6177625000000001E-2</v>
      </c>
      <c r="AO303" s="118">
        <v>1.6316743244798166E-2</v>
      </c>
      <c r="AP303" s="275"/>
    </row>
    <row r="304" spans="2:42" x14ac:dyDescent="0.25">
      <c r="B304" s="274"/>
      <c r="C304" s="124">
        <v>146.791</v>
      </c>
      <c r="D304" s="43">
        <v>0.82298199999999999</v>
      </c>
      <c r="E304" s="43">
        <v>1.009307</v>
      </c>
      <c r="F304" s="43">
        <v>0.89007499999999995</v>
      </c>
      <c r="G304" s="43">
        <v>0.931871</v>
      </c>
      <c r="H304" s="43">
        <v>0.79929799999999995</v>
      </c>
      <c r="I304" s="43">
        <v>0.83996999999999999</v>
      </c>
      <c r="J304" s="43">
        <v>0.90103299999999997</v>
      </c>
      <c r="K304" s="43">
        <v>0.84845000000000004</v>
      </c>
      <c r="L304" s="43">
        <v>0.95464899999999997</v>
      </c>
      <c r="M304" s="43">
        <v>0.93686899999999995</v>
      </c>
      <c r="N304" s="43">
        <v>0.79498500000000005</v>
      </c>
      <c r="O304" s="43">
        <v>0.88305199999999995</v>
      </c>
      <c r="P304" s="43">
        <v>0.91183000000000003</v>
      </c>
      <c r="Q304" s="43">
        <v>0.93857000000000002</v>
      </c>
      <c r="R304" s="43">
        <v>0.94893000000000005</v>
      </c>
      <c r="S304" s="47">
        <v>0.87613399999999997</v>
      </c>
      <c r="T304" s="100">
        <v>0.89300031250000012</v>
      </c>
      <c r="U304" s="118">
        <v>6.047899805025294E-2</v>
      </c>
      <c r="V304" s="79"/>
      <c r="W304" s="124">
        <v>146.791</v>
      </c>
      <c r="X304" s="43">
        <v>2.2499000000000002E-2</v>
      </c>
      <c r="Y304" s="43">
        <v>7.5290000000000001E-3</v>
      </c>
      <c r="Z304" s="43">
        <v>1.8082000000000001E-2</v>
      </c>
      <c r="AA304" s="43">
        <v>-1.9000000000000001E-4</v>
      </c>
      <c r="AB304" s="43">
        <v>1.0442999999999999E-2</v>
      </c>
      <c r="AC304" s="43">
        <v>-1.213E-2</v>
      </c>
      <c r="AD304" s="43">
        <v>4.2120999999999999E-2</v>
      </c>
      <c r="AE304" s="43">
        <v>2.562E-2</v>
      </c>
      <c r="AF304" s="43">
        <v>1.7697999999999998E-2</v>
      </c>
      <c r="AG304" s="43">
        <v>6.5648999999999999E-2</v>
      </c>
      <c r="AH304" s="43">
        <v>6.0290000000000003E-2</v>
      </c>
      <c r="AI304" s="43">
        <v>3.003E-3</v>
      </c>
      <c r="AJ304" s="43">
        <v>1.6145E-2</v>
      </c>
      <c r="AK304" s="43">
        <v>-6.7499999999999999E-3</v>
      </c>
      <c r="AL304" s="43">
        <v>1.1677999999999999E-2</v>
      </c>
      <c r="AM304" s="47">
        <v>5.5566999999999998E-2</v>
      </c>
      <c r="AN304" s="100">
        <v>2.1078375E-2</v>
      </c>
      <c r="AO304" s="118">
        <v>2.3473501067870838E-2</v>
      </c>
      <c r="AP304" s="275"/>
    </row>
    <row r="305" spans="2:42" x14ac:dyDescent="0.25">
      <c r="B305" s="274"/>
      <c r="C305" s="124">
        <v>147.292</v>
      </c>
      <c r="D305" s="43">
        <v>0.79548600000000003</v>
      </c>
      <c r="E305" s="43">
        <v>0.99732699999999996</v>
      </c>
      <c r="F305" s="43">
        <v>0.88047500000000001</v>
      </c>
      <c r="G305" s="43">
        <v>0.93524600000000002</v>
      </c>
      <c r="H305" s="43">
        <v>0.79946600000000001</v>
      </c>
      <c r="I305" s="43">
        <v>0.85362499999999997</v>
      </c>
      <c r="J305" s="43">
        <v>0.87661100000000003</v>
      </c>
      <c r="K305" s="43">
        <v>0.84076399999999996</v>
      </c>
      <c r="L305" s="43">
        <v>0.94262999999999997</v>
      </c>
      <c r="M305" s="43">
        <v>0.92145699999999997</v>
      </c>
      <c r="N305" s="43">
        <v>0.794682</v>
      </c>
      <c r="O305" s="43">
        <v>0.87277000000000005</v>
      </c>
      <c r="P305" s="43">
        <v>0.88285199999999997</v>
      </c>
      <c r="Q305" s="43">
        <v>0.928589</v>
      </c>
      <c r="R305" s="43">
        <v>0.96611000000000002</v>
      </c>
      <c r="S305" s="47">
        <v>0.91049400000000003</v>
      </c>
      <c r="T305" s="100">
        <v>0.88741149999999991</v>
      </c>
      <c r="U305" s="118">
        <v>6.082789463286286E-2</v>
      </c>
      <c r="V305" s="79"/>
      <c r="W305" s="124">
        <v>147.292</v>
      </c>
      <c r="X305" s="43">
        <v>2.8375999999999998E-2</v>
      </c>
      <c r="Y305" s="43">
        <v>1.2194999999999999E-2</v>
      </c>
      <c r="Z305" s="43">
        <v>1.2406E-2</v>
      </c>
      <c r="AA305" s="43">
        <v>4.725E-3</v>
      </c>
      <c r="AB305" s="43">
        <v>-2.0300000000000001E-3</v>
      </c>
      <c r="AC305" s="43">
        <v>2.2356000000000001E-2</v>
      </c>
      <c r="AD305" s="43">
        <v>3.2564999999999997E-2</v>
      </c>
      <c r="AE305" s="43">
        <v>2.7303999999999998E-2</v>
      </c>
      <c r="AF305" s="43">
        <v>2.7473000000000001E-2</v>
      </c>
      <c r="AG305" s="43">
        <v>6.0920000000000002E-2</v>
      </c>
      <c r="AH305" s="43">
        <v>5.3740999999999997E-2</v>
      </c>
      <c r="AI305" s="43">
        <v>3.0969999999999999E-3</v>
      </c>
      <c r="AJ305" s="43">
        <v>1.1847E-2</v>
      </c>
      <c r="AK305" s="43">
        <v>-2.2699999999999999E-3</v>
      </c>
      <c r="AL305" s="43">
        <v>1.2874999999999999E-2</v>
      </c>
      <c r="AM305" s="47">
        <v>3.7831999999999998E-2</v>
      </c>
      <c r="AN305" s="100">
        <v>2.146325E-2</v>
      </c>
      <c r="AO305" s="118">
        <v>1.857514523406658E-2</v>
      </c>
      <c r="AP305" s="275"/>
    </row>
    <row r="306" spans="2:42" x14ac:dyDescent="0.25">
      <c r="B306" s="274"/>
      <c r="C306" s="124">
        <v>147.79300000000001</v>
      </c>
      <c r="D306" s="43">
        <v>0.80099299999999996</v>
      </c>
      <c r="E306" s="43">
        <v>0.96977500000000005</v>
      </c>
      <c r="F306" s="43">
        <v>0.88750899999999999</v>
      </c>
      <c r="G306" s="43">
        <v>0.92011500000000002</v>
      </c>
      <c r="H306" s="43">
        <v>0.79025800000000002</v>
      </c>
      <c r="I306" s="43">
        <v>0.83996099999999996</v>
      </c>
      <c r="J306" s="43">
        <v>0.84129200000000004</v>
      </c>
      <c r="K306" s="43">
        <v>0.86283500000000002</v>
      </c>
      <c r="L306" s="43">
        <v>0.967391</v>
      </c>
      <c r="M306" s="43">
        <v>0.90667500000000001</v>
      </c>
      <c r="N306" s="43">
        <v>0.77301299999999995</v>
      </c>
      <c r="O306" s="43">
        <v>0.87421400000000005</v>
      </c>
      <c r="P306" s="43">
        <v>0.869143</v>
      </c>
      <c r="Q306" s="43">
        <v>0.92658300000000005</v>
      </c>
      <c r="R306" s="43">
        <v>0.94578399999999996</v>
      </c>
      <c r="S306" s="47">
        <v>0.91470200000000002</v>
      </c>
      <c r="T306" s="100">
        <v>0.88064018750000006</v>
      </c>
      <c r="U306" s="118">
        <v>6.0585171113310958E-2</v>
      </c>
      <c r="V306" s="79"/>
      <c r="W306" s="124">
        <v>147.79300000000001</v>
      </c>
      <c r="X306" s="43">
        <v>2.0986999999999999E-2</v>
      </c>
      <c r="Y306" s="43">
        <v>-1.47E-3</v>
      </c>
      <c r="Z306" s="43">
        <v>2.2762999999999999E-2</v>
      </c>
      <c r="AA306" s="43">
        <v>1.3731999999999999E-2</v>
      </c>
      <c r="AB306" s="43">
        <v>-1.3639999999999999E-2</v>
      </c>
      <c r="AC306" s="43">
        <v>-1E-3</v>
      </c>
      <c r="AD306" s="43">
        <v>3.6792999999999999E-2</v>
      </c>
      <c r="AE306" s="43">
        <v>2.9295999999999999E-2</v>
      </c>
      <c r="AF306" s="43">
        <v>1.5207999999999999E-2</v>
      </c>
      <c r="AG306" s="43">
        <v>5.6496999999999999E-2</v>
      </c>
      <c r="AH306" s="43">
        <v>4.6801000000000002E-2</v>
      </c>
      <c r="AI306" s="43">
        <v>5.0489999999999997E-3</v>
      </c>
      <c r="AJ306" s="43">
        <v>5.4469999999999996E-3</v>
      </c>
      <c r="AK306" s="43">
        <v>8.4550000000000007E-3</v>
      </c>
      <c r="AL306" s="43">
        <v>1.2038999999999999E-2</v>
      </c>
      <c r="AM306" s="47">
        <v>3.4264999999999997E-2</v>
      </c>
      <c r="AN306" s="100">
        <v>1.8201374999999999E-2</v>
      </c>
      <c r="AO306" s="118">
        <v>1.8809450021642495E-2</v>
      </c>
      <c r="AP306" s="275"/>
    </row>
    <row r="307" spans="2:42" x14ac:dyDescent="0.25">
      <c r="B307" s="274"/>
      <c r="C307" s="188">
        <v>148.291</v>
      </c>
      <c r="D307" s="49">
        <v>0.81866099999999997</v>
      </c>
      <c r="E307" s="49">
        <v>0.98059099999999999</v>
      </c>
      <c r="F307" s="49">
        <v>0.90011799999999997</v>
      </c>
      <c r="G307" s="49">
        <v>0.90116200000000002</v>
      </c>
      <c r="H307" s="49">
        <v>0.81035599999999997</v>
      </c>
      <c r="I307" s="49">
        <v>0.84098300000000004</v>
      </c>
      <c r="J307" s="49">
        <v>0.85810500000000001</v>
      </c>
      <c r="K307" s="49">
        <v>0.865506</v>
      </c>
      <c r="L307" s="49">
        <v>0.93400300000000003</v>
      </c>
      <c r="M307" s="49">
        <v>0.92298899999999995</v>
      </c>
      <c r="N307" s="49">
        <v>0.80355500000000002</v>
      </c>
      <c r="O307" s="49">
        <v>0.87819700000000001</v>
      </c>
      <c r="P307" s="49">
        <v>0.891073</v>
      </c>
      <c r="Q307" s="49">
        <v>0.92932700000000001</v>
      </c>
      <c r="R307" s="49">
        <v>0.943666</v>
      </c>
      <c r="S307" s="50">
        <v>0.89061999999999997</v>
      </c>
      <c r="T307" s="101">
        <v>0.88555700000000004</v>
      </c>
      <c r="U307" s="119">
        <v>5.0750998446664412E-2</v>
      </c>
      <c r="V307" s="79"/>
      <c r="W307" s="188">
        <v>148.291</v>
      </c>
      <c r="X307" s="49">
        <v>2.1957000000000001E-2</v>
      </c>
      <c r="Y307" s="49">
        <v>1.0219000000000001E-2</v>
      </c>
      <c r="Z307" s="49">
        <v>6.1370000000000001E-3</v>
      </c>
      <c r="AA307" s="49">
        <v>6.8659999999999997E-3</v>
      </c>
      <c r="AB307" s="49">
        <v>2.3310000000000002E-3</v>
      </c>
      <c r="AC307" s="49">
        <v>-3.0500000000000002E-3</v>
      </c>
      <c r="AD307" s="49">
        <v>2.6904000000000001E-2</v>
      </c>
      <c r="AE307" s="49">
        <v>2.0745E-2</v>
      </c>
      <c r="AF307" s="49">
        <v>5.2859999999999999E-3</v>
      </c>
      <c r="AG307" s="49">
        <v>6.1418E-2</v>
      </c>
      <c r="AH307" s="49">
        <v>2.0608999999999999E-2</v>
      </c>
      <c r="AI307" s="49">
        <v>5.0819999999999997E-3</v>
      </c>
      <c r="AJ307" s="49">
        <v>1.5507E-2</v>
      </c>
      <c r="AK307" s="49">
        <v>-3.7799999999999999E-3</v>
      </c>
      <c r="AL307" s="49">
        <v>1.6142E-2</v>
      </c>
      <c r="AM307" s="50">
        <v>3.3397999999999997E-2</v>
      </c>
      <c r="AN307" s="101">
        <v>1.5360687499999998E-2</v>
      </c>
      <c r="AO307" s="119">
        <v>1.6220282470695964E-2</v>
      </c>
      <c r="AP307" s="275"/>
    </row>
    <row r="308" spans="2:42" ht="15.75" thickBot="1" x14ac:dyDescent="0.3">
      <c r="B308" s="276"/>
      <c r="C308" s="277"/>
      <c r="D308" s="277"/>
      <c r="E308" s="277"/>
      <c r="F308" s="277"/>
      <c r="G308" s="277"/>
      <c r="H308" s="277"/>
      <c r="I308" s="277"/>
      <c r="J308" s="277"/>
      <c r="K308" s="277"/>
      <c r="L308" s="277"/>
      <c r="M308" s="277"/>
      <c r="N308" s="277"/>
      <c r="O308" s="277"/>
      <c r="P308" s="277"/>
      <c r="Q308" s="277"/>
      <c r="R308" s="277"/>
      <c r="S308" s="277"/>
      <c r="T308" s="277"/>
      <c r="U308" s="277"/>
      <c r="V308" s="277"/>
      <c r="W308" s="277"/>
      <c r="X308" s="277"/>
      <c r="Y308" s="277"/>
      <c r="Z308" s="277"/>
      <c r="AA308" s="277"/>
      <c r="AB308" s="277"/>
      <c r="AC308" s="277"/>
      <c r="AD308" s="277"/>
      <c r="AE308" s="277"/>
      <c r="AF308" s="277"/>
      <c r="AG308" s="277"/>
      <c r="AH308" s="277"/>
      <c r="AI308" s="277"/>
      <c r="AJ308" s="277"/>
      <c r="AK308" s="277"/>
      <c r="AL308" s="277"/>
      <c r="AM308" s="277"/>
      <c r="AN308" s="277"/>
      <c r="AO308" s="277"/>
      <c r="AP308" s="278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14C08-0629-4778-AD58-32B724303BBB}">
  <dimension ref="B2:AD310"/>
  <sheetViews>
    <sheetView topLeftCell="A15" zoomScale="59" zoomScaleNormal="59" workbookViewId="0">
      <selection activeCell="AG15" sqref="AG15"/>
    </sheetView>
  </sheetViews>
  <sheetFormatPr defaultRowHeight="15" x14ac:dyDescent="0.25"/>
  <cols>
    <col min="1" max="16384" width="9.140625" style="78"/>
  </cols>
  <sheetData>
    <row r="2" spans="2:30" ht="15.75" thickBot="1" x14ac:dyDescent="0.3"/>
    <row r="3" spans="2:30" ht="21.75" thickBot="1" x14ac:dyDescent="0.4">
      <c r="B3" s="248" t="s">
        <v>199</v>
      </c>
    </row>
    <row r="4" spans="2:30" x14ac:dyDescent="0.25">
      <c r="B4" s="271"/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  <c r="P4" s="272"/>
      <c r="Q4" s="272"/>
      <c r="R4" s="272"/>
      <c r="S4" s="272"/>
      <c r="T4" s="272"/>
      <c r="U4" s="272"/>
      <c r="V4" s="272"/>
      <c r="W4" s="272"/>
      <c r="X4" s="272"/>
      <c r="Y4" s="272"/>
      <c r="Z4" s="272"/>
      <c r="AA4" s="272"/>
      <c r="AB4" s="272"/>
      <c r="AC4" s="272"/>
      <c r="AD4" s="273"/>
    </row>
    <row r="5" spans="2:30" x14ac:dyDescent="0.25">
      <c r="B5" s="274"/>
      <c r="C5" s="281" t="s">
        <v>122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281" t="s">
        <v>123</v>
      </c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275"/>
    </row>
    <row r="6" spans="2:30" x14ac:dyDescent="0.25">
      <c r="B6" s="274"/>
      <c r="C6" s="128" t="s">
        <v>90</v>
      </c>
      <c r="D6" s="127" t="s">
        <v>19</v>
      </c>
      <c r="E6" s="116" t="s">
        <v>20</v>
      </c>
      <c r="F6" s="116" t="s">
        <v>21</v>
      </c>
      <c r="G6" s="116" t="s">
        <v>103</v>
      </c>
      <c r="H6" s="116" t="s">
        <v>104</v>
      </c>
      <c r="I6" s="116" t="s">
        <v>105</v>
      </c>
      <c r="J6" s="116" t="s">
        <v>106</v>
      </c>
      <c r="K6" s="116" t="s">
        <v>107</v>
      </c>
      <c r="L6" s="116" t="s">
        <v>108</v>
      </c>
      <c r="M6" s="218" t="s">
        <v>109</v>
      </c>
      <c r="N6" s="32" t="s">
        <v>155</v>
      </c>
      <c r="O6" s="114" t="s">
        <v>156</v>
      </c>
      <c r="P6" s="66"/>
      <c r="Q6" s="128" t="s">
        <v>90</v>
      </c>
      <c r="R6" s="127" t="s">
        <v>19</v>
      </c>
      <c r="S6" s="116" t="s">
        <v>20</v>
      </c>
      <c r="T6" s="116" t="s">
        <v>21</v>
      </c>
      <c r="U6" s="116" t="s">
        <v>103</v>
      </c>
      <c r="V6" s="116" t="s">
        <v>104</v>
      </c>
      <c r="W6" s="116" t="s">
        <v>105</v>
      </c>
      <c r="X6" s="116" t="s">
        <v>106</v>
      </c>
      <c r="Y6" s="116" t="s">
        <v>107</v>
      </c>
      <c r="Z6" s="116" t="s">
        <v>108</v>
      </c>
      <c r="AA6" s="218" t="s">
        <v>109</v>
      </c>
      <c r="AB6" s="32" t="s">
        <v>155</v>
      </c>
      <c r="AC6" s="114" t="s">
        <v>156</v>
      </c>
      <c r="AD6" s="275"/>
    </row>
    <row r="7" spans="2:30" x14ac:dyDescent="0.25">
      <c r="B7" s="274"/>
      <c r="C7" s="124">
        <v>-40</v>
      </c>
      <c r="D7" s="43">
        <v>1</v>
      </c>
      <c r="E7" s="43">
        <v>1</v>
      </c>
      <c r="F7" s="43">
        <v>1</v>
      </c>
      <c r="G7" s="43">
        <v>1</v>
      </c>
      <c r="H7" s="43">
        <v>1</v>
      </c>
      <c r="I7" s="43">
        <v>1</v>
      </c>
      <c r="J7" s="43">
        <v>1</v>
      </c>
      <c r="K7" s="43">
        <v>1</v>
      </c>
      <c r="L7" s="43">
        <v>1</v>
      </c>
      <c r="M7" s="43">
        <v>1</v>
      </c>
      <c r="N7" s="46">
        <v>1</v>
      </c>
      <c r="O7" s="47">
        <v>0</v>
      </c>
      <c r="P7" s="43"/>
      <c r="Q7" s="124">
        <v>-40</v>
      </c>
      <c r="R7" s="43">
        <v>1</v>
      </c>
      <c r="S7" s="43">
        <v>1</v>
      </c>
      <c r="T7" s="43">
        <v>1</v>
      </c>
      <c r="U7" s="43">
        <v>1</v>
      </c>
      <c r="V7" s="43">
        <v>1</v>
      </c>
      <c r="W7" s="43">
        <v>1</v>
      </c>
      <c r="X7" s="43">
        <v>1</v>
      </c>
      <c r="Y7" s="43">
        <v>1</v>
      </c>
      <c r="Z7" s="43">
        <v>1</v>
      </c>
      <c r="AA7" s="43">
        <v>1</v>
      </c>
      <c r="AB7" s="46">
        <v>1</v>
      </c>
      <c r="AC7" s="47">
        <v>0</v>
      </c>
      <c r="AD7" s="275"/>
    </row>
    <row r="8" spans="2:30" x14ac:dyDescent="0.25">
      <c r="B8" s="274"/>
      <c r="C8" s="124">
        <v>-20</v>
      </c>
      <c r="D8" s="43">
        <v>0.99599700000000002</v>
      </c>
      <c r="E8" s="43">
        <v>0.97856600000000005</v>
      </c>
      <c r="F8" s="43">
        <v>1.012181</v>
      </c>
      <c r="G8" s="43">
        <v>1.0600149999999999</v>
      </c>
      <c r="H8" s="43">
        <v>0.97310300000000005</v>
      </c>
      <c r="I8" s="43">
        <v>1.04478</v>
      </c>
      <c r="J8" s="43">
        <v>1.11025</v>
      </c>
      <c r="K8" s="43">
        <v>1.016794</v>
      </c>
      <c r="L8" s="43">
        <v>0.99371299999999996</v>
      </c>
      <c r="M8" s="43">
        <v>1.014883</v>
      </c>
      <c r="N8" s="46">
        <v>1.0200282000000001</v>
      </c>
      <c r="O8" s="47">
        <v>4.1688204302362961E-2</v>
      </c>
      <c r="P8" s="43"/>
      <c r="Q8" s="124">
        <v>-20</v>
      </c>
      <c r="R8" s="43">
        <v>1.012159</v>
      </c>
      <c r="S8" s="43">
        <v>1.027674</v>
      </c>
      <c r="T8" s="43">
        <v>1.03518</v>
      </c>
      <c r="U8" s="43">
        <v>1.0763780000000001</v>
      </c>
      <c r="V8" s="43">
        <v>1.0150950000000001</v>
      </c>
      <c r="W8" s="43">
        <v>1.039512</v>
      </c>
      <c r="X8" s="43">
        <v>1.0103260000000001</v>
      </c>
      <c r="Y8" s="43">
        <v>1.0025550000000001</v>
      </c>
      <c r="Z8" s="43">
        <v>1.0398320000000001</v>
      </c>
      <c r="AA8" s="43">
        <v>0.99938400000000005</v>
      </c>
      <c r="AB8" s="46">
        <v>1.0258095</v>
      </c>
      <c r="AC8" s="47">
        <v>2.3124780091446868E-2</v>
      </c>
      <c r="AD8" s="275"/>
    </row>
    <row r="9" spans="2:30" x14ac:dyDescent="0.25">
      <c r="B9" s="274"/>
      <c r="C9" s="124">
        <v>-10</v>
      </c>
      <c r="D9" s="43">
        <v>0.97981399999999996</v>
      </c>
      <c r="E9" s="43">
        <v>0.898868</v>
      </c>
      <c r="F9" s="43">
        <v>1.0421039999999999</v>
      </c>
      <c r="G9" s="43">
        <v>1.039334</v>
      </c>
      <c r="H9" s="43">
        <v>1.0048649999999999</v>
      </c>
      <c r="I9" s="43">
        <v>0.98176200000000002</v>
      </c>
      <c r="J9" s="43">
        <v>1.058978</v>
      </c>
      <c r="K9" s="43">
        <v>1.036756</v>
      </c>
      <c r="L9" s="43">
        <v>0.94095300000000004</v>
      </c>
      <c r="M9" s="43">
        <v>1.021083</v>
      </c>
      <c r="N9" s="46">
        <v>1.0004516999999999</v>
      </c>
      <c r="O9" s="47">
        <v>5.0629117720163964E-2</v>
      </c>
      <c r="P9" s="43"/>
      <c r="Q9" s="124">
        <v>-10</v>
      </c>
      <c r="R9" s="43">
        <v>0.98573200000000005</v>
      </c>
      <c r="S9" s="43">
        <v>1.0046520000000001</v>
      </c>
      <c r="T9" s="43">
        <v>0.99118200000000001</v>
      </c>
      <c r="U9" s="43">
        <v>1.049345</v>
      </c>
      <c r="V9" s="43">
        <v>1.0293369999999999</v>
      </c>
      <c r="W9" s="43">
        <v>1.0091559999999999</v>
      </c>
      <c r="X9" s="43">
        <v>0.98279700000000003</v>
      </c>
      <c r="Y9" s="43">
        <v>1.012273</v>
      </c>
      <c r="Z9" s="43">
        <v>1.0533189999999999</v>
      </c>
      <c r="AA9" s="43">
        <v>1.0021100000000001</v>
      </c>
      <c r="AB9" s="46">
        <v>1.0119902999999999</v>
      </c>
      <c r="AC9" s="47">
        <v>2.4807390565671664E-2</v>
      </c>
      <c r="AD9" s="275"/>
    </row>
    <row r="10" spans="2:30" x14ac:dyDescent="0.25">
      <c r="B10" s="274"/>
      <c r="C10" s="124">
        <v>0</v>
      </c>
      <c r="D10" s="43">
        <v>0.21657699999999999</v>
      </c>
      <c r="E10" s="43">
        <v>0.25813000000000003</v>
      </c>
      <c r="F10" s="43">
        <v>0.23799400000000001</v>
      </c>
      <c r="G10" s="43">
        <v>0.21976299999999999</v>
      </c>
      <c r="H10" s="43">
        <v>0.23006199999999999</v>
      </c>
      <c r="I10" s="43">
        <v>0.22042700000000001</v>
      </c>
      <c r="J10" s="43">
        <v>0.21227399999999999</v>
      </c>
      <c r="K10" s="43">
        <v>0.20869099999999999</v>
      </c>
      <c r="L10" s="43">
        <v>0.18995000000000001</v>
      </c>
      <c r="M10" s="43">
        <v>0.218808</v>
      </c>
      <c r="N10" s="46">
        <v>0.22126760000000001</v>
      </c>
      <c r="O10" s="47">
        <v>1.8156174433080464E-2</v>
      </c>
      <c r="P10" s="43"/>
      <c r="Q10" s="124">
        <v>0</v>
      </c>
      <c r="R10" s="43">
        <v>0.92341799999999996</v>
      </c>
      <c r="S10" s="43">
        <v>1.0474540000000001</v>
      </c>
      <c r="T10" s="43">
        <v>0.969418</v>
      </c>
      <c r="U10" s="43">
        <v>0.98549799999999999</v>
      </c>
      <c r="V10" s="43">
        <v>1.020694</v>
      </c>
      <c r="W10" s="43">
        <v>1.052489</v>
      </c>
      <c r="X10" s="43">
        <v>0.99606499999999998</v>
      </c>
      <c r="Y10" s="43">
        <v>0.98238999999999999</v>
      </c>
      <c r="Z10" s="43">
        <v>1.019493</v>
      </c>
      <c r="AA10" s="43">
        <v>1.020804</v>
      </c>
      <c r="AB10" s="46">
        <v>1.0017722999999998</v>
      </c>
      <c r="AC10" s="47">
        <v>3.8805150921122737E-2</v>
      </c>
      <c r="AD10" s="275"/>
    </row>
    <row r="11" spans="2:30" x14ac:dyDescent="0.25">
      <c r="B11" s="274"/>
      <c r="C11" s="124">
        <v>4</v>
      </c>
      <c r="D11" s="43">
        <v>0.25900800000000002</v>
      </c>
      <c r="E11" s="43">
        <v>0.25415500000000002</v>
      </c>
      <c r="F11" s="43">
        <v>0.26904099999999997</v>
      </c>
      <c r="G11" s="43">
        <v>0.24241099999999999</v>
      </c>
      <c r="H11" s="43">
        <v>0.23008300000000001</v>
      </c>
      <c r="I11" s="43">
        <v>0.25666800000000001</v>
      </c>
      <c r="J11" s="43">
        <v>0.201959</v>
      </c>
      <c r="K11" s="43">
        <v>0.26586100000000001</v>
      </c>
      <c r="L11" s="43">
        <v>0.24326200000000001</v>
      </c>
      <c r="M11" s="43">
        <v>0.22842199999999999</v>
      </c>
      <c r="N11" s="46">
        <v>0.24508700000000005</v>
      </c>
      <c r="O11" s="47">
        <v>2.0517888791112122E-2</v>
      </c>
      <c r="P11" s="43"/>
      <c r="Q11" s="124">
        <v>4</v>
      </c>
      <c r="R11" s="43">
        <v>0.97190799999999999</v>
      </c>
      <c r="S11" s="43">
        <v>0.96232300000000004</v>
      </c>
      <c r="T11" s="43">
        <v>0.98633099999999996</v>
      </c>
      <c r="U11" s="43">
        <v>1.0439210000000001</v>
      </c>
      <c r="V11" s="43">
        <v>1.001706</v>
      </c>
      <c r="W11" s="43">
        <v>1.0575589999999999</v>
      </c>
      <c r="X11" s="43">
        <v>0.98766799999999999</v>
      </c>
      <c r="Y11" s="43">
        <v>1.0113749999999999</v>
      </c>
      <c r="Z11" s="43">
        <v>0.96534399999999998</v>
      </c>
      <c r="AA11" s="43">
        <v>1.0049429999999999</v>
      </c>
      <c r="AB11" s="46">
        <v>0.99930780000000008</v>
      </c>
      <c r="AC11" s="47">
        <v>3.1872507375479572E-2</v>
      </c>
      <c r="AD11" s="275"/>
    </row>
    <row r="12" spans="2:30" x14ac:dyDescent="0.25">
      <c r="B12" s="274"/>
      <c r="C12" s="124">
        <v>8</v>
      </c>
      <c r="D12" s="43">
        <v>0.25889499999999999</v>
      </c>
      <c r="E12" s="43">
        <v>0.23438600000000001</v>
      </c>
      <c r="F12" s="43">
        <v>0.27402799999999999</v>
      </c>
      <c r="G12" s="43">
        <v>0.25386300000000001</v>
      </c>
      <c r="H12" s="43">
        <v>0.24489</v>
      </c>
      <c r="I12" s="43">
        <v>0.25045699999999999</v>
      </c>
      <c r="J12" s="43">
        <v>0.21765399999999999</v>
      </c>
      <c r="K12" s="43">
        <v>0.228635</v>
      </c>
      <c r="L12" s="43">
        <v>0.18690100000000001</v>
      </c>
      <c r="M12" s="43">
        <v>0.24329000000000001</v>
      </c>
      <c r="N12" s="46">
        <v>0.23929990000000001</v>
      </c>
      <c r="O12" s="47">
        <v>2.4326071895761914E-2</v>
      </c>
      <c r="P12" s="43"/>
      <c r="Q12" s="124">
        <v>8</v>
      </c>
      <c r="R12" s="43">
        <v>0.92161999999999999</v>
      </c>
      <c r="S12" s="43">
        <v>0.96142499999999997</v>
      </c>
      <c r="T12" s="43">
        <v>0.96965500000000004</v>
      </c>
      <c r="U12" s="43">
        <v>1.0287409999999999</v>
      </c>
      <c r="V12" s="43">
        <v>1.0019370000000001</v>
      </c>
      <c r="W12" s="43">
        <v>1.039838</v>
      </c>
      <c r="X12" s="43">
        <v>0.987402</v>
      </c>
      <c r="Y12" s="43">
        <v>0.98843700000000001</v>
      </c>
      <c r="Z12" s="43">
        <v>1.027425</v>
      </c>
      <c r="AA12" s="43">
        <v>0.99965800000000005</v>
      </c>
      <c r="AB12" s="46">
        <v>0.99261380000000021</v>
      </c>
      <c r="AC12" s="47">
        <v>3.569661982379347E-2</v>
      </c>
      <c r="AD12" s="275"/>
    </row>
    <row r="13" spans="2:30" x14ac:dyDescent="0.25">
      <c r="B13" s="274"/>
      <c r="C13" s="124">
        <v>12</v>
      </c>
      <c r="D13" s="43">
        <v>0.26413900000000001</v>
      </c>
      <c r="E13" s="43">
        <v>0.23680499999999999</v>
      </c>
      <c r="F13" s="43">
        <v>0.29701100000000002</v>
      </c>
      <c r="G13" s="43">
        <v>0.23999699999999999</v>
      </c>
      <c r="H13" s="43">
        <v>0.249028</v>
      </c>
      <c r="I13" s="43">
        <v>0.224721</v>
      </c>
      <c r="J13" s="43">
        <v>0.21970400000000001</v>
      </c>
      <c r="K13" s="43">
        <v>0.289047</v>
      </c>
      <c r="L13" s="43">
        <v>0.19811100000000001</v>
      </c>
      <c r="M13" s="43">
        <v>0.24972800000000001</v>
      </c>
      <c r="N13" s="46">
        <v>0.24682910000000002</v>
      </c>
      <c r="O13" s="47">
        <v>3.0475123120523976E-2</v>
      </c>
      <c r="P13" s="43"/>
      <c r="Q13" s="124">
        <v>12</v>
      </c>
      <c r="R13" s="43">
        <v>0.95628800000000003</v>
      </c>
      <c r="S13" s="43">
        <v>0.93479900000000005</v>
      </c>
      <c r="T13" s="43">
        <v>0.96640999999999999</v>
      </c>
      <c r="U13" s="43">
        <v>0.96418000000000004</v>
      </c>
      <c r="V13" s="43">
        <v>1.011771</v>
      </c>
      <c r="W13" s="43">
        <v>1.073693</v>
      </c>
      <c r="X13" s="43">
        <v>0.96977500000000005</v>
      </c>
      <c r="Y13" s="43">
        <v>1.001223</v>
      </c>
      <c r="Z13" s="43">
        <v>0.99151400000000001</v>
      </c>
      <c r="AA13" s="43">
        <v>1.0058419999999999</v>
      </c>
      <c r="AB13" s="46">
        <v>0.98754950000000008</v>
      </c>
      <c r="AC13" s="47">
        <v>3.8892333644020081E-2</v>
      </c>
      <c r="AD13" s="275"/>
    </row>
    <row r="14" spans="2:30" x14ac:dyDescent="0.25">
      <c r="B14" s="274"/>
      <c r="C14" s="124">
        <v>16</v>
      </c>
      <c r="D14" s="43">
        <v>0.256498</v>
      </c>
      <c r="E14" s="43">
        <v>0.23644299999999999</v>
      </c>
      <c r="F14" s="43">
        <v>0.23519799999999999</v>
      </c>
      <c r="G14" s="43">
        <v>0.23411499999999999</v>
      </c>
      <c r="H14" s="43">
        <v>0.245922</v>
      </c>
      <c r="I14" s="43">
        <v>0.25981300000000002</v>
      </c>
      <c r="J14" s="43">
        <v>0.20542299999999999</v>
      </c>
      <c r="K14" s="43">
        <v>0.19078300000000001</v>
      </c>
      <c r="L14" s="43">
        <v>0.22659599999999999</v>
      </c>
      <c r="M14" s="43">
        <v>0.23594599999999999</v>
      </c>
      <c r="N14" s="46">
        <v>0.23267369999999996</v>
      </c>
      <c r="O14" s="47">
        <v>2.120637002857606E-2</v>
      </c>
      <c r="P14" s="43"/>
      <c r="Q14" s="124">
        <v>16</v>
      </c>
      <c r="R14" s="43">
        <v>0.94636100000000001</v>
      </c>
      <c r="S14" s="43">
        <v>0.93827099999999997</v>
      </c>
      <c r="T14" s="43">
        <v>1.019587</v>
      </c>
      <c r="U14" s="43">
        <v>1.024008</v>
      </c>
      <c r="V14" s="43">
        <v>0.99993600000000005</v>
      </c>
      <c r="W14" s="43">
        <v>1.048484</v>
      </c>
      <c r="X14" s="43">
        <v>0.97821199999999997</v>
      </c>
      <c r="Y14" s="43">
        <v>0.97624999999999995</v>
      </c>
      <c r="Z14" s="43">
        <v>0.93943200000000004</v>
      </c>
      <c r="AA14" s="43">
        <v>0.99433099999999996</v>
      </c>
      <c r="AB14" s="46">
        <v>0.98648720000000001</v>
      </c>
      <c r="AC14" s="47">
        <v>3.7876686962944488E-2</v>
      </c>
      <c r="AD14" s="275"/>
    </row>
    <row r="15" spans="2:30" x14ac:dyDescent="0.25">
      <c r="B15" s="274"/>
      <c r="C15" s="124">
        <v>20</v>
      </c>
      <c r="D15" s="43">
        <v>0.229687</v>
      </c>
      <c r="E15" s="43">
        <v>0.24513199999999999</v>
      </c>
      <c r="F15" s="43">
        <v>0.240647</v>
      </c>
      <c r="G15" s="43">
        <v>0.24720700000000001</v>
      </c>
      <c r="H15" s="43">
        <v>0.25379299999999999</v>
      </c>
      <c r="I15" s="43">
        <v>0.23319100000000001</v>
      </c>
      <c r="J15" s="43">
        <v>0.22364800000000001</v>
      </c>
      <c r="K15" s="43">
        <v>0.23758899999999999</v>
      </c>
      <c r="L15" s="43">
        <v>0.18491299999999999</v>
      </c>
      <c r="M15" s="43">
        <v>0.24804699999999999</v>
      </c>
      <c r="N15" s="46">
        <v>0.23438539999999999</v>
      </c>
      <c r="O15" s="47">
        <v>1.9660901562915844E-2</v>
      </c>
      <c r="P15" s="43"/>
      <c r="Q15" s="124">
        <v>20</v>
      </c>
      <c r="R15" s="43">
        <v>0.95539799999999997</v>
      </c>
      <c r="S15" s="43">
        <v>0.954924</v>
      </c>
      <c r="T15" s="43">
        <v>0.99148599999999998</v>
      </c>
      <c r="U15" s="43">
        <v>0.99223799999999995</v>
      </c>
      <c r="V15" s="43">
        <v>1.0050920000000001</v>
      </c>
      <c r="W15" s="43">
        <v>1.0586370000000001</v>
      </c>
      <c r="X15" s="43">
        <v>0.98007699999999998</v>
      </c>
      <c r="Y15" s="43">
        <v>1.006141</v>
      </c>
      <c r="Z15" s="43">
        <v>0.97188099999999999</v>
      </c>
      <c r="AA15" s="43">
        <v>1.000909</v>
      </c>
      <c r="AB15" s="46">
        <v>0.9916782999999999</v>
      </c>
      <c r="AC15" s="47">
        <v>3.0095740924404743E-2</v>
      </c>
      <c r="AD15" s="275"/>
    </row>
    <row r="16" spans="2:30" x14ac:dyDescent="0.25">
      <c r="B16" s="274"/>
      <c r="C16" s="124">
        <v>24</v>
      </c>
      <c r="D16" s="43">
        <v>0.22681200000000001</v>
      </c>
      <c r="E16" s="43">
        <v>0.215617</v>
      </c>
      <c r="F16" s="43">
        <v>0.249749</v>
      </c>
      <c r="G16" s="43">
        <v>0.242948</v>
      </c>
      <c r="H16" s="43">
        <v>0.26327</v>
      </c>
      <c r="I16" s="43">
        <v>0.25200099999999998</v>
      </c>
      <c r="J16" s="43">
        <v>0.18734600000000001</v>
      </c>
      <c r="K16" s="43">
        <v>0.28689599999999998</v>
      </c>
      <c r="L16" s="43">
        <v>0.205956</v>
      </c>
      <c r="M16" s="43">
        <v>0.255328</v>
      </c>
      <c r="N16" s="46">
        <v>0.23859229999999995</v>
      </c>
      <c r="O16" s="47">
        <v>2.9633892942035885E-2</v>
      </c>
      <c r="P16" s="43"/>
      <c r="Q16" s="124">
        <v>24</v>
      </c>
      <c r="R16" s="43">
        <v>0.95460400000000001</v>
      </c>
      <c r="S16" s="43">
        <v>0.92811600000000005</v>
      </c>
      <c r="T16" s="43">
        <v>0.97538400000000003</v>
      </c>
      <c r="U16" s="43">
        <v>0.99625300000000006</v>
      </c>
      <c r="V16" s="43">
        <v>1.000046</v>
      </c>
      <c r="W16" s="43">
        <v>1.0482210000000001</v>
      </c>
      <c r="X16" s="43">
        <v>0.96467700000000001</v>
      </c>
      <c r="Y16" s="43">
        <v>0.99216000000000004</v>
      </c>
      <c r="Z16" s="43">
        <v>1.0119899999999999</v>
      </c>
      <c r="AA16" s="43">
        <v>1.000683</v>
      </c>
      <c r="AB16" s="46">
        <v>0.98721340000000013</v>
      </c>
      <c r="AC16" s="47">
        <v>3.3319656888322773E-2</v>
      </c>
      <c r="AD16" s="275"/>
    </row>
    <row r="17" spans="2:30" x14ac:dyDescent="0.25">
      <c r="B17" s="274"/>
      <c r="C17" s="124">
        <v>28</v>
      </c>
      <c r="D17" s="43">
        <v>0.28387400000000002</v>
      </c>
      <c r="E17" s="43">
        <v>0.195414</v>
      </c>
      <c r="F17" s="43">
        <v>0.23397499999999999</v>
      </c>
      <c r="G17" s="43">
        <v>0.26530900000000002</v>
      </c>
      <c r="H17" s="43">
        <v>0.27412500000000001</v>
      </c>
      <c r="I17" s="43">
        <v>0.23045399999999999</v>
      </c>
      <c r="J17" s="43">
        <v>0.210393</v>
      </c>
      <c r="K17" s="43">
        <v>0.28665499999999999</v>
      </c>
      <c r="L17" s="43">
        <v>0.195161</v>
      </c>
      <c r="M17" s="43">
        <v>0.27125700000000003</v>
      </c>
      <c r="N17" s="46">
        <v>0.24466169999999998</v>
      </c>
      <c r="O17" s="47">
        <v>3.6007425305376005E-2</v>
      </c>
      <c r="P17" s="43"/>
      <c r="Q17" s="124">
        <v>28</v>
      </c>
      <c r="R17" s="43">
        <v>0.99416499999999997</v>
      </c>
      <c r="S17" s="43">
        <v>0.972661</v>
      </c>
      <c r="T17" s="43">
        <v>0.98695600000000006</v>
      </c>
      <c r="U17" s="43">
        <v>1.012424</v>
      </c>
      <c r="V17" s="43">
        <v>1.004829</v>
      </c>
      <c r="W17" s="43">
        <v>1.0646409999999999</v>
      </c>
      <c r="X17" s="43">
        <v>0.97188600000000003</v>
      </c>
      <c r="Y17" s="43">
        <v>1.0076799999999999</v>
      </c>
      <c r="Z17" s="43">
        <v>0.98022600000000004</v>
      </c>
      <c r="AA17" s="43">
        <v>0.99009199999999997</v>
      </c>
      <c r="AB17" s="46">
        <v>0.99855600000000011</v>
      </c>
      <c r="AC17" s="47">
        <v>2.7132300463551612E-2</v>
      </c>
      <c r="AD17" s="275"/>
    </row>
    <row r="18" spans="2:30" x14ac:dyDescent="0.25">
      <c r="B18" s="274"/>
      <c r="C18" s="124">
        <v>32</v>
      </c>
      <c r="D18" s="43">
        <v>0.22813700000000001</v>
      </c>
      <c r="E18" s="43">
        <v>0.186608</v>
      </c>
      <c r="F18" s="43">
        <v>0.24351300000000001</v>
      </c>
      <c r="G18" s="43">
        <v>0.239125</v>
      </c>
      <c r="H18" s="43">
        <v>0.25747199999999998</v>
      </c>
      <c r="I18" s="43">
        <v>0.234185</v>
      </c>
      <c r="J18" s="43">
        <v>0.21701599999999999</v>
      </c>
      <c r="K18" s="43">
        <v>0.27434900000000001</v>
      </c>
      <c r="L18" s="43">
        <v>0.212425</v>
      </c>
      <c r="M18" s="43">
        <v>0.217413</v>
      </c>
      <c r="N18" s="46">
        <v>0.23102430000000002</v>
      </c>
      <c r="O18" s="47">
        <v>2.4758090893236381E-2</v>
      </c>
      <c r="P18" s="43"/>
      <c r="Q18" s="124">
        <v>32</v>
      </c>
      <c r="R18" s="43">
        <v>0.96666399999999997</v>
      </c>
      <c r="S18" s="43">
        <v>0.95472500000000005</v>
      </c>
      <c r="T18" s="43">
        <v>0.98535300000000003</v>
      </c>
      <c r="U18" s="43">
        <v>1.009334</v>
      </c>
      <c r="V18" s="43">
        <v>1.0035849999999999</v>
      </c>
      <c r="W18" s="43">
        <v>1.023806</v>
      </c>
      <c r="X18" s="43">
        <v>0.97249399999999997</v>
      </c>
      <c r="Y18" s="43">
        <v>1.0017320000000001</v>
      </c>
      <c r="Z18" s="43">
        <v>0.99847300000000005</v>
      </c>
      <c r="AA18" s="43">
        <v>0.991089</v>
      </c>
      <c r="AB18" s="46">
        <v>0.99072550000000015</v>
      </c>
      <c r="AC18" s="47">
        <v>2.1143700281906923E-2</v>
      </c>
      <c r="AD18" s="275"/>
    </row>
    <row r="19" spans="2:30" x14ac:dyDescent="0.25">
      <c r="B19" s="274"/>
      <c r="C19" s="124">
        <v>36</v>
      </c>
      <c r="D19" s="43">
        <v>0.224387</v>
      </c>
      <c r="E19" s="43">
        <v>0.23760100000000001</v>
      </c>
      <c r="F19" s="43">
        <v>0.26636100000000001</v>
      </c>
      <c r="G19" s="43">
        <v>0.28055200000000002</v>
      </c>
      <c r="H19" s="43">
        <v>0.28854999999999997</v>
      </c>
      <c r="I19" s="43">
        <v>0.250361</v>
      </c>
      <c r="J19" s="43">
        <v>0.22350400000000001</v>
      </c>
      <c r="K19" s="43">
        <v>0.23694200000000001</v>
      </c>
      <c r="L19" s="43">
        <v>0.19692200000000001</v>
      </c>
      <c r="M19" s="43">
        <v>0.26940700000000001</v>
      </c>
      <c r="N19" s="46">
        <v>0.2474587</v>
      </c>
      <c r="O19" s="47">
        <v>2.8865538607866278E-2</v>
      </c>
      <c r="P19" s="43"/>
      <c r="Q19" s="124">
        <v>36</v>
      </c>
      <c r="R19" s="43">
        <v>0.96119500000000002</v>
      </c>
      <c r="S19" s="43">
        <v>0.94036900000000001</v>
      </c>
      <c r="T19" s="43">
        <v>0.97839799999999999</v>
      </c>
      <c r="U19" s="43">
        <v>1.0168379999999999</v>
      </c>
      <c r="V19" s="43">
        <v>0.99429100000000004</v>
      </c>
      <c r="W19" s="43">
        <v>1.073186</v>
      </c>
      <c r="X19" s="43">
        <v>0.972522</v>
      </c>
      <c r="Y19" s="43">
        <v>0.99901399999999996</v>
      </c>
      <c r="Z19" s="43">
        <v>0.99831899999999996</v>
      </c>
      <c r="AA19" s="43">
        <v>0.99554699999999996</v>
      </c>
      <c r="AB19" s="46">
        <v>0.99296789999999979</v>
      </c>
      <c r="AC19" s="47">
        <v>3.5722379317453069E-2</v>
      </c>
      <c r="AD19" s="275"/>
    </row>
    <row r="20" spans="2:30" x14ac:dyDescent="0.25">
      <c r="B20" s="274"/>
      <c r="C20" s="124">
        <v>40</v>
      </c>
      <c r="D20" s="43">
        <v>0.23233699999999999</v>
      </c>
      <c r="E20" s="43">
        <v>0.243344</v>
      </c>
      <c r="F20" s="43">
        <v>0.25181999999999999</v>
      </c>
      <c r="G20" s="43">
        <v>0.22943</v>
      </c>
      <c r="H20" s="43">
        <v>0.26577099999999998</v>
      </c>
      <c r="I20" s="43">
        <v>0.21801499999999999</v>
      </c>
      <c r="J20" s="43">
        <v>0.19162799999999999</v>
      </c>
      <c r="K20" s="43">
        <v>0.26639600000000002</v>
      </c>
      <c r="L20" s="43">
        <v>0.18431800000000001</v>
      </c>
      <c r="M20" s="43">
        <v>0.24301300000000001</v>
      </c>
      <c r="N20" s="46">
        <v>0.23260719999999999</v>
      </c>
      <c r="O20" s="47">
        <v>2.8024698324474098E-2</v>
      </c>
      <c r="P20" s="43"/>
      <c r="Q20" s="124">
        <v>40</v>
      </c>
      <c r="R20" s="43">
        <v>0.96303300000000003</v>
      </c>
      <c r="S20" s="43">
        <v>0.95762800000000003</v>
      </c>
      <c r="T20" s="43">
        <v>1.0028539999999999</v>
      </c>
      <c r="U20" s="43">
        <v>1.0024059999999999</v>
      </c>
      <c r="V20" s="43">
        <v>0.994923</v>
      </c>
      <c r="W20" s="43">
        <v>1.0651440000000001</v>
      </c>
      <c r="X20" s="43">
        <v>0.98560700000000001</v>
      </c>
      <c r="Y20" s="43">
        <v>0.99941999999999998</v>
      </c>
      <c r="Z20" s="43">
        <v>1.0052380000000001</v>
      </c>
      <c r="AA20" s="43">
        <v>0.98772199999999999</v>
      </c>
      <c r="AB20" s="46">
        <v>0.99639749999999994</v>
      </c>
      <c r="AC20" s="47">
        <v>2.9252344643919872E-2</v>
      </c>
      <c r="AD20" s="275"/>
    </row>
    <row r="21" spans="2:30" x14ac:dyDescent="0.25">
      <c r="B21" s="274"/>
      <c r="C21" s="124">
        <v>44</v>
      </c>
      <c r="D21" s="43">
        <v>0.23380400000000001</v>
      </c>
      <c r="E21" s="43">
        <v>0.19445799999999999</v>
      </c>
      <c r="F21" s="43">
        <v>0.225102</v>
      </c>
      <c r="G21" s="43">
        <v>0.26286100000000001</v>
      </c>
      <c r="H21" s="43">
        <v>0.26519399999999999</v>
      </c>
      <c r="I21" s="43">
        <v>0.229768</v>
      </c>
      <c r="J21" s="43">
        <v>0.206291</v>
      </c>
      <c r="K21" s="43">
        <v>0.254527</v>
      </c>
      <c r="L21" s="43">
        <v>0.216281</v>
      </c>
      <c r="M21" s="43">
        <v>0.22447900000000001</v>
      </c>
      <c r="N21" s="46">
        <v>0.23127650000000002</v>
      </c>
      <c r="O21" s="47">
        <v>2.353791186457381E-2</v>
      </c>
      <c r="P21" s="43"/>
      <c r="Q21" s="124">
        <v>44</v>
      </c>
      <c r="R21" s="43">
        <v>0.96246500000000001</v>
      </c>
      <c r="S21" s="43">
        <v>0.94660100000000003</v>
      </c>
      <c r="T21" s="43">
        <v>0.999718</v>
      </c>
      <c r="U21" s="43">
        <v>1.024227</v>
      </c>
      <c r="V21" s="43">
        <v>0.99141500000000005</v>
      </c>
      <c r="W21" s="43">
        <v>1.0607569999999999</v>
      </c>
      <c r="X21" s="43">
        <v>0.978518</v>
      </c>
      <c r="Y21" s="43">
        <v>1.0134259999999999</v>
      </c>
      <c r="Z21" s="43">
        <v>0.97145999999999999</v>
      </c>
      <c r="AA21" s="43">
        <v>0.98387800000000003</v>
      </c>
      <c r="AB21" s="46">
        <v>0.99324650000000003</v>
      </c>
      <c r="AC21" s="47">
        <v>3.3120249620805141E-2</v>
      </c>
      <c r="AD21" s="275"/>
    </row>
    <row r="22" spans="2:30" x14ac:dyDescent="0.25">
      <c r="B22" s="274"/>
      <c r="C22" s="124">
        <v>48</v>
      </c>
      <c r="D22" s="43">
        <v>0.23445099999999999</v>
      </c>
      <c r="E22" s="43">
        <v>0.16521</v>
      </c>
      <c r="F22" s="43">
        <v>0.24313299999999999</v>
      </c>
      <c r="G22" s="43">
        <v>0.27575</v>
      </c>
      <c r="H22" s="43">
        <v>0.225744</v>
      </c>
      <c r="I22" s="43">
        <v>0.25516100000000003</v>
      </c>
      <c r="J22" s="43">
        <v>0.21143100000000001</v>
      </c>
      <c r="K22" s="43">
        <v>0.24196599999999999</v>
      </c>
      <c r="L22" s="43">
        <v>0.21890200000000001</v>
      </c>
      <c r="M22" s="43">
        <v>0.23771600000000001</v>
      </c>
      <c r="N22" s="46">
        <v>0.23094639999999997</v>
      </c>
      <c r="O22" s="47">
        <v>2.9431694168022469E-2</v>
      </c>
      <c r="P22" s="43"/>
      <c r="Q22" s="124">
        <v>48</v>
      </c>
      <c r="R22" s="43">
        <v>0.95700499999999999</v>
      </c>
      <c r="S22" s="43">
        <v>0.98564200000000002</v>
      </c>
      <c r="T22" s="43">
        <v>0.991008</v>
      </c>
      <c r="U22" s="43">
        <v>1.02878</v>
      </c>
      <c r="V22" s="43">
        <v>0.98307100000000003</v>
      </c>
      <c r="W22" s="43">
        <v>1.0576779999999999</v>
      </c>
      <c r="X22" s="43">
        <v>0.97811599999999999</v>
      </c>
      <c r="Y22" s="43">
        <v>1.0160849999999999</v>
      </c>
      <c r="Z22" s="43">
        <v>1.0387310000000001</v>
      </c>
      <c r="AA22" s="43">
        <v>0.98542200000000002</v>
      </c>
      <c r="AB22" s="46">
        <v>1.0021537999999999</v>
      </c>
      <c r="AC22" s="47">
        <v>3.1589495370032937E-2</v>
      </c>
      <c r="AD22" s="275"/>
    </row>
    <row r="23" spans="2:30" x14ac:dyDescent="0.25">
      <c r="B23" s="274"/>
      <c r="C23" s="124">
        <v>52</v>
      </c>
      <c r="D23" s="43">
        <v>0.23665</v>
      </c>
      <c r="E23" s="43">
        <v>0.18815699999999999</v>
      </c>
      <c r="F23" s="43">
        <v>0.25707799999999997</v>
      </c>
      <c r="G23" s="43">
        <v>0.23647299999999999</v>
      </c>
      <c r="H23" s="43">
        <v>0.23983199999999999</v>
      </c>
      <c r="I23" s="43">
        <v>0.26583499999999999</v>
      </c>
      <c r="J23" s="43">
        <v>0.23615</v>
      </c>
      <c r="K23" s="43">
        <v>0.26353199999999999</v>
      </c>
      <c r="L23" s="43">
        <v>0.232573</v>
      </c>
      <c r="M23" s="43">
        <v>0.20616200000000001</v>
      </c>
      <c r="N23" s="46">
        <v>0.23624420000000002</v>
      </c>
      <c r="O23" s="47">
        <v>2.4262866395653525E-2</v>
      </c>
      <c r="P23" s="43"/>
      <c r="Q23" s="124">
        <v>52</v>
      </c>
      <c r="R23" s="43">
        <v>0.92756499999999997</v>
      </c>
      <c r="S23" s="43">
        <v>0.97945099999999996</v>
      </c>
      <c r="T23" s="43">
        <v>0.975989</v>
      </c>
      <c r="U23" s="43">
        <v>0.97293799999999997</v>
      </c>
      <c r="V23" s="43">
        <v>0.98347300000000004</v>
      </c>
      <c r="W23" s="43">
        <v>1.053714</v>
      </c>
      <c r="X23" s="43">
        <v>0.96085100000000001</v>
      </c>
      <c r="Y23" s="43">
        <v>1.0079899999999999</v>
      </c>
      <c r="Z23" s="43">
        <v>0.99818799999999996</v>
      </c>
      <c r="AA23" s="43">
        <v>0.98523000000000005</v>
      </c>
      <c r="AB23" s="46">
        <v>0.98453890000000011</v>
      </c>
      <c r="AC23" s="47">
        <v>3.2598177401164295E-2</v>
      </c>
      <c r="AD23" s="275"/>
    </row>
    <row r="24" spans="2:30" x14ac:dyDescent="0.25">
      <c r="B24" s="274"/>
      <c r="C24" s="124">
        <v>56</v>
      </c>
      <c r="D24" s="43">
        <v>0.172765</v>
      </c>
      <c r="E24" s="43">
        <v>0.177006</v>
      </c>
      <c r="F24" s="43">
        <v>0.22839300000000001</v>
      </c>
      <c r="G24" s="43">
        <v>0.26407999999999998</v>
      </c>
      <c r="H24" s="43">
        <v>0.26942500000000003</v>
      </c>
      <c r="I24" s="43">
        <v>0.25420100000000001</v>
      </c>
      <c r="J24" s="43">
        <v>0.24333299999999999</v>
      </c>
      <c r="K24" s="43">
        <v>0.22416800000000001</v>
      </c>
      <c r="L24" s="43">
        <v>0.20860899999999999</v>
      </c>
      <c r="M24" s="43">
        <v>0.22948399999999999</v>
      </c>
      <c r="N24" s="46">
        <v>0.2271464</v>
      </c>
      <c r="O24" s="47">
        <v>3.329405862312363E-2</v>
      </c>
      <c r="P24" s="43"/>
      <c r="Q24" s="124">
        <v>56</v>
      </c>
      <c r="R24" s="43">
        <v>0.91838500000000001</v>
      </c>
      <c r="S24" s="43">
        <v>0.95085900000000001</v>
      </c>
      <c r="T24" s="43">
        <v>0.95913999999999999</v>
      </c>
      <c r="U24" s="43">
        <v>1.0107619999999999</v>
      </c>
      <c r="V24" s="43">
        <v>0.98785400000000001</v>
      </c>
      <c r="W24" s="43">
        <v>1.0420100000000001</v>
      </c>
      <c r="X24" s="43">
        <v>0.97846200000000005</v>
      </c>
      <c r="Y24" s="43">
        <v>1.0018720000000001</v>
      </c>
      <c r="Z24" s="43">
        <v>1.0086299999999999</v>
      </c>
      <c r="AA24" s="43">
        <v>0.98779099999999997</v>
      </c>
      <c r="AB24" s="46">
        <v>0.98457649999999997</v>
      </c>
      <c r="AC24" s="47">
        <v>3.509614517056444E-2</v>
      </c>
      <c r="AD24" s="275"/>
    </row>
    <row r="25" spans="2:30" x14ac:dyDescent="0.25">
      <c r="B25" s="274"/>
      <c r="C25" s="124">
        <v>60</v>
      </c>
      <c r="D25" s="43">
        <v>0.24319199999999999</v>
      </c>
      <c r="E25" s="43">
        <v>0.17769299999999999</v>
      </c>
      <c r="F25" s="43">
        <v>0.21962200000000001</v>
      </c>
      <c r="G25" s="43">
        <v>0.25272</v>
      </c>
      <c r="H25" s="43">
        <v>0.25043700000000002</v>
      </c>
      <c r="I25" s="43">
        <v>0.25054999999999999</v>
      </c>
      <c r="J25" s="43">
        <v>0.24232699999999999</v>
      </c>
      <c r="K25" s="43">
        <v>0.24029600000000001</v>
      </c>
      <c r="L25" s="43">
        <v>0.21351400000000001</v>
      </c>
      <c r="M25" s="43">
        <v>0.178759</v>
      </c>
      <c r="N25" s="46">
        <v>0.226911</v>
      </c>
      <c r="O25" s="47">
        <v>2.874001754812721E-2</v>
      </c>
      <c r="P25" s="43"/>
      <c r="Q25" s="124">
        <v>60</v>
      </c>
      <c r="R25" s="43">
        <v>0.91908999999999996</v>
      </c>
      <c r="S25" s="43">
        <v>0.95817399999999997</v>
      </c>
      <c r="T25" s="43">
        <v>0.98784000000000005</v>
      </c>
      <c r="U25" s="43">
        <v>1.0639449999999999</v>
      </c>
      <c r="V25" s="43">
        <v>0.976719</v>
      </c>
      <c r="W25" s="43">
        <v>1.0289889999999999</v>
      </c>
      <c r="X25" s="43">
        <v>0.96748199999999995</v>
      </c>
      <c r="Y25" s="43">
        <v>0.99511000000000005</v>
      </c>
      <c r="Z25" s="43">
        <v>1.0218</v>
      </c>
      <c r="AA25" s="43">
        <v>0.97171600000000002</v>
      </c>
      <c r="AB25" s="46">
        <v>0.9890865000000002</v>
      </c>
      <c r="AC25" s="47">
        <v>4.0934297410606661E-2</v>
      </c>
      <c r="AD25" s="275"/>
    </row>
    <row r="26" spans="2:30" x14ac:dyDescent="0.25">
      <c r="B26" s="274"/>
      <c r="C26" s="124">
        <v>64</v>
      </c>
      <c r="D26" s="43">
        <v>0.181224</v>
      </c>
      <c r="E26" s="43">
        <v>0.145955</v>
      </c>
      <c r="F26" s="43">
        <v>0.21399299999999999</v>
      </c>
      <c r="G26" s="43">
        <v>0.28146700000000002</v>
      </c>
      <c r="H26" s="43">
        <v>0.24115200000000001</v>
      </c>
      <c r="I26" s="43">
        <v>0.24118400000000001</v>
      </c>
      <c r="J26" s="43">
        <v>0.22833800000000001</v>
      </c>
      <c r="K26" s="43">
        <v>0.22507099999999999</v>
      </c>
      <c r="L26" s="43">
        <v>0.22128300000000001</v>
      </c>
      <c r="M26" s="43">
        <v>0.237064</v>
      </c>
      <c r="N26" s="46">
        <v>0.22167310000000001</v>
      </c>
      <c r="O26" s="47">
        <v>3.6601087010117703E-2</v>
      </c>
      <c r="P26" s="43"/>
      <c r="Q26" s="124">
        <v>64</v>
      </c>
      <c r="R26" s="43">
        <v>0.92417000000000005</v>
      </c>
      <c r="S26" s="43">
        <v>0.95342000000000005</v>
      </c>
      <c r="T26" s="43">
        <v>0.97533400000000003</v>
      </c>
      <c r="U26" s="43">
        <v>1.0719639999999999</v>
      </c>
      <c r="V26" s="43">
        <v>0.98460999999999999</v>
      </c>
      <c r="W26" s="43">
        <v>1.039541</v>
      </c>
      <c r="X26" s="43">
        <v>0.97977499999999995</v>
      </c>
      <c r="Y26" s="43">
        <v>1.003784</v>
      </c>
      <c r="Z26" s="43">
        <v>0.98668</v>
      </c>
      <c r="AA26" s="43">
        <v>0.97406400000000004</v>
      </c>
      <c r="AB26" s="46">
        <v>0.98933420000000005</v>
      </c>
      <c r="AC26" s="47">
        <v>4.1691101919820818E-2</v>
      </c>
      <c r="AD26" s="275"/>
    </row>
    <row r="27" spans="2:30" x14ac:dyDescent="0.25">
      <c r="B27" s="274"/>
      <c r="C27" s="124">
        <v>68</v>
      </c>
      <c r="D27" s="43">
        <v>0.26213700000000001</v>
      </c>
      <c r="E27" s="43">
        <v>0.19254599999999999</v>
      </c>
      <c r="F27" s="43">
        <v>0.229798</v>
      </c>
      <c r="G27" s="43">
        <v>0.29626000000000002</v>
      </c>
      <c r="H27" s="43">
        <v>0.25674200000000003</v>
      </c>
      <c r="I27" s="43">
        <v>0.21932099999999999</v>
      </c>
      <c r="J27" s="43">
        <v>0.25085499999999999</v>
      </c>
      <c r="K27" s="43">
        <v>0.25521100000000002</v>
      </c>
      <c r="L27" s="43">
        <v>0.18748899999999999</v>
      </c>
      <c r="M27" s="43">
        <v>0.15464700000000001</v>
      </c>
      <c r="N27" s="46">
        <v>0.2305006</v>
      </c>
      <c r="O27" s="47">
        <v>4.243749935872998E-2</v>
      </c>
      <c r="P27" s="43"/>
      <c r="Q27" s="124">
        <v>68</v>
      </c>
      <c r="R27" s="43">
        <v>0.92104799999999998</v>
      </c>
      <c r="S27" s="43">
        <v>0.97041299999999997</v>
      </c>
      <c r="T27" s="43">
        <v>0.97340700000000002</v>
      </c>
      <c r="U27" s="43">
        <v>1.0511189999999999</v>
      </c>
      <c r="V27" s="43">
        <v>0.98605299999999996</v>
      </c>
      <c r="W27" s="43">
        <v>1.0205139999999999</v>
      </c>
      <c r="X27" s="43">
        <v>0.98244299999999996</v>
      </c>
      <c r="Y27" s="43">
        <v>0.99874399999999997</v>
      </c>
      <c r="Z27" s="43">
        <v>1.0032639999999999</v>
      </c>
      <c r="AA27" s="43">
        <v>0.97153400000000001</v>
      </c>
      <c r="AB27" s="46">
        <v>0.98785389999999995</v>
      </c>
      <c r="AC27" s="47">
        <v>3.4480279183098886E-2</v>
      </c>
      <c r="AD27" s="275"/>
    </row>
    <row r="28" spans="2:30" x14ac:dyDescent="0.25">
      <c r="B28" s="274"/>
      <c r="C28" s="124">
        <v>72</v>
      </c>
      <c r="D28" s="43">
        <v>0.24437500000000001</v>
      </c>
      <c r="E28" s="43">
        <v>0.21320500000000001</v>
      </c>
      <c r="F28" s="43">
        <v>0.239366</v>
      </c>
      <c r="G28" s="43">
        <v>0.248303</v>
      </c>
      <c r="H28" s="43">
        <v>0.246256</v>
      </c>
      <c r="I28" s="43">
        <v>0.218919</v>
      </c>
      <c r="J28" s="43">
        <v>0.229102</v>
      </c>
      <c r="K28" s="43">
        <v>0.23471800000000001</v>
      </c>
      <c r="L28" s="43">
        <v>0.28975299999999998</v>
      </c>
      <c r="M28" s="43">
        <v>0.22075600000000001</v>
      </c>
      <c r="N28" s="46">
        <v>0.23847530000000003</v>
      </c>
      <c r="O28" s="47">
        <v>2.1753957198378613E-2</v>
      </c>
      <c r="P28" s="43"/>
      <c r="Q28" s="124">
        <v>72</v>
      </c>
      <c r="R28" s="43">
        <v>0.94751600000000002</v>
      </c>
      <c r="S28" s="43">
        <v>0.93994599999999995</v>
      </c>
      <c r="T28" s="43">
        <v>0.97534500000000002</v>
      </c>
      <c r="U28" s="43">
        <v>1.0606800000000001</v>
      </c>
      <c r="V28" s="43">
        <v>0.97896499999999997</v>
      </c>
      <c r="W28" s="43">
        <v>1.050657</v>
      </c>
      <c r="X28" s="43">
        <v>0.98241100000000003</v>
      </c>
      <c r="Y28" s="43">
        <v>0.99280500000000005</v>
      </c>
      <c r="Z28" s="43">
        <v>1.056754</v>
      </c>
      <c r="AA28" s="43">
        <v>0.98909400000000003</v>
      </c>
      <c r="AB28" s="46">
        <v>0.99741730000000006</v>
      </c>
      <c r="AC28" s="47">
        <v>4.383552893880082E-2</v>
      </c>
      <c r="AD28" s="275"/>
    </row>
    <row r="29" spans="2:30" x14ac:dyDescent="0.25">
      <c r="B29" s="274"/>
      <c r="C29" s="124">
        <v>76</v>
      </c>
      <c r="D29" s="43">
        <v>0.19205</v>
      </c>
      <c r="E29" s="43">
        <v>0.18109700000000001</v>
      </c>
      <c r="F29" s="43">
        <v>0.231825</v>
      </c>
      <c r="G29" s="43">
        <v>0.23993600000000001</v>
      </c>
      <c r="H29" s="43">
        <v>0.23242099999999999</v>
      </c>
      <c r="I29" s="43">
        <v>0.225854</v>
      </c>
      <c r="J29" s="43">
        <v>0.25626900000000002</v>
      </c>
      <c r="K29" s="43">
        <v>0.22828599999999999</v>
      </c>
      <c r="L29" s="43">
        <v>0.18976699999999999</v>
      </c>
      <c r="M29" s="43">
        <v>0.19175700000000001</v>
      </c>
      <c r="N29" s="46">
        <v>0.21692620000000001</v>
      </c>
      <c r="O29" s="47">
        <v>2.5866727271406355E-2</v>
      </c>
      <c r="P29" s="43"/>
      <c r="Q29" s="124">
        <v>76</v>
      </c>
      <c r="R29" s="43">
        <v>0.95018800000000003</v>
      </c>
      <c r="S29" s="43">
        <v>0.93262299999999998</v>
      </c>
      <c r="T29" s="43">
        <v>0.97152799999999995</v>
      </c>
      <c r="U29" s="43">
        <v>0.99546100000000004</v>
      </c>
      <c r="V29" s="43">
        <v>0.97338499999999994</v>
      </c>
      <c r="W29" s="43">
        <v>1.0442549999999999</v>
      </c>
      <c r="X29" s="43">
        <v>0.99000100000000002</v>
      </c>
      <c r="Y29" s="43">
        <v>0.99302800000000002</v>
      </c>
      <c r="Z29" s="43">
        <v>1.0143679999999999</v>
      </c>
      <c r="AA29" s="43">
        <v>0.97057099999999996</v>
      </c>
      <c r="AB29" s="46">
        <v>0.98354079999999988</v>
      </c>
      <c r="AC29" s="47">
        <v>3.1677292307827613E-2</v>
      </c>
      <c r="AD29" s="275"/>
    </row>
    <row r="30" spans="2:30" x14ac:dyDescent="0.25">
      <c r="B30" s="274"/>
      <c r="C30" s="124">
        <v>80</v>
      </c>
      <c r="D30" s="43">
        <v>0.25057800000000002</v>
      </c>
      <c r="E30" s="43">
        <v>0.18523200000000001</v>
      </c>
      <c r="F30" s="43">
        <v>0.229293</v>
      </c>
      <c r="G30" s="43">
        <v>0.24001600000000001</v>
      </c>
      <c r="H30" s="43">
        <v>0.225525</v>
      </c>
      <c r="I30" s="43">
        <v>0.21937699999999999</v>
      </c>
      <c r="J30" s="43">
        <v>0.22719600000000001</v>
      </c>
      <c r="K30" s="43">
        <v>0.23616000000000001</v>
      </c>
      <c r="L30" s="43">
        <v>0.21323600000000001</v>
      </c>
      <c r="M30" s="43">
        <v>0.20674699999999999</v>
      </c>
      <c r="N30" s="46">
        <v>0.22333599999999998</v>
      </c>
      <c r="O30" s="47">
        <v>1.8513582185339862E-2</v>
      </c>
      <c r="P30" s="43"/>
      <c r="Q30" s="124">
        <v>80</v>
      </c>
      <c r="R30" s="43">
        <v>0.93632800000000005</v>
      </c>
      <c r="S30" s="43">
        <v>0.93354999999999999</v>
      </c>
      <c r="T30" s="43">
        <v>0.98744200000000004</v>
      </c>
      <c r="U30" s="43">
        <v>0.99540899999999999</v>
      </c>
      <c r="V30" s="43">
        <v>0.97190799999999999</v>
      </c>
      <c r="W30" s="43">
        <v>1.0409820000000001</v>
      </c>
      <c r="X30" s="43">
        <v>0.96657899999999997</v>
      </c>
      <c r="Y30" s="43">
        <v>0.98435399999999995</v>
      </c>
      <c r="Z30" s="43">
        <v>1.0431839999999999</v>
      </c>
      <c r="AA30" s="43">
        <v>0.98069899999999999</v>
      </c>
      <c r="AB30" s="46">
        <v>0.98404349999999996</v>
      </c>
      <c r="AC30" s="47">
        <v>3.6772936317200564E-2</v>
      </c>
      <c r="AD30" s="275"/>
    </row>
    <row r="31" spans="2:30" x14ac:dyDescent="0.25">
      <c r="B31" s="274"/>
      <c r="C31" s="124">
        <v>84</v>
      </c>
      <c r="D31" s="43">
        <v>0.211869</v>
      </c>
      <c r="E31" s="43">
        <v>0.175536</v>
      </c>
      <c r="F31" s="43">
        <v>0.22942799999999999</v>
      </c>
      <c r="G31" s="43">
        <v>0.25535999999999998</v>
      </c>
      <c r="H31" s="43">
        <v>0.195766</v>
      </c>
      <c r="I31" s="43">
        <v>0.20070199999999999</v>
      </c>
      <c r="J31" s="43">
        <v>0.20827399999999999</v>
      </c>
      <c r="K31" s="43">
        <v>0.19108</v>
      </c>
      <c r="L31" s="43">
        <v>0.186946</v>
      </c>
      <c r="M31" s="43">
        <v>0.212808</v>
      </c>
      <c r="N31" s="46">
        <v>0.20677690000000001</v>
      </c>
      <c r="O31" s="47">
        <v>2.2880681615963551E-2</v>
      </c>
      <c r="P31" s="43"/>
      <c r="Q31" s="124">
        <v>84</v>
      </c>
      <c r="R31" s="43">
        <v>0.94913099999999995</v>
      </c>
      <c r="S31" s="43">
        <v>0.90971400000000002</v>
      </c>
      <c r="T31" s="43">
        <v>0.95293399999999995</v>
      </c>
      <c r="U31" s="43">
        <v>1.006149</v>
      </c>
      <c r="V31" s="43">
        <v>0.96061700000000005</v>
      </c>
      <c r="W31" s="43">
        <v>1.0464610000000001</v>
      </c>
      <c r="X31" s="43">
        <v>0.96860800000000002</v>
      </c>
      <c r="Y31" s="43">
        <v>0.99521000000000004</v>
      </c>
      <c r="Z31" s="43">
        <v>0.98799599999999999</v>
      </c>
      <c r="AA31" s="43">
        <v>0.98397000000000001</v>
      </c>
      <c r="AB31" s="46">
        <v>0.97607900000000003</v>
      </c>
      <c r="AC31" s="47">
        <v>3.7102256586059278E-2</v>
      </c>
      <c r="AD31" s="275"/>
    </row>
    <row r="32" spans="2:30" x14ac:dyDescent="0.25">
      <c r="B32" s="274"/>
      <c r="C32" s="124">
        <v>88</v>
      </c>
      <c r="D32" s="43">
        <v>0.16439200000000001</v>
      </c>
      <c r="E32" s="43">
        <v>0.16814299999999999</v>
      </c>
      <c r="F32" s="43">
        <v>0.19820199999999999</v>
      </c>
      <c r="G32" s="43">
        <v>0.24059800000000001</v>
      </c>
      <c r="H32" s="43">
        <v>0.20863100000000001</v>
      </c>
      <c r="I32" s="43">
        <v>0.179174</v>
      </c>
      <c r="J32" s="43">
        <v>0.20261499999999999</v>
      </c>
      <c r="K32" s="43">
        <v>0.19040899999999999</v>
      </c>
      <c r="L32" s="43">
        <v>0.16914899999999999</v>
      </c>
      <c r="M32" s="43">
        <v>0.21476000000000001</v>
      </c>
      <c r="N32" s="46">
        <v>0.19360730000000001</v>
      </c>
      <c r="O32" s="47">
        <v>2.4272174585772299E-2</v>
      </c>
      <c r="P32" s="43"/>
      <c r="Q32" s="124">
        <v>88</v>
      </c>
      <c r="R32" s="43">
        <v>0.93157599999999996</v>
      </c>
      <c r="S32" s="43">
        <v>0.92048200000000002</v>
      </c>
      <c r="T32" s="43">
        <v>0.99122600000000005</v>
      </c>
      <c r="U32" s="43">
        <v>1.0052160000000001</v>
      </c>
      <c r="V32" s="43">
        <v>0.96342300000000003</v>
      </c>
      <c r="W32" s="43">
        <v>1.0377019999999999</v>
      </c>
      <c r="X32" s="43">
        <v>0.97268900000000003</v>
      </c>
      <c r="Y32" s="43">
        <v>1.0048440000000001</v>
      </c>
      <c r="Z32" s="43">
        <v>0.98866200000000004</v>
      </c>
      <c r="AA32" s="43">
        <v>0.97167300000000001</v>
      </c>
      <c r="AB32" s="46">
        <v>0.97874930000000016</v>
      </c>
      <c r="AC32" s="47">
        <v>3.504420270664528E-2</v>
      </c>
      <c r="AD32" s="275"/>
    </row>
    <row r="33" spans="2:30" x14ac:dyDescent="0.25">
      <c r="B33" s="274"/>
      <c r="C33" s="124">
        <v>92</v>
      </c>
      <c r="D33" s="43">
        <v>0.21815599999999999</v>
      </c>
      <c r="E33" s="43">
        <v>0.187086</v>
      </c>
      <c r="F33" s="43">
        <v>0.215227</v>
      </c>
      <c r="G33" s="43">
        <v>0.25517899999999999</v>
      </c>
      <c r="H33" s="43">
        <v>0.19574900000000001</v>
      </c>
      <c r="I33" s="43">
        <v>0.22117400000000001</v>
      </c>
      <c r="J33" s="43">
        <v>0.22992599999999999</v>
      </c>
      <c r="K33" s="43">
        <v>0.20996000000000001</v>
      </c>
      <c r="L33" s="43">
        <v>0.19891800000000001</v>
      </c>
      <c r="M33" s="43">
        <v>0.215922</v>
      </c>
      <c r="N33" s="46">
        <v>0.2147297</v>
      </c>
      <c r="O33" s="47">
        <v>1.9204200472523938E-2</v>
      </c>
      <c r="P33" s="43"/>
      <c r="Q33" s="124">
        <v>92</v>
      </c>
      <c r="R33" s="43">
        <v>0.97655400000000003</v>
      </c>
      <c r="S33" s="43">
        <v>0.95310899999999998</v>
      </c>
      <c r="T33" s="43">
        <v>0.97755099999999995</v>
      </c>
      <c r="U33" s="43">
        <v>1.0284089999999999</v>
      </c>
      <c r="V33" s="43">
        <v>0.95783700000000005</v>
      </c>
      <c r="W33" s="43">
        <v>0.99453800000000003</v>
      </c>
      <c r="X33" s="43">
        <v>0.98370199999999997</v>
      </c>
      <c r="Y33" s="43">
        <v>0.99891099999999999</v>
      </c>
      <c r="Z33" s="43">
        <v>0.95424900000000001</v>
      </c>
      <c r="AA33" s="43">
        <v>0.977217</v>
      </c>
      <c r="AB33" s="46">
        <v>0.98020770000000002</v>
      </c>
      <c r="AC33" s="47">
        <v>2.3163045554167597E-2</v>
      </c>
      <c r="AD33" s="275"/>
    </row>
    <row r="34" spans="2:30" x14ac:dyDescent="0.25">
      <c r="B34" s="274"/>
      <c r="C34" s="124">
        <v>96</v>
      </c>
      <c r="D34" s="43">
        <v>0.206653</v>
      </c>
      <c r="E34" s="43">
        <v>0.17494199999999999</v>
      </c>
      <c r="F34" s="43">
        <v>0.231207</v>
      </c>
      <c r="G34" s="43">
        <v>0.24301200000000001</v>
      </c>
      <c r="H34" s="43">
        <v>0.20399999999999999</v>
      </c>
      <c r="I34" s="43">
        <v>0.227657</v>
      </c>
      <c r="J34" s="43">
        <v>0.22583300000000001</v>
      </c>
      <c r="K34" s="43">
        <v>0.25878699999999999</v>
      </c>
      <c r="L34" s="43">
        <v>0.211089</v>
      </c>
      <c r="M34" s="43">
        <v>0.192689</v>
      </c>
      <c r="N34" s="46">
        <v>0.2175869</v>
      </c>
      <c r="O34" s="47">
        <v>2.4683925941344394E-2</v>
      </c>
      <c r="P34" s="43"/>
      <c r="Q34" s="124">
        <v>96</v>
      </c>
      <c r="R34" s="43">
        <v>0.94343600000000005</v>
      </c>
      <c r="S34" s="43">
        <v>0.93488300000000002</v>
      </c>
      <c r="T34" s="43">
        <v>0.97409299999999999</v>
      </c>
      <c r="U34" s="43">
        <v>0.99603600000000003</v>
      </c>
      <c r="V34" s="43">
        <v>0.959198</v>
      </c>
      <c r="W34" s="43">
        <v>1.03827</v>
      </c>
      <c r="X34" s="43">
        <v>0.96763699999999997</v>
      </c>
      <c r="Y34" s="43">
        <v>1.002518</v>
      </c>
      <c r="Z34" s="43">
        <v>0.97664600000000001</v>
      </c>
      <c r="AA34" s="43">
        <v>0.97837700000000005</v>
      </c>
      <c r="AB34" s="46">
        <v>0.97710940000000002</v>
      </c>
      <c r="AC34" s="47">
        <v>2.9968249287834248E-2</v>
      </c>
      <c r="AD34" s="275"/>
    </row>
    <row r="35" spans="2:30" x14ac:dyDescent="0.25">
      <c r="B35" s="274"/>
      <c r="C35" s="124">
        <v>100</v>
      </c>
      <c r="D35" s="43">
        <v>0.26289899999999999</v>
      </c>
      <c r="E35" s="43">
        <v>0.20744799999999999</v>
      </c>
      <c r="F35" s="43">
        <v>0.23031399999999999</v>
      </c>
      <c r="G35" s="43">
        <v>0.22791</v>
      </c>
      <c r="H35" s="43">
        <v>0.19337399999999999</v>
      </c>
      <c r="I35" s="43">
        <v>0.22420899999999999</v>
      </c>
      <c r="J35" s="43">
        <v>0.21851799999999999</v>
      </c>
      <c r="K35" s="43">
        <v>0.21024899999999999</v>
      </c>
      <c r="L35" s="43">
        <v>0.20997399999999999</v>
      </c>
      <c r="M35" s="43">
        <v>0.21341299999999999</v>
      </c>
      <c r="N35" s="46">
        <v>0.21983079999999999</v>
      </c>
      <c r="O35" s="47">
        <v>1.8661857837727613E-2</v>
      </c>
      <c r="P35" s="43"/>
      <c r="Q35" s="124">
        <v>100</v>
      </c>
      <c r="R35" s="43">
        <v>0.93013599999999996</v>
      </c>
      <c r="S35" s="43">
        <v>0.92768499999999998</v>
      </c>
      <c r="T35" s="43">
        <v>0.99524299999999999</v>
      </c>
      <c r="U35" s="43">
        <v>0.99822900000000003</v>
      </c>
      <c r="V35" s="43">
        <v>0.94921599999999995</v>
      </c>
      <c r="W35" s="43">
        <v>1.048416</v>
      </c>
      <c r="X35" s="43">
        <v>0.95763600000000004</v>
      </c>
      <c r="Y35" s="43">
        <v>0.97792400000000002</v>
      </c>
      <c r="Z35" s="43">
        <v>1.030286</v>
      </c>
      <c r="AA35" s="43">
        <v>0.977684</v>
      </c>
      <c r="AB35" s="46">
        <v>0.97924549999999988</v>
      </c>
      <c r="AC35" s="47">
        <v>4.0068189300657635E-2</v>
      </c>
      <c r="AD35" s="275"/>
    </row>
    <row r="36" spans="2:30" x14ac:dyDescent="0.25">
      <c r="B36" s="274"/>
      <c r="C36" s="124">
        <v>104</v>
      </c>
      <c r="D36" s="43">
        <v>0.26292599999999999</v>
      </c>
      <c r="E36" s="43">
        <v>0.17766399999999999</v>
      </c>
      <c r="F36" s="43">
        <v>0.21777199999999999</v>
      </c>
      <c r="G36" s="43">
        <v>0.26908100000000001</v>
      </c>
      <c r="H36" s="43">
        <v>0.198098</v>
      </c>
      <c r="I36" s="43">
        <v>0.21563499999999999</v>
      </c>
      <c r="J36" s="43">
        <v>0.215615</v>
      </c>
      <c r="K36" s="43">
        <v>0.25539299999999998</v>
      </c>
      <c r="L36" s="43">
        <v>0.18758</v>
      </c>
      <c r="M36" s="43">
        <v>0.19677</v>
      </c>
      <c r="N36" s="46">
        <v>0.21965340000000003</v>
      </c>
      <c r="O36" s="47">
        <v>3.2333364955998097E-2</v>
      </c>
      <c r="P36" s="43"/>
      <c r="Q36" s="124">
        <v>104</v>
      </c>
      <c r="R36" s="43">
        <v>0.96954499999999999</v>
      </c>
      <c r="S36" s="43">
        <v>0.95726999999999995</v>
      </c>
      <c r="T36" s="43">
        <v>0.97921000000000002</v>
      </c>
      <c r="U36" s="43">
        <v>1.0246390000000001</v>
      </c>
      <c r="V36" s="43">
        <v>0.945183</v>
      </c>
      <c r="W36" s="43">
        <v>1.0137480000000001</v>
      </c>
      <c r="X36" s="43">
        <v>0.94401100000000004</v>
      </c>
      <c r="Y36" s="43">
        <v>1.000591</v>
      </c>
      <c r="Z36" s="43">
        <v>1.0119549999999999</v>
      </c>
      <c r="AA36" s="43">
        <v>0.97484999999999999</v>
      </c>
      <c r="AB36" s="46">
        <v>0.98210019999999998</v>
      </c>
      <c r="AC36" s="47">
        <v>2.9236789734092841E-2</v>
      </c>
      <c r="AD36" s="275"/>
    </row>
    <row r="37" spans="2:30" x14ac:dyDescent="0.25">
      <c r="B37" s="274"/>
      <c r="C37" s="124">
        <v>108</v>
      </c>
      <c r="D37" s="43">
        <v>0.21671799999999999</v>
      </c>
      <c r="E37" s="43">
        <v>0.19064800000000001</v>
      </c>
      <c r="F37" s="43">
        <v>0.20296600000000001</v>
      </c>
      <c r="G37" s="43">
        <v>0.221937</v>
      </c>
      <c r="H37" s="43">
        <v>0.220002</v>
      </c>
      <c r="I37" s="43">
        <v>0.19533</v>
      </c>
      <c r="J37" s="43">
        <v>0.207874</v>
      </c>
      <c r="K37" s="43">
        <v>0.21621499999999999</v>
      </c>
      <c r="L37" s="43">
        <v>0.189444</v>
      </c>
      <c r="M37" s="43">
        <v>0.20848900000000001</v>
      </c>
      <c r="N37" s="46">
        <v>0.20696229999999999</v>
      </c>
      <c r="O37" s="47">
        <v>1.2030293254484231E-2</v>
      </c>
      <c r="P37" s="43"/>
      <c r="Q37" s="124">
        <v>108</v>
      </c>
      <c r="R37" s="43">
        <v>0.96430300000000002</v>
      </c>
      <c r="S37" s="43">
        <v>0.96159600000000001</v>
      </c>
      <c r="T37" s="43">
        <v>0.962252</v>
      </c>
      <c r="U37" s="43">
        <v>1.007809</v>
      </c>
      <c r="V37" s="43">
        <v>0.96817600000000004</v>
      </c>
      <c r="W37" s="43">
        <v>1.017031</v>
      </c>
      <c r="X37" s="43">
        <v>0.95586400000000005</v>
      </c>
      <c r="Y37" s="43">
        <v>0.99036199999999996</v>
      </c>
      <c r="Z37" s="43">
        <v>0.97157300000000002</v>
      </c>
      <c r="AA37" s="43">
        <v>0.97200299999999995</v>
      </c>
      <c r="AB37" s="46">
        <v>0.97709690000000005</v>
      </c>
      <c r="AC37" s="47">
        <v>2.0883648385226591E-2</v>
      </c>
      <c r="AD37" s="275"/>
    </row>
    <row r="38" spans="2:30" x14ac:dyDescent="0.25">
      <c r="B38" s="274"/>
      <c r="C38" s="124">
        <v>112</v>
      </c>
      <c r="D38" s="43">
        <v>0.26825500000000002</v>
      </c>
      <c r="E38" s="43">
        <v>0.22487099999999999</v>
      </c>
      <c r="F38" s="43">
        <v>0.21643699999999999</v>
      </c>
      <c r="G38" s="43">
        <v>0.26627000000000001</v>
      </c>
      <c r="H38" s="43">
        <v>0.25002400000000002</v>
      </c>
      <c r="I38" s="43">
        <v>0.194796</v>
      </c>
      <c r="J38" s="43">
        <v>0.20041700000000001</v>
      </c>
      <c r="K38" s="43">
        <v>0.20763899999999999</v>
      </c>
      <c r="L38" s="43">
        <v>0.18310299999999999</v>
      </c>
      <c r="M38" s="43">
        <v>0.21787599999999999</v>
      </c>
      <c r="N38" s="46">
        <v>0.22296879999999999</v>
      </c>
      <c r="O38" s="47">
        <v>2.9545844204106764E-2</v>
      </c>
      <c r="P38" s="43"/>
      <c r="Q38" s="124">
        <v>112</v>
      </c>
      <c r="R38" s="43">
        <v>0.95593099999999998</v>
      </c>
      <c r="S38" s="43">
        <v>0.949654</v>
      </c>
      <c r="T38" s="43">
        <v>0.96380100000000002</v>
      </c>
      <c r="U38" s="43">
        <v>1.0375270000000001</v>
      </c>
      <c r="V38" s="43">
        <v>0.97075599999999995</v>
      </c>
      <c r="W38" s="43">
        <v>1.0349630000000001</v>
      </c>
      <c r="X38" s="43">
        <v>0.94170299999999996</v>
      </c>
      <c r="Y38" s="43">
        <v>1.007001</v>
      </c>
      <c r="Z38" s="43">
        <v>0.98336699999999999</v>
      </c>
      <c r="AA38" s="43">
        <v>0.98024999999999995</v>
      </c>
      <c r="AB38" s="46">
        <v>0.98249530000000007</v>
      </c>
      <c r="AC38" s="47">
        <v>3.3867701575558885E-2</v>
      </c>
      <c r="AD38" s="275"/>
    </row>
    <row r="39" spans="2:30" x14ac:dyDescent="0.25">
      <c r="B39" s="274"/>
      <c r="C39" s="124">
        <v>116</v>
      </c>
      <c r="D39" s="43">
        <v>0.17854600000000001</v>
      </c>
      <c r="E39" s="43">
        <v>0.14407900000000001</v>
      </c>
      <c r="F39" s="43">
        <v>0.221385</v>
      </c>
      <c r="G39" s="43">
        <v>0.22118599999999999</v>
      </c>
      <c r="H39" s="43">
        <v>0.24454300000000001</v>
      </c>
      <c r="I39" s="43">
        <v>0.20596800000000001</v>
      </c>
      <c r="J39" s="43">
        <v>0.234432</v>
      </c>
      <c r="K39" s="43">
        <v>0.20810600000000001</v>
      </c>
      <c r="L39" s="43">
        <v>0.21615400000000001</v>
      </c>
      <c r="M39" s="43">
        <v>0.18035200000000001</v>
      </c>
      <c r="N39" s="46">
        <v>0.20547509999999999</v>
      </c>
      <c r="O39" s="47">
        <v>3.0021827857040596E-2</v>
      </c>
      <c r="P39" s="43"/>
      <c r="Q39" s="124">
        <v>116</v>
      </c>
      <c r="R39" s="43">
        <v>0.97268200000000005</v>
      </c>
      <c r="S39" s="43">
        <v>0.94274500000000006</v>
      </c>
      <c r="T39" s="43">
        <v>0.95528400000000002</v>
      </c>
      <c r="U39" s="43">
        <v>0.97365599999999997</v>
      </c>
      <c r="V39" s="43">
        <v>0.97322900000000001</v>
      </c>
      <c r="W39" s="43">
        <v>1.008372</v>
      </c>
      <c r="X39" s="43">
        <v>0.94211999999999996</v>
      </c>
      <c r="Y39" s="43">
        <v>0.99226199999999998</v>
      </c>
      <c r="Z39" s="43">
        <v>1.040802</v>
      </c>
      <c r="AA39" s="43">
        <v>0.97510799999999997</v>
      </c>
      <c r="AB39" s="46">
        <v>0.97762600000000011</v>
      </c>
      <c r="AC39" s="47">
        <v>3.0171986856832762E-2</v>
      </c>
      <c r="AD39" s="275"/>
    </row>
    <row r="40" spans="2:30" x14ac:dyDescent="0.25">
      <c r="B40" s="274"/>
      <c r="C40" s="124">
        <v>120</v>
      </c>
      <c r="D40" s="43">
        <v>0.18472</v>
      </c>
      <c r="E40" s="43">
        <v>0.17707100000000001</v>
      </c>
      <c r="F40" s="43">
        <v>0.199104</v>
      </c>
      <c r="G40" s="43">
        <v>0.243868</v>
      </c>
      <c r="H40" s="43">
        <v>0.22245300000000001</v>
      </c>
      <c r="I40" s="43">
        <v>0.22469</v>
      </c>
      <c r="J40" s="43">
        <v>0.23480899999999999</v>
      </c>
      <c r="K40" s="43">
        <v>0.22401399999999999</v>
      </c>
      <c r="L40" s="43">
        <v>0.204793</v>
      </c>
      <c r="M40" s="43">
        <v>0.20460800000000001</v>
      </c>
      <c r="N40" s="46">
        <v>0.21201300000000001</v>
      </c>
      <c r="O40" s="47">
        <v>2.1570500663843872E-2</v>
      </c>
      <c r="P40" s="43"/>
      <c r="Q40" s="124">
        <v>120</v>
      </c>
      <c r="R40" s="43">
        <v>0.95894000000000001</v>
      </c>
      <c r="S40" s="43">
        <v>0.93107499999999999</v>
      </c>
      <c r="T40" s="43">
        <v>0.96050899999999995</v>
      </c>
      <c r="U40" s="43">
        <v>1.034154</v>
      </c>
      <c r="V40" s="43">
        <v>0.96334500000000001</v>
      </c>
      <c r="W40" s="43">
        <v>1.020837</v>
      </c>
      <c r="X40" s="43">
        <v>0.93038399999999999</v>
      </c>
      <c r="Y40" s="43">
        <v>0.97418800000000005</v>
      </c>
      <c r="Z40" s="43">
        <v>1.011849</v>
      </c>
      <c r="AA40" s="43">
        <v>0.96985100000000002</v>
      </c>
      <c r="AB40" s="46">
        <v>0.97551320000000019</v>
      </c>
      <c r="AC40" s="47">
        <v>3.5755897222385265E-2</v>
      </c>
      <c r="AD40" s="275"/>
    </row>
    <row r="41" spans="2:30" x14ac:dyDescent="0.25">
      <c r="B41" s="274"/>
      <c r="C41" s="124">
        <v>124</v>
      </c>
      <c r="D41" s="43">
        <v>0.199155</v>
      </c>
      <c r="E41" s="43">
        <v>0.161777</v>
      </c>
      <c r="F41" s="43">
        <v>0.194159</v>
      </c>
      <c r="G41" s="43">
        <v>0.24814600000000001</v>
      </c>
      <c r="H41" s="43">
        <v>0.177786</v>
      </c>
      <c r="I41" s="43">
        <v>0.23902499999999999</v>
      </c>
      <c r="J41" s="43">
        <v>0.21456</v>
      </c>
      <c r="K41" s="43">
        <v>0.24593599999999999</v>
      </c>
      <c r="L41" s="43">
        <v>0.18396199999999999</v>
      </c>
      <c r="M41" s="43">
        <v>0.19702900000000001</v>
      </c>
      <c r="N41" s="46">
        <v>0.20615350000000002</v>
      </c>
      <c r="O41" s="47">
        <v>2.9888268100636949E-2</v>
      </c>
      <c r="P41" s="43"/>
      <c r="Q41" s="124">
        <v>124</v>
      </c>
      <c r="R41" s="43">
        <v>0.94206800000000002</v>
      </c>
      <c r="S41" s="43">
        <v>0.91522999999999999</v>
      </c>
      <c r="T41" s="43">
        <v>0.96895200000000004</v>
      </c>
      <c r="U41" s="43">
        <v>1.0042599999999999</v>
      </c>
      <c r="V41" s="43">
        <v>0.95105399999999995</v>
      </c>
      <c r="W41" s="43">
        <v>1.0162439999999999</v>
      </c>
      <c r="X41" s="43">
        <v>0.926979</v>
      </c>
      <c r="Y41" s="43">
        <v>0.99573299999999998</v>
      </c>
      <c r="Z41" s="43">
        <v>1.006321</v>
      </c>
      <c r="AA41" s="43">
        <v>0.96712699999999996</v>
      </c>
      <c r="AB41" s="46">
        <v>0.96939679999999995</v>
      </c>
      <c r="AC41" s="47">
        <v>3.5416691415834478E-2</v>
      </c>
      <c r="AD41" s="275"/>
    </row>
    <row r="42" spans="2:30" x14ac:dyDescent="0.25">
      <c r="B42" s="274"/>
      <c r="C42" s="124">
        <v>128</v>
      </c>
      <c r="D42" s="43">
        <v>0.21074200000000001</v>
      </c>
      <c r="E42" s="43">
        <v>0.206319</v>
      </c>
      <c r="F42" s="43">
        <v>0.22067200000000001</v>
      </c>
      <c r="G42" s="43">
        <v>0.23707500000000001</v>
      </c>
      <c r="H42" s="43">
        <v>0.19330800000000001</v>
      </c>
      <c r="I42" s="43">
        <v>0.21793299999999999</v>
      </c>
      <c r="J42" s="43">
        <v>0.21423500000000001</v>
      </c>
      <c r="K42" s="43">
        <v>0.25378699999999998</v>
      </c>
      <c r="L42" s="43">
        <v>0.2467</v>
      </c>
      <c r="M42" s="43">
        <v>0.192136</v>
      </c>
      <c r="N42" s="46">
        <v>0.21929070000000001</v>
      </c>
      <c r="O42" s="47">
        <v>2.0924947662485982E-2</v>
      </c>
      <c r="P42" s="43"/>
      <c r="Q42" s="124">
        <v>128</v>
      </c>
      <c r="R42" s="43">
        <v>0.93783899999999998</v>
      </c>
      <c r="S42" s="43">
        <v>0.92259500000000005</v>
      </c>
      <c r="T42" s="43">
        <v>0.995224</v>
      </c>
      <c r="U42" s="43">
        <v>1.011776</v>
      </c>
      <c r="V42" s="43">
        <v>0.953291</v>
      </c>
      <c r="W42" s="43">
        <v>1.0176510000000001</v>
      </c>
      <c r="X42" s="43">
        <v>0.94746699999999995</v>
      </c>
      <c r="Y42" s="43">
        <v>0.98711599999999999</v>
      </c>
      <c r="Z42" s="43">
        <v>1.032786</v>
      </c>
      <c r="AA42" s="43">
        <v>0.96876300000000004</v>
      </c>
      <c r="AB42" s="46">
        <v>0.97745080000000006</v>
      </c>
      <c r="AC42" s="47">
        <v>3.712144945026917E-2</v>
      </c>
      <c r="AD42" s="275"/>
    </row>
    <row r="43" spans="2:30" x14ac:dyDescent="0.25">
      <c r="B43" s="274"/>
      <c r="C43" s="124">
        <v>132</v>
      </c>
      <c r="D43" s="43">
        <v>0.25587799999999999</v>
      </c>
      <c r="E43" s="43">
        <v>0.187643</v>
      </c>
      <c r="F43" s="43">
        <v>0.206569</v>
      </c>
      <c r="G43" s="43">
        <v>0.22614500000000001</v>
      </c>
      <c r="H43" s="43">
        <v>0.20675299999999999</v>
      </c>
      <c r="I43" s="43">
        <v>0.221613</v>
      </c>
      <c r="J43" s="43">
        <v>0.26294699999999999</v>
      </c>
      <c r="K43" s="43">
        <v>0.200235</v>
      </c>
      <c r="L43" s="43">
        <v>0.18689</v>
      </c>
      <c r="M43" s="43">
        <v>0.18937100000000001</v>
      </c>
      <c r="N43" s="46">
        <v>0.21440439999999999</v>
      </c>
      <c r="O43" s="47">
        <v>2.7257708957283869E-2</v>
      </c>
      <c r="P43" s="43"/>
      <c r="Q43" s="124">
        <v>132</v>
      </c>
      <c r="R43" s="43">
        <v>0.94398199999999999</v>
      </c>
      <c r="S43" s="43">
        <v>0.98243199999999997</v>
      </c>
      <c r="T43" s="43">
        <v>0.97611300000000001</v>
      </c>
      <c r="U43" s="43">
        <v>1.0060549999999999</v>
      </c>
      <c r="V43" s="43">
        <v>0.95586700000000002</v>
      </c>
      <c r="W43" s="43">
        <v>1.023317</v>
      </c>
      <c r="X43" s="43">
        <v>0.94951200000000002</v>
      </c>
      <c r="Y43" s="43">
        <v>0.97566699999999995</v>
      </c>
      <c r="Z43" s="43">
        <v>0.98711400000000005</v>
      </c>
      <c r="AA43" s="43">
        <v>0.96376499999999998</v>
      </c>
      <c r="AB43" s="46">
        <v>0.97638240000000009</v>
      </c>
      <c r="AC43" s="47">
        <v>2.4916647439011529E-2</v>
      </c>
      <c r="AD43" s="275"/>
    </row>
    <row r="44" spans="2:30" x14ac:dyDescent="0.25">
      <c r="B44" s="274"/>
      <c r="C44" s="124">
        <v>136</v>
      </c>
      <c r="D44" s="43">
        <v>0.18618499999999999</v>
      </c>
      <c r="E44" s="43">
        <v>0.17289399999999999</v>
      </c>
      <c r="F44" s="43">
        <v>0.203509</v>
      </c>
      <c r="G44" s="43">
        <v>0.23122400000000001</v>
      </c>
      <c r="H44" s="43">
        <v>0.18832599999999999</v>
      </c>
      <c r="I44" s="43">
        <v>0.22241900000000001</v>
      </c>
      <c r="J44" s="43">
        <v>0.19226299999999999</v>
      </c>
      <c r="K44" s="43">
        <v>0.23532700000000001</v>
      </c>
      <c r="L44" s="43">
        <v>0.204786</v>
      </c>
      <c r="M44" s="43">
        <v>0.20598</v>
      </c>
      <c r="N44" s="46">
        <v>0.20429130000000001</v>
      </c>
      <c r="O44" s="47">
        <v>2.0369111397462152E-2</v>
      </c>
      <c r="P44" s="43"/>
      <c r="Q44" s="124">
        <v>136</v>
      </c>
      <c r="R44" s="43">
        <v>0.97457800000000006</v>
      </c>
      <c r="S44" s="43">
        <v>0.95296000000000003</v>
      </c>
      <c r="T44" s="43">
        <v>0.97137099999999998</v>
      </c>
      <c r="U44" s="43">
        <v>1.031096</v>
      </c>
      <c r="V44" s="43">
        <v>0.94467699999999999</v>
      </c>
      <c r="W44" s="43">
        <v>1.0224089999999999</v>
      </c>
      <c r="X44" s="43">
        <v>0.93577600000000005</v>
      </c>
      <c r="Y44" s="43">
        <v>0.97443299999999999</v>
      </c>
      <c r="Z44" s="43">
        <v>0.98296300000000003</v>
      </c>
      <c r="AA44" s="43">
        <v>0.97277199999999997</v>
      </c>
      <c r="AB44" s="46">
        <v>0.97630349999999988</v>
      </c>
      <c r="AC44" s="47">
        <v>3.0556312398404485E-2</v>
      </c>
      <c r="AD44" s="275"/>
    </row>
    <row r="45" spans="2:30" x14ac:dyDescent="0.25">
      <c r="B45" s="274"/>
      <c r="C45" s="124">
        <v>140</v>
      </c>
      <c r="D45" s="43">
        <v>0.174485</v>
      </c>
      <c r="E45" s="43">
        <v>0.17130699999999999</v>
      </c>
      <c r="F45" s="43">
        <v>0.273839</v>
      </c>
      <c r="G45" s="43">
        <v>0.234207</v>
      </c>
      <c r="H45" s="43">
        <v>0.20869299999999999</v>
      </c>
      <c r="I45" s="43">
        <v>0.222881</v>
      </c>
      <c r="J45" s="43">
        <v>0.19708400000000001</v>
      </c>
      <c r="K45" s="43">
        <v>0.21049300000000001</v>
      </c>
      <c r="L45" s="43">
        <v>0.21257100000000001</v>
      </c>
      <c r="M45" s="43">
        <v>0.172736</v>
      </c>
      <c r="N45" s="46">
        <v>0.2078296</v>
      </c>
      <c r="O45" s="47">
        <v>3.1802627659431662E-2</v>
      </c>
      <c r="P45" s="43"/>
      <c r="Q45" s="124">
        <v>140</v>
      </c>
      <c r="R45" s="43">
        <v>0.95278700000000005</v>
      </c>
      <c r="S45" s="43">
        <v>0.93948100000000001</v>
      </c>
      <c r="T45" s="43">
        <v>0.94663900000000001</v>
      </c>
      <c r="U45" s="43">
        <v>1.0252129999999999</v>
      </c>
      <c r="V45" s="43">
        <v>0.95197399999999999</v>
      </c>
      <c r="W45" s="43">
        <v>1.026262</v>
      </c>
      <c r="X45" s="43">
        <v>0.93240500000000004</v>
      </c>
      <c r="Y45" s="43">
        <v>0.98734999999999995</v>
      </c>
      <c r="Z45" s="43">
        <v>0.98180000000000001</v>
      </c>
      <c r="AA45" s="43">
        <v>0.95725400000000005</v>
      </c>
      <c r="AB45" s="46">
        <v>0.97011650000000016</v>
      </c>
      <c r="AC45" s="47">
        <v>3.3875965026844597E-2</v>
      </c>
      <c r="AD45" s="275"/>
    </row>
    <row r="46" spans="2:30" x14ac:dyDescent="0.25">
      <c r="B46" s="274"/>
      <c r="C46" s="124">
        <v>144</v>
      </c>
      <c r="D46" s="43">
        <v>0.25221399999999999</v>
      </c>
      <c r="E46" s="43">
        <v>0.191966</v>
      </c>
      <c r="F46" s="43">
        <v>0.257108</v>
      </c>
      <c r="G46" s="43">
        <v>0.21774399999999999</v>
      </c>
      <c r="H46" s="43">
        <v>0.20041300000000001</v>
      </c>
      <c r="I46" s="43">
        <v>0.21254500000000001</v>
      </c>
      <c r="J46" s="43">
        <v>0.219274</v>
      </c>
      <c r="K46" s="43">
        <v>0.223884</v>
      </c>
      <c r="L46" s="43">
        <v>0.23541699999999999</v>
      </c>
      <c r="M46" s="43">
        <v>0.20963999999999999</v>
      </c>
      <c r="N46" s="46">
        <v>0.22202049999999995</v>
      </c>
      <c r="O46" s="47">
        <v>2.0988805387899309E-2</v>
      </c>
      <c r="P46" s="43"/>
      <c r="Q46" s="124">
        <v>144</v>
      </c>
      <c r="R46" s="43">
        <v>0.99713499999999999</v>
      </c>
      <c r="S46" s="43">
        <v>0.97550099999999995</v>
      </c>
      <c r="T46" s="43">
        <v>0.94396599999999997</v>
      </c>
      <c r="U46" s="43">
        <v>1.0106980000000001</v>
      </c>
      <c r="V46" s="43">
        <v>0.95246600000000003</v>
      </c>
      <c r="W46" s="43">
        <v>1.025207</v>
      </c>
      <c r="X46" s="43">
        <v>0.93946600000000002</v>
      </c>
      <c r="Y46" s="43">
        <v>1.0005269999999999</v>
      </c>
      <c r="Z46" s="43">
        <v>1.0093669999999999</v>
      </c>
      <c r="AA46" s="43">
        <v>0.96685100000000002</v>
      </c>
      <c r="AB46" s="46">
        <v>0.98211840000000006</v>
      </c>
      <c r="AC46" s="47">
        <v>3.0570979667361355E-2</v>
      </c>
      <c r="AD46" s="275"/>
    </row>
    <row r="47" spans="2:30" x14ac:dyDescent="0.25">
      <c r="B47" s="274"/>
      <c r="C47" s="124">
        <v>148</v>
      </c>
      <c r="D47" s="43">
        <v>0.19703999999999999</v>
      </c>
      <c r="E47" s="43">
        <v>0.18169099999999999</v>
      </c>
      <c r="F47" s="43">
        <v>0.27040599999999998</v>
      </c>
      <c r="G47" s="43">
        <v>0.213035</v>
      </c>
      <c r="H47" s="43">
        <v>0.20128699999999999</v>
      </c>
      <c r="I47" s="43">
        <v>0.193438</v>
      </c>
      <c r="J47" s="43">
        <v>0.25539000000000001</v>
      </c>
      <c r="K47" s="43">
        <v>0.20844799999999999</v>
      </c>
      <c r="L47" s="43">
        <v>0.231879</v>
      </c>
      <c r="M47" s="43">
        <v>0.197135</v>
      </c>
      <c r="N47" s="46">
        <v>0.2149749</v>
      </c>
      <c r="O47" s="47">
        <v>2.874608519220977E-2</v>
      </c>
      <c r="P47" s="43"/>
      <c r="Q47" s="124">
        <v>148</v>
      </c>
      <c r="R47" s="43">
        <v>0.95000600000000002</v>
      </c>
      <c r="S47" s="43">
        <v>0.93740000000000001</v>
      </c>
      <c r="T47" s="43">
        <v>0.962094</v>
      </c>
      <c r="U47" s="43">
        <v>1.0066090000000001</v>
      </c>
      <c r="V47" s="43">
        <v>0.94104299999999996</v>
      </c>
      <c r="W47" s="43">
        <v>0.99606300000000003</v>
      </c>
      <c r="X47" s="43">
        <v>0.95299599999999995</v>
      </c>
      <c r="Y47" s="43">
        <v>0.98129200000000005</v>
      </c>
      <c r="Z47" s="43">
        <v>1.035318</v>
      </c>
      <c r="AA47" s="43">
        <v>0.97468699999999997</v>
      </c>
      <c r="AB47" s="46">
        <v>0.97375079999999981</v>
      </c>
      <c r="AC47" s="47">
        <v>3.1530234057699828E-2</v>
      </c>
      <c r="AD47" s="275"/>
    </row>
    <row r="48" spans="2:30" x14ac:dyDescent="0.25">
      <c r="B48" s="274"/>
      <c r="C48" s="124">
        <v>152</v>
      </c>
      <c r="D48" s="43">
        <v>0.19004799999999999</v>
      </c>
      <c r="E48" s="43">
        <v>0.17788200000000001</v>
      </c>
      <c r="F48" s="43">
        <v>0.20652300000000001</v>
      </c>
      <c r="G48" s="43">
        <v>0.22661800000000001</v>
      </c>
      <c r="H48" s="43">
        <v>0.19339000000000001</v>
      </c>
      <c r="I48" s="43">
        <v>0.197376</v>
      </c>
      <c r="J48" s="43">
        <v>0.206924</v>
      </c>
      <c r="K48" s="43">
        <v>0.201492</v>
      </c>
      <c r="L48" s="43">
        <v>0.224603</v>
      </c>
      <c r="M48" s="43">
        <v>0.20242299999999999</v>
      </c>
      <c r="N48" s="46">
        <v>0.20272790000000002</v>
      </c>
      <c r="O48" s="47">
        <v>1.4820500632194882E-2</v>
      </c>
      <c r="P48" s="43"/>
      <c r="Q48" s="124">
        <v>152</v>
      </c>
      <c r="R48" s="43">
        <v>0.98124100000000003</v>
      </c>
      <c r="S48" s="43">
        <v>0.94440000000000002</v>
      </c>
      <c r="T48" s="43">
        <v>0.95695699999999995</v>
      </c>
      <c r="U48" s="43">
        <v>1.0201750000000001</v>
      </c>
      <c r="V48" s="43">
        <v>0.94481599999999999</v>
      </c>
      <c r="W48" s="43">
        <v>1.0431760000000001</v>
      </c>
      <c r="X48" s="43">
        <v>0.94247400000000003</v>
      </c>
      <c r="Y48" s="43">
        <v>0.97115600000000002</v>
      </c>
      <c r="Z48" s="43">
        <v>1.0285390000000001</v>
      </c>
      <c r="AA48" s="43">
        <v>0.95538299999999998</v>
      </c>
      <c r="AB48" s="46">
        <v>0.97883169999999997</v>
      </c>
      <c r="AC48" s="47">
        <v>3.8119447297060016E-2</v>
      </c>
      <c r="AD48" s="275"/>
    </row>
    <row r="49" spans="2:30" x14ac:dyDescent="0.25">
      <c r="B49" s="274"/>
      <c r="C49" s="124">
        <v>156</v>
      </c>
      <c r="D49" s="43">
        <v>0.24767400000000001</v>
      </c>
      <c r="E49" s="43">
        <v>0.18306700000000001</v>
      </c>
      <c r="F49" s="43">
        <v>0.21668299999999999</v>
      </c>
      <c r="G49" s="43">
        <v>0.20632600000000001</v>
      </c>
      <c r="H49" s="43">
        <v>0.20679500000000001</v>
      </c>
      <c r="I49" s="43">
        <v>0.22266900000000001</v>
      </c>
      <c r="J49" s="43">
        <v>0.21756</v>
      </c>
      <c r="K49" s="43">
        <v>0.20200099999999999</v>
      </c>
      <c r="L49" s="43">
        <v>0.22284200000000001</v>
      </c>
      <c r="M49" s="43">
        <v>0.20460700000000001</v>
      </c>
      <c r="N49" s="46">
        <v>0.2130224</v>
      </c>
      <c r="O49" s="47">
        <v>1.6988372207679778E-2</v>
      </c>
      <c r="P49" s="43"/>
      <c r="Q49" s="124">
        <v>156</v>
      </c>
      <c r="R49" s="43">
        <v>0.94951600000000003</v>
      </c>
      <c r="S49" s="43">
        <v>0.92551700000000003</v>
      </c>
      <c r="T49" s="43">
        <v>0.94470200000000004</v>
      </c>
      <c r="U49" s="43">
        <v>1.0215959999999999</v>
      </c>
      <c r="V49" s="43">
        <v>0.94924900000000001</v>
      </c>
      <c r="W49" s="43">
        <v>1.008399</v>
      </c>
      <c r="X49" s="43">
        <v>0.93444099999999997</v>
      </c>
      <c r="Y49" s="43">
        <v>0.95896899999999996</v>
      </c>
      <c r="Z49" s="43">
        <v>1.0028379999999999</v>
      </c>
      <c r="AA49" s="43">
        <v>0.95752899999999996</v>
      </c>
      <c r="AB49" s="46">
        <v>0.96527559999999979</v>
      </c>
      <c r="AC49" s="47">
        <v>3.333723433906563E-2</v>
      </c>
      <c r="AD49" s="275"/>
    </row>
    <row r="50" spans="2:30" x14ac:dyDescent="0.25">
      <c r="B50" s="274"/>
      <c r="C50" s="124">
        <v>160</v>
      </c>
      <c r="D50" s="43">
        <v>0.25525799999999998</v>
      </c>
      <c r="E50" s="43">
        <v>0.19369600000000001</v>
      </c>
      <c r="F50" s="43">
        <v>0.23116100000000001</v>
      </c>
      <c r="G50" s="43">
        <v>0.22184999999999999</v>
      </c>
      <c r="H50" s="43">
        <v>0.20977999999999999</v>
      </c>
      <c r="I50" s="43">
        <v>0.215754</v>
      </c>
      <c r="J50" s="43">
        <v>0.19131799999999999</v>
      </c>
      <c r="K50" s="43">
        <v>0.17046</v>
      </c>
      <c r="L50" s="43">
        <v>0.27537600000000001</v>
      </c>
      <c r="M50" s="43">
        <v>0.208929</v>
      </c>
      <c r="N50" s="46">
        <v>0.2173582</v>
      </c>
      <c r="O50" s="47">
        <v>3.08790478868761E-2</v>
      </c>
      <c r="P50" s="43"/>
      <c r="Q50" s="124">
        <v>160</v>
      </c>
      <c r="R50" s="43">
        <v>0.95349600000000001</v>
      </c>
      <c r="S50" s="43">
        <v>0.92771300000000001</v>
      </c>
      <c r="T50" s="43">
        <v>0.97497800000000001</v>
      </c>
      <c r="U50" s="43">
        <v>0.98511400000000005</v>
      </c>
      <c r="V50" s="43">
        <v>0.95230099999999995</v>
      </c>
      <c r="W50" s="43">
        <v>1.0427660000000001</v>
      </c>
      <c r="X50" s="43">
        <v>0.93020899999999995</v>
      </c>
      <c r="Y50" s="43">
        <v>0.984711</v>
      </c>
      <c r="Z50" s="43">
        <v>1.041798</v>
      </c>
      <c r="AA50" s="43">
        <v>0.95561200000000002</v>
      </c>
      <c r="AB50" s="46">
        <v>0.97486980000000012</v>
      </c>
      <c r="AC50" s="47">
        <v>4.0615386044098034E-2</v>
      </c>
      <c r="AD50" s="275"/>
    </row>
    <row r="51" spans="2:30" x14ac:dyDescent="0.25">
      <c r="B51" s="274"/>
      <c r="C51" s="124">
        <v>164</v>
      </c>
      <c r="D51" s="43">
        <v>0.248886</v>
      </c>
      <c r="E51" s="43">
        <v>0.214147</v>
      </c>
      <c r="F51" s="43">
        <v>0.21359800000000001</v>
      </c>
      <c r="G51" s="43">
        <v>0.23802999999999999</v>
      </c>
      <c r="H51" s="43">
        <v>0.21051300000000001</v>
      </c>
      <c r="I51" s="43">
        <v>0.23336599999999999</v>
      </c>
      <c r="J51" s="43">
        <v>0.217752</v>
      </c>
      <c r="K51" s="43">
        <v>0.18873799999999999</v>
      </c>
      <c r="L51" s="43">
        <v>0.250197</v>
      </c>
      <c r="M51" s="43">
        <v>0.19638800000000001</v>
      </c>
      <c r="N51" s="46">
        <v>0.22116150000000001</v>
      </c>
      <c r="O51" s="47">
        <v>2.0927490990719996E-2</v>
      </c>
      <c r="P51" s="43"/>
      <c r="Q51" s="124">
        <v>164</v>
      </c>
      <c r="R51" s="43">
        <v>0.97079700000000002</v>
      </c>
      <c r="S51" s="43">
        <v>0.96459399999999995</v>
      </c>
      <c r="T51" s="43">
        <v>0.96417600000000003</v>
      </c>
      <c r="U51" s="43">
        <v>1.023949</v>
      </c>
      <c r="V51" s="43">
        <v>0.95002900000000001</v>
      </c>
      <c r="W51" s="43">
        <v>1.0231129999999999</v>
      </c>
      <c r="X51" s="43">
        <v>0.94164899999999996</v>
      </c>
      <c r="Y51" s="43">
        <v>0.97921199999999997</v>
      </c>
      <c r="Z51" s="43">
        <v>1.003962</v>
      </c>
      <c r="AA51" s="43">
        <v>0.95179000000000002</v>
      </c>
      <c r="AB51" s="46">
        <v>0.97732710000000012</v>
      </c>
      <c r="AC51" s="47">
        <v>2.9871768494498088E-2</v>
      </c>
      <c r="AD51" s="275"/>
    </row>
    <row r="52" spans="2:30" x14ac:dyDescent="0.25">
      <c r="B52" s="274"/>
      <c r="C52" s="124">
        <v>168</v>
      </c>
      <c r="D52" s="43">
        <v>0.25737199999999999</v>
      </c>
      <c r="E52" s="43">
        <v>0.22600100000000001</v>
      </c>
      <c r="F52" s="43">
        <v>0.18348</v>
      </c>
      <c r="G52" s="43">
        <v>0.216199</v>
      </c>
      <c r="H52" s="43">
        <v>0.19858799999999999</v>
      </c>
      <c r="I52" s="43">
        <v>0.27304200000000001</v>
      </c>
      <c r="J52" s="43">
        <v>0.17688899999999999</v>
      </c>
      <c r="K52" s="43">
        <v>0.17130999999999999</v>
      </c>
      <c r="L52" s="43">
        <v>0.24373800000000001</v>
      </c>
      <c r="M52" s="43">
        <v>0.206043</v>
      </c>
      <c r="N52" s="46">
        <v>0.21526620000000002</v>
      </c>
      <c r="O52" s="47">
        <v>3.4667051574145132E-2</v>
      </c>
      <c r="P52" s="43"/>
      <c r="Q52" s="124">
        <v>168</v>
      </c>
      <c r="R52" s="43">
        <v>0.94630899999999996</v>
      </c>
      <c r="S52" s="43">
        <v>0.93397799999999997</v>
      </c>
      <c r="T52" s="43">
        <v>0.97677400000000003</v>
      </c>
      <c r="U52" s="43">
        <v>0.99956100000000003</v>
      </c>
      <c r="V52" s="43">
        <v>0.93657400000000002</v>
      </c>
      <c r="W52" s="43">
        <v>1.019088</v>
      </c>
      <c r="X52" s="43">
        <v>0.92855200000000004</v>
      </c>
      <c r="Y52" s="43">
        <v>0.99368100000000004</v>
      </c>
      <c r="Z52" s="43">
        <v>1.083161</v>
      </c>
      <c r="AA52" s="43">
        <v>0.952515</v>
      </c>
      <c r="AB52" s="46">
        <v>0.97701930000000003</v>
      </c>
      <c r="AC52" s="47">
        <v>4.8537127676884867E-2</v>
      </c>
      <c r="AD52" s="275"/>
    </row>
    <row r="53" spans="2:30" x14ac:dyDescent="0.25">
      <c r="B53" s="274"/>
      <c r="C53" s="124">
        <v>172</v>
      </c>
      <c r="D53" s="43">
        <v>0.217141</v>
      </c>
      <c r="E53" s="43">
        <v>0.20516699999999999</v>
      </c>
      <c r="F53" s="43">
        <v>0.20868400000000001</v>
      </c>
      <c r="G53" s="43">
        <v>0.26253900000000002</v>
      </c>
      <c r="H53" s="43">
        <v>0.21193300000000001</v>
      </c>
      <c r="I53" s="43">
        <v>0.232403</v>
      </c>
      <c r="J53" s="43">
        <v>0.21193799999999999</v>
      </c>
      <c r="K53" s="43">
        <v>0.152617</v>
      </c>
      <c r="L53" s="43">
        <v>0.231854</v>
      </c>
      <c r="M53" s="43">
        <v>0.19314500000000001</v>
      </c>
      <c r="N53" s="46">
        <v>0.21274209999999999</v>
      </c>
      <c r="O53" s="47">
        <v>2.8528977071859279E-2</v>
      </c>
      <c r="P53" s="43"/>
      <c r="Q53" s="124">
        <v>172</v>
      </c>
      <c r="R53" s="43">
        <v>0.98643999999999998</v>
      </c>
      <c r="S53" s="43">
        <v>0.96989499999999995</v>
      </c>
      <c r="T53" s="43">
        <v>0.96272999999999997</v>
      </c>
      <c r="U53" s="43">
        <v>1.008448</v>
      </c>
      <c r="V53" s="43">
        <v>0.94868699999999995</v>
      </c>
      <c r="W53" s="43">
        <v>1.024966</v>
      </c>
      <c r="X53" s="43">
        <v>0.94203199999999998</v>
      </c>
      <c r="Y53" s="43">
        <v>0.990232</v>
      </c>
      <c r="Z53" s="43">
        <v>1.021234</v>
      </c>
      <c r="AA53" s="43">
        <v>0.95824100000000001</v>
      </c>
      <c r="AB53" s="46">
        <v>0.98129049999999984</v>
      </c>
      <c r="AC53" s="47">
        <v>2.9733776410189004E-2</v>
      </c>
      <c r="AD53" s="275"/>
    </row>
    <row r="54" spans="2:30" x14ac:dyDescent="0.25">
      <c r="B54" s="274"/>
      <c r="C54" s="124">
        <v>176</v>
      </c>
      <c r="D54" s="43">
        <v>0.25858500000000001</v>
      </c>
      <c r="E54" s="43">
        <v>0.19284999999999999</v>
      </c>
      <c r="F54" s="43">
        <v>0.205038</v>
      </c>
      <c r="G54" s="43">
        <v>0.248228</v>
      </c>
      <c r="H54" s="43">
        <v>0.23162099999999999</v>
      </c>
      <c r="I54" s="43">
        <v>0.22916500000000001</v>
      </c>
      <c r="J54" s="43">
        <v>0.24454100000000001</v>
      </c>
      <c r="K54" s="43">
        <v>0.181232</v>
      </c>
      <c r="L54" s="43">
        <v>0.239098</v>
      </c>
      <c r="M54" s="43">
        <v>0.207061</v>
      </c>
      <c r="N54" s="46">
        <v>0.22374189999999999</v>
      </c>
      <c r="O54" s="47">
        <v>2.5740160348503301E-2</v>
      </c>
      <c r="P54" s="43"/>
      <c r="Q54" s="124">
        <v>176</v>
      </c>
      <c r="R54" s="43">
        <v>0.98698799999999998</v>
      </c>
      <c r="S54" s="43">
        <v>0.98985699999999999</v>
      </c>
      <c r="T54" s="43">
        <v>0.96464499999999997</v>
      </c>
      <c r="U54" s="43">
        <v>1.016337</v>
      </c>
      <c r="V54" s="43">
        <v>0.94890799999999997</v>
      </c>
      <c r="W54" s="43">
        <v>1.008634</v>
      </c>
      <c r="X54" s="43">
        <v>0.95765500000000003</v>
      </c>
      <c r="Y54" s="43">
        <v>0.97223599999999999</v>
      </c>
      <c r="Z54" s="43">
        <v>1.061137</v>
      </c>
      <c r="AA54" s="43">
        <v>0.97073399999999999</v>
      </c>
      <c r="AB54" s="46">
        <v>0.98771310000000001</v>
      </c>
      <c r="AC54" s="47">
        <v>3.353687147818718E-2</v>
      </c>
      <c r="AD54" s="275"/>
    </row>
    <row r="55" spans="2:30" x14ac:dyDescent="0.25">
      <c r="B55" s="274"/>
      <c r="C55" s="124">
        <v>180</v>
      </c>
      <c r="D55" s="43">
        <v>0.23543900000000001</v>
      </c>
      <c r="E55" s="43">
        <v>0.19612299999999999</v>
      </c>
      <c r="F55" s="43">
        <v>0.21373300000000001</v>
      </c>
      <c r="G55" s="43">
        <v>0.266206</v>
      </c>
      <c r="H55" s="43">
        <v>0.235073</v>
      </c>
      <c r="I55" s="43">
        <v>0.25198999999999999</v>
      </c>
      <c r="J55" s="43">
        <v>0.22791900000000001</v>
      </c>
      <c r="K55" s="43">
        <v>0.18840599999999999</v>
      </c>
      <c r="L55" s="43">
        <v>0.25845699999999999</v>
      </c>
      <c r="M55" s="43">
        <v>0.19581299999999999</v>
      </c>
      <c r="N55" s="46">
        <v>0.22691589999999998</v>
      </c>
      <c r="O55" s="47">
        <v>2.7648278007258806E-2</v>
      </c>
      <c r="P55" s="43"/>
      <c r="Q55" s="124">
        <v>180</v>
      </c>
      <c r="R55" s="43">
        <v>1.0101709999999999</v>
      </c>
      <c r="S55" s="43">
        <v>1.004262</v>
      </c>
      <c r="T55" s="43">
        <v>0.96501899999999996</v>
      </c>
      <c r="U55" s="43">
        <v>1.037409</v>
      </c>
      <c r="V55" s="43">
        <v>0.95113199999999998</v>
      </c>
      <c r="W55" s="43">
        <v>1.032978</v>
      </c>
      <c r="X55" s="43">
        <v>0.94627700000000003</v>
      </c>
      <c r="Y55" s="43">
        <v>0.966248</v>
      </c>
      <c r="Z55" s="43">
        <v>1.0156970000000001</v>
      </c>
      <c r="AA55" s="43">
        <v>0.96821400000000002</v>
      </c>
      <c r="AB55" s="46">
        <v>0.98974069999999992</v>
      </c>
      <c r="AC55" s="47">
        <v>3.4074948289028996E-2</v>
      </c>
      <c r="AD55" s="275"/>
    </row>
    <row r="56" spans="2:30" x14ac:dyDescent="0.25">
      <c r="B56" s="274"/>
      <c r="C56" s="124">
        <v>184</v>
      </c>
      <c r="D56" s="43">
        <v>0.21034700000000001</v>
      </c>
      <c r="E56" s="43">
        <v>0.186108</v>
      </c>
      <c r="F56" s="43">
        <v>0.213977</v>
      </c>
      <c r="G56" s="43">
        <v>0.26522099999999998</v>
      </c>
      <c r="H56" s="43">
        <v>0.219162</v>
      </c>
      <c r="I56" s="43">
        <v>0.23002700000000001</v>
      </c>
      <c r="J56" s="43">
        <v>0.21462300000000001</v>
      </c>
      <c r="K56" s="43">
        <v>0.14405999999999999</v>
      </c>
      <c r="L56" s="43">
        <v>0.27246300000000001</v>
      </c>
      <c r="M56" s="43">
        <v>0.200715</v>
      </c>
      <c r="N56" s="46">
        <v>0.21567030000000004</v>
      </c>
      <c r="O56" s="47">
        <v>3.6752802943902464E-2</v>
      </c>
      <c r="P56" s="43"/>
      <c r="Q56" s="124">
        <v>184</v>
      </c>
      <c r="R56" s="43">
        <v>0.98529599999999995</v>
      </c>
      <c r="S56" s="43">
        <v>0.96298300000000003</v>
      </c>
      <c r="T56" s="43">
        <v>0.949631</v>
      </c>
      <c r="U56" s="43">
        <v>1.067245</v>
      </c>
      <c r="V56" s="43">
        <v>0.95002799999999998</v>
      </c>
      <c r="W56" s="43">
        <v>1.022078</v>
      </c>
      <c r="X56" s="43">
        <v>0.95092200000000005</v>
      </c>
      <c r="Y56" s="43">
        <v>0.97586499999999998</v>
      </c>
      <c r="Z56" s="43">
        <v>1.0553330000000001</v>
      </c>
      <c r="AA56" s="43">
        <v>0.96920899999999999</v>
      </c>
      <c r="AB56" s="46">
        <v>0.98885899999999993</v>
      </c>
      <c r="AC56" s="47">
        <v>4.395678057668314E-2</v>
      </c>
      <c r="AD56" s="275"/>
    </row>
    <row r="57" spans="2:30" x14ac:dyDescent="0.25">
      <c r="B57" s="274"/>
      <c r="C57" s="124">
        <v>188</v>
      </c>
      <c r="D57" s="43">
        <v>0.170595</v>
      </c>
      <c r="E57" s="43">
        <v>0.20738200000000001</v>
      </c>
      <c r="F57" s="43">
        <v>0.22896</v>
      </c>
      <c r="G57" s="43">
        <v>0.22906799999999999</v>
      </c>
      <c r="H57" s="43">
        <v>0.21962000000000001</v>
      </c>
      <c r="I57" s="43">
        <v>0.235988</v>
      </c>
      <c r="J57" s="43">
        <v>0.208068</v>
      </c>
      <c r="K57" s="43">
        <v>0.18065899999999999</v>
      </c>
      <c r="L57" s="43">
        <v>0.25509199999999999</v>
      </c>
      <c r="M57" s="43">
        <v>0.19871900000000001</v>
      </c>
      <c r="N57" s="46">
        <v>0.21341510000000002</v>
      </c>
      <c r="O57" s="47">
        <v>2.5731834945365822E-2</v>
      </c>
      <c r="P57" s="43"/>
      <c r="Q57" s="124">
        <v>188</v>
      </c>
      <c r="R57" s="43">
        <v>0.99279200000000001</v>
      </c>
      <c r="S57" s="43">
        <v>0.97619999999999996</v>
      </c>
      <c r="T57" s="43">
        <v>0.95355900000000005</v>
      </c>
      <c r="U57" s="43">
        <v>0.99839800000000001</v>
      </c>
      <c r="V57" s="43">
        <v>0.94563399999999997</v>
      </c>
      <c r="W57" s="43">
        <v>1.0180169999999999</v>
      </c>
      <c r="X57" s="43">
        <v>0.94683200000000001</v>
      </c>
      <c r="Y57" s="43">
        <v>0.98630799999999996</v>
      </c>
      <c r="Z57" s="43">
        <v>1.036664</v>
      </c>
      <c r="AA57" s="43">
        <v>0.96232899999999999</v>
      </c>
      <c r="AB57" s="46">
        <v>0.98167330000000008</v>
      </c>
      <c r="AC57" s="47">
        <v>3.0690178106901455E-2</v>
      </c>
      <c r="AD57" s="275"/>
    </row>
    <row r="58" spans="2:30" x14ac:dyDescent="0.25">
      <c r="B58" s="274"/>
      <c r="C58" s="124">
        <v>192</v>
      </c>
      <c r="D58" s="43">
        <v>0.25303100000000001</v>
      </c>
      <c r="E58" s="43">
        <v>0.178396</v>
      </c>
      <c r="F58" s="43">
        <v>0.23752300000000001</v>
      </c>
      <c r="G58" s="43">
        <v>0.23331199999999999</v>
      </c>
      <c r="H58" s="43">
        <v>0.21576799999999999</v>
      </c>
      <c r="I58" s="43">
        <v>0.22100600000000001</v>
      </c>
      <c r="J58" s="43">
        <v>0.23128799999999999</v>
      </c>
      <c r="K58" s="43">
        <v>0.18973699999999999</v>
      </c>
      <c r="L58" s="43">
        <v>0.252278</v>
      </c>
      <c r="M58" s="43">
        <v>0.198491</v>
      </c>
      <c r="N58" s="46">
        <v>0.221083</v>
      </c>
      <c r="O58" s="47">
        <v>2.551943071900728E-2</v>
      </c>
      <c r="P58" s="43"/>
      <c r="Q58" s="124">
        <v>192</v>
      </c>
      <c r="R58" s="43">
        <v>1.0110870000000001</v>
      </c>
      <c r="S58" s="43">
        <v>0.97087299999999999</v>
      </c>
      <c r="T58" s="43">
        <v>0.936052</v>
      </c>
      <c r="U58" s="43">
        <v>0.992923</v>
      </c>
      <c r="V58" s="43">
        <v>0.95095700000000005</v>
      </c>
      <c r="W58" s="43">
        <v>1.0326930000000001</v>
      </c>
      <c r="X58" s="43">
        <v>0.96206199999999997</v>
      </c>
      <c r="Y58" s="43">
        <v>0.99240799999999996</v>
      </c>
      <c r="Z58" s="43">
        <v>0.99986799999999998</v>
      </c>
      <c r="AA58" s="43">
        <v>0.97253000000000001</v>
      </c>
      <c r="AB58" s="46">
        <v>0.98214530000000022</v>
      </c>
      <c r="AC58" s="47">
        <v>2.9151763697549737E-2</v>
      </c>
      <c r="AD58" s="275"/>
    </row>
    <row r="59" spans="2:30" x14ac:dyDescent="0.25">
      <c r="B59" s="274"/>
      <c r="C59" s="124">
        <v>196</v>
      </c>
      <c r="D59" s="43">
        <v>0.17747399999999999</v>
      </c>
      <c r="E59" s="43">
        <v>0.155441</v>
      </c>
      <c r="F59" s="43">
        <v>0.23832700000000001</v>
      </c>
      <c r="G59" s="43">
        <v>0.23495199999999999</v>
      </c>
      <c r="H59" s="43">
        <v>0.22422700000000001</v>
      </c>
      <c r="I59" s="43">
        <v>0.23957600000000001</v>
      </c>
      <c r="J59" s="43">
        <v>0.216502</v>
      </c>
      <c r="K59" s="43">
        <v>0.17476</v>
      </c>
      <c r="L59" s="43">
        <v>0.26403500000000002</v>
      </c>
      <c r="M59" s="43">
        <v>0.19280800000000001</v>
      </c>
      <c r="N59" s="46">
        <v>0.2118102</v>
      </c>
      <c r="O59" s="47">
        <v>3.4965864540529551E-2</v>
      </c>
      <c r="P59" s="43"/>
      <c r="Q59" s="124">
        <v>196</v>
      </c>
      <c r="R59" s="43">
        <v>0.96039300000000005</v>
      </c>
      <c r="S59" s="43">
        <v>0.93839099999999998</v>
      </c>
      <c r="T59" s="43">
        <v>0.95211400000000002</v>
      </c>
      <c r="U59" s="43">
        <v>1.0157400000000001</v>
      </c>
      <c r="V59" s="43">
        <v>0.94450400000000001</v>
      </c>
      <c r="W59" s="43">
        <v>1.034484</v>
      </c>
      <c r="X59" s="43">
        <v>0.95679199999999998</v>
      </c>
      <c r="Y59" s="43">
        <v>0.98918799999999996</v>
      </c>
      <c r="Z59" s="43">
        <v>1.022151</v>
      </c>
      <c r="AA59" s="43">
        <v>0.962032</v>
      </c>
      <c r="AB59" s="46">
        <v>0.97757889999999992</v>
      </c>
      <c r="AC59" s="47">
        <v>3.5060521291206029E-2</v>
      </c>
      <c r="AD59" s="275"/>
    </row>
    <row r="60" spans="2:30" x14ac:dyDescent="0.25">
      <c r="B60" s="274"/>
      <c r="C60" s="124">
        <v>200</v>
      </c>
      <c r="D60" s="43">
        <v>0.188497</v>
      </c>
      <c r="E60" s="43">
        <v>0.19669400000000001</v>
      </c>
      <c r="F60" s="43">
        <v>0.216229</v>
      </c>
      <c r="G60" s="43">
        <v>0.24091499999999999</v>
      </c>
      <c r="H60" s="43">
        <v>0.23558699999999999</v>
      </c>
      <c r="I60" s="43">
        <v>0.21232500000000001</v>
      </c>
      <c r="J60" s="43">
        <v>0.213393</v>
      </c>
      <c r="K60" s="43">
        <v>0.188328</v>
      </c>
      <c r="L60" s="43">
        <v>0.25601600000000002</v>
      </c>
      <c r="M60" s="43">
        <v>0.17593</v>
      </c>
      <c r="N60" s="46">
        <v>0.21239140000000001</v>
      </c>
      <c r="O60" s="47">
        <v>2.5811934695235603E-2</v>
      </c>
      <c r="P60" s="43"/>
      <c r="Q60" s="124">
        <v>200</v>
      </c>
      <c r="R60" s="43">
        <v>0.99083200000000005</v>
      </c>
      <c r="S60" s="43">
        <v>0.97219199999999995</v>
      </c>
      <c r="T60" s="43">
        <v>0.97162199999999999</v>
      </c>
      <c r="U60" s="43">
        <v>1.0188999999999999</v>
      </c>
      <c r="V60" s="43">
        <v>0.94628100000000004</v>
      </c>
      <c r="W60" s="43">
        <v>1.0445</v>
      </c>
      <c r="X60" s="43">
        <v>0.947546</v>
      </c>
      <c r="Y60" s="43">
        <v>0.98549900000000001</v>
      </c>
      <c r="Z60" s="43">
        <v>1.077699</v>
      </c>
      <c r="AA60" s="43">
        <v>0.960179</v>
      </c>
      <c r="AB60" s="46">
        <v>0.99152499999999999</v>
      </c>
      <c r="AC60" s="47">
        <v>4.3143340469751379E-2</v>
      </c>
      <c r="AD60" s="275"/>
    </row>
    <row r="61" spans="2:30" x14ac:dyDescent="0.25">
      <c r="B61" s="274"/>
      <c r="C61" s="124">
        <v>204</v>
      </c>
      <c r="D61" s="43">
        <v>0.120101</v>
      </c>
      <c r="E61" s="43">
        <v>0.15112600000000001</v>
      </c>
      <c r="F61" s="43">
        <v>0.22204299999999999</v>
      </c>
      <c r="G61" s="43">
        <v>0.24776999999999999</v>
      </c>
      <c r="H61" s="43">
        <v>0.21413099999999999</v>
      </c>
      <c r="I61" s="43">
        <v>0.25341999999999998</v>
      </c>
      <c r="J61" s="43">
        <v>0.205816</v>
      </c>
      <c r="K61" s="43">
        <v>0.20081299999999999</v>
      </c>
      <c r="L61" s="43">
        <v>0.26413300000000001</v>
      </c>
      <c r="M61" s="43">
        <v>0.203182</v>
      </c>
      <c r="N61" s="46">
        <v>0.20825349999999995</v>
      </c>
      <c r="O61" s="47">
        <v>4.480850291642343E-2</v>
      </c>
      <c r="P61" s="43"/>
      <c r="Q61" s="124">
        <v>204</v>
      </c>
      <c r="R61" s="43">
        <v>0.98894400000000005</v>
      </c>
      <c r="S61" s="43">
        <v>0.96692400000000001</v>
      </c>
      <c r="T61" s="43">
        <v>0.91018299999999996</v>
      </c>
      <c r="U61" s="43">
        <v>1.0459940000000001</v>
      </c>
      <c r="V61" s="43">
        <v>0.94747300000000001</v>
      </c>
      <c r="W61" s="43">
        <v>1.009919</v>
      </c>
      <c r="X61" s="43">
        <v>0.95844799999999997</v>
      </c>
      <c r="Y61" s="43">
        <v>0.98525600000000002</v>
      </c>
      <c r="Z61" s="43">
        <v>1.0252349999999999</v>
      </c>
      <c r="AA61" s="43">
        <v>0.97012799999999999</v>
      </c>
      <c r="AB61" s="46">
        <v>0.9808503999999999</v>
      </c>
      <c r="AC61" s="47">
        <v>3.9528182315350102E-2</v>
      </c>
      <c r="AD61" s="275"/>
    </row>
    <row r="62" spans="2:30" x14ac:dyDescent="0.25">
      <c r="B62" s="274"/>
      <c r="C62" s="124">
        <v>208</v>
      </c>
      <c r="D62" s="43">
        <v>0.2351</v>
      </c>
      <c r="E62" s="43">
        <v>0.19794</v>
      </c>
      <c r="F62" s="43">
        <v>0.22640299999999999</v>
      </c>
      <c r="G62" s="43">
        <v>0.22014600000000001</v>
      </c>
      <c r="H62" s="43">
        <v>0.24796899999999999</v>
      </c>
      <c r="I62" s="43">
        <v>0.26114900000000002</v>
      </c>
      <c r="J62" s="43">
        <v>0.20238400000000001</v>
      </c>
      <c r="K62" s="43">
        <v>0.20254900000000001</v>
      </c>
      <c r="L62" s="43">
        <v>0.24995100000000001</v>
      </c>
      <c r="M62" s="43">
        <v>0.18390699999999999</v>
      </c>
      <c r="N62" s="46">
        <v>0.22274980000000003</v>
      </c>
      <c r="O62" s="47">
        <v>2.5755673363358038E-2</v>
      </c>
      <c r="P62" s="43"/>
      <c r="Q62" s="124">
        <v>208</v>
      </c>
      <c r="R62" s="43">
        <v>1.0113460000000001</v>
      </c>
      <c r="S62" s="43">
        <v>0.98829599999999995</v>
      </c>
      <c r="T62" s="43">
        <v>0.95479999999999998</v>
      </c>
      <c r="U62" s="43">
        <v>1.0256700000000001</v>
      </c>
      <c r="V62" s="43">
        <v>0.95062999999999998</v>
      </c>
      <c r="W62" s="43">
        <v>1.03427</v>
      </c>
      <c r="X62" s="43">
        <v>0.92849700000000002</v>
      </c>
      <c r="Y62" s="43">
        <v>0.96826400000000001</v>
      </c>
      <c r="Z62" s="43">
        <v>1.027828</v>
      </c>
      <c r="AA62" s="43">
        <v>0.95681499999999997</v>
      </c>
      <c r="AB62" s="46">
        <v>0.98464160000000012</v>
      </c>
      <c r="AC62" s="47">
        <v>3.7976489862369699E-2</v>
      </c>
      <c r="AD62" s="275"/>
    </row>
    <row r="63" spans="2:30" x14ac:dyDescent="0.25">
      <c r="B63" s="274"/>
      <c r="C63" s="124">
        <v>212</v>
      </c>
      <c r="D63" s="43">
        <v>0.229349</v>
      </c>
      <c r="E63" s="43">
        <v>0.18526200000000001</v>
      </c>
      <c r="F63" s="43">
        <v>0.20130100000000001</v>
      </c>
      <c r="G63" s="43">
        <v>0.23643400000000001</v>
      </c>
      <c r="H63" s="43">
        <v>0.201764</v>
      </c>
      <c r="I63" s="43">
        <v>0.23250899999999999</v>
      </c>
      <c r="J63" s="43">
        <v>0.19564500000000001</v>
      </c>
      <c r="K63" s="43">
        <v>0.17466699999999999</v>
      </c>
      <c r="L63" s="43">
        <v>0.22017100000000001</v>
      </c>
      <c r="M63" s="43">
        <v>0.15614800000000001</v>
      </c>
      <c r="N63" s="46">
        <v>0.20332500000000003</v>
      </c>
      <c r="O63" s="47">
        <v>2.6557455508973361E-2</v>
      </c>
      <c r="P63" s="43"/>
      <c r="Q63" s="124">
        <v>212</v>
      </c>
      <c r="R63" s="43">
        <v>1.008014</v>
      </c>
      <c r="S63" s="43">
        <v>0.986591</v>
      </c>
      <c r="T63" s="43">
        <v>0.95948699999999998</v>
      </c>
      <c r="U63" s="43">
        <v>1.0524690000000001</v>
      </c>
      <c r="V63" s="43">
        <v>0.94917200000000002</v>
      </c>
      <c r="W63" s="43">
        <v>1.04078</v>
      </c>
      <c r="X63" s="43">
        <v>0.93884800000000002</v>
      </c>
      <c r="Y63" s="43">
        <v>0.97584899999999997</v>
      </c>
      <c r="Z63" s="43">
        <v>1.068784</v>
      </c>
      <c r="AA63" s="43">
        <v>0.95226500000000003</v>
      </c>
      <c r="AB63" s="46">
        <v>0.99322590000000022</v>
      </c>
      <c r="AC63" s="47">
        <v>4.6855144469002671E-2</v>
      </c>
      <c r="AD63" s="275"/>
    </row>
    <row r="64" spans="2:30" x14ac:dyDescent="0.25">
      <c r="B64" s="274"/>
      <c r="C64" s="124">
        <v>216</v>
      </c>
      <c r="D64" s="43">
        <v>0.25723200000000002</v>
      </c>
      <c r="E64" s="43">
        <v>0.22161900000000001</v>
      </c>
      <c r="F64" s="43">
        <v>0.21632999999999999</v>
      </c>
      <c r="G64" s="43">
        <v>0.230852</v>
      </c>
      <c r="H64" s="43">
        <v>0.231101</v>
      </c>
      <c r="I64" s="43">
        <v>0.232569</v>
      </c>
      <c r="J64" s="43">
        <v>0.15884799999999999</v>
      </c>
      <c r="K64" s="43">
        <v>0.16197900000000001</v>
      </c>
      <c r="L64" s="43">
        <v>0.26310600000000001</v>
      </c>
      <c r="M64" s="43">
        <v>0.17615400000000001</v>
      </c>
      <c r="N64" s="46">
        <v>0.21497900000000003</v>
      </c>
      <c r="O64" s="47">
        <v>3.7171954538633201E-2</v>
      </c>
      <c r="P64" s="43"/>
      <c r="Q64" s="124">
        <v>216</v>
      </c>
      <c r="R64" s="43">
        <v>0.99270800000000003</v>
      </c>
      <c r="S64" s="43">
        <v>0.96957199999999999</v>
      </c>
      <c r="T64" s="43">
        <v>0.96780600000000006</v>
      </c>
      <c r="U64" s="43">
        <v>1.0150729999999999</v>
      </c>
      <c r="V64" s="43">
        <v>0.95210399999999995</v>
      </c>
      <c r="W64" s="43">
        <v>1.017082</v>
      </c>
      <c r="X64" s="43">
        <v>0.94286499999999995</v>
      </c>
      <c r="Y64" s="43">
        <v>0.99225600000000003</v>
      </c>
      <c r="Z64" s="43">
        <v>1.0553459999999999</v>
      </c>
      <c r="AA64" s="43">
        <v>0.951349</v>
      </c>
      <c r="AB64" s="46">
        <v>0.98561610000000022</v>
      </c>
      <c r="AC64" s="47">
        <v>3.5767798116462225E-2</v>
      </c>
      <c r="AD64" s="275"/>
    </row>
    <row r="65" spans="2:30" x14ac:dyDescent="0.25">
      <c r="B65" s="274"/>
      <c r="C65" s="124">
        <v>220</v>
      </c>
      <c r="D65" s="43">
        <v>0.255907</v>
      </c>
      <c r="E65" s="43">
        <v>0.20726700000000001</v>
      </c>
      <c r="F65" s="43">
        <v>0.226606</v>
      </c>
      <c r="G65" s="43">
        <v>0.22917599999999999</v>
      </c>
      <c r="H65" s="43">
        <v>0.20573</v>
      </c>
      <c r="I65" s="43">
        <v>0.23744599999999999</v>
      </c>
      <c r="J65" s="43">
        <v>0.17812500000000001</v>
      </c>
      <c r="K65" s="43">
        <v>0.171265</v>
      </c>
      <c r="L65" s="43">
        <v>0.23371800000000001</v>
      </c>
      <c r="M65" s="43">
        <v>0.17266799999999999</v>
      </c>
      <c r="N65" s="46">
        <v>0.2117908</v>
      </c>
      <c r="O65" s="47">
        <v>2.9759188903224168E-2</v>
      </c>
      <c r="P65" s="43"/>
      <c r="Q65" s="124">
        <v>220</v>
      </c>
      <c r="R65" s="43">
        <v>1.000839</v>
      </c>
      <c r="S65" s="43">
        <v>0.98562700000000003</v>
      </c>
      <c r="T65" s="43">
        <v>0.95286700000000002</v>
      </c>
      <c r="U65" s="43">
        <v>1.0220480000000001</v>
      </c>
      <c r="V65" s="43">
        <v>0.95296999999999998</v>
      </c>
      <c r="W65" s="43">
        <v>1.0146710000000001</v>
      </c>
      <c r="X65" s="43">
        <v>0.91439499999999996</v>
      </c>
      <c r="Y65" s="43">
        <v>0.98259300000000005</v>
      </c>
      <c r="Z65" s="43">
        <v>1.0418240000000001</v>
      </c>
      <c r="AA65" s="43">
        <v>0.965642</v>
      </c>
      <c r="AB65" s="46">
        <v>0.9833476000000001</v>
      </c>
      <c r="AC65" s="47">
        <v>3.8195250927016838E-2</v>
      </c>
      <c r="AD65" s="275"/>
    </row>
    <row r="66" spans="2:30" x14ac:dyDescent="0.25">
      <c r="B66" s="274"/>
      <c r="C66" s="124">
        <v>224</v>
      </c>
      <c r="D66" s="43">
        <v>0.24685599999999999</v>
      </c>
      <c r="E66" s="43">
        <v>0.223495</v>
      </c>
      <c r="F66" s="43">
        <v>0.22203500000000001</v>
      </c>
      <c r="G66" s="43">
        <v>0.248339</v>
      </c>
      <c r="H66" s="43">
        <v>0.22081500000000001</v>
      </c>
      <c r="I66" s="43">
        <v>0.24160100000000001</v>
      </c>
      <c r="J66" s="43">
        <v>0.208811</v>
      </c>
      <c r="K66" s="43">
        <v>0.17515</v>
      </c>
      <c r="L66" s="43">
        <v>0.24370600000000001</v>
      </c>
      <c r="M66" s="43">
        <v>0.144066</v>
      </c>
      <c r="N66" s="46">
        <v>0.2174874</v>
      </c>
      <c r="O66" s="47">
        <v>3.400898371247757E-2</v>
      </c>
      <c r="P66" s="43"/>
      <c r="Q66" s="124">
        <v>224</v>
      </c>
      <c r="R66" s="43">
        <v>0.98857099999999998</v>
      </c>
      <c r="S66" s="43">
        <v>0.95869700000000002</v>
      </c>
      <c r="T66" s="43">
        <v>0.96461600000000003</v>
      </c>
      <c r="U66" s="43">
        <v>1.0100990000000001</v>
      </c>
      <c r="V66" s="43">
        <v>0.95021100000000003</v>
      </c>
      <c r="W66" s="43">
        <v>1.0442039999999999</v>
      </c>
      <c r="X66" s="43">
        <v>0.94194900000000004</v>
      </c>
      <c r="Y66" s="43">
        <v>0.97323999999999999</v>
      </c>
      <c r="Z66" s="43">
        <v>1.0535600000000001</v>
      </c>
      <c r="AA66" s="43">
        <v>0.95571300000000003</v>
      </c>
      <c r="AB66" s="46">
        <v>0.98408599999999991</v>
      </c>
      <c r="AC66" s="47">
        <v>3.9450375936808953E-2</v>
      </c>
      <c r="AD66" s="275"/>
    </row>
    <row r="67" spans="2:30" x14ac:dyDescent="0.25">
      <c r="B67" s="274"/>
      <c r="C67" s="124">
        <v>228</v>
      </c>
      <c r="D67" s="43">
        <v>0.22044</v>
      </c>
      <c r="E67" s="43">
        <v>0.206427</v>
      </c>
      <c r="F67" s="43">
        <v>0.21960299999999999</v>
      </c>
      <c r="G67" s="43">
        <v>0.24740400000000001</v>
      </c>
      <c r="H67" s="43">
        <v>0.21687200000000001</v>
      </c>
      <c r="I67" s="43">
        <v>0.21371999999999999</v>
      </c>
      <c r="J67" s="43">
        <v>0.23785500000000001</v>
      </c>
      <c r="K67" s="43">
        <v>0.16866999999999999</v>
      </c>
      <c r="L67" s="43">
        <v>0.240007</v>
      </c>
      <c r="M67" s="43">
        <v>0.180585</v>
      </c>
      <c r="N67" s="46">
        <v>0.2151583</v>
      </c>
      <c r="O67" s="47">
        <v>2.5072674696879828E-2</v>
      </c>
      <c r="P67" s="43"/>
      <c r="Q67" s="124">
        <v>228</v>
      </c>
      <c r="R67" s="43">
        <v>0.98568900000000004</v>
      </c>
      <c r="S67" s="43">
        <v>0.97578399999999998</v>
      </c>
      <c r="T67" s="43">
        <v>0.94174100000000005</v>
      </c>
      <c r="U67" s="43">
        <v>1.06609</v>
      </c>
      <c r="V67" s="43">
        <v>0.94983099999999998</v>
      </c>
      <c r="W67" s="43">
        <v>1.0252490000000001</v>
      </c>
      <c r="X67" s="43">
        <v>0.94450100000000003</v>
      </c>
      <c r="Y67" s="43">
        <v>0.98445099999999996</v>
      </c>
      <c r="Z67" s="43">
        <v>1.0310969999999999</v>
      </c>
      <c r="AA67" s="43">
        <v>0.95219200000000004</v>
      </c>
      <c r="AB67" s="46">
        <v>0.98566249999999989</v>
      </c>
      <c r="AC67" s="47">
        <v>4.2461170147297833E-2</v>
      </c>
      <c r="AD67" s="275"/>
    </row>
    <row r="68" spans="2:30" x14ac:dyDescent="0.25">
      <c r="B68" s="274"/>
      <c r="C68" s="124">
        <v>232</v>
      </c>
      <c r="D68" s="43">
        <v>0.28187200000000001</v>
      </c>
      <c r="E68" s="43">
        <v>0.196608</v>
      </c>
      <c r="F68" s="43">
        <v>0.20078699999999999</v>
      </c>
      <c r="G68" s="43">
        <v>0.25055100000000002</v>
      </c>
      <c r="H68" s="43">
        <v>0.21282499999999999</v>
      </c>
      <c r="I68" s="43">
        <v>0.22883100000000001</v>
      </c>
      <c r="J68" s="43">
        <v>0.14502499999999999</v>
      </c>
      <c r="K68" s="43">
        <v>0.15293399999999999</v>
      </c>
      <c r="L68" s="43">
        <v>0.23188700000000001</v>
      </c>
      <c r="M68" s="43">
        <v>0.189669</v>
      </c>
      <c r="N68" s="46">
        <v>0.2090989</v>
      </c>
      <c r="O68" s="47">
        <v>4.1898461524261306E-2</v>
      </c>
      <c r="P68" s="43"/>
      <c r="Q68" s="124">
        <v>232</v>
      </c>
      <c r="R68" s="43">
        <v>1.001179</v>
      </c>
      <c r="S68" s="43">
        <v>0.98623499999999997</v>
      </c>
      <c r="T68" s="43">
        <v>0.92918000000000001</v>
      </c>
      <c r="U68" s="43">
        <v>1.046986</v>
      </c>
      <c r="V68" s="43">
        <v>0.94142899999999996</v>
      </c>
      <c r="W68" s="43">
        <v>1.013406</v>
      </c>
      <c r="X68" s="43">
        <v>0.91068700000000002</v>
      </c>
      <c r="Y68" s="43">
        <v>0.96226100000000003</v>
      </c>
      <c r="Z68" s="43">
        <v>1.0513189999999999</v>
      </c>
      <c r="AA68" s="43">
        <v>0.95894599999999997</v>
      </c>
      <c r="AB68" s="46">
        <v>0.98016279999999989</v>
      </c>
      <c r="AC68" s="47">
        <v>4.8084733622129068E-2</v>
      </c>
      <c r="AD68" s="275"/>
    </row>
    <row r="69" spans="2:30" x14ac:dyDescent="0.25">
      <c r="B69" s="274"/>
      <c r="C69" s="124">
        <v>236</v>
      </c>
      <c r="D69" s="43">
        <v>0.24113399999999999</v>
      </c>
      <c r="E69" s="43">
        <v>0.18554999999999999</v>
      </c>
      <c r="F69" s="43">
        <v>0.18653600000000001</v>
      </c>
      <c r="G69" s="43">
        <v>0.246921</v>
      </c>
      <c r="H69" s="43">
        <v>0.20393800000000001</v>
      </c>
      <c r="I69" s="43">
        <v>0.23525499999999999</v>
      </c>
      <c r="J69" s="43">
        <v>0.21513099999999999</v>
      </c>
      <c r="K69" s="43">
        <v>0.124156</v>
      </c>
      <c r="L69" s="43">
        <v>0.23705699999999999</v>
      </c>
      <c r="M69" s="43">
        <v>0.19680800000000001</v>
      </c>
      <c r="N69" s="46">
        <v>0.20724860000000001</v>
      </c>
      <c r="O69" s="47">
        <v>3.7090487628081752E-2</v>
      </c>
      <c r="P69" s="43"/>
      <c r="Q69" s="124">
        <v>236</v>
      </c>
      <c r="R69" s="43">
        <v>0.994479</v>
      </c>
      <c r="S69" s="43">
        <v>0.95709299999999997</v>
      </c>
      <c r="T69" s="43">
        <v>0.95718199999999998</v>
      </c>
      <c r="U69" s="43">
        <v>1.0522499999999999</v>
      </c>
      <c r="V69" s="43">
        <v>0.94540900000000005</v>
      </c>
      <c r="W69" s="43">
        <v>1.020216</v>
      </c>
      <c r="X69" s="43">
        <v>0.94181099999999995</v>
      </c>
      <c r="Y69" s="43">
        <v>0.97946200000000005</v>
      </c>
      <c r="Z69" s="43">
        <v>1.0053080000000001</v>
      </c>
      <c r="AA69" s="43">
        <v>0.95430099999999995</v>
      </c>
      <c r="AB69" s="46">
        <v>0.98075109999999976</v>
      </c>
      <c r="AC69" s="47">
        <v>3.6580111124459115E-2</v>
      </c>
      <c r="AD69" s="275"/>
    </row>
    <row r="70" spans="2:30" x14ac:dyDescent="0.25">
      <c r="B70" s="274"/>
      <c r="C70" s="124">
        <v>240</v>
      </c>
      <c r="D70" s="43">
        <v>0.233268</v>
      </c>
      <c r="E70" s="43">
        <v>0.21545700000000001</v>
      </c>
      <c r="F70" s="43">
        <v>0.154749</v>
      </c>
      <c r="G70" s="43">
        <v>0.234068</v>
      </c>
      <c r="H70" s="43">
        <v>0.252641</v>
      </c>
      <c r="I70" s="43">
        <v>0.24223</v>
      </c>
      <c r="J70" s="43">
        <v>0.240927</v>
      </c>
      <c r="K70" s="43">
        <v>0.163414</v>
      </c>
      <c r="L70" s="43">
        <v>0.22134499999999999</v>
      </c>
      <c r="M70" s="43">
        <v>0.19830999999999999</v>
      </c>
      <c r="N70" s="46">
        <v>0.2156409</v>
      </c>
      <c r="O70" s="47">
        <v>3.3556006915304928E-2</v>
      </c>
      <c r="P70" s="43"/>
      <c r="Q70" s="124">
        <v>240</v>
      </c>
      <c r="R70" s="43">
        <v>0.99124900000000005</v>
      </c>
      <c r="S70" s="43">
        <v>0.97778299999999996</v>
      </c>
      <c r="T70" s="43">
        <v>0.92635500000000004</v>
      </c>
      <c r="U70" s="43">
        <v>0.99623799999999996</v>
      </c>
      <c r="V70" s="43">
        <v>0.95124799999999998</v>
      </c>
      <c r="W70" s="43">
        <v>1.0234479999999999</v>
      </c>
      <c r="X70" s="43">
        <v>0.94271899999999997</v>
      </c>
      <c r="Y70" s="43">
        <v>0.94655800000000001</v>
      </c>
      <c r="Z70" s="43">
        <v>1.022546</v>
      </c>
      <c r="AA70" s="43">
        <v>0.94233199999999995</v>
      </c>
      <c r="AB70" s="46">
        <v>0.97204760000000012</v>
      </c>
      <c r="AC70" s="47">
        <v>3.5106495085034536E-2</v>
      </c>
      <c r="AD70" s="275"/>
    </row>
    <row r="71" spans="2:30" x14ac:dyDescent="0.25">
      <c r="B71" s="274"/>
      <c r="C71" s="124">
        <v>244</v>
      </c>
      <c r="D71" s="43">
        <v>0.25559599999999999</v>
      </c>
      <c r="E71" s="43">
        <v>0.19429099999999999</v>
      </c>
      <c r="F71" s="43">
        <v>0.190468</v>
      </c>
      <c r="G71" s="43">
        <v>0.22196199999999999</v>
      </c>
      <c r="H71" s="43">
        <v>0.22329099999999999</v>
      </c>
      <c r="I71" s="43">
        <v>0.21822800000000001</v>
      </c>
      <c r="J71" s="43">
        <v>0.21964</v>
      </c>
      <c r="K71" s="43">
        <v>0.16134399999999999</v>
      </c>
      <c r="L71" s="43">
        <v>0.15767900000000001</v>
      </c>
      <c r="M71" s="43">
        <v>0.169404</v>
      </c>
      <c r="N71" s="46">
        <v>0.20119030000000002</v>
      </c>
      <c r="O71" s="47">
        <v>3.1910390300374215E-2</v>
      </c>
      <c r="P71" s="43"/>
      <c r="Q71" s="124">
        <v>244</v>
      </c>
      <c r="R71" s="43">
        <v>1.0017990000000001</v>
      </c>
      <c r="S71" s="43">
        <v>0.97697400000000001</v>
      </c>
      <c r="T71" s="43">
        <v>0.93374699999999999</v>
      </c>
      <c r="U71" s="43">
        <v>1.043137</v>
      </c>
      <c r="V71" s="43">
        <v>0.94426600000000005</v>
      </c>
      <c r="W71" s="43">
        <v>1.0034179999999999</v>
      </c>
      <c r="X71" s="43">
        <v>0.94269400000000003</v>
      </c>
      <c r="Y71" s="43">
        <v>0.96018300000000001</v>
      </c>
      <c r="Z71" s="43">
        <v>1.023717</v>
      </c>
      <c r="AA71" s="43">
        <v>0.94647000000000003</v>
      </c>
      <c r="AB71" s="46">
        <v>0.97764050000000002</v>
      </c>
      <c r="AC71" s="47">
        <v>3.8296375004692011E-2</v>
      </c>
      <c r="AD71" s="275"/>
    </row>
    <row r="72" spans="2:30" x14ac:dyDescent="0.25">
      <c r="B72" s="274"/>
      <c r="C72" s="124">
        <v>248</v>
      </c>
      <c r="D72" s="43">
        <v>0.15198800000000001</v>
      </c>
      <c r="E72" s="43">
        <v>0.18671599999999999</v>
      </c>
      <c r="F72" s="43">
        <v>0.21355199999999999</v>
      </c>
      <c r="G72" s="43">
        <v>0.205789</v>
      </c>
      <c r="H72" s="43">
        <v>0.20777599999999999</v>
      </c>
      <c r="I72" s="43">
        <v>0.26116400000000001</v>
      </c>
      <c r="J72" s="43">
        <v>0.21961800000000001</v>
      </c>
      <c r="K72" s="43">
        <v>0.145069</v>
      </c>
      <c r="L72" s="43">
        <v>0.15131900000000001</v>
      </c>
      <c r="M72" s="43">
        <v>0.21385899999999999</v>
      </c>
      <c r="N72" s="46">
        <v>0.195685</v>
      </c>
      <c r="O72" s="47">
        <v>3.6935810948785931E-2</v>
      </c>
      <c r="P72" s="43"/>
      <c r="Q72" s="124">
        <v>248</v>
      </c>
      <c r="R72" s="43">
        <v>0.97006199999999998</v>
      </c>
      <c r="S72" s="43">
        <v>0.95006400000000002</v>
      </c>
      <c r="T72" s="43">
        <v>0.9385</v>
      </c>
      <c r="U72" s="43">
        <v>1.009552</v>
      </c>
      <c r="V72" s="43">
        <v>0.94254400000000005</v>
      </c>
      <c r="W72" s="43">
        <v>1.0569310000000001</v>
      </c>
      <c r="X72" s="43">
        <v>0.93726799999999999</v>
      </c>
      <c r="Y72" s="43">
        <v>0.99595599999999995</v>
      </c>
      <c r="Z72" s="43">
        <v>0.99555899999999997</v>
      </c>
      <c r="AA72" s="43">
        <v>0.94955999999999996</v>
      </c>
      <c r="AB72" s="46">
        <v>0.97459960000000001</v>
      </c>
      <c r="AC72" s="47">
        <v>3.9256252128235018E-2</v>
      </c>
      <c r="AD72" s="275"/>
    </row>
    <row r="73" spans="2:30" x14ac:dyDescent="0.25">
      <c r="B73" s="274"/>
      <c r="C73" s="124">
        <v>252</v>
      </c>
      <c r="D73" s="43">
        <v>0.18784899999999999</v>
      </c>
      <c r="E73" s="43">
        <v>0.19314700000000001</v>
      </c>
      <c r="F73" s="43">
        <v>0.201401</v>
      </c>
      <c r="G73" s="43">
        <v>0.195938</v>
      </c>
      <c r="H73" s="43">
        <v>0.23744100000000001</v>
      </c>
      <c r="I73" s="43">
        <v>0.23671200000000001</v>
      </c>
      <c r="J73" s="43">
        <v>0.19637299999999999</v>
      </c>
      <c r="K73" s="43">
        <v>0.18714700000000001</v>
      </c>
      <c r="L73" s="43">
        <v>0.20971999999999999</v>
      </c>
      <c r="M73" s="43">
        <v>0.17390700000000001</v>
      </c>
      <c r="N73" s="46">
        <v>0.20196349999999996</v>
      </c>
      <c r="O73" s="47">
        <v>2.0757319845458536E-2</v>
      </c>
      <c r="P73" s="43"/>
      <c r="Q73" s="124">
        <v>252</v>
      </c>
      <c r="R73" s="43">
        <v>1.0006349999999999</v>
      </c>
      <c r="S73" s="43">
        <v>0.97612399999999999</v>
      </c>
      <c r="T73" s="43">
        <v>0.93278399999999995</v>
      </c>
      <c r="U73" s="43">
        <v>1.0454669999999999</v>
      </c>
      <c r="V73" s="43">
        <v>0.95119200000000004</v>
      </c>
      <c r="W73" s="43">
        <v>1.027579</v>
      </c>
      <c r="X73" s="43">
        <v>0.96024299999999996</v>
      </c>
      <c r="Y73" s="43">
        <v>0.97751299999999997</v>
      </c>
      <c r="Z73" s="43">
        <v>1.023603</v>
      </c>
      <c r="AA73" s="43">
        <v>0.94728299999999999</v>
      </c>
      <c r="AB73" s="46">
        <v>0.98424230000000001</v>
      </c>
      <c r="AC73" s="47">
        <v>3.8352088562713535E-2</v>
      </c>
      <c r="AD73" s="275"/>
    </row>
    <row r="74" spans="2:30" x14ac:dyDescent="0.25">
      <c r="B74" s="274"/>
      <c r="C74" s="124">
        <v>256</v>
      </c>
      <c r="D74" s="43">
        <v>0.19988700000000001</v>
      </c>
      <c r="E74" s="43">
        <v>0.18241499999999999</v>
      </c>
      <c r="F74" s="43">
        <v>0.19991600000000001</v>
      </c>
      <c r="G74" s="43">
        <v>0.22203100000000001</v>
      </c>
      <c r="H74" s="43">
        <v>0.22786999999999999</v>
      </c>
      <c r="I74" s="43">
        <v>0.23496500000000001</v>
      </c>
      <c r="J74" s="43">
        <v>0.23131399999999999</v>
      </c>
      <c r="K74" s="43">
        <v>0.16209999999999999</v>
      </c>
      <c r="L74" s="43">
        <v>0.17012099999999999</v>
      </c>
      <c r="M74" s="43">
        <v>0.19520599999999999</v>
      </c>
      <c r="N74" s="46">
        <v>0.20258250000000003</v>
      </c>
      <c r="O74" s="47">
        <v>2.5948508299022226E-2</v>
      </c>
      <c r="P74" s="43"/>
      <c r="Q74" s="124">
        <v>256</v>
      </c>
      <c r="R74" s="43">
        <v>0.98615299999999995</v>
      </c>
      <c r="S74" s="43">
        <v>0.96223800000000004</v>
      </c>
      <c r="T74" s="43">
        <v>0.93986000000000003</v>
      </c>
      <c r="U74" s="43">
        <v>0.99989499999999998</v>
      </c>
      <c r="V74" s="43">
        <v>0.94689500000000004</v>
      </c>
      <c r="W74" s="43">
        <v>1.0458289999999999</v>
      </c>
      <c r="X74" s="43">
        <v>0.946326</v>
      </c>
      <c r="Y74" s="43">
        <v>0.97027200000000002</v>
      </c>
      <c r="Z74" s="43">
        <v>1.050638</v>
      </c>
      <c r="AA74" s="43">
        <v>0.93209500000000001</v>
      </c>
      <c r="AB74" s="46">
        <v>0.97802009999999995</v>
      </c>
      <c r="AC74" s="47">
        <v>4.2509822698733699E-2</v>
      </c>
      <c r="AD74" s="275"/>
    </row>
    <row r="75" spans="2:30" x14ac:dyDescent="0.25">
      <c r="B75" s="274"/>
      <c r="C75" s="124">
        <v>260</v>
      </c>
      <c r="D75" s="43">
        <v>0.188667</v>
      </c>
      <c r="E75" s="43">
        <v>0.17149500000000001</v>
      </c>
      <c r="F75" s="43">
        <v>0.199651</v>
      </c>
      <c r="G75" s="43">
        <v>0.21441399999999999</v>
      </c>
      <c r="H75" s="43">
        <v>0.228437</v>
      </c>
      <c r="I75" s="43">
        <v>0.22570599999999999</v>
      </c>
      <c r="J75" s="43">
        <v>0.208429</v>
      </c>
      <c r="K75" s="43">
        <v>0.15576999999999999</v>
      </c>
      <c r="L75" s="43">
        <v>0.18595800000000001</v>
      </c>
      <c r="M75" s="43">
        <v>0.20957300000000001</v>
      </c>
      <c r="N75" s="46">
        <v>0.19880999999999999</v>
      </c>
      <c r="O75" s="47">
        <v>2.3381660785990244E-2</v>
      </c>
      <c r="P75" s="43"/>
      <c r="Q75" s="124">
        <v>260</v>
      </c>
      <c r="R75" s="43">
        <v>0.98243599999999998</v>
      </c>
      <c r="S75" s="43">
        <v>0.95210799999999995</v>
      </c>
      <c r="T75" s="43">
        <v>0.93617799999999995</v>
      </c>
      <c r="U75" s="43">
        <v>1.008713</v>
      </c>
      <c r="V75" s="43">
        <v>0.94042300000000001</v>
      </c>
      <c r="W75" s="43">
        <v>1.0022169999999999</v>
      </c>
      <c r="X75" s="43">
        <v>0.93176700000000001</v>
      </c>
      <c r="Y75" s="43">
        <v>0.98467700000000002</v>
      </c>
      <c r="Z75" s="43">
        <v>1.037577</v>
      </c>
      <c r="AA75" s="43">
        <v>0.94748600000000005</v>
      </c>
      <c r="AB75" s="46">
        <v>0.97235820000000006</v>
      </c>
      <c r="AC75" s="47">
        <v>3.609437090861798E-2</v>
      </c>
      <c r="AD75" s="275"/>
    </row>
    <row r="76" spans="2:30" x14ac:dyDescent="0.25">
      <c r="B76" s="274"/>
      <c r="C76" s="124">
        <v>264</v>
      </c>
      <c r="D76" s="43">
        <v>0.26571800000000001</v>
      </c>
      <c r="E76" s="43">
        <v>0.21046799999999999</v>
      </c>
      <c r="F76" s="43">
        <v>0.19586999999999999</v>
      </c>
      <c r="G76" s="43">
        <v>0.217671</v>
      </c>
      <c r="H76" s="43">
        <v>0.24870500000000001</v>
      </c>
      <c r="I76" s="43">
        <v>0.240483</v>
      </c>
      <c r="J76" s="43">
        <v>0.21099799999999999</v>
      </c>
      <c r="K76" s="43">
        <v>0.160637</v>
      </c>
      <c r="L76" s="43">
        <v>0.19508800000000001</v>
      </c>
      <c r="M76" s="43">
        <v>0.207209</v>
      </c>
      <c r="N76" s="46">
        <v>0.2152847</v>
      </c>
      <c r="O76" s="47">
        <v>3.014609733374387E-2</v>
      </c>
      <c r="P76" s="43"/>
      <c r="Q76" s="124">
        <v>264</v>
      </c>
      <c r="R76" s="43">
        <v>0.965561</v>
      </c>
      <c r="S76" s="43">
        <v>0.94281599999999999</v>
      </c>
      <c r="T76" s="43">
        <v>0.95384400000000003</v>
      </c>
      <c r="U76" s="43">
        <v>1.0252680000000001</v>
      </c>
      <c r="V76" s="43">
        <v>0.95012099999999999</v>
      </c>
      <c r="W76" s="43">
        <v>0.99346699999999999</v>
      </c>
      <c r="X76" s="43">
        <v>0.94025300000000001</v>
      </c>
      <c r="Y76" s="43">
        <v>0.96064799999999995</v>
      </c>
      <c r="Z76" s="43">
        <v>0.96895100000000001</v>
      </c>
      <c r="AA76" s="43">
        <v>0.941137</v>
      </c>
      <c r="AB76" s="46">
        <v>0.96420660000000002</v>
      </c>
      <c r="AC76" s="47">
        <v>2.6855580248598052E-2</v>
      </c>
      <c r="AD76" s="275"/>
    </row>
    <row r="77" spans="2:30" x14ac:dyDescent="0.25">
      <c r="B77" s="274"/>
      <c r="C77" s="124">
        <v>268</v>
      </c>
      <c r="D77" s="43">
        <v>0.24995800000000001</v>
      </c>
      <c r="E77" s="43">
        <v>0.19398599999999999</v>
      </c>
      <c r="F77" s="43">
        <v>0.21729799999999999</v>
      </c>
      <c r="G77" s="43">
        <v>0.21104600000000001</v>
      </c>
      <c r="H77" s="43">
        <v>0.21262400000000001</v>
      </c>
      <c r="I77" s="43">
        <v>0.206257</v>
      </c>
      <c r="J77" s="43">
        <v>0.186164</v>
      </c>
      <c r="K77" s="43">
        <v>0.16445199999999999</v>
      </c>
      <c r="L77" s="43">
        <v>0.18931100000000001</v>
      </c>
      <c r="M77" s="43">
        <v>0.21560799999999999</v>
      </c>
      <c r="N77" s="46">
        <v>0.20467039999999997</v>
      </c>
      <c r="O77" s="47">
        <v>2.2965078630148534E-2</v>
      </c>
      <c r="P77" s="43"/>
      <c r="Q77" s="124">
        <v>268</v>
      </c>
      <c r="R77" s="43">
        <v>0.99326099999999995</v>
      </c>
      <c r="S77" s="43">
        <v>0.97934399999999999</v>
      </c>
      <c r="T77" s="43">
        <v>0.94131299999999996</v>
      </c>
      <c r="U77" s="43">
        <v>1.0310429999999999</v>
      </c>
      <c r="V77" s="43">
        <v>0.94319200000000003</v>
      </c>
      <c r="W77" s="43">
        <v>1.0118389999999999</v>
      </c>
      <c r="X77" s="43">
        <v>0.95199599999999995</v>
      </c>
      <c r="Y77" s="43">
        <v>0.97588200000000003</v>
      </c>
      <c r="Z77" s="43">
        <v>1.0260819999999999</v>
      </c>
      <c r="AA77" s="43">
        <v>0.94812799999999997</v>
      </c>
      <c r="AB77" s="46">
        <v>0.98020800000000019</v>
      </c>
      <c r="AC77" s="47">
        <v>3.4297767125248492E-2</v>
      </c>
      <c r="AD77" s="275"/>
    </row>
    <row r="78" spans="2:30" x14ac:dyDescent="0.25">
      <c r="B78" s="274"/>
      <c r="C78" s="124">
        <v>272</v>
      </c>
      <c r="D78" s="43">
        <v>0.26112200000000002</v>
      </c>
      <c r="E78" s="43">
        <v>0.23279900000000001</v>
      </c>
      <c r="F78" s="43">
        <v>0.195218</v>
      </c>
      <c r="G78" s="43">
        <v>0.19525400000000001</v>
      </c>
      <c r="H78" s="43">
        <v>0.222137</v>
      </c>
      <c r="I78" s="43">
        <v>0.26445000000000002</v>
      </c>
      <c r="J78" s="43">
        <v>0.217977</v>
      </c>
      <c r="K78" s="43">
        <v>0.15131</v>
      </c>
      <c r="L78" s="43">
        <v>0.17696500000000001</v>
      </c>
      <c r="M78" s="43">
        <v>0.18854299999999999</v>
      </c>
      <c r="N78" s="46">
        <v>0.21057750000000003</v>
      </c>
      <c r="O78" s="47">
        <v>3.6113774279659734E-2</v>
      </c>
      <c r="P78" s="43"/>
      <c r="Q78" s="124">
        <v>272</v>
      </c>
      <c r="R78" s="43">
        <v>0.99337799999999998</v>
      </c>
      <c r="S78" s="43">
        <v>0.98504199999999997</v>
      </c>
      <c r="T78" s="43">
        <v>0.94146200000000002</v>
      </c>
      <c r="U78" s="43">
        <v>1.008162</v>
      </c>
      <c r="V78" s="43">
        <v>0.94310300000000002</v>
      </c>
      <c r="W78" s="43">
        <v>1.0305329999999999</v>
      </c>
      <c r="X78" s="43">
        <v>0.941272</v>
      </c>
      <c r="Y78" s="43">
        <v>0.96710399999999996</v>
      </c>
      <c r="Z78" s="43">
        <v>0.97969099999999998</v>
      </c>
      <c r="AA78" s="43">
        <v>0.94535199999999997</v>
      </c>
      <c r="AB78" s="46">
        <v>0.97350990000000004</v>
      </c>
      <c r="AC78" s="47">
        <v>3.1346045717123537E-2</v>
      </c>
      <c r="AD78" s="275"/>
    </row>
    <row r="79" spans="2:30" x14ac:dyDescent="0.25">
      <c r="B79" s="274"/>
      <c r="C79" s="124">
        <v>276</v>
      </c>
      <c r="D79" s="43">
        <v>0.250635</v>
      </c>
      <c r="E79" s="43">
        <v>0.19533400000000001</v>
      </c>
      <c r="F79" s="43">
        <v>0.209457</v>
      </c>
      <c r="G79" s="43">
        <v>0.21098500000000001</v>
      </c>
      <c r="H79" s="43">
        <v>0.227657</v>
      </c>
      <c r="I79" s="43">
        <v>0.23716100000000001</v>
      </c>
      <c r="J79" s="43">
        <v>0.24503900000000001</v>
      </c>
      <c r="K79" s="43">
        <v>0.15324499999999999</v>
      </c>
      <c r="L79" s="43">
        <v>0.196129</v>
      </c>
      <c r="M79" s="43">
        <v>0.23158699999999999</v>
      </c>
      <c r="N79" s="46">
        <v>0.2157229</v>
      </c>
      <c r="O79" s="47">
        <v>2.924379960284092E-2</v>
      </c>
      <c r="P79" s="43"/>
      <c r="Q79" s="124">
        <v>276</v>
      </c>
      <c r="R79" s="43">
        <v>0.98539100000000002</v>
      </c>
      <c r="S79" s="43">
        <v>0.96395299999999995</v>
      </c>
      <c r="T79" s="43">
        <v>0.93327300000000002</v>
      </c>
      <c r="U79" s="43">
        <v>0.98893299999999995</v>
      </c>
      <c r="V79" s="43">
        <v>0.94272199999999995</v>
      </c>
      <c r="W79" s="43">
        <v>1.0057769999999999</v>
      </c>
      <c r="X79" s="43">
        <v>0.93663600000000002</v>
      </c>
      <c r="Y79" s="43">
        <v>0.96538000000000002</v>
      </c>
      <c r="Z79" s="43">
        <v>0.99795500000000004</v>
      </c>
      <c r="AA79" s="43">
        <v>0.95727200000000001</v>
      </c>
      <c r="AB79" s="46">
        <v>0.96772919999999996</v>
      </c>
      <c r="AC79" s="47">
        <v>2.5887111120744568E-2</v>
      </c>
      <c r="AD79" s="275"/>
    </row>
    <row r="80" spans="2:30" x14ac:dyDescent="0.25">
      <c r="B80" s="274"/>
      <c r="C80" s="124">
        <v>280</v>
      </c>
      <c r="D80" s="43">
        <v>0.31401200000000001</v>
      </c>
      <c r="E80" s="43">
        <v>0.242286</v>
      </c>
      <c r="F80" s="43">
        <v>0.20175299999999999</v>
      </c>
      <c r="G80" s="43">
        <v>0.18912999999999999</v>
      </c>
      <c r="H80" s="43">
        <v>0.19907</v>
      </c>
      <c r="I80" s="43">
        <v>0.230431</v>
      </c>
      <c r="J80" s="43">
        <v>0.207174</v>
      </c>
      <c r="K80" s="43">
        <v>0.16516600000000001</v>
      </c>
      <c r="L80" s="43">
        <v>0.198625</v>
      </c>
      <c r="M80" s="43">
        <v>0.16106599999999999</v>
      </c>
      <c r="N80" s="46">
        <v>0.21087129999999998</v>
      </c>
      <c r="O80" s="47">
        <v>4.4014835486458508E-2</v>
      </c>
      <c r="P80" s="43"/>
      <c r="Q80" s="124">
        <v>280</v>
      </c>
      <c r="R80" s="43">
        <v>0.96663900000000003</v>
      </c>
      <c r="S80" s="43">
        <v>0.97908700000000004</v>
      </c>
      <c r="T80" s="43">
        <v>0.935446</v>
      </c>
      <c r="U80" s="43">
        <v>1.0452969999999999</v>
      </c>
      <c r="V80" s="43">
        <v>0.94113599999999997</v>
      </c>
      <c r="W80" s="43">
        <v>1.0212969999999999</v>
      </c>
      <c r="X80" s="43">
        <v>0.95906199999999997</v>
      </c>
      <c r="Y80" s="43">
        <v>0.95805200000000001</v>
      </c>
      <c r="Z80" s="43">
        <v>0.95307699999999995</v>
      </c>
      <c r="AA80" s="43">
        <v>0.93451600000000001</v>
      </c>
      <c r="AB80" s="46">
        <v>0.96936090000000008</v>
      </c>
      <c r="AC80" s="47">
        <v>3.6856797902904609E-2</v>
      </c>
      <c r="AD80" s="275"/>
    </row>
    <row r="81" spans="2:30" x14ac:dyDescent="0.25">
      <c r="B81" s="274"/>
      <c r="C81" s="124">
        <v>284</v>
      </c>
      <c r="D81" s="43">
        <v>0.213279</v>
      </c>
      <c r="E81" s="43">
        <v>0.173676</v>
      </c>
      <c r="F81" s="43">
        <v>0.241066</v>
      </c>
      <c r="G81" s="43">
        <v>0.2046</v>
      </c>
      <c r="H81" s="43">
        <v>0.22207299999999999</v>
      </c>
      <c r="I81" s="43">
        <v>0.26985100000000001</v>
      </c>
      <c r="J81" s="43">
        <v>0.215062</v>
      </c>
      <c r="K81" s="43">
        <v>0.170906</v>
      </c>
      <c r="L81" s="43">
        <v>0.188941</v>
      </c>
      <c r="M81" s="43">
        <v>0.158357</v>
      </c>
      <c r="N81" s="46">
        <v>0.20578109999999999</v>
      </c>
      <c r="O81" s="47">
        <v>3.4219544676657783E-2</v>
      </c>
      <c r="P81" s="43"/>
      <c r="Q81" s="124">
        <v>284</v>
      </c>
      <c r="R81" s="43">
        <v>0.95955100000000004</v>
      </c>
      <c r="S81" s="43">
        <v>0.94458799999999998</v>
      </c>
      <c r="T81" s="43">
        <v>0.96440800000000004</v>
      </c>
      <c r="U81" s="43">
        <v>1.018899</v>
      </c>
      <c r="V81" s="43">
        <v>0.94221999999999995</v>
      </c>
      <c r="W81" s="43">
        <v>1.029102</v>
      </c>
      <c r="X81" s="43">
        <v>0.95736299999999996</v>
      </c>
      <c r="Y81" s="43">
        <v>0.97276499999999999</v>
      </c>
      <c r="Z81" s="43">
        <v>0.95822399999999996</v>
      </c>
      <c r="AA81" s="43">
        <v>0.95113000000000003</v>
      </c>
      <c r="AB81" s="46">
        <v>0.96982499999999983</v>
      </c>
      <c r="AC81" s="47">
        <v>3.0007207715628734E-2</v>
      </c>
      <c r="AD81" s="275"/>
    </row>
    <row r="82" spans="2:30" x14ac:dyDescent="0.25">
      <c r="B82" s="274"/>
      <c r="C82" s="124">
        <v>288</v>
      </c>
      <c r="D82" s="43">
        <v>0.235157</v>
      </c>
      <c r="E82" s="43">
        <v>0.18639700000000001</v>
      </c>
      <c r="F82" s="43">
        <v>0.21280199999999999</v>
      </c>
      <c r="G82" s="43">
        <v>0.20691599999999999</v>
      </c>
      <c r="H82" s="43">
        <v>0.21307899999999999</v>
      </c>
      <c r="I82" s="43">
        <v>0.23391899999999999</v>
      </c>
      <c r="J82" s="43">
        <v>0.28221499999999999</v>
      </c>
      <c r="K82" s="43">
        <v>0.18581</v>
      </c>
      <c r="L82" s="43">
        <v>0.18617800000000001</v>
      </c>
      <c r="M82" s="43">
        <v>0.176398</v>
      </c>
      <c r="N82" s="46">
        <v>0.21188709999999994</v>
      </c>
      <c r="O82" s="47">
        <v>3.2059095206093284E-2</v>
      </c>
      <c r="P82" s="43"/>
      <c r="Q82" s="124">
        <v>288</v>
      </c>
      <c r="R82" s="43">
        <v>0.95830000000000004</v>
      </c>
      <c r="S82" s="43">
        <v>0.95260999999999996</v>
      </c>
      <c r="T82" s="43">
        <v>0.91884900000000003</v>
      </c>
      <c r="U82" s="43">
        <v>1.010608</v>
      </c>
      <c r="V82" s="43">
        <v>0.93398599999999998</v>
      </c>
      <c r="W82" s="43">
        <v>1.003174</v>
      </c>
      <c r="X82" s="43">
        <v>0.95173099999999999</v>
      </c>
      <c r="Y82" s="43">
        <v>0.97869499999999998</v>
      </c>
      <c r="Z82" s="43">
        <v>1.013415</v>
      </c>
      <c r="AA82" s="43">
        <v>0.94830199999999998</v>
      </c>
      <c r="AB82" s="46">
        <v>0.9669669999999998</v>
      </c>
      <c r="AC82" s="47">
        <v>3.2956693742613861E-2</v>
      </c>
      <c r="AD82" s="275"/>
    </row>
    <row r="83" spans="2:30" x14ac:dyDescent="0.25">
      <c r="B83" s="274"/>
      <c r="C83" s="124">
        <v>292</v>
      </c>
      <c r="D83" s="43">
        <v>0.20795</v>
      </c>
      <c r="E83" s="43">
        <v>0.198744</v>
      </c>
      <c r="F83" s="43">
        <v>0.21984899999999999</v>
      </c>
      <c r="G83" s="43">
        <v>0.206542</v>
      </c>
      <c r="H83" s="43">
        <v>0.20650499999999999</v>
      </c>
      <c r="I83" s="43">
        <v>0.23761099999999999</v>
      </c>
      <c r="J83" s="43">
        <v>0.17218600000000001</v>
      </c>
      <c r="K83" s="43">
        <v>0.21130699999999999</v>
      </c>
      <c r="L83" s="43">
        <v>0.204238</v>
      </c>
      <c r="M83" s="43">
        <v>0.209095</v>
      </c>
      <c r="N83" s="46">
        <v>0.20740269999999997</v>
      </c>
      <c r="O83" s="47">
        <v>1.6372774787229354E-2</v>
      </c>
      <c r="P83" s="43"/>
      <c r="Q83" s="124">
        <v>292</v>
      </c>
      <c r="R83" s="43">
        <v>0.94468099999999999</v>
      </c>
      <c r="S83" s="43">
        <v>0.93070699999999995</v>
      </c>
      <c r="T83" s="43">
        <v>0.96904900000000005</v>
      </c>
      <c r="U83" s="43">
        <v>1.0150749999999999</v>
      </c>
      <c r="V83" s="43">
        <v>0.94239700000000004</v>
      </c>
      <c r="W83" s="43">
        <v>1.030289</v>
      </c>
      <c r="X83" s="43">
        <v>0.94047000000000003</v>
      </c>
      <c r="Y83" s="43">
        <v>0.98414100000000004</v>
      </c>
      <c r="Z83" s="43">
        <v>0.99525200000000003</v>
      </c>
      <c r="AA83" s="43">
        <v>0.95247400000000004</v>
      </c>
      <c r="AB83" s="46">
        <v>0.97045350000000019</v>
      </c>
      <c r="AC83" s="47">
        <v>3.4365837533645076E-2</v>
      </c>
      <c r="AD83" s="275"/>
    </row>
    <row r="84" spans="2:30" x14ac:dyDescent="0.25">
      <c r="B84" s="274"/>
      <c r="C84" s="124">
        <v>296</v>
      </c>
      <c r="D84" s="43">
        <v>0.23104</v>
      </c>
      <c r="E84" s="43">
        <v>0.23135900000000001</v>
      </c>
      <c r="F84" s="43">
        <v>0.216386</v>
      </c>
      <c r="G84" s="43">
        <v>0.20985100000000001</v>
      </c>
      <c r="H84" s="43">
        <v>0.215444</v>
      </c>
      <c r="I84" s="43">
        <v>0.232602</v>
      </c>
      <c r="J84" s="43">
        <v>0.17253199999999999</v>
      </c>
      <c r="K84" s="43">
        <v>0.204987</v>
      </c>
      <c r="L84" s="43">
        <v>0.18890499999999999</v>
      </c>
      <c r="M84" s="43">
        <v>0.166709</v>
      </c>
      <c r="N84" s="46">
        <v>0.20698149999999998</v>
      </c>
      <c r="O84" s="47">
        <v>2.3891320354425555E-2</v>
      </c>
      <c r="P84" s="43"/>
      <c r="Q84" s="124">
        <v>296</v>
      </c>
      <c r="R84" s="43">
        <v>0.94920800000000005</v>
      </c>
      <c r="S84" s="43">
        <v>0.96005600000000002</v>
      </c>
      <c r="T84" s="43">
        <v>0.94359000000000004</v>
      </c>
      <c r="U84" s="43">
        <v>1.007681</v>
      </c>
      <c r="V84" s="43">
        <v>0.94485200000000003</v>
      </c>
      <c r="W84" s="43">
        <v>1.0061279999999999</v>
      </c>
      <c r="X84" s="43">
        <v>0.92691400000000002</v>
      </c>
      <c r="Y84" s="43">
        <v>0.99381900000000001</v>
      </c>
      <c r="Z84" s="43">
        <v>1.008208</v>
      </c>
      <c r="AA84" s="43">
        <v>0.93922499999999998</v>
      </c>
      <c r="AB84" s="46">
        <v>0.9679681</v>
      </c>
      <c r="AC84" s="47">
        <v>3.2275901603552787E-2</v>
      </c>
      <c r="AD84" s="275"/>
    </row>
    <row r="85" spans="2:30" x14ac:dyDescent="0.25">
      <c r="B85" s="274"/>
      <c r="C85" s="124">
        <v>300</v>
      </c>
      <c r="D85" s="43">
        <v>0.215253</v>
      </c>
      <c r="E85" s="43">
        <v>0.17696200000000001</v>
      </c>
      <c r="F85" s="43">
        <v>0.19104399999999999</v>
      </c>
      <c r="G85" s="43">
        <v>0.23358300000000001</v>
      </c>
      <c r="H85" s="43">
        <v>0.20821400000000001</v>
      </c>
      <c r="I85" s="43">
        <v>0.238562</v>
      </c>
      <c r="J85" s="43">
        <v>0.19064300000000001</v>
      </c>
      <c r="K85" s="43">
        <v>0.25511299999999998</v>
      </c>
      <c r="L85" s="43">
        <v>0.19625400000000001</v>
      </c>
      <c r="M85" s="43">
        <v>0.17904500000000001</v>
      </c>
      <c r="N85" s="46">
        <v>0.20846729999999997</v>
      </c>
      <c r="O85" s="47">
        <v>2.6639815615186455E-2</v>
      </c>
      <c r="P85" s="43"/>
      <c r="Q85" s="124">
        <v>300</v>
      </c>
      <c r="R85" s="43">
        <v>0.97651100000000002</v>
      </c>
      <c r="S85" s="43">
        <v>0.96557700000000002</v>
      </c>
      <c r="T85" s="43">
        <v>0.95062100000000005</v>
      </c>
      <c r="U85" s="43">
        <v>1.05179</v>
      </c>
      <c r="V85" s="43">
        <v>0.932361</v>
      </c>
      <c r="W85" s="43">
        <v>0.98382899999999995</v>
      </c>
      <c r="X85" s="43">
        <v>0.951214</v>
      </c>
      <c r="Y85" s="43">
        <v>0.97814400000000001</v>
      </c>
      <c r="Z85" s="43">
        <v>0.96977000000000002</v>
      </c>
      <c r="AA85" s="43">
        <v>0.93774900000000005</v>
      </c>
      <c r="AB85" s="46">
        <v>0.96975659999999997</v>
      </c>
      <c r="AC85" s="47">
        <v>3.3654894559665777E-2</v>
      </c>
      <c r="AD85" s="275"/>
    </row>
    <row r="86" spans="2:30" x14ac:dyDescent="0.25">
      <c r="B86" s="274"/>
      <c r="C86" s="124">
        <v>304</v>
      </c>
      <c r="D86" s="43">
        <v>0.22286400000000001</v>
      </c>
      <c r="E86" s="43">
        <v>0.22481300000000001</v>
      </c>
      <c r="F86" s="43">
        <v>0.224382</v>
      </c>
      <c r="G86" s="43">
        <v>0.20378599999999999</v>
      </c>
      <c r="H86" s="43">
        <v>0.19728699999999999</v>
      </c>
      <c r="I86" s="43">
        <v>0.23552799999999999</v>
      </c>
      <c r="J86" s="43">
        <v>0.21368200000000001</v>
      </c>
      <c r="K86" s="43">
        <v>0.24513499999999999</v>
      </c>
      <c r="L86" s="43">
        <v>0.225047</v>
      </c>
      <c r="M86" s="43">
        <v>0.176256</v>
      </c>
      <c r="N86" s="46">
        <v>0.21687799999999999</v>
      </c>
      <c r="O86" s="47">
        <v>1.9954639093036318E-2</v>
      </c>
      <c r="P86" s="43"/>
      <c r="Q86" s="124">
        <v>304</v>
      </c>
      <c r="R86" s="43">
        <v>0.97656699999999996</v>
      </c>
      <c r="S86" s="43">
        <v>0.97595399999999999</v>
      </c>
      <c r="T86" s="43">
        <v>0.95286499999999996</v>
      </c>
      <c r="U86" s="43">
        <v>1.0272969999999999</v>
      </c>
      <c r="V86" s="43">
        <v>0.92927000000000004</v>
      </c>
      <c r="W86" s="43">
        <v>1.026092</v>
      </c>
      <c r="X86" s="43">
        <v>0.94311199999999995</v>
      </c>
      <c r="Y86" s="43">
        <v>0.99423399999999995</v>
      </c>
      <c r="Z86" s="43">
        <v>0.99782300000000002</v>
      </c>
      <c r="AA86" s="43">
        <v>0.94452499999999995</v>
      </c>
      <c r="AB86" s="46">
        <v>0.97677390000000008</v>
      </c>
      <c r="AC86" s="47">
        <v>3.4536396976233626E-2</v>
      </c>
      <c r="AD86" s="275"/>
    </row>
    <row r="87" spans="2:30" x14ac:dyDescent="0.25">
      <c r="B87" s="274"/>
      <c r="C87" s="124">
        <v>308</v>
      </c>
      <c r="D87" s="43">
        <v>0.21635199999999999</v>
      </c>
      <c r="E87" s="43">
        <v>0.195405</v>
      </c>
      <c r="F87" s="43">
        <v>0.24756400000000001</v>
      </c>
      <c r="G87" s="43">
        <v>0.204036</v>
      </c>
      <c r="H87" s="43">
        <v>0.20735600000000001</v>
      </c>
      <c r="I87" s="43">
        <v>0.22827800000000001</v>
      </c>
      <c r="J87" s="43">
        <v>0.22114</v>
      </c>
      <c r="K87" s="43">
        <v>0.1976</v>
      </c>
      <c r="L87" s="43">
        <v>0.21892400000000001</v>
      </c>
      <c r="M87" s="43">
        <v>0.179009</v>
      </c>
      <c r="N87" s="46">
        <v>0.21156640000000002</v>
      </c>
      <c r="O87" s="47">
        <v>1.9248274694400824E-2</v>
      </c>
      <c r="P87" s="43"/>
      <c r="Q87" s="124">
        <v>308</v>
      </c>
      <c r="R87" s="43">
        <v>0.94757100000000005</v>
      </c>
      <c r="S87" s="43">
        <v>0.92849700000000002</v>
      </c>
      <c r="T87" s="43">
        <v>0.93795200000000001</v>
      </c>
      <c r="U87" s="43">
        <v>1.001822</v>
      </c>
      <c r="V87" s="43">
        <v>0.92686299999999999</v>
      </c>
      <c r="W87" s="43">
        <v>1.0171619999999999</v>
      </c>
      <c r="X87" s="43">
        <v>0.95421199999999995</v>
      </c>
      <c r="Y87" s="43">
        <v>0.96109</v>
      </c>
      <c r="Z87" s="43">
        <v>1.0097609999999999</v>
      </c>
      <c r="AA87" s="43">
        <v>0.94513000000000003</v>
      </c>
      <c r="AB87" s="46">
        <v>0.96300600000000003</v>
      </c>
      <c r="AC87" s="47">
        <v>3.3975924083582049E-2</v>
      </c>
      <c r="AD87" s="275"/>
    </row>
    <row r="88" spans="2:30" x14ac:dyDescent="0.25">
      <c r="B88" s="274"/>
      <c r="C88" s="124">
        <v>312</v>
      </c>
      <c r="D88" s="43">
        <v>0.21640899999999999</v>
      </c>
      <c r="E88" s="43">
        <v>0.18962799999999999</v>
      </c>
      <c r="F88" s="43">
        <v>0.21138199999999999</v>
      </c>
      <c r="G88" s="43">
        <v>0.20977699999999999</v>
      </c>
      <c r="H88" s="43">
        <v>0.20499999999999999</v>
      </c>
      <c r="I88" s="43">
        <v>0.21368599999999999</v>
      </c>
      <c r="J88" s="43">
        <v>0.19025700000000001</v>
      </c>
      <c r="K88" s="43">
        <v>0.218583</v>
      </c>
      <c r="L88" s="43">
        <v>0.23788300000000001</v>
      </c>
      <c r="M88" s="43">
        <v>0.149703</v>
      </c>
      <c r="N88" s="46">
        <v>0.20423079999999999</v>
      </c>
      <c r="O88" s="47">
        <v>2.3665368658301975E-2</v>
      </c>
      <c r="P88" s="43"/>
      <c r="Q88" s="124">
        <v>312</v>
      </c>
      <c r="R88" s="43">
        <v>0.95681000000000005</v>
      </c>
      <c r="S88" s="43">
        <v>0.94190300000000005</v>
      </c>
      <c r="T88" s="43">
        <v>0.92895300000000003</v>
      </c>
      <c r="U88" s="43">
        <v>1.0201910000000001</v>
      </c>
      <c r="V88" s="43">
        <v>0.93006500000000003</v>
      </c>
      <c r="W88" s="43">
        <v>1.0215510000000001</v>
      </c>
      <c r="X88" s="43">
        <v>0.95151200000000002</v>
      </c>
      <c r="Y88" s="43">
        <v>0.96740000000000004</v>
      </c>
      <c r="Z88" s="43">
        <v>1.0255160000000001</v>
      </c>
      <c r="AA88" s="43">
        <v>0.93359400000000003</v>
      </c>
      <c r="AB88" s="46">
        <v>0.96774950000000004</v>
      </c>
      <c r="AC88" s="47">
        <v>3.9616301019908484E-2</v>
      </c>
      <c r="AD88" s="275"/>
    </row>
    <row r="89" spans="2:30" x14ac:dyDescent="0.25">
      <c r="B89" s="274"/>
      <c r="C89" s="124">
        <v>316</v>
      </c>
      <c r="D89" s="43">
        <v>0.22511999999999999</v>
      </c>
      <c r="E89" s="43">
        <v>0.19922300000000001</v>
      </c>
      <c r="F89" s="43">
        <v>0.21063899999999999</v>
      </c>
      <c r="G89" s="43">
        <v>0.215143</v>
      </c>
      <c r="H89" s="43">
        <v>0.224907</v>
      </c>
      <c r="I89" s="43">
        <v>0.211696</v>
      </c>
      <c r="J89" s="43">
        <v>0.228468</v>
      </c>
      <c r="K89" s="43">
        <v>0.22856099999999999</v>
      </c>
      <c r="L89" s="43">
        <v>0.217778</v>
      </c>
      <c r="M89" s="43">
        <v>0.16666</v>
      </c>
      <c r="N89" s="46">
        <v>0.21281949999999999</v>
      </c>
      <c r="O89" s="47">
        <v>1.8683465032244717E-2</v>
      </c>
      <c r="P89" s="43"/>
      <c r="Q89" s="124">
        <v>316</v>
      </c>
      <c r="R89" s="43">
        <v>0.99028899999999997</v>
      </c>
      <c r="S89" s="43">
        <v>0.97604000000000002</v>
      </c>
      <c r="T89" s="43">
        <v>0.94292200000000004</v>
      </c>
      <c r="U89" s="43">
        <v>1.0540020000000001</v>
      </c>
      <c r="V89" s="43">
        <v>0.933921</v>
      </c>
      <c r="W89" s="43">
        <v>1.0387379999999999</v>
      </c>
      <c r="X89" s="43">
        <v>0.96245800000000004</v>
      </c>
      <c r="Y89" s="43">
        <v>0.97152499999999997</v>
      </c>
      <c r="Z89" s="43">
        <v>0.99677000000000004</v>
      </c>
      <c r="AA89" s="43">
        <v>0.93600700000000003</v>
      </c>
      <c r="AB89" s="46">
        <v>0.98026719999999989</v>
      </c>
      <c r="AC89" s="47">
        <v>4.1016929395880759E-2</v>
      </c>
      <c r="AD89" s="275"/>
    </row>
    <row r="90" spans="2:30" x14ac:dyDescent="0.25">
      <c r="B90" s="274"/>
      <c r="C90" s="124">
        <v>320</v>
      </c>
      <c r="D90" s="43">
        <v>0.23526900000000001</v>
      </c>
      <c r="E90" s="43">
        <v>0.21338699999999999</v>
      </c>
      <c r="F90" s="43">
        <v>0.212756</v>
      </c>
      <c r="G90" s="43">
        <v>0.204903</v>
      </c>
      <c r="H90" s="43">
        <v>0.22652600000000001</v>
      </c>
      <c r="I90" s="43">
        <v>0.21525</v>
      </c>
      <c r="J90" s="43">
        <v>0.194108</v>
      </c>
      <c r="K90" s="43">
        <v>0.219024</v>
      </c>
      <c r="L90" s="43">
        <v>0.25351800000000002</v>
      </c>
      <c r="M90" s="43">
        <v>0.181037</v>
      </c>
      <c r="N90" s="46">
        <v>0.21557779999999999</v>
      </c>
      <c r="O90" s="47">
        <v>2.0384584741089697E-2</v>
      </c>
      <c r="P90" s="43"/>
      <c r="Q90" s="124">
        <v>320</v>
      </c>
      <c r="R90" s="43">
        <v>0.98075100000000004</v>
      </c>
      <c r="S90" s="43">
        <v>0.96346200000000004</v>
      </c>
      <c r="T90" s="43">
        <v>0.96001899999999996</v>
      </c>
      <c r="U90" s="43">
        <v>1.0220910000000001</v>
      </c>
      <c r="V90" s="43">
        <v>0.92566400000000004</v>
      </c>
      <c r="W90" s="43">
        <v>1.0013829999999999</v>
      </c>
      <c r="X90" s="43">
        <v>0.95878699999999994</v>
      </c>
      <c r="Y90" s="43">
        <v>0.94275200000000003</v>
      </c>
      <c r="Z90" s="43">
        <v>1.01149</v>
      </c>
      <c r="AA90" s="43">
        <v>0.93352500000000005</v>
      </c>
      <c r="AB90" s="46">
        <v>0.96999239999999998</v>
      </c>
      <c r="AC90" s="47">
        <v>3.3068994696946359E-2</v>
      </c>
      <c r="AD90" s="275"/>
    </row>
    <row r="91" spans="2:30" x14ac:dyDescent="0.25">
      <c r="B91" s="274"/>
      <c r="C91" s="124">
        <v>324</v>
      </c>
      <c r="D91" s="43">
        <v>0.25334099999999998</v>
      </c>
      <c r="E91" s="43">
        <v>0.20278499999999999</v>
      </c>
      <c r="F91" s="43">
        <v>0.21992800000000001</v>
      </c>
      <c r="G91" s="43">
        <v>0.22498799999999999</v>
      </c>
      <c r="H91" s="43">
        <v>0.22192000000000001</v>
      </c>
      <c r="I91" s="43">
        <v>0.255745</v>
      </c>
      <c r="J91" s="43">
        <v>0.254691</v>
      </c>
      <c r="K91" s="43">
        <v>0.226774</v>
      </c>
      <c r="L91" s="43">
        <v>0.18543699999999999</v>
      </c>
      <c r="M91" s="43">
        <v>0.18815599999999999</v>
      </c>
      <c r="N91" s="46">
        <v>0.22337650000000001</v>
      </c>
      <c r="O91" s="47">
        <v>2.5944902300623414E-2</v>
      </c>
      <c r="P91" s="43"/>
      <c r="Q91" s="124">
        <v>324</v>
      </c>
      <c r="R91" s="43">
        <v>0.99468199999999996</v>
      </c>
      <c r="S91" s="43">
        <v>0.97960700000000001</v>
      </c>
      <c r="T91" s="43">
        <v>0.95538999999999996</v>
      </c>
      <c r="U91" s="43">
        <v>1.015215</v>
      </c>
      <c r="V91" s="43">
        <v>0.92964999999999998</v>
      </c>
      <c r="W91" s="43">
        <v>1.0154810000000001</v>
      </c>
      <c r="X91" s="43">
        <v>0.95714699999999997</v>
      </c>
      <c r="Y91" s="43">
        <v>0.97670699999999999</v>
      </c>
      <c r="Z91" s="43">
        <v>1.015811</v>
      </c>
      <c r="AA91" s="43">
        <v>0.93083400000000005</v>
      </c>
      <c r="AB91" s="46">
        <v>0.97705240000000015</v>
      </c>
      <c r="AC91" s="47">
        <v>3.3335718308678396E-2</v>
      </c>
      <c r="AD91" s="275"/>
    </row>
    <row r="92" spans="2:30" x14ac:dyDescent="0.25">
      <c r="B92" s="274"/>
      <c r="C92" s="124">
        <v>328</v>
      </c>
      <c r="D92" s="43">
        <v>0.23896200000000001</v>
      </c>
      <c r="E92" s="43">
        <v>0.22527700000000001</v>
      </c>
      <c r="F92" s="43">
        <v>0.246008</v>
      </c>
      <c r="G92" s="43">
        <v>0.20594799999999999</v>
      </c>
      <c r="H92" s="43">
        <v>0.236761</v>
      </c>
      <c r="I92" s="43">
        <v>0.22975100000000001</v>
      </c>
      <c r="J92" s="43">
        <v>0.220417</v>
      </c>
      <c r="K92" s="43">
        <v>0.225582</v>
      </c>
      <c r="L92" s="43">
        <v>0.22129299999999999</v>
      </c>
      <c r="M92" s="43">
        <v>0.20529600000000001</v>
      </c>
      <c r="N92" s="46">
        <v>0.22552950000000002</v>
      </c>
      <c r="O92" s="47">
        <v>1.3252884124261826E-2</v>
      </c>
      <c r="P92" s="43"/>
      <c r="Q92" s="124">
        <v>328</v>
      </c>
      <c r="R92" s="43">
        <v>0.94862199999999997</v>
      </c>
      <c r="S92" s="43">
        <v>0.94987500000000002</v>
      </c>
      <c r="T92" s="43">
        <v>0.95735400000000004</v>
      </c>
      <c r="U92" s="43">
        <v>0.99627200000000005</v>
      </c>
      <c r="V92" s="43">
        <v>0.93962699999999999</v>
      </c>
      <c r="W92" s="43">
        <v>0.98921400000000004</v>
      </c>
      <c r="X92" s="43">
        <v>0.96028500000000006</v>
      </c>
      <c r="Y92" s="43">
        <v>0.96679300000000001</v>
      </c>
      <c r="Z92" s="43">
        <v>0.96857700000000002</v>
      </c>
      <c r="AA92" s="43">
        <v>0.94846399999999997</v>
      </c>
      <c r="AB92" s="46">
        <v>0.96250829999999987</v>
      </c>
      <c r="AC92" s="47">
        <v>1.829725341896369E-2</v>
      </c>
      <c r="AD92" s="275"/>
    </row>
    <row r="93" spans="2:30" x14ac:dyDescent="0.25">
      <c r="B93" s="274"/>
      <c r="C93" s="124">
        <v>332</v>
      </c>
      <c r="D93" s="43">
        <v>0.19813900000000001</v>
      </c>
      <c r="E93" s="43">
        <v>0.172734</v>
      </c>
      <c r="F93" s="43">
        <v>0.222464</v>
      </c>
      <c r="G93" s="43">
        <v>0.20396900000000001</v>
      </c>
      <c r="H93" s="43">
        <v>0.21956899999999999</v>
      </c>
      <c r="I93" s="43">
        <v>0.24018400000000001</v>
      </c>
      <c r="J93" s="43">
        <v>0.202987</v>
      </c>
      <c r="K93" s="43">
        <v>0.23406399999999999</v>
      </c>
      <c r="L93" s="43">
        <v>0.22631299999999999</v>
      </c>
      <c r="M93" s="43">
        <v>0.17472599999999999</v>
      </c>
      <c r="N93" s="46">
        <v>0.2095149</v>
      </c>
      <c r="O93" s="47">
        <v>2.323808186982915E-2</v>
      </c>
      <c r="P93" s="43"/>
      <c r="Q93" s="124">
        <v>332</v>
      </c>
      <c r="R93" s="43">
        <v>0.98112500000000002</v>
      </c>
      <c r="S93" s="43">
        <v>0.96977899999999995</v>
      </c>
      <c r="T93" s="43">
        <v>0.93936900000000001</v>
      </c>
      <c r="U93" s="43">
        <v>0.98006400000000005</v>
      </c>
      <c r="V93" s="43">
        <v>0.93361799999999995</v>
      </c>
      <c r="W93" s="43">
        <v>1.0031460000000001</v>
      </c>
      <c r="X93" s="43">
        <v>0.94798000000000004</v>
      </c>
      <c r="Y93" s="43">
        <v>0.95575100000000002</v>
      </c>
      <c r="Z93" s="43">
        <v>1.011099</v>
      </c>
      <c r="AA93" s="43">
        <v>0.93485300000000005</v>
      </c>
      <c r="AB93" s="46">
        <v>0.96567840000000016</v>
      </c>
      <c r="AC93" s="47">
        <v>2.7911080054742105E-2</v>
      </c>
      <c r="AD93" s="275"/>
    </row>
    <row r="94" spans="2:30" x14ac:dyDescent="0.25">
      <c r="B94" s="274"/>
      <c r="C94" s="124">
        <v>336</v>
      </c>
      <c r="D94" s="43">
        <v>0.23546700000000001</v>
      </c>
      <c r="E94" s="43">
        <v>0.19237199999999999</v>
      </c>
      <c r="F94" s="43">
        <v>0.21543999999999999</v>
      </c>
      <c r="G94" s="43">
        <v>0.22480900000000001</v>
      </c>
      <c r="H94" s="43">
        <v>0.23324300000000001</v>
      </c>
      <c r="I94" s="43">
        <v>0.20957799999999999</v>
      </c>
      <c r="J94" s="43">
        <v>0.16603599999999999</v>
      </c>
      <c r="K94" s="43">
        <v>0.18582499999999999</v>
      </c>
      <c r="L94" s="43">
        <v>0.20091800000000001</v>
      </c>
      <c r="M94" s="43">
        <v>0.16548099999999999</v>
      </c>
      <c r="N94" s="46">
        <v>0.20291690000000001</v>
      </c>
      <c r="O94" s="47">
        <v>2.5448454737850842E-2</v>
      </c>
      <c r="P94" s="43"/>
      <c r="Q94" s="124">
        <v>336</v>
      </c>
      <c r="R94" s="43">
        <v>0.99002999999999997</v>
      </c>
      <c r="S94" s="43">
        <v>0.978912</v>
      </c>
      <c r="T94" s="43">
        <v>0.93489199999999995</v>
      </c>
      <c r="U94" s="43">
        <v>1.048856</v>
      </c>
      <c r="V94" s="43">
        <v>0.93376700000000001</v>
      </c>
      <c r="W94" s="43">
        <v>1.016119</v>
      </c>
      <c r="X94" s="43">
        <v>0.91789900000000002</v>
      </c>
      <c r="Y94" s="43">
        <v>0.93348500000000001</v>
      </c>
      <c r="Z94" s="43">
        <v>1.047075</v>
      </c>
      <c r="AA94" s="43">
        <v>0.93363600000000002</v>
      </c>
      <c r="AB94" s="46">
        <v>0.97346710000000003</v>
      </c>
      <c r="AC94" s="47">
        <v>5.0068625368809773E-2</v>
      </c>
      <c r="AD94" s="275"/>
    </row>
    <row r="95" spans="2:30" x14ac:dyDescent="0.25">
      <c r="B95" s="274"/>
      <c r="C95" s="124">
        <v>340</v>
      </c>
      <c r="D95" s="43">
        <v>0.22864399999999999</v>
      </c>
      <c r="E95" s="43">
        <v>0.20424800000000001</v>
      </c>
      <c r="F95" s="43">
        <v>0.21659800000000001</v>
      </c>
      <c r="G95" s="43">
        <v>0.21188799999999999</v>
      </c>
      <c r="H95" s="43">
        <v>0.228907</v>
      </c>
      <c r="I95" s="43">
        <v>0.22084599999999999</v>
      </c>
      <c r="J95" s="43">
        <v>0.20097699999999999</v>
      </c>
      <c r="K95" s="43">
        <v>0.24442900000000001</v>
      </c>
      <c r="L95" s="43">
        <v>0.18126100000000001</v>
      </c>
      <c r="M95" s="43">
        <v>0.18726400000000001</v>
      </c>
      <c r="N95" s="46">
        <v>0.21250619999999998</v>
      </c>
      <c r="O95" s="47">
        <v>1.9578073777684165E-2</v>
      </c>
      <c r="P95" s="43"/>
      <c r="Q95" s="124">
        <v>340</v>
      </c>
      <c r="R95" s="43">
        <v>0.95252400000000004</v>
      </c>
      <c r="S95" s="43">
        <v>0.94903000000000004</v>
      </c>
      <c r="T95" s="43">
        <v>0.93734700000000004</v>
      </c>
      <c r="U95" s="43">
        <v>0.99082000000000003</v>
      </c>
      <c r="V95" s="43">
        <v>0.93158600000000003</v>
      </c>
      <c r="W95" s="43">
        <v>0.98726400000000003</v>
      </c>
      <c r="X95" s="43">
        <v>0.93752899999999995</v>
      </c>
      <c r="Y95" s="43">
        <v>0.96428199999999997</v>
      </c>
      <c r="Z95" s="43">
        <v>0.99082099999999995</v>
      </c>
      <c r="AA95" s="43">
        <v>0.93813299999999999</v>
      </c>
      <c r="AB95" s="46">
        <v>0.95793359999999994</v>
      </c>
      <c r="AC95" s="47">
        <v>2.3801550795413868E-2</v>
      </c>
      <c r="AD95" s="275"/>
    </row>
    <row r="96" spans="2:30" x14ac:dyDescent="0.25">
      <c r="B96" s="274"/>
      <c r="C96" s="124">
        <v>344</v>
      </c>
      <c r="D96" s="43">
        <v>0.23194300000000001</v>
      </c>
      <c r="E96" s="43">
        <v>0.244343</v>
      </c>
      <c r="F96" s="43">
        <v>0.21634500000000001</v>
      </c>
      <c r="G96" s="43">
        <v>0.21049899999999999</v>
      </c>
      <c r="H96" s="43">
        <v>0.228935</v>
      </c>
      <c r="I96" s="43">
        <v>0.23852300000000001</v>
      </c>
      <c r="J96" s="43">
        <v>0.15221699999999999</v>
      </c>
      <c r="K96" s="43">
        <v>0.23218900000000001</v>
      </c>
      <c r="L96" s="43">
        <v>0.17854999999999999</v>
      </c>
      <c r="M96" s="43">
        <v>0.20319999999999999</v>
      </c>
      <c r="N96" s="46">
        <v>0.21367439999999999</v>
      </c>
      <c r="O96" s="47">
        <v>2.9069070684989245E-2</v>
      </c>
      <c r="P96" s="43"/>
      <c r="Q96" s="124">
        <v>344</v>
      </c>
      <c r="R96" s="43">
        <v>0.93588800000000005</v>
      </c>
      <c r="S96" s="43">
        <v>0.92207899999999998</v>
      </c>
      <c r="T96" s="43">
        <v>0.94600700000000004</v>
      </c>
      <c r="U96" s="43">
        <v>0.98300799999999999</v>
      </c>
      <c r="V96" s="43">
        <v>0.93668700000000005</v>
      </c>
      <c r="W96" s="43">
        <v>1.0029049999999999</v>
      </c>
      <c r="X96" s="43">
        <v>0.94073300000000004</v>
      </c>
      <c r="Y96" s="43">
        <v>0.95127700000000004</v>
      </c>
      <c r="Z96" s="43">
        <v>1.029693</v>
      </c>
      <c r="AA96" s="43">
        <v>0.93362400000000001</v>
      </c>
      <c r="AB96" s="46">
        <v>0.95819010000000004</v>
      </c>
      <c r="AC96" s="47">
        <v>3.5112922842515437E-2</v>
      </c>
      <c r="AD96" s="275"/>
    </row>
    <row r="97" spans="2:30" x14ac:dyDescent="0.25">
      <c r="B97" s="274"/>
      <c r="C97" s="124">
        <v>348</v>
      </c>
      <c r="D97" s="43">
        <v>0.21060100000000001</v>
      </c>
      <c r="E97" s="43">
        <v>0.217332</v>
      </c>
      <c r="F97" s="43">
        <v>0.20939199999999999</v>
      </c>
      <c r="G97" s="43">
        <v>0.21000099999999999</v>
      </c>
      <c r="H97" s="43">
        <v>0.231882</v>
      </c>
      <c r="I97" s="43">
        <v>0.244225</v>
      </c>
      <c r="J97" s="43">
        <v>0.189193</v>
      </c>
      <c r="K97" s="43">
        <v>0.21110100000000001</v>
      </c>
      <c r="L97" s="43">
        <v>0.19539899999999999</v>
      </c>
      <c r="M97" s="43">
        <v>0.16861100000000001</v>
      </c>
      <c r="N97" s="46">
        <v>0.20877369999999998</v>
      </c>
      <c r="O97" s="47">
        <v>2.1213217824166977E-2</v>
      </c>
      <c r="P97" s="43"/>
      <c r="Q97" s="124">
        <v>348</v>
      </c>
      <c r="R97" s="43">
        <v>0.955708</v>
      </c>
      <c r="S97" s="43">
        <v>0.93538500000000002</v>
      </c>
      <c r="T97" s="43">
        <v>0.94086099999999995</v>
      </c>
      <c r="U97" s="43">
        <v>1.0057400000000001</v>
      </c>
      <c r="V97" s="43">
        <v>0.93084</v>
      </c>
      <c r="W97" s="43">
        <v>1.0058560000000001</v>
      </c>
      <c r="X97" s="43">
        <v>0.93671000000000004</v>
      </c>
      <c r="Y97" s="43">
        <v>0.96424699999999997</v>
      </c>
      <c r="Z97" s="43">
        <v>1.0154909999999999</v>
      </c>
      <c r="AA97" s="43">
        <v>0.92893499999999996</v>
      </c>
      <c r="AB97" s="46">
        <v>0.96197729999999981</v>
      </c>
      <c r="AC97" s="47">
        <v>3.4321188803711343E-2</v>
      </c>
      <c r="AD97" s="275"/>
    </row>
    <row r="98" spans="2:30" x14ac:dyDescent="0.25">
      <c r="B98" s="274"/>
      <c r="C98" s="124">
        <v>352</v>
      </c>
      <c r="D98" s="43">
        <v>0.25866899999999998</v>
      </c>
      <c r="E98" s="43">
        <v>0.188106</v>
      </c>
      <c r="F98" s="43">
        <v>0.224303</v>
      </c>
      <c r="G98" s="43">
        <v>0.22254099999999999</v>
      </c>
      <c r="H98" s="43">
        <v>0.22136500000000001</v>
      </c>
      <c r="I98" s="43">
        <v>0.24910299999999999</v>
      </c>
      <c r="J98" s="43">
        <v>0.18077299999999999</v>
      </c>
      <c r="K98" s="43">
        <v>0.22203700000000001</v>
      </c>
      <c r="L98" s="43">
        <v>0.19537399999999999</v>
      </c>
      <c r="M98" s="43">
        <v>0.187721</v>
      </c>
      <c r="N98" s="46">
        <v>0.2149992</v>
      </c>
      <c r="O98" s="47">
        <v>2.6515278047864407E-2</v>
      </c>
      <c r="P98" s="43"/>
      <c r="Q98" s="124">
        <v>352</v>
      </c>
      <c r="R98" s="43">
        <v>0.92768700000000004</v>
      </c>
      <c r="S98" s="43">
        <v>0.90986299999999998</v>
      </c>
      <c r="T98" s="43">
        <v>0.94135999999999997</v>
      </c>
      <c r="U98" s="43">
        <v>0.95909900000000003</v>
      </c>
      <c r="V98" s="43">
        <v>0.92617300000000002</v>
      </c>
      <c r="W98" s="43">
        <v>1.04664</v>
      </c>
      <c r="X98" s="43">
        <v>0.94621500000000003</v>
      </c>
      <c r="Y98" s="43">
        <v>0.94586000000000003</v>
      </c>
      <c r="Z98" s="43">
        <v>1.030821</v>
      </c>
      <c r="AA98" s="43">
        <v>0.92328500000000002</v>
      </c>
      <c r="AB98" s="46">
        <v>0.95570029999999995</v>
      </c>
      <c r="AC98" s="47">
        <v>4.6098400259179877E-2</v>
      </c>
      <c r="AD98" s="275"/>
    </row>
    <row r="99" spans="2:30" x14ac:dyDescent="0.25">
      <c r="B99" s="274"/>
      <c r="C99" s="124">
        <v>356</v>
      </c>
      <c r="D99" s="43">
        <v>0.23766599999999999</v>
      </c>
      <c r="E99" s="43">
        <v>0.19431300000000001</v>
      </c>
      <c r="F99" s="43">
        <v>0.20144899999999999</v>
      </c>
      <c r="G99" s="43">
        <v>0.216222</v>
      </c>
      <c r="H99" s="43">
        <v>0.25046800000000002</v>
      </c>
      <c r="I99" s="43">
        <v>0.21156900000000001</v>
      </c>
      <c r="J99" s="43">
        <v>0.21109700000000001</v>
      </c>
      <c r="K99" s="43">
        <v>0.23209099999999999</v>
      </c>
      <c r="L99" s="43">
        <v>0.166826</v>
      </c>
      <c r="M99" s="43">
        <v>0.17549100000000001</v>
      </c>
      <c r="N99" s="46">
        <v>0.20971920000000002</v>
      </c>
      <c r="O99" s="47">
        <v>2.6471653089462966E-2</v>
      </c>
      <c r="P99" s="43"/>
      <c r="Q99" s="124">
        <v>356</v>
      </c>
      <c r="R99" s="43">
        <v>0.94914299999999996</v>
      </c>
      <c r="S99" s="43">
        <v>0.95034200000000002</v>
      </c>
      <c r="T99" s="43">
        <v>0.90668599999999999</v>
      </c>
      <c r="U99" s="43">
        <v>1.021169</v>
      </c>
      <c r="V99" s="43">
        <v>0.93746399999999996</v>
      </c>
      <c r="W99" s="43">
        <v>1.0268649999999999</v>
      </c>
      <c r="X99" s="43">
        <v>0.95603400000000005</v>
      </c>
      <c r="Y99" s="43">
        <v>0.954175</v>
      </c>
      <c r="Z99" s="43">
        <v>0.98033099999999995</v>
      </c>
      <c r="AA99" s="43">
        <v>0.939469</v>
      </c>
      <c r="AB99" s="46">
        <v>0.96216780000000013</v>
      </c>
      <c r="AC99" s="47">
        <v>3.7433671452316818E-2</v>
      </c>
      <c r="AD99" s="275"/>
    </row>
    <row r="100" spans="2:30" x14ac:dyDescent="0.25">
      <c r="B100" s="274"/>
      <c r="C100" s="124">
        <v>360</v>
      </c>
      <c r="D100" s="43">
        <v>0.20685100000000001</v>
      </c>
      <c r="E100" s="43">
        <v>0.17646999999999999</v>
      </c>
      <c r="F100" s="43">
        <v>0.20260700000000001</v>
      </c>
      <c r="G100" s="43">
        <v>0.22516900000000001</v>
      </c>
      <c r="H100" s="43">
        <v>0.239371</v>
      </c>
      <c r="I100" s="43">
        <v>0.215166</v>
      </c>
      <c r="J100" s="43">
        <v>0.19636999999999999</v>
      </c>
      <c r="K100" s="43">
        <v>0.184028</v>
      </c>
      <c r="L100" s="43">
        <v>0.203626</v>
      </c>
      <c r="M100" s="43">
        <v>0.20191500000000001</v>
      </c>
      <c r="N100" s="46">
        <v>0.20515729999999999</v>
      </c>
      <c r="O100" s="47">
        <v>1.8378957351940412E-2</v>
      </c>
      <c r="P100" s="43"/>
      <c r="Q100" s="124">
        <v>360</v>
      </c>
      <c r="R100" s="43">
        <v>0.94899800000000001</v>
      </c>
      <c r="S100" s="43">
        <v>0.91978599999999999</v>
      </c>
      <c r="T100" s="43">
        <v>0.92921200000000004</v>
      </c>
      <c r="U100" s="43">
        <v>1.075407</v>
      </c>
      <c r="V100" s="43">
        <v>0.93897600000000003</v>
      </c>
      <c r="W100" s="43">
        <v>0.98422299999999996</v>
      </c>
      <c r="X100" s="43">
        <v>0.939245</v>
      </c>
      <c r="Y100" s="43">
        <v>0.94197900000000001</v>
      </c>
      <c r="Z100" s="43">
        <v>0.96156699999999995</v>
      </c>
      <c r="AA100" s="43">
        <v>0.93731699999999996</v>
      </c>
      <c r="AB100" s="46">
        <v>0.95767100000000005</v>
      </c>
      <c r="AC100" s="47">
        <v>4.5033205936163237E-2</v>
      </c>
      <c r="AD100" s="275"/>
    </row>
    <row r="101" spans="2:30" x14ac:dyDescent="0.25">
      <c r="B101" s="274"/>
      <c r="C101" s="124">
        <v>364</v>
      </c>
      <c r="D101" s="43">
        <v>0.215562</v>
      </c>
      <c r="E101" s="43">
        <v>0.17641899999999999</v>
      </c>
      <c r="F101" s="43">
        <v>0.21888199999999999</v>
      </c>
      <c r="G101" s="43">
        <v>0.22431699999999999</v>
      </c>
      <c r="H101" s="43">
        <v>0.24407999999999999</v>
      </c>
      <c r="I101" s="43">
        <v>0.229742</v>
      </c>
      <c r="J101" s="43">
        <v>0.16406999999999999</v>
      </c>
      <c r="K101" s="43">
        <v>0.24087</v>
      </c>
      <c r="L101" s="43">
        <v>0.154999</v>
      </c>
      <c r="M101" s="43">
        <v>0.19772400000000001</v>
      </c>
      <c r="N101" s="46">
        <v>0.2066665</v>
      </c>
      <c r="O101" s="47">
        <v>3.1834447688174387E-2</v>
      </c>
      <c r="P101" s="43"/>
      <c r="Q101" s="124">
        <v>364</v>
      </c>
      <c r="R101" s="43">
        <v>0.95487299999999997</v>
      </c>
      <c r="S101" s="43">
        <v>0.92782799999999999</v>
      </c>
      <c r="T101" s="43">
        <v>0.93391000000000002</v>
      </c>
      <c r="U101" s="43">
        <v>1.0268820000000001</v>
      </c>
      <c r="V101" s="43">
        <v>0.93126799999999998</v>
      </c>
      <c r="W101" s="43">
        <v>0.99582199999999998</v>
      </c>
      <c r="X101" s="43">
        <v>0.93576099999999995</v>
      </c>
      <c r="Y101" s="43">
        <v>0.94750400000000001</v>
      </c>
      <c r="Z101" s="43">
        <v>0.94198599999999999</v>
      </c>
      <c r="AA101" s="43">
        <v>0.92655799999999999</v>
      </c>
      <c r="AB101" s="46">
        <v>0.95223919999999995</v>
      </c>
      <c r="AC101" s="47">
        <v>3.31799935965435E-2</v>
      </c>
      <c r="AD101" s="275"/>
    </row>
    <row r="102" spans="2:30" x14ac:dyDescent="0.25">
      <c r="B102" s="274"/>
      <c r="C102" s="124">
        <v>368</v>
      </c>
      <c r="D102" s="43">
        <v>0.26566099999999998</v>
      </c>
      <c r="E102" s="43">
        <v>0.19733200000000001</v>
      </c>
      <c r="F102" s="43">
        <v>0.227211</v>
      </c>
      <c r="G102" s="43">
        <v>0.226829</v>
      </c>
      <c r="H102" s="43">
        <v>0.21603700000000001</v>
      </c>
      <c r="I102" s="43">
        <v>0.21113100000000001</v>
      </c>
      <c r="J102" s="43">
        <v>0.20341799999999999</v>
      </c>
      <c r="K102" s="43">
        <v>0.22294800000000001</v>
      </c>
      <c r="L102" s="43">
        <v>0.16103999999999999</v>
      </c>
      <c r="M102" s="43">
        <v>0.18291499999999999</v>
      </c>
      <c r="N102" s="46">
        <v>0.21145220000000001</v>
      </c>
      <c r="O102" s="47">
        <v>2.8277094856280806E-2</v>
      </c>
      <c r="P102" s="43"/>
      <c r="Q102" s="124">
        <v>368</v>
      </c>
      <c r="R102" s="43">
        <v>0.97011000000000003</v>
      </c>
      <c r="S102" s="43">
        <v>0.94550699999999999</v>
      </c>
      <c r="T102" s="43">
        <v>0.92567900000000003</v>
      </c>
      <c r="U102" s="43">
        <v>1.0558350000000001</v>
      </c>
      <c r="V102" s="43">
        <v>0.91797700000000004</v>
      </c>
      <c r="W102" s="43">
        <v>1.003155</v>
      </c>
      <c r="X102" s="43">
        <v>0.95121100000000003</v>
      </c>
      <c r="Y102" s="43">
        <v>0.94154899999999997</v>
      </c>
      <c r="Z102" s="43">
        <v>1.046659</v>
      </c>
      <c r="AA102" s="43">
        <v>0.92774299999999998</v>
      </c>
      <c r="AB102" s="46">
        <v>0.96854249999999986</v>
      </c>
      <c r="AC102" s="47">
        <v>5.0045604933567023E-2</v>
      </c>
      <c r="AD102" s="275"/>
    </row>
    <row r="103" spans="2:30" x14ac:dyDescent="0.25">
      <c r="B103" s="274"/>
      <c r="C103" s="124">
        <v>372</v>
      </c>
      <c r="D103" s="43">
        <v>0.264928</v>
      </c>
      <c r="E103" s="43">
        <v>0.18353</v>
      </c>
      <c r="F103" s="43">
        <v>0.21568999999999999</v>
      </c>
      <c r="G103" s="43">
        <v>0.212093</v>
      </c>
      <c r="H103" s="43">
        <v>0.26733899999999999</v>
      </c>
      <c r="I103" s="43">
        <v>0.21651400000000001</v>
      </c>
      <c r="J103" s="43">
        <v>0.220244</v>
      </c>
      <c r="K103" s="43">
        <v>0.231433</v>
      </c>
      <c r="L103" s="43">
        <v>0.17238100000000001</v>
      </c>
      <c r="M103" s="43">
        <v>0.18606</v>
      </c>
      <c r="N103" s="46">
        <v>0.21702120000000003</v>
      </c>
      <c r="O103" s="47">
        <v>3.1875363599843241E-2</v>
      </c>
      <c r="P103" s="43"/>
      <c r="Q103" s="124">
        <v>372</v>
      </c>
      <c r="R103" s="43">
        <v>0.98136199999999996</v>
      </c>
      <c r="S103" s="43">
        <v>0.96150599999999997</v>
      </c>
      <c r="T103" s="43">
        <v>0.942828</v>
      </c>
      <c r="U103" s="43">
        <v>1.0252760000000001</v>
      </c>
      <c r="V103" s="43">
        <v>0.93147999999999997</v>
      </c>
      <c r="W103" s="43">
        <v>0.98989799999999994</v>
      </c>
      <c r="X103" s="43">
        <v>0.96057599999999999</v>
      </c>
      <c r="Y103" s="43">
        <v>0.94841500000000001</v>
      </c>
      <c r="Z103" s="43">
        <v>1.0187379999999999</v>
      </c>
      <c r="AA103" s="43">
        <v>0.92927499999999996</v>
      </c>
      <c r="AB103" s="46">
        <v>0.9689354</v>
      </c>
      <c r="AC103" s="47">
        <v>3.4078383801009242E-2</v>
      </c>
      <c r="AD103" s="275"/>
    </row>
    <row r="104" spans="2:30" x14ac:dyDescent="0.25">
      <c r="B104" s="274"/>
      <c r="C104" s="124">
        <v>376</v>
      </c>
      <c r="D104" s="43">
        <v>0.243953</v>
      </c>
      <c r="E104" s="43">
        <v>0.19553599999999999</v>
      </c>
      <c r="F104" s="43">
        <v>0.214951</v>
      </c>
      <c r="G104" s="43">
        <v>0.21307499999999999</v>
      </c>
      <c r="H104" s="43">
        <v>0.26137700000000003</v>
      </c>
      <c r="I104" s="43">
        <v>0.23469400000000001</v>
      </c>
      <c r="J104" s="43">
        <v>0.17795900000000001</v>
      </c>
      <c r="K104" s="43">
        <v>0.22178700000000001</v>
      </c>
      <c r="L104" s="43">
        <v>0.12881200000000001</v>
      </c>
      <c r="M104" s="43">
        <v>0.15896099999999999</v>
      </c>
      <c r="N104" s="46">
        <v>0.20511049999999997</v>
      </c>
      <c r="O104" s="47">
        <v>4.0508338110814002E-2</v>
      </c>
      <c r="P104" s="43"/>
      <c r="Q104" s="124">
        <v>376</v>
      </c>
      <c r="R104" s="43">
        <v>0.93999299999999997</v>
      </c>
      <c r="S104" s="43">
        <v>0.93176599999999998</v>
      </c>
      <c r="T104" s="43">
        <v>0.93113800000000002</v>
      </c>
      <c r="U104" s="43">
        <v>1.014448</v>
      </c>
      <c r="V104" s="43">
        <v>0.93910099999999996</v>
      </c>
      <c r="W104" s="43">
        <v>1.0034149999999999</v>
      </c>
      <c r="X104" s="43">
        <v>0.94879899999999995</v>
      </c>
      <c r="Y104" s="43">
        <v>0.94258900000000001</v>
      </c>
      <c r="Z104" s="43">
        <v>0.984209</v>
      </c>
      <c r="AA104" s="43">
        <v>0.92852800000000002</v>
      </c>
      <c r="AB104" s="46">
        <v>0.95639859999999999</v>
      </c>
      <c r="AC104" s="47">
        <v>3.1958542496316827E-2</v>
      </c>
      <c r="AD104" s="275"/>
    </row>
    <row r="105" spans="2:30" x14ac:dyDescent="0.25">
      <c r="B105" s="274"/>
      <c r="C105" s="124">
        <v>380</v>
      </c>
      <c r="D105" s="43">
        <v>0.26256000000000002</v>
      </c>
      <c r="E105" s="43">
        <v>0.196492</v>
      </c>
      <c r="F105" s="43">
        <v>0.18549499999999999</v>
      </c>
      <c r="G105" s="43">
        <v>0.22178800000000001</v>
      </c>
      <c r="H105" s="43">
        <v>0.256602</v>
      </c>
      <c r="I105" s="43">
        <v>0.190218</v>
      </c>
      <c r="J105" s="43">
        <v>0.247612</v>
      </c>
      <c r="K105" s="43">
        <v>0.20019500000000001</v>
      </c>
      <c r="L105" s="43">
        <v>0.20532500000000001</v>
      </c>
      <c r="M105" s="43">
        <v>0.16808699999999999</v>
      </c>
      <c r="N105" s="46">
        <v>0.21343739999999997</v>
      </c>
      <c r="O105" s="47">
        <v>3.2350071503269927E-2</v>
      </c>
      <c r="P105" s="43"/>
      <c r="Q105" s="124">
        <v>380</v>
      </c>
      <c r="R105" s="43">
        <v>0.96035599999999999</v>
      </c>
      <c r="S105" s="43">
        <v>0.95315399999999995</v>
      </c>
      <c r="T105" s="43">
        <v>0.95898000000000005</v>
      </c>
      <c r="U105" s="43">
        <v>1.0140020000000001</v>
      </c>
      <c r="V105" s="43">
        <v>0.93713400000000002</v>
      </c>
      <c r="W105" s="43">
        <v>1.0006159999999999</v>
      </c>
      <c r="X105" s="43">
        <v>0.96636299999999997</v>
      </c>
      <c r="Y105" s="43">
        <v>0.94360699999999997</v>
      </c>
      <c r="Z105" s="43">
        <v>1.000372</v>
      </c>
      <c r="AA105" s="43">
        <v>0.92640400000000001</v>
      </c>
      <c r="AB105" s="46">
        <v>0.96609879999999992</v>
      </c>
      <c r="AC105" s="47">
        <v>2.9500693911989419E-2</v>
      </c>
      <c r="AD105" s="275"/>
    </row>
    <row r="106" spans="2:30" x14ac:dyDescent="0.25">
      <c r="B106" s="274"/>
      <c r="C106" s="124">
        <v>384</v>
      </c>
      <c r="D106" s="43">
        <v>0.268791</v>
      </c>
      <c r="E106" s="43">
        <v>0.20922199999999999</v>
      </c>
      <c r="F106" s="43">
        <v>0.197078</v>
      </c>
      <c r="G106" s="43">
        <v>0.213423</v>
      </c>
      <c r="H106" s="43">
        <v>0.24363499999999999</v>
      </c>
      <c r="I106" s="43">
        <v>0.24517600000000001</v>
      </c>
      <c r="J106" s="43">
        <v>0.22301799999999999</v>
      </c>
      <c r="K106" s="43">
        <v>0.206925</v>
      </c>
      <c r="L106" s="43">
        <v>0.18090899999999999</v>
      </c>
      <c r="M106" s="43">
        <v>0.188662</v>
      </c>
      <c r="N106" s="46">
        <v>0.21768390000000001</v>
      </c>
      <c r="O106" s="47">
        <v>2.7677595152637853E-2</v>
      </c>
      <c r="P106" s="43"/>
      <c r="Q106" s="124">
        <v>384</v>
      </c>
      <c r="R106" s="43">
        <v>0.965279</v>
      </c>
      <c r="S106" s="43">
        <v>0.93353900000000001</v>
      </c>
      <c r="T106" s="43">
        <v>0.92781199999999997</v>
      </c>
      <c r="U106" s="43">
        <v>1.002904</v>
      </c>
      <c r="V106" s="43">
        <v>0.93001500000000004</v>
      </c>
      <c r="W106" s="43">
        <v>0.99096099999999998</v>
      </c>
      <c r="X106" s="43">
        <v>0.97319199999999995</v>
      </c>
      <c r="Y106" s="43">
        <v>0.94592699999999996</v>
      </c>
      <c r="Z106" s="43">
        <v>1.0010079999999999</v>
      </c>
      <c r="AA106" s="43">
        <v>0.91887799999999997</v>
      </c>
      <c r="AB106" s="46">
        <v>0.95895150000000007</v>
      </c>
      <c r="AC106" s="47">
        <v>3.1965808619871035E-2</v>
      </c>
      <c r="AD106" s="275"/>
    </row>
    <row r="107" spans="2:30" x14ac:dyDescent="0.25">
      <c r="B107" s="274"/>
      <c r="C107" s="124">
        <v>388</v>
      </c>
      <c r="D107" s="43">
        <v>0.22988500000000001</v>
      </c>
      <c r="E107" s="43">
        <v>0.163631</v>
      </c>
      <c r="F107" s="43">
        <v>0.21489800000000001</v>
      </c>
      <c r="G107" s="43">
        <v>0.21308099999999999</v>
      </c>
      <c r="H107" s="43">
        <v>0.25355499999999997</v>
      </c>
      <c r="I107" s="43">
        <v>0.18768799999999999</v>
      </c>
      <c r="J107" s="43">
        <v>0.207814</v>
      </c>
      <c r="K107" s="43">
        <v>0.20938200000000001</v>
      </c>
      <c r="L107" s="43">
        <v>0.19248999999999999</v>
      </c>
      <c r="M107" s="43">
        <v>0.22131200000000001</v>
      </c>
      <c r="N107" s="46">
        <v>0.20937360000000002</v>
      </c>
      <c r="O107" s="47">
        <v>2.451675598080244E-2</v>
      </c>
      <c r="P107" s="43"/>
      <c r="Q107" s="124">
        <v>388</v>
      </c>
      <c r="R107" s="43">
        <v>0.97049600000000003</v>
      </c>
      <c r="S107" s="43">
        <v>0.95517399999999997</v>
      </c>
      <c r="T107" s="43">
        <v>0.92197099999999998</v>
      </c>
      <c r="U107" s="43">
        <v>0.99066200000000004</v>
      </c>
      <c r="V107" s="43">
        <v>0.93298099999999995</v>
      </c>
      <c r="W107" s="43">
        <v>1.0004360000000001</v>
      </c>
      <c r="X107" s="43">
        <v>0.967256</v>
      </c>
      <c r="Y107" s="43">
        <v>0.944967</v>
      </c>
      <c r="Z107" s="43">
        <v>1.0443690000000001</v>
      </c>
      <c r="AA107" s="43">
        <v>0.92671000000000003</v>
      </c>
      <c r="AB107" s="46">
        <v>0.96550220000000009</v>
      </c>
      <c r="AC107" s="47">
        <v>3.8133051676698795E-2</v>
      </c>
      <c r="AD107" s="275"/>
    </row>
    <row r="108" spans="2:30" x14ac:dyDescent="0.25">
      <c r="B108" s="274"/>
      <c r="C108" s="124">
        <v>392</v>
      </c>
      <c r="D108" s="43">
        <v>0.26385700000000001</v>
      </c>
      <c r="E108" s="43">
        <v>0.21739800000000001</v>
      </c>
      <c r="F108" s="43">
        <v>0.199736</v>
      </c>
      <c r="G108" s="43">
        <v>0.23740900000000001</v>
      </c>
      <c r="H108" s="43">
        <v>0.23072100000000001</v>
      </c>
      <c r="I108" s="43">
        <v>0.21663399999999999</v>
      </c>
      <c r="J108" s="43">
        <v>0.22258500000000001</v>
      </c>
      <c r="K108" s="43">
        <v>0.198689</v>
      </c>
      <c r="L108" s="43">
        <v>0.17561399999999999</v>
      </c>
      <c r="M108" s="43">
        <v>0.19577600000000001</v>
      </c>
      <c r="N108" s="46">
        <v>0.21584189999999998</v>
      </c>
      <c r="O108" s="47">
        <v>2.4977860839151482E-2</v>
      </c>
      <c r="P108" s="43"/>
      <c r="Q108" s="124">
        <v>392</v>
      </c>
      <c r="R108" s="43">
        <v>0.963453</v>
      </c>
      <c r="S108" s="43">
        <v>0.95007799999999998</v>
      </c>
      <c r="T108" s="43">
        <v>0.92352900000000004</v>
      </c>
      <c r="U108" s="43">
        <v>1.003735</v>
      </c>
      <c r="V108" s="43">
        <v>0.92989100000000002</v>
      </c>
      <c r="W108" s="43">
        <v>0.98474799999999996</v>
      </c>
      <c r="X108" s="43">
        <v>0.97305399999999997</v>
      </c>
      <c r="Y108" s="43">
        <v>0.96180500000000002</v>
      </c>
      <c r="Z108" s="43">
        <v>1.002027</v>
      </c>
      <c r="AA108" s="43">
        <v>0.922323</v>
      </c>
      <c r="AB108" s="46">
        <v>0.96146429999999994</v>
      </c>
      <c r="AC108" s="47">
        <v>3.0203599855535977E-2</v>
      </c>
      <c r="AD108" s="275"/>
    </row>
    <row r="109" spans="2:30" x14ac:dyDescent="0.25">
      <c r="B109" s="274"/>
      <c r="C109" s="124">
        <v>396</v>
      </c>
      <c r="D109" s="43">
        <v>0.22636000000000001</v>
      </c>
      <c r="E109" s="43">
        <v>0.18501600000000001</v>
      </c>
      <c r="F109" s="43">
        <v>0.19459199999999999</v>
      </c>
      <c r="G109" s="43">
        <v>0.213032</v>
      </c>
      <c r="H109" s="43">
        <v>0.24779999999999999</v>
      </c>
      <c r="I109" s="43">
        <v>0.20167599999999999</v>
      </c>
      <c r="J109" s="43">
        <v>0.219253</v>
      </c>
      <c r="K109" s="43">
        <v>0.198014</v>
      </c>
      <c r="L109" s="43">
        <v>0.18967500000000001</v>
      </c>
      <c r="M109" s="43">
        <v>0.18512100000000001</v>
      </c>
      <c r="N109" s="46">
        <v>0.20605389999999998</v>
      </c>
      <c r="O109" s="47">
        <v>2.0391211993023965E-2</v>
      </c>
      <c r="P109" s="43"/>
      <c r="Q109" s="124">
        <v>396</v>
      </c>
      <c r="R109" s="43">
        <v>0.92892300000000005</v>
      </c>
      <c r="S109" s="43">
        <v>0.97554799999999997</v>
      </c>
      <c r="T109" s="43">
        <v>0.92110800000000004</v>
      </c>
      <c r="U109" s="43">
        <v>1.0166869999999999</v>
      </c>
      <c r="V109" s="43">
        <v>0.92918800000000001</v>
      </c>
      <c r="W109" s="43">
        <v>1.011139</v>
      </c>
      <c r="X109" s="43">
        <v>0.97424599999999995</v>
      </c>
      <c r="Y109" s="43">
        <v>0.95144399999999996</v>
      </c>
      <c r="Z109" s="43">
        <v>1.0110159999999999</v>
      </c>
      <c r="AA109" s="43">
        <v>0.91972100000000001</v>
      </c>
      <c r="AB109" s="46">
        <v>0.96390199999999981</v>
      </c>
      <c r="AC109" s="47">
        <v>3.9224465494552378E-2</v>
      </c>
      <c r="AD109" s="275"/>
    </row>
    <row r="110" spans="2:30" x14ac:dyDescent="0.25">
      <c r="B110" s="274"/>
      <c r="C110" s="124">
        <v>400</v>
      </c>
      <c r="D110" s="43">
        <v>0.28892099999999998</v>
      </c>
      <c r="E110" s="43">
        <v>0.21182899999999999</v>
      </c>
      <c r="F110" s="43">
        <v>0.176398</v>
      </c>
      <c r="G110" s="43">
        <v>0.224605</v>
      </c>
      <c r="H110" s="43">
        <v>0.24527599999999999</v>
      </c>
      <c r="I110" s="43">
        <v>0.20476800000000001</v>
      </c>
      <c r="J110" s="43">
        <v>0.23136000000000001</v>
      </c>
      <c r="K110" s="43">
        <v>0.18668499999999999</v>
      </c>
      <c r="L110" s="43">
        <v>0.17465700000000001</v>
      </c>
      <c r="M110" s="43">
        <v>0.175676</v>
      </c>
      <c r="N110" s="46">
        <v>0.21201750000000003</v>
      </c>
      <c r="O110" s="47">
        <v>3.6866787670838043E-2</v>
      </c>
      <c r="P110" s="43"/>
      <c r="Q110" s="124">
        <v>400</v>
      </c>
      <c r="R110" s="43">
        <v>0.91326700000000005</v>
      </c>
      <c r="S110" s="43">
        <v>0.95884199999999997</v>
      </c>
      <c r="T110" s="43">
        <v>0.90234199999999998</v>
      </c>
      <c r="U110" s="43">
        <v>1.0486260000000001</v>
      </c>
      <c r="V110" s="43">
        <v>0.93097200000000002</v>
      </c>
      <c r="W110" s="43">
        <v>1.0065170000000001</v>
      </c>
      <c r="X110" s="43">
        <v>0.97008700000000003</v>
      </c>
      <c r="Y110" s="43">
        <v>0.94962100000000005</v>
      </c>
      <c r="Z110" s="43">
        <v>1.0503530000000001</v>
      </c>
      <c r="AA110" s="43">
        <v>0.93191199999999996</v>
      </c>
      <c r="AB110" s="46">
        <v>0.96625390000000011</v>
      </c>
      <c r="AC110" s="47">
        <v>5.2853825759667926E-2</v>
      </c>
      <c r="AD110" s="275"/>
    </row>
    <row r="111" spans="2:30" x14ac:dyDescent="0.25">
      <c r="B111" s="274"/>
      <c r="C111" s="124">
        <v>404</v>
      </c>
      <c r="D111" s="43">
        <v>0.197547</v>
      </c>
      <c r="E111" s="43">
        <v>0.18643499999999999</v>
      </c>
      <c r="F111" s="43">
        <v>0.19326699999999999</v>
      </c>
      <c r="G111" s="43">
        <v>0.22811999999999999</v>
      </c>
      <c r="H111" s="43">
        <v>0.25766899999999998</v>
      </c>
      <c r="I111" s="43">
        <v>0.21715300000000001</v>
      </c>
      <c r="J111" s="43">
        <v>0.230295</v>
      </c>
      <c r="K111" s="43">
        <v>0.18032599999999999</v>
      </c>
      <c r="L111" s="43">
        <v>0.17426</v>
      </c>
      <c r="M111" s="43">
        <v>0.20047000000000001</v>
      </c>
      <c r="N111" s="46">
        <v>0.20655419999999997</v>
      </c>
      <c r="O111" s="47">
        <v>2.621297286459541E-2</v>
      </c>
      <c r="P111" s="43"/>
      <c r="Q111" s="124">
        <v>404</v>
      </c>
      <c r="R111" s="43">
        <v>0.90582099999999999</v>
      </c>
      <c r="S111" s="43">
        <v>0.94455900000000004</v>
      </c>
      <c r="T111" s="43">
        <v>0.90841099999999997</v>
      </c>
      <c r="U111" s="43">
        <v>1.047982</v>
      </c>
      <c r="V111" s="43">
        <v>0.94054899999999997</v>
      </c>
      <c r="W111" s="43">
        <v>0.97948400000000002</v>
      </c>
      <c r="X111" s="43">
        <v>0.96113199999999999</v>
      </c>
      <c r="Y111" s="43">
        <v>0.93697399999999997</v>
      </c>
      <c r="Z111" s="43">
        <v>1.0190220000000001</v>
      </c>
      <c r="AA111" s="43">
        <v>0.92789900000000003</v>
      </c>
      <c r="AB111" s="46">
        <v>0.95718329999999996</v>
      </c>
      <c r="AC111" s="47">
        <v>4.6308415625984117E-2</v>
      </c>
      <c r="AD111" s="275"/>
    </row>
    <row r="112" spans="2:30" x14ac:dyDescent="0.25">
      <c r="B112" s="274"/>
      <c r="C112" s="124">
        <v>408</v>
      </c>
      <c r="D112" s="43">
        <v>0.226106</v>
      </c>
      <c r="E112" s="43">
        <v>0.20479</v>
      </c>
      <c r="F112" s="43">
        <v>0.18395600000000001</v>
      </c>
      <c r="G112" s="43">
        <v>0.20819199999999999</v>
      </c>
      <c r="H112" s="43">
        <v>0.226907</v>
      </c>
      <c r="I112" s="43">
        <v>0.22744500000000001</v>
      </c>
      <c r="J112" s="43">
        <v>0.20068</v>
      </c>
      <c r="K112" s="43">
        <v>0.202455</v>
      </c>
      <c r="L112" s="43">
        <v>0.19825400000000001</v>
      </c>
      <c r="M112" s="43">
        <v>0.17422799999999999</v>
      </c>
      <c r="N112" s="46">
        <v>0.20530129999999999</v>
      </c>
      <c r="O112" s="47">
        <v>1.7947135079635041E-2</v>
      </c>
      <c r="P112" s="43"/>
      <c r="Q112" s="124">
        <v>408</v>
      </c>
      <c r="R112" s="43">
        <v>0.93611900000000003</v>
      </c>
      <c r="S112" s="43">
        <v>0.92515000000000003</v>
      </c>
      <c r="T112" s="43">
        <v>0.93757599999999996</v>
      </c>
      <c r="U112" s="43">
        <v>0.99563500000000005</v>
      </c>
      <c r="V112" s="43">
        <v>0.92980300000000005</v>
      </c>
      <c r="W112" s="43">
        <v>1.02189</v>
      </c>
      <c r="X112" s="43">
        <v>0.96723599999999998</v>
      </c>
      <c r="Y112" s="43">
        <v>0.93127599999999999</v>
      </c>
      <c r="Z112" s="43">
        <v>1.010362</v>
      </c>
      <c r="AA112" s="43">
        <v>0.92067699999999997</v>
      </c>
      <c r="AB112" s="46">
        <v>0.95757239999999988</v>
      </c>
      <c r="AC112" s="47">
        <v>3.829834547978396E-2</v>
      </c>
      <c r="AD112" s="275"/>
    </row>
    <row r="113" spans="2:30" x14ac:dyDescent="0.25">
      <c r="B113" s="274"/>
      <c r="C113" s="124">
        <v>412</v>
      </c>
      <c r="D113" s="43">
        <v>0.17721999999999999</v>
      </c>
      <c r="E113" s="43">
        <v>0.177208</v>
      </c>
      <c r="F113" s="43">
        <v>0.18329699999999999</v>
      </c>
      <c r="G113" s="43">
        <v>0.22168399999999999</v>
      </c>
      <c r="H113" s="43">
        <v>0.249969</v>
      </c>
      <c r="I113" s="43">
        <v>0.22624</v>
      </c>
      <c r="J113" s="43">
        <v>0.23582</v>
      </c>
      <c r="K113" s="43">
        <v>0.218806</v>
      </c>
      <c r="L113" s="43">
        <v>0.18321699999999999</v>
      </c>
      <c r="M113" s="43">
        <v>0.17665500000000001</v>
      </c>
      <c r="N113" s="46">
        <v>0.20501160000000002</v>
      </c>
      <c r="O113" s="47">
        <v>2.8255310404319556E-2</v>
      </c>
      <c r="P113" s="43"/>
      <c r="Q113" s="124">
        <v>412</v>
      </c>
      <c r="R113" s="43">
        <v>0.94463699999999995</v>
      </c>
      <c r="S113" s="43">
        <v>0.98187500000000005</v>
      </c>
      <c r="T113" s="43">
        <v>0.91541799999999995</v>
      </c>
      <c r="U113" s="43">
        <v>1.0259400000000001</v>
      </c>
      <c r="V113" s="43">
        <v>0.93434600000000001</v>
      </c>
      <c r="W113" s="43">
        <v>0.99696200000000001</v>
      </c>
      <c r="X113" s="43">
        <v>0.96407900000000002</v>
      </c>
      <c r="Y113" s="43">
        <v>0.94406400000000001</v>
      </c>
      <c r="Z113" s="43">
        <v>0.98919699999999999</v>
      </c>
      <c r="AA113" s="43">
        <v>0.93223900000000004</v>
      </c>
      <c r="AB113" s="46">
        <v>0.9628757</v>
      </c>
      <c r="AC113" s="47">
        <v>3.4777912275370047E-2</v>
      </c>
      <c r="AD113" s="275"/>
    </row>
    <row r="114" spans="2:30" x14ac:dyDescent="0.25">
      <c r="B114" s="274"/>
      <c r="C114" s="124">
        <v>416</v>
      </c>
      <c r="D114" s="43">
        <v>0.22173699999999999</v>
      </c>
      <c r="E114" s="43">
        <v>0.157635</v>
      </c>
      <c r="F114" s="43">
        <v>0.213863</v>
      </c>
      <c r="G114" s="43">
        <v>0.242646</v>
      </c>
      <c r="H114" s="43">
        <v>0.23413600000000001</v>
      </c>
      <c r="I114" s="43">
        <v>0.230045</v>
      </c>
      <c r="J114" s="43">
        <v>0.24776899999999999</v>
      </c>
      <c r="K114" s="43">
        <v>0.23965900000000001</v>
      </c>
      <c r="L114" s="43">
        <v>0.18328</v>
      </c>
      <c r="M114" s="43">
        <v>0.209401</v>
      </c>
      <c r="N114" s="46">
        <v>0.21801710000000002</v>
      </c>
      <c r="O114" s="47">
        <v>2.8524092972043471E-2</v>
      </c>
      <c r="P114" s="43"/>
      <c r="Q114" s="124">
        <v>416</v>
      </c>
      <c r="R114" s="43">
        <v>0.90269999999999995</v>
      </c>
      <c r="S114" s="43">
        <v>0.92960100000000001</v>
      </c>
      <c r="T114" s="43">
        <v>0.92072799999999999</v>
      </c>
      <c r="U114" s="43">
        <v>1.0210859999999999</v>
      </c>
      <c r="V114" s="43">
        <v>0.91742000000000001</v>
      </c>
      <c r="W114" s="43">
        <v>0.98704800000000004</v>
      </c>
      <c r="X114" s="43">
        <v>0.95733699999999999</v>
      </c>
      <c r="Y114" s="43">
        <v>0.93615099999999996</v>
      </c>
      <c r="Z114" s="43">
        <v>1.002461</v>
      </c>
      <c r="AA114" s="43">
        <v>0.91930900000000004</v>
      </c>
      <c r="AB114" s="46">
        <v>0.94938409999999995</v>
      </c>
      <c r="AC114" s="47">
        <v>4.0734119371712077E-2</v>
      </c>
      <c r="AD114" s="275"/>
    </row>
    <row r="115" spans="2:30" x14ac:dyDescent="0.25">
      <c r="B115" s="274"/>
      <c r="C115" s="124">
        <v>420</v>
      </c>
      <c r="D115" s="43">
        <v>0.21590100000000001</v>
      </c>
      <c r="E115" s="43">
        <v>0.15415999999999999</v>
      </c>
      <c r="F115" s="43">
        <v>0.168543</v>
      </c>
      <c r="G115" s="43">
        <v>0.22461400000000001</v>
      </c>
      <c r="H115" s="43">
        <v>0.24687100000000001</v>
      </c>
      <c r="I115" s="43">
        <v>0.22644</v>
      </c>
      <c r="J115" s="43">
        <v>0.195214</v>
      </c>
      <c r="K115" s="43">
        <v>0.219412</v>
      </c>
      <c r="L115" s="43">
        <v>0.24939</v>
      </c>
      <c r="M115" s="43">
        <v>0.19028200000000001</v>
      </c>
      <c r="N115" s="46">
        <v>0.20908270000000001</v>
      </c>
      <c r="O115" s="47">
        <v>3.15420218088329E-2</v>
      </c>
      <c r="P115" s="43"/>
      <c r="Q115" s="124">
        <v>420</v>
      </c>
      <c r="R115" s="43">
        <v>0.96116699999999999</v>
      </c>
      <c r="S115" s="43">
        <v>0.91239000000000003</v>
      </c>
      <c r="T115" s="43">
        <v>0.92437999999999998</v>
      </c>
      <c r="U115" s="43">
        <v>1.003001</v>
      </c>
      <c r="V115" s="43">
        <v>0.917269</v>
      </c>
      <c r="W115" s="43">
        <v>0.98069099999999998</v>
      </c>
      <c r="X115" s="43">
        <v>0.95199</v>
      </c>
      <c r="Y115" s="43">
        <v>0.93146799999999996</v>
      </c>
      <c r="Z115" s="43">
        <v>0.99137799999999998</v>
      </c>
      <c r="AA115" s="43">
        <v>0.918242</v>
      </c>
      <c r="AB115" s="46">
        <v>0.94919759999999997</v>
      </c>
      <c r="AC115" s="47">
        <v>3.3465780775791459E-2</v>
      </c>
      <c r="AD115" s="275"/>
    </row>
    <row r="116" spans="2:30" x14ac:dyDescent="0.25">
      <c r="B116" s="274"/>
      <c r="C116" s="124">
        <v>424</v>
      </c>
      <c r="D116" s="43">
        <v>0.17183599999999999</v>
      </c>
      <c r="E116" s="43">
        <v>0.175007</v>
      </c>
      <c r="F116" s="43">
        <v>0.18196599999999999</v>
      </c>
      <c r="G116" s="43">
        <v>0.21953500000000001</v>
      </c>
      <c r="H116" s="43">
        <v>0.239477</v>
      </c>
      <c r="I116" s="43">
        <v>0.22004899999999999</v>
      </c>
      <c r="J116" s="43">
        <v>0.16741</v>
      </c>
      <c r="K116" s="43">
        <v>0.24999099999999999</v>
      </c>
      <c r="L116" s="43">
        <v>0.18986600000000001</v>
      </c>
      <c r="M116" s="43">
        <v>0.17782300000000001</v>
      </c>
      <c r="N116" s="46">
        <v>0.19929600000000003</v>
      </c>
      <c r="O116" s="47">
        <v>3.0250560255601328E-2</v>
      </c>
      <c r="P116" s="43"/>
      <c r="Q116" s="124">
        <v>424</v>
      </c>
      <c r="R116" s="43">
        <v>0.93471300000000002</v>
      </c>
      <c r="S116" s="43">
        <v>0.92435800000000001</v>
      </c>
      <c r="T116" s="43">
        <v>0.92001299999999997</v>
      </c>
      <c r="U116" s="43">
        <v>1.0585370000000001</v>
      </c>
      <c r="V116" s="43">
        <v>0.91598599999999997</v>
      </c>
      <c r="W116" s="43">
        <v>0.99085999999999996</v>
      </c>
      <c r="X116" s="43">
        <v>0.95310600000000001</v>
      </c>
      <c r="Y116" s="43">
        <v>0.92578700000000003</v>
      </c>
      <c r="Z116" s="43">
        <v>0.98258699999999999</v>
      </c>
      <c r="AA116" s="43">
        <v>0.917269</v>
      </c>
      <c r="AB116" s="46">
        <v>0.95232159999999999</v>
      </c>
      <c r="AC116" s="47">
        <v>4.6034342417614955E-2</v>
      </c>
      <c r="AD116" s="275"/>
    </row>
    <row r="117" spans="2:30" x14ac:dyDescent="0.25">
      <c r="B117" s="274"/>
      <c r="C117" s="124">
        <v>428</v>
      </c>
      <c r="D117" s="43">
        <v>0.23707400000000001</v>
      </c>
      <c r="E117" s="43">
        <v>0.22308900000000001</v>
      </c>
      <c r="F117" s="43">
        <v>0.21384500000000001</v>
      </c>
      <c r="G117" s="43">
        <v>0.21799099999999999</v>
      </c>
      <c r="H117" s="43">
        <v>0.23493700000000001</v>
      </c>
      <c r="I117" s="43">
        <v>0.218308</v>
      </c>
      <c r="J117" s="43">
        <v>0.174703</v>
      </c>
      <c r="K117" s="43">
        <v>0.201936</v>
      </c>
      <c r="L117" s="43">
        <v>0.153228</v>
      </c>
      <c r="M117" s="43">
        <v>0.19636799999999999</v>
      </c>
      <c r="N117" s="46">
        <v>0.2071479</v>
      </c>
      <c r="O117" s="47">
        <v>2.648331404425542E-2</v>
      </c>
      <c r="P117" s="43"/>
      <c r="Q117" s="124">
        <v>428</v>
      </c>
      <c r="R117" s="43">
        <v>0.92676099999999995</v>
      </c>
      <c r="S117" s="43">
        <v>0.92545699999999997</v>
      </c>
      <c r="T117" s="43">
        <v>0.89006200000000002</v>
      </c>
      <c r="U117" s="43">
        <v>1.012135</v>
      </c>
      <c r="V117" s="43">
        <v>0.92591999999999997</v>
      </c>
      <c r="W117" s="43">
        <v>0.99162099999999997</v>
      </c>
      <c r="X117" s="43">
        <v>0.94258399999999998</v>
      </c>
      <c r="Y117" s="43">
        <v>0.93296800000000002</v>
      </c>
      <c r="Z117" s="43">
        <v>1.003536</v>
      </c>
      <c r="AA117" s="43">
        <v>0.93213299999999999</v>
      </c>
      <c r="AB117" s="46">
        <v>0.94831769999999993</v>
      </c>
      <c r="AC117" s="47">
        <v>4.001389177120588E-2</v>
      </c>
      <c r="AD117" s="275"/>
    </row>
    <row r="118" spans="2:30" x14ac:dyDescent="0.25">
      <c r="B118" s="274"/>
      <c r="C118" s="124">
        <v>432</v>
      </c>
      <c r="D118" s="43">
        <v>0.26132</v>
      </c>
      <c r="E118" s="43">
        <v>0.195385</v>
      </c>
      <c r="F118" s="43">
        <v>0.19517100000000001</v>
      </c>
      <c r="G118" s="43">
        <v>0.231572</v>
      </c>
      <c r="H118" s="43">
        <v>0.224078</v>
      </c>
      <c r="I118" s="43">
        <v>0.24135799999999999</v>
      </c>
      <c r="J118" s="43">
        <v>0.15676000000000001</v>
      </c>
      <c r="K118" s="43">
        <v>0.188334</v>
      </c>
      <c r="L118" s="43">
        <v>0.15861700000000001</v>
      </c>
      <c r="M118" s="43">
        <v>0.19383600000000001</v>
      </c>
      <c r="N118" s="46">
        <v>0.20464310000000002</v>
      </c>
      <c r="O118" s="47">
        <v>3.437140649968605E-2</v>
      </c>
      <c r="P118" s="43"/>
      <c r="Q118" s="124">
        <v>432</v>
      </c>
      <c r="R118" s="43">
        <v>0.94523699999999999</v>
      </c>
      <c r="S118" s="43">
        <v>0.92441099999999998</v>
      </c>
      <c r="T118" s="43">
        <v>0.89424800000000004</v>
      </c>
      <c r="U118" s="43">
        <v>1.040143</v>
      </c>
      <c r="V118" s="43">
        <v>0.92987500000000001</v>
      </c>
      <c r="W118" s="43">
        <v>0.96908700000000003</v>
      </c>
      <c r="X118" s="43">
        <v>0.94776800000000005</v>
      </c>
      <c r="Y118" s="43">
        <v>0.93502099999999999</v>
      </c>
      <c r="Z118" s="43">
        <v>1.023366</v>
      </c>
      <c r="AA118" s="43">
        <v>0.91556800000000005</v>
      </c>
      <c r="AB118" s="46">
        <v>0.95247240000000011</v>
      </c>
      <c r="AC118" s="47">
        <v>4.6448556327762576E-2</v>
      </c>
      <c r="AD118" s="275"/>
    </row>
    <row r="119" spans="2:30" x14ac:dyDescent="0.25">
      <c r="B119" s="274"/>
      <c r="C119" s="124">
        <v>436</v>
      </c>
      <c r="D119" s="43">
        <v>0.24237400000000001</v>
      </c>
      <c r="E119" s="43">
        <v>0.191133</v>
      </c>
      <c r="F119" s="43">
        <v>0.19777</v>
      </c>
      <c r="G119" s="43">
        <v>0.228903</v>
      </c>
      <c r="H119" s="43">
        <v>0.20330300000000001</v>
      </c>
      <c r="I119" s="43">
        <v>0.24967700000000001</v>
      </c>
      <c r="J119" s="43">
        <v>0.16891100000000001</v>
      </c>
      <c r="K119" s="43">
        <v>0.22601199999999999</v>
      </c>
      <c r="L119" s="43">
        <v>0.151169</v>
      </c>
      <c r="M119" s="43">
        <v>0.19628799999999999</v>
      </c>
      <c r="N119" s="46">
        <v>0.20555399999999996</v>
      </c>
      <c r="O119" s="47">
        <v>3.1492814739591542E-2</v>
      </c>
      <c r="P119" s="43"/>
      <c r="Q119" s="124">
        <v>436</v>
      </c>
      <c r="R119" s="43">
        <v>0.93564800000000004</v>
      </c>
      <c r="S119" s="43">
        <v>0.92646399999999995</v>
      </c>
      <c r="T119" s="43">
        <v>0.92531600000000003</v>
      </c>
      <c r="U119" s="43">
        <v>1.0404629999999999</v>
      </c>
      <c r="V119" s="43">
        <v>0.92027199999999998</v>
      </c>
      <c r="W119" s="43">
        <v>0.99587099999999995</v>
      </c>
      <c r="X119" s="43">
        <v>0.94638500000000003</v>
      </c>
      <c r="Y119" s="43">
        <v>0.92992399999999997</v>
      </c>
      <c r="Z119" s="43">
        <v>1.0342640000000001</v>
      </c>
      <c r="AA119" s="43">
        <v>0.91936200000000001</v>
      </c>
      <c r="AB119" s="46">
        <v>0.9573969</v>
      </c>
      <c r="AC119" s="47">
        <v>4.7666388687884087E-2</v>
      </c>
      <c r="AD119" s="275"/>
    </row>
    <row r="120" spans="2:30" x14ac:dyDescent="0.25">
      <c r="B120" s="274"/>
      <c r="C120" s="124">
        <v>440</v>
      </c>
      <c r="D120" s="43">
        <v>0.24950700000000001</v>
      </c>
      <c r="E120" s="43">
        <v>0.19200999999999999</v>
      </c>
      <c r="F120" s="43">
        <v>0.21432300000000001</v>
      </c>
      <c r="G120" s="43">
        <v>0.22070799999999999</v>
      </c>
      <c r="H120" s="43">
        <v>0.23503099999999999</v>
      </c>
      <c r="I120" s="43">
        <v>0.27068599999999998</v>
      </c>
      <c r="J120" s="43">
        <v>0.18190200000000001</v>
      </c>
      <c r="K120" s="43">
        <v>0.20094500000000001</v>
      </c>
      <c r="L120" s="43">
        <v>0.184637</v>
      </c>
      <c r="M120" s="43">
        <v>0.19136400000000001</v>
      </c>
      <c r="N120" s="46">
        <v>0.21411129999999998</v>
      </c>
      <c r="O120" s="47">
        <v>2.9851817953388062E-2</v>
      </c>
      <c r="P120" s="43"/>
      <c r="Q120" s="124">
        <v>440</v>
      </c>
      <c r="R120" s="43">
        <v>0.93040599999999996</v>
      </c>
      <c r="S120" s="43">
        <v>0.93210499999999996</v>
      </c>
      <c r="T120" s="43">
        <v>0.91796299999999997</v>
      </c>
      <c r="U120" s="43">
        <v>1.0142770000000001</v>
      </c>
      <c r="V120" s="43">
        <v>0.91698800000000003</v>
      </c>
      <c r="W120" s="43">
        <v>0.99259799999999998</v>
      </c>
      <c r="X120" s="43">
        <v>0.93454400000000004</v>
      </c>
      <c r="Y120" s="43">
        <v>0.92268399999999995</v>
      </c>
      <c r="Z120" s="43">
        <v>1.0083089999999999</v>
      </c>
      <c r="AA120" s="43">
        <v>0.91793000000000002</v>
      </c>
      <c r="AB120" s="46">
        <v>0.94878040000000008</v>
      </c>
      <c r="AC120" s="47">
        <v>3.9672326820817776E-2</v>
      </c>
      <c r="AD120" s="275"/>
    </row>
    <row r="121" spans="2:30" x14ac:dyDescent="0.25">
      <c r="B121" s="274"/>
      <c r="C121" s="124">
        <v>444</v>
      </c>
      <c r="D121" s="43">
        <v>0.25475100000000001</v>
      </c>
      <c r="E121" s="43">
        <v>0.18637599999999999</v>
      </c>
      <c r="F121" s="43">
        <v>0.21848400000000001</v>
      </c>
      <c r="G121" s="43">
        <v>0.216445</v>
      </c>
      <c r="H121" s="43">
        <v>0.23092099999999999</v>
      </c>
      <c r="I121" s="43">
        <v>0.243725</v>
      </c>
      <c r="J121" s="43">
        <v>0.15886500000000001</v>
      </c>
      <c r="K121" s="43">
        <v>0.20186899999999999</v>
      </c>
      <c r="L121" s="43">
        <v>0.16939199999999999</v>
      </c>
      <c r="M121" s="43">
        <v>0.194857</v>
      </c>
      <c r="N121" s="46">
        <v>0.20756849999999999</v>
      </c>
      <c r="O121" s="47">
        <v>3.117945388392817E-2</v>
      </c>
      <c r="P121" s="43"/>
      <c r="Q121" s="124">
        <v>444</v>
      </c>
      <c r="R121" s="43">
        <v>0.93698700000000001</v>
      </c>
      <c r="S121" s="43">
        <v>0.92818500000000004</v>
      </c>
      <c r="T121" s="43">
        <v>0.92018</v>
      </c>
      <c r="U121" s="43">
        <v>0.98548199999999997</v>
      </c>
      <c r="V121" s="43">
        <v>0.93085799999999996</v>
      </c>
      <c r="W121" s="43">
        <v>0.99307800000000002</v>
      </c>
      <c r="X121" s="43">
        <v>0.944268</v>
      </c>
      <c r="Y121" s="43">
        <v>0.92572100000000002</v>
      </c>
      <c r="Z121" s="43">
        <v>0.98346800000000001</v>
      </c>
      <c r="AA121" s="43">
        <v>0.91808000000000001</v>
      </c>
      <c r="AB121" s="46">
        <v>0.94663069999999983</v>
      </c>
      <c r="AC121" s="47">
        <v>2.9180215196259261E-2</v>
      </c>
      <c r="AD121" s="275"/>
    </row>
    <row r="122" spans="2:30" x14ac:dyDescent="0.25">
      <c r="B122" s="274"/>
      <c r="C122" s="124">
        <v>448</v>
      </c>
      <c r="D122" s="43">
        <v>0.24085200000000001</v>
      </c>
      <c r="E122" s="43">
        <v>0.17297199999999999</v>
      </c>
      <c r="F122" s="43">
        <v>0.196408</v>
      </c>
      <c r="G122" s="43">
        <v>0.22323999999999999</v>
      </c>
      <c r="H122" s="43">
        <v>0.24943199999999999</v>
      </c>
      <c r="I122" s="43">
        <v>0.22351599999999999</v>
      </c>
      <c r="J122" s="43">
        <v>0.19243399999999999</v>
      </c>
      <c r="K122" s="43">
        <v>0.20464099999999999</v>
      </c>
      <c r="L122" s="43">
        <v>0.17171</v>
      </c>
      <c r="M122" s="43">
        <v>0.21416299999999999</v>
      </c>
      <c r="N122" s="46">
        <v>0.20893680000000003</v>
      </c>
      <c r="O122" s="47">
        <v>2.6310026807705958E-2</v>
      </c>
      <c r="P122" s="43"/>
      <c r="Q122" s="124">
        <v>448</v>
      </c>
      <c r="R122" s="43">
        <v>0.95849300000000004</v>
      </c>
      <c r="S122" s="43">
        <v>0.93271599999999999</v>
      </c>
      <c r="T122" s="43">
        <v>0.88251599999999997</v>
      </c>
      <c r="U122" s="43">
        <v>1.0344739999999999</v>
      </c>
      <c r="V122" s="43">
        <v>0.92949999999999999</v>
      </c>
      <c r="W122" s="43">
        <v>0.98723000000000005</v>
      </c>
      <c r="X122" s="43">
        <v>0.95411599999999996</v>
      </c>
      <c r="Y122" s="43">
        <v>0.93186899999999995</v>
      </c>
      <c r="Z122" s="43">
        <v>1.011201</v>
      </c>
      <c r="AA122" s="43">
        <v>0.90778899999999996</v>
      </c>
      <c r="AB122" s="46">
        <v>0.95299039999999979</v>
      </c>
      <c r="AC122" s="47">
        <v>4.67270064124235E-2</v>
      </c>
      <c r="AD122" s="275"/>
    </row>
    <row r="123" spans="2:30" x14ac:dyDescent="0.25">
      <c r="B123" s="274"/>
      <c r="C123" s="124">
        <v>452</v>
      </c>
      <c r="D123" s="43">
        <v>0.20507500000000001</v>
      </c>
      <c r="E123" s="43">
        <v>0.19012000000000001</v>
      </c>
      <c r="F123" s="43">
        <v>0.24094399999999999</v>
      </c>
      <c r="G123" s="43">
        <v>0.24285699999999999</v>
      </c>
      <c r="H123" s="43">
        <v>0.25383</v>
      </c>
      <c r="I123" s="43">
        <v>0.23669599999999999</v>
      </c>
      <c r="J123" s="43">
        <v>0.182007</v>
      </c>
      <c r="K123" s="43">
        <v>0.20305699999999999</v>
      </c>
      <c r="L123" s="43">
        <v>0.16861300000000001</v>
      </c>
      <c r="M123" s="43">
        <v>0.218554</v>
      </c>
      <c r="N123" s="46">
        <v>0.21417530000000004</v>
      </c>
      <c r="O123" s="47">
        <v>2.8932614445945908E-2</v>
      </c>
      <c r="P123" s="43"/>
      <c r="Q123" s="124">
        <v>452</v>
      </c>
      <c r="R123" s="43">
        <v>0.91852999999999996</v>
      </c>
      <c r="S123" s="43">
        <v>0.95014200000000004</v>
      </c>
      <c r="T123" s="43">
        <v>0.92556799999999995</v>
      </c>
      <c r="U123" s="43">
        <v>1.011271</v>
      </c>
      <c r="V123" s="43">
        <v>0.92629499999999998</v>
      </c>
      <c r="W123" s="43">
        <v>0.98756100000000002</v>
      </c>
      <c r="X123" s="43">
        <v>0.94788899999999998</v>
      </c>
      <c r="Y123" s="43">
        <v>0.93957500000000005</v>
      </c>
      <c r="Z123" s="43">
        <v>1.0192950000000001</v>
      </c>
      <c r="AA123" s="43">
        <v>0.912995</v>
      </c>
      <c r="AB123" s="46">
        <v>0.95391209999999993</v>
      </c>
      <c r="AC123" s="47">
        <v>3.8651510832767688E-2</v>
      </c>
      <c r="AD123" s="275"/>
    </row>
    <row r="124" spans="2:30" x14ac:dyDescent="0.25">
      <c r="B124" s="274"/>
      <c r="C124" s="124">
        <v>456</v>
      </c>
      <c r="D124" s="43">
        <v>0.266733</v>
      </c>
      <c r="E124" s="43">
        <v>0.21495700000000001</v>
      </c>
      <c r="F124" s="43">
        <v>0.17982899999999999</v>
      </c>
      <c r="G124" s="43">
        <v>0.23022899999999999</v>
      </c>
      <c r="H124" s="43">
        <v>0.25765300000000002</v>
      </c>
      <c r="I124" s="43">
        <v>0.22876099999999999</v>
      </c>
      <c r="J124" s="43">
        <v>0.208423</v>
      </c>
      <c r="K124" s="43">
        <v>0.21009900000000001</v>
      </c>
      <c r="L124" s="43">
        <v>0.17824499999999999</v>
      </c>
      <c r="M124" s="43">
        <v>0.208672</v>
      </c>
      <c r="N124" s="46">
        <v>0.21836010000000003</v>
      </c>
      <c r="O124" s="47">
        <v>2.8866008400692887E-2</v>
      </c>
      <c r="P124" s="43"/>
      <c r="Q124" s="124">
        <v>456</v>
      </c>
      <c r="R124" s="43">
        <v>0.96188899999999999</v>
      </c>
      <c r="S124" s="43">
        <v>0.955847</v>
      </c>
      <c r="T124" s="43">
        <v>0.90804499999999999</v>
      </c>
      <c r="U124" s="43">
        <v>0.99521800000000005</v>
      </c>
      <c r="V124" s="43">
        <v>0.93031399999999997</v>
      </c>
      <c r="W124" s="43">
        <v>0.98605299999999996</v>
      </c>
      <c r="X124" s="43">
        <v>0.95467000000000002</v>
      </c>
      <c r="Y124" s="43">
        <v>0.92734899999999998</v>
      </c>
      <c r="Z124" s="43">
        <v>0.94393300000000002</v>
      </c>
      <c r="AA124" s="43">
        <v>0.92302600000000001</v>
      </c>
      <c r="AB124" s="46">
        <v>0.94863439999999988</v>
      </c>
      <c r="AC124" s="47">
        <v>2.7785719586387061E-2</v>
      </c>
      <c r="AD124" s="275"/>
    </row>
    <row r="125" spans="2:30" x14ac:dyDescent="0.25">
      <c r="B125" s="274"/>
      <c r="C125" s="124">
        <v>460</v>
      </c>
      <c r="D125" s="43">
        <v>0.19517899999999999</v>
      </c>
      <c r="E125" s="43">
        <v>0.17228499999999999</v>
      </c>
      <c r="F125" s="43">
        <v>0.18149299999999999</v>
      </c>
      <c r="G125" s="43">
        <v>0.220716</v>
      </c>
      <c r="H125" s="43">
        <v>0.26322699999999999</v>
      </c>
      <c r="I125" s="43">
        <v>0.24044299999999999</v>
      </c>
      <c r="J125" s="43">
        <v>0.21624499999999999</v>
      </c>
      <c r="K125" s="43">
        <v>0.203544</v>
      </c>
      <c r="L125" s="43">
        <v>0.150563</v>
      </c>
      <c r="M125" s="43">
        <v>0.22100400000000001</v>
      </c>
      <c r="N125" s="46">
        <v>0.20646990000000001</v>
      </c>
      <c r="O125" s="47">
        <v>3.3232119059896127E-2</v>
      </c>
      <c r="P125" s="43"/>
      <c r="Q125" s="124">
        <v>460</v>
      </c>
      <c r="R125" s="43">
        <v>0.93630400000000003</v>
      </c>
      <c r="S125" s="43">
        <v>0.92588599999999999</v>
      </c>
      <c r="T125" s="43">
        <v>0.90522800000000003</v>
      </c>
      <c r="U125" s="43">
        <v>1.03016</v>
      </c>
      <c r="V125" s="43">
        <v>0.92996999999999996</v>
      </c>
      <c r="W125" s="43">
        <v>1.008251</v>
      </c>
      <c r="X125" s="43">
        <v>0.95776300000000003</v>
      </c>
      <c r="Y125" s="43">
        <v>0.92035500000000003</v>
      </c>
      <c r="Z125" s="43">
        <v>1.0237339999999999</v>
      </c>
      <c r="AA125" s="43">
        <v>0.92731200000000003</v>
      </c>
      <c r="AB125" s="46">
        <v>0.95649630000000008</v>
      </c>
      <c r="AC125" s="47">
        <v>4.6502236569987782E-2</v>
      </c>
      <c r="AD125" s="275"/>
    </row>
    <row r="126" spans="2:30" x14ac:dyDescent="0.25">
      <c r="B126" s="274"/>
      <c r="C126" s="124">
        <v>464</v>
      </c>
      <c r="D126" s="43">
        <v>0.26275799999999999</v>
      </c>
      <c r="E126" s="43">
        <v>0.202379</v>
      </c>
      <c r="F126" s="43">
        <v>0.21691199999999999</v>
      </c>
      <c r="G126" s="43">
        <v>0.210345</v>
      </c>
      <c r="H126" s="43">
        <v>0.240897</v>
      </c>
      <c r="I126" s="43">
        <v>0.2457</v>
      </c>
      <c r="J126" s="43">
        <v>0.21412600000000001</v>
      </c>
      <c r="K126" s="43">
        <v>0.19948399999999999</v>
      </c>
      <c r="L126" s="43">
        <v>0.17721000000000001</v>
      </c>
      <c r="M126" s="43">
        <v>0.20297999999999999</v>
      </c>
      <c r="N126" s="46">
        <v>0.2172791</v>
      </c>
      <c r="O126" s="47">
        <v>2.547486178547162E-2</v>
      </c>
      <c r="P126" s="43"/>
      <c r="Q126" s="124">
        <v>464</v>
      </c>
      <c r="R126" s="43">
        <v>0.97651500000000002</v>
      </c>
      <c r="S126" s="43">
        <v>0.95077599999999995</v>
      </c>
      <c r="T126" s="43">
        <v>0.904443</v>
      </c>
      <c r="U126" s="43">
        <v>1.0194209999999999</v>
      </c>
      <c r="V126" s="43">
        <v>0.92493999999999998</v>
      </c>
      <c r="W126" s="43">
        <v>0.98641999999999996</v>
      </c>
      <c r="X126" s="43">
        <v>0.95158900000000002</v>
      </c>
      <c r="Y126" s="43">
        <v>0.91039000000000003</v>
      </c>
      <c r="Z126" s="43">
        <v>1.043649</v>
      </c>
      <c r="AA126" s="43">
        <v>0.92166700000000001</v>
      </c>
      <c r="AB126" s="46">
        <v>0.95898099999999997</v>
      </c>
      <c r="AC126" s="47">
        <v>4.7011311159006065E-2</v>
      </c>
      <c r="AD126" s="275"/>
    </row>
    <row r="127" spans="2:30" x14ac:dyDescent="0.25">
      <c r="B127" s="274"/>
      <c r="C127" s="124">
        <v>468</v>
      </c>
      <c r="D127" s="43">
        <v>0.199323</v>
      </c>
      <c r="E127" s="43">
        <v>0.19247300000000001</v>
      </c>
      <c r="F127" s="43">
        <v>0.20388200000000001</v>
      </c>
      <c r="G127" s="43">
        <v>0.22001100000000001</v>
      </c>
      <c r="H127" s="43">
        <v>0.28614699999999998</v>
      </c>
      <c r="I127" s="43">
        <v>0.238764</v>
      </c>
      <c r="J127" s="43">
        <v>0.171849</v>
      </c>
      <c r="K127" s="43">
        <v>0.22906399999999999</v>
      </c>
      <c r="L127" s="43">
        <v>0.17041200000000001</v>
      </c>
      <c r="M127" s="43">
        <v>0.18582099999999999</v>
      </c>
      <c r="N127" s="46">
        <v>0.20977459999999998</v>
      </c>
      <c r="O127" s="47">
        <v>3.520548890032791E-2</v>
      </c>
      <c r="P127" s="43"/>
      <c r="Q127" s="124">
        <v>468</v>
      </c>
      <c r="R127" s="43">
        <v>0.92150399999999999</v>
      </c>
      <c r="S127" s="43">
        <v>0.95441399999999998</v>
      </c>
      <c r="T127" s="43">
        <v>0.90707800000000005</v>
      </c>
      <c r="U127" s="43">
        <v>0.98481300000000005</v>
      </c>
      <c r="V127" s="43">
        <v>0.92418699999999998</v>
      </c>
      <c r="W127" s="43">
        <v>0.98231400000000002</v>
      </c>
      <c r="X127" s="43">
        <v>0.956986</v>
      </c>
      <c r="Y127" s="43">
        <v>0.92066300000000001</v>
      </c>
      <c r="Z127" s="43">
        <v>0.99890699999999999</v>
      </c>
      <c r="AA127" s="43">
        <v>0.91892700000000005</v>
      </c>
      <c r="AB127" s="46">
        <v>0.94697929999999997</v>
      </c>
      <c r="AC127" s="47">
        <v>3.2950969448055187E-2</v>
      </c>
      <c r="AD127" s="275"/>
    </row>
    <row r="128" spans="2:30" x14ac:dyDescent="0.25">
      <c r="B128" s="274"/>
      <c r="C128" s="124">
        <v>472</v>
      </c>
      <c r="D128" s="43">
        <v>0.24637700000000001</v>
      </c>
      <c r="E128" s="43">
        <v>0.18922900000000001</v>
      </c>
      <c r="F128" s="43">
        <v>0.221663</v>
      </c>
      <c r="G128" s="43">
        <v>0.23505100000000001</v>
      </c>
      <c r="H128" s="43">
        <v>0.26503399999999999</v>
      </c>
      <c r="I128" s="43">
        <v>0.20017599999999999</v>
      </c>
      <c r="J128" s="43">
        <v>0.21490400000000001</v>
      </c>
      <c r="K128" s="43">
        <v>0.25823099999999999</v>
      </c>
      <c r="L128" s="43">
        <v>0.160834</v>
      </c>
      <c r="M128" s="43">
        <v>0.20380799999999999</v>
      </c>
      <c r="N128" s="46">
        <v>0.21953070000000002</v>
      </c>
      <c r="O128" s="47">
        <v>3.2559558153055737E-2</v>
      </c>
      <c r="P128" s="43"/>
      <c r="Q128" s="124">
        <v>472</v>
      </c>
      <c r="R128" s="43">
        <v>0.93640400000000001</v>
      </c>
      <c r="S128" s="43">
        <v>0.98010200000000003</v>
      </c>
      <c r="T128" s="43">
        <v>0.91467799999999999</v>
      </c>
      <c r="U128" s="43">
        <v>0.993564</v>
      </c>
      <c r="V128" s="43">
        <v>0.93271300000000001</v>
      </c>
      <c r="W128" s="43">
        <v>0.96703499999999998</v>
      </c>
      <c r="X128" s="43">
        <v>0.94968600000000003</v>
      </c>
      <c r="Y128" s="43">
        <v>0.93600000000000005</v>
      </c>
      <c r="Z128" s="43">
        <v>1.0071110000000001</v>
      </c>
      <c r="AA128" s="43">
        <v>0.92030800000000001</v>
      </c>
      <c r="AB128" s="46">
        <v>0.9537601</v>
      </c>
      <c r="AC128" s="47">
        <v>3.1663991562270795E-2</v>
      </c>
      <c r="AD128" s="275"/>
    </row>
    <row r="129" spans="2:30" x14ac:dyDescent="0.25">
      <c r="B129" s="274"/>
      <c r="C129" s="124">
        <v>476</v>
      </c>
      <c r="D129" s="43">
        <v>0.27913700000000002</v>
      </c>
      <c r="E129" s="43">
        <v>0.16634699999999999</v>
      </c>
      <c r="F129" s="43">
        <v>0.218362</v>
      </c>
      <c r="G129" s="43">
        <v>0.236377</v>
      </c>
      <c r="H129" s="43">
        <v>0.25961499999999998</v>
      </c>
      <c r="I129" s="43">
        <v>0.22264900000000001</v>
      </c>
      <c r="J129" s="43">
        <v>0.16910500000000001</v>
      </c>
      <c r="K129" s="43">
        <v>0.22065599999999999</v>
      </c>
      <c r="L129" s="43">
        <v>0.17091000000000001</v>
      </c>
      <c r="M129" s="43">
        <v>0.23561299999999999</v>
      </c>
      <c r="N129" s="46">
        <v>0.21787709999999999</v>
      </c>
      <c r="O129" s="47">
        <v>3.8618277139343259E-2</v>
      </c>
      <c r="P129" s="43"/>
      <c r="Q129" s="124">
        <v>476</v>
      </c>
      <c r="R129" s="43">
        <v>0.92267900000000003</v>
      </c>
      <c r="S129" s="43">
        <v>0.95771499999999998</v>
      </c>
      <c r="T129" s="43">
        <v>0.92089699999999997</v>
      </c>
      <c r="U129" s="43">
        <v>1.0081450000000001</v>
      </c>
      <c r="V129" s="43">
        <v>0.926728</v>
      </c>
      <c r="W129" s="43">
        <v>0.96653199999999995</v>
      </c>
      <c r="X129" s="43">
        <v>0.94108099999999995</v>
      </c>
      <c r="Y129" s="43">
        <v>0.919404</v>
      </c>
      <c r="Z129" s="43">
        <v>0.99841999999999997</v>
      </c>
      <c r="AA129" s="43">
        <v>0.91407700000000003</v>
      </c>
      <c r="AB129" s="46">
        <v>0.94756780000000007</v>
      </c>
      <c r="AC129" s="47">
        <v>3.4059006062355311E-2</v>
      </c>
      <c r="AD129" s="275"/>
    </row>
    <row r="130" spans="2:30" x14ac:dyDescent="0.25">
      <c r="B130" s="274"/>
      <c r="C130" s="124">
        <v>480</v>
      </c>
      <c r="D130" s="43">
        <v>0.24237400000000001</v>
      </c>
      <c r="E130" s="43">
        <v>0.17876500000000001</v>
      </c>
      <c r="F130" s="43">
        <v>0.19522200000000001</v>
      </c>
      <c r="G130" s="43">
        <v>0.20328299999999999</v>
      </c>
      <c r="H130" s="43">
        <v>0.26171800000000001</v>
      </c>
      <c r="I130" s="43">
        <v>0.21076</v>
      </c>
      <c r="J130" s="43">
        <v>0.19342999999999999</v>
      </c>
      <c r="K130" s="43">
        <v>0.20449999999999999</v>
      </c>
      <c r="L130" s="43">
        <v>0.20204800000000001</v>
      </c>
      <c r="M130" s="43">
        <v>0.16500999999999999</v>
      </c>
      <c r="N130" s="46">
        <v>0.20571099999999998</v>
      </c>
      <c r="O130" s="47">
        <v>2.8226724318946222E-2</v>
      </c>
      <c r="P130" s="43"/>
      <c r="Q130" s="124">
        <v>480</v>
      </c>
      <c r="R130" s="43">
        <v>0.93061300000000002</v>
      </c>
      <c r="S130" s="43">
        <v>0.90786</v>
      </c>
      <c r="T130" s="43">
        <v>0.92791100000000004</v>
      </c>
      <c r="U130" s="43">
        <v>1.003101</v>
      </c>
      <c r="V130" s="43">
        <v>0.92867299999999997</v>
      </c>
      <c r="W130" s="43">
        <v>0.99870000000000003</v>
      </c>
      <c r="X130" s="43">
        <v>0.94082100000000002</v>
      </c>
      <c r="Y130" s="43">
        <v>0.92142000000000002</v>
      </c>
      <c r="Z130" s="43">
        <v>0.99807800000000002</v>
      </c>
      <c r="AA130" s="43">
        <v>0.92076999999999998</v>
      </c>
      <c r="AB130" s="46">
        <v>0.94779469999999999</v>
      </c>
      <c r="AC130" s="47">
        <v>3.6974661540183321E-2</v>
      </c>
      <c r="AD130" s="275"/>
    </row>
    <row r="131" spans="2:30" x14ac:dyDescent="0.25">
      <c r="B131" s="274"/>
      <c r="C131" s="124">
        <v>484</v>
      </c>
      <c r="D131" s="43">
        <v>0.27544400000000002</v>
      </c>
      <c r="E131" s="43">
        <v>0.19636200000000001</v>
      </c>
      <c r="F131" s="43">
        <v>0.18838299999999999</v>
      </c>
      <c r="G131" s="43">
        <v>0.201959</v>
      </c>
      <c r="H131" s="43">
        <v>0.282107</v>
      </c>
      <c r="I131" s="43">
        <v>0.22797100000000001</v>
      </c>
      <c r="J131" s="43">
        <v>0.16661100000000001</v>
      </c>
      <c r="K131" s="43">
        <v>0.224027</v>
      </c>
      <c r="L131" s="43">
        <v>0.19258900000000001</v>
      </c>
      <c r="M131" s="43">
        <v>0.20214299999999999</v>
      </c>
      <c r="N131" s="46">
        <v>0.2157596</v>
      </c>
      <c r="O131" s="47">
        <v>3.7469614857908666E-2</v>
      </c>
      <c r="P131" s="43"/>
      <c r="Q131" s="124">
        <v>484</v>
      </c>
      <c r="R131" s="43">
        <v>0.91740600000000005</v>
      </c>
      <c r="S131" s="43">
        <v>0.91188100000000005</v>
      </c>
      <c r="T131" s="43">
        <v>0.89471500000000004</v>
      </c>
      <c r="U131" s="43">
        <v>1.018902</v>
      </c>
      <c r="V131" s="43">
        <v>0.93368899999999999</v>
      </c>
      <c r="W131" s="43">
        <v>0.95631600000000005</v>
      </c>
      <c r="X131" s="43">
        <v>0.95264599999999999</v>
      </c>
      <c r="Y131" s="43">
        <v>0.923794</v>
      </c>
      <c r="Z131" s="43">
        <v>0.968055</v>
      </c>
      <c r="AA131" s="43">
        <v>0.92442400000000002</v>
      </c>
      <c r="AB131" s="46">
        <v>0.94018279999999999</v>
      </c>
      <c r="AC131" s="47">
        <v>3.5489248446380031E-2</v>
      </c>
      <c r="AD131" s="275"/>
    </row>
    <row r="132" spans="2:30" x14ac:dyDescent="0.25">
      <c r="B132" s="274"/>
      <c r="C132" s="124">
        <v>488</v>
      </c>
      <c r="D132" s="43">
        <v>0.23447999999999999</v>
      </c>
      <c r="E132" s="43">
        <v>0.19502900000000001</v>
      </c>
      <c r="F132" s="43">
        <v>0.194665</v>
      </c>
      <c r="G132" s="43">
        <v>0.19961799999999999</v>
      </c>
      <c r="H132" s="43">
        <v>0.28315499999999999</v>
      </c>
      <c r="I132" s="43">
        <v>0.238733</v>
      </c>
      <c r="J132" s="43">
        <v>0.165521</v>
      </c>
      <c r="K132" s="43">
        <v>0.26162099999999999</v>
      </c>
      <c r="L132" s="43">
        <v>0.183396</v>
      </c>
      <c r="M132" s="43">
        <v>0.196189</v>
      </c>
      <c r="N132" s="46">
        <v>0.21524070000000001</v>
      </c>
      <c r="O132" s="47">
        <v>3.7432257268742573E-2</v>
      </c>
      <c r="P132" s="43"/>
      <c r="Q132" s="124">
        <v>488</v>
      </c>
      <c r="R132" s="43">
        <v>0.94333299999999998</v>
      </c>
      <c r="S132" s="43">
        <v>0.91990000000000005</v>
      </c>
      <c r="T132" s="43">
        <v>0.90548399999999996</v>
      </c>
      <c r="U132" s="43">
        <v>0.985931</v>
      </c>
      <c r="V132" s="43">
        <v>0.93152699999999999</v>
      </c>
      <c r="W132" s="43">
        <v>0.98802000000000001</v>
      </c>
      <c r="X132" s="43">
        <v>0.94965699999999997</v>
      </c>
      <c r="Y132" s="43">
        <v>0.92352199999999995</v>
      </c>
      <c r="Z132" s="43">
        <v>0.99892499999999995</v>
      </c>
      <c r="AA132" s="43">
        <v>0.91543200000000002</v>
      </c>
      <c r="AB132" s="46">
        <v>0.94617309999999999</v>
      </c>
      <c r="AC132" s="47">
        <v>3.3587852931445977E-2</v>
      </c>
      <c r="AD132" s="275"/>
    </row>
    <row r="133" spans="2:30" x14ac:dyDescent="0.25">
      <c r="B133" s="274"/>
      <c r="C133" s="124">
        <v>492</v>
      </c>
      <c r="D133" s="43">
        <v>0.16450600000000001</v>
      </c>
      <c r="E133" s="43">
        <v>0.191307</v>
      </c>
      <c r="F133" s="43">
        <v>0.19386200000000001</v>
      </c>
      <c r="G133" s="43">
        <v>0.21831900000000001</v>
      </c>
      <c r="H133" s="43">
        <v>0.28547</v>
      </c>
      <c r="I133" s="43">
        <v>0.225019</v>
      </c>
      <c r="J133" s="43">
        <v>0.18842</v>
      </c>
      <c r="K133" s="43">
        <v>0.22078900000000001</v>
      </c>
      <c r="L133" s="43">
        <v>0.16325200000000001</v>
      </c>
      <c r="M133" s="43">
        <v>0.1996</v>
      </c>
      <c r="N133" s="46">
        <v>0.20505440000000003</v>
      </c>
      <c r="O133" s="47">
        <v>3.5435558384826218E-2</v>
      </c>
      <c r="P133" s="43"/>
      <c r="Q133" s="124">
        <v>492</v>
      </c>
      <c r="R133" s="43">
        <v>0.90088299999999999</v>
      </c>
      <c r="S133" s="43">
        <v>0.93332800000000005</v>
      </c>
      <c r="T133" s="43">
        <v>0.92428600000000005</v>
      </c>
      <c r="U133" s="43">
        <v>1.0172939999999999</v>
      </c>
      <c r="V133" s="43">
        <v>0.92938900000000002</v>
      </c>
      <c r="W133" s="43">
        <v>1.0045269999999999</v>
      </c>
      <c r="X133" s="43">
        <v>0.946627</v>
      </c>
      <c r="Y133" s="43">
        <v>0.90354500000000004</v>
      </c>
      <c r="Z133" s="43">
        <v>0.93835299999999999</v>
      </c>
      <c r="AA133" s="43">
        <v>0.919597</v>
      </c>
      <c r="AB133" s="46">
        <v>0.94178289999999998</v>
      </c>
      <c r="AC133" s="47">
        <v>3.920369370763703E-2</v>
      </c>
      <c r="AD133" s="275"/>
    </row>
    <row r="134" spans="2:30" x14ac:dyDescent="0.25">
      <c r="B134" s="274"/>
      <c r="C134" s="124">
        <v>496</v>
      </c>
      <c r="D134" s="43">
        <v>0.31003700000000001</v>
      </c>
      <c r="E134" s="43">
        <v>0.22944000000000001</v>
      </c>
      <c r="F134" s="43">
        <v>0.20077300000000001</v>
      </c>
      <c r="G134" s="43">
        <v>0.20669100000000001</v>
      </c>
      <c r="H134" s="43">
        <v>0.251222</v>
      </c>
      <c r="I134" s="43">
        <v>0.212835</v>
      </c>
      <c r="J134" s="43">
        <v>0.14917800000000001</v>
      </c>
      <c r="K134" s="43">
        <v>0.21665599999999999</v>
      </c>
      <c r="L134" s="43">
        <v>0.17848</v>
      </c>
      <c r="M134" s="43">
        <v>0.219199</v>
      </c>
      <c r="N134" s="46">
        <v>0.21745110000000004</v>
      </c>
      <c r="O134" s="47">
        <v>4.2759344133962644E-2</v>
      </c>
      <c r="P134" s="43"/>
      <c r="Q134" s="124">
        <v>496</v>
      </c>
      <c r="R134" s="43">
        <v>0.90825400000000001</v>
      </c>
      <c r="S134" s="43">
        <v>0.94305600000000001</v>
      </c>
      <c r="T134" s="43">
        <v>0.90260200000000002</v>
      </c>
      <c r="U134" s="43">
        <v>0.99493799999999999</v>
      </c>
      <c r="V134" s="43">
        <v>0.92415400000000003</v>
      </c>
      <c r="W134" s="43">
        <v>0.98136900000000005</v>
      </c>
      <c r="X134" s="43">
        <v>0.95019900000000002</v>
      </c>
      <c r="Y134" s="43">
        <v>0.89719000000000004</v>
      </c>
      <c r="Z134" s="43">
        <v>0.97407100000000002</v>
      </c>
      <c r="AA134" s="43">
        <v>0.92249300000000001</v>
      </c>
      <c r="AB134" s="46">
        <v>0.93983259999999991</v>
      </c>
      <c r="AC134" s="47">
        <v>3.4641329427273555E-2</v>
      </c>
      <c r="AD134" s="275"/>
    </row>
    <row r="135" spans="2:30" x14ac:dyDescent="0.25">
      <c r="B135" s="274"/>
      <c r="C135" s="124">
        <v>500</v>
      </c>
      <c r="D135" s="43">
        <v>0.185029</v>
      </c>
      <c r="E135" s="43">
        <v>0.19895399999999999</v>
      </c>
      <c r="F135" s="43">
        <v>0.19292000000000001</v>
      </c>
      <c r="G135" s="43">
        <v>0.22725100000000001</v>
      </c>
      <c r="H135" s="43">
        <v>0.27857900000000002</v>
      </c>
      <c r="I135" s="43">
        <v>0.23163700000000001</v>
      </c>
      <c r="J135" s="43">
        <v>0.18529499999999999</v>
      </c>
      <c r="K135" s="43">
        <v>0.20324</v>
      </c>
      <c r="L135" s="43">
        <v>0.177229</v>
      </c>
      <c r="M135" s="43">
        <v>0.17019899999999999</v>
      </c>
      <c r="N135" s="46">
        <v>0.20503330000000003</v>
      </c>
      <c r="O135" s="47">
        <v>3.2614821010802174E-2</v>
      </c>
      <c r="P135" s="43"/>
      <c r="Q135" s="124">
        <v>500</v>
      </c>
      <c r="R135" s="43">
        <v>0.89066699999999999</v>
      </c>
      <c r="S135" s="43">
        <v>0.94503499999999996</v>
      </c>
      <c r="T135" s="43">
        <v>0.87706300000000004</v>
      </c>
      <c r="U135" s="43">
        <v>1.0054430000000001</v>
      </c>
      <c r="V135" s="43">
        <v>0.92591000000000001</v>
      </c>
      <c r="W135" s="43">
        <v>0.99417999999999995</v>
      </c>
      <c r="X135" s="43">
        <v>0.92214600000000002</v>
      </c>
      <c r="Y135" s="43">
        <v>0.90585099999999996</v>
      </c>
      <c r="Z135" s="43">
        <v>0.95283600000000002</v>
      </c>
      <c r="AA135" s="43">
        <v>0.91439499999999996</v>
      </c>
      <c r="AB135" s="46">
        <v>0.93335260000000009</v>
      </c>
      <c r="AC135" s="47">
        <v>4.1767036447418686E-2</v>
      </c>
      <c r="AD135" s="275"/>
    </row>
    <row r="136" spans="2:30" x14ac:dyDescent="0.25">
      <c r="B136" s="274"/>
      <c r="C136" s="124">
        <v>504</v>
      </c>
      <c r="D136" s="43">
        <v>0.186805</v>
      </c>
      <c r="E136" s="43">
        <v>0.20361699999999999</v>
      </c>
      <c r="F136" s="43">
        <v>0.218337</v>
      </c>
      <c r="G136" s="43">
        <v>0.214057</v>
      </c>
      <c r="H136" s="43">
        <v>0.27472400000000002</v>
      </c>
      <c r="I136" s="43">
        <v>0.24216199999999999</v>
      </c>
      <c r="J136" s="43">
        <v>0.171185</v>
      </c>
      <c r="K136" s="43">
        <v>0.20406099999999999</v>
      </c>
      <c r="L136" s="43">
        <v>0.19040899999999999</v>
      </c>
      <c r="M136" s="43">
        <v>0.19262799999999999</v>
      </c>
      <c r="N136" s="46">
        <v>0.2097985</v>
      </c>
      <c r="O136" s="47">
        <v>3.0028448623300941E-2</v>
      </c>
      <c r="P136" s="43"/>
      <c r="Q136" s="124">
        <v>504</v>
      </c>
      <c r="R136" s="43">
        <v>0.90113900000000002</v>
      </c>
      <c r="S136" s="43">
        <v>0.95042400000000005</v>
      </c>
      <c r="T136" s="43">
        <v>0.901779</v>
      </c>
      <c r="U136" s="43">
        <v>0.99623799999999996</v>
      </c>
      <c r="V136" s="43">
        <v>0.93772200000000006</v>
      </c>
      <c r="W136" s="43">
        <v>1.005917</v>
      </c>
      <c r="X136" s="43">
        <v>0.952407</v>
      </c>
      <c r="Y136" s="43">
        <v>0.90902000000000005</v>
      </c>
      <c r="Z136" s="43">
        <v>0.97216199999999997</v>
      </c>
      <c r="AA136" s="43">
        <v>0.92039599999999999</v>
      </c>
      <c r="AB136" s="46">
        <v>0.9447203999999999</v>
      </c>
      <c r="AC136" s="47">
        <v>3.7862643715878497E-2</v>
      </c>
      <c r="AD136" s="275"/>
    </row>
    <row r="137" spans="2:30" x14ac:dyDescent="0.25">
      <c r="B137" s="274"/>
      <c r="C137" s="124">
        <v>508</v>
      </c>
      <c r="D137" s="43">
        <v>0.207922</v>
      </c>
      <c r="E137" s="43">
        <v>0.19899</v>
      </c>
      <c r="F137" s="43">
        <v>0.20139299999999999</v>
      </c>
      <c r="G137" s="43">
        <v>0.20275299999999999</v>
      </c>
      <c r="H137" s="43">
        <v>0.25455299999999997</v>
      </c>
      <c r="I137" s="43">
        <v>0.227432</v>
      </c>
      <c r="J137" s="43">
        <v>0.18002099999999999</v>
      </c>
      <c r="K137" s="43">
        <v>0.238617</v>
      </c>
      <c r="L137" s="43">
        <v>0.13609199999999999</v>
      </c>
      <c r="M137" s="43">
        <v>0.16147</v>
      </c>
      <c r="N137" s="46">
        <v>0.2009243</v>
      </c>
      <c r="O137" s="47">
        <v>3.5359306906385925E-2</v>
      </c>
      <c r="P137" s="43"/>
      <c r="Q137" s="124">
        <v>508</v>
      </c>
      <c r="R137" s="43">
        <v>0.88800000000000001</v>
      </c>
      <c r="S137" s="43">
        <v>0.92980399999999996</v>
      </c>
      <c r="T137" s="43">
        <v>0.92931699999999995</v>
      </c>
      <c r="U137" s="43">
        <v>0.95289900000000005</v>
      </c>
      <c r="V137" s="43">
        <v>0.92684999999999995</v>
      </c>
      <c r="W137" s="43">
        <v>0.97961200000000004</v>
      </c>
      <c r="X137" s="43">
        <v>0.94000700000000004</v>
      </c>
      <c r="Y137" s="43">
        <v>0.89880499999999997</v>
      </c>
      <c r="Z137" s="43">
        <v>0.96646299999999996</v>
      </c>
      <c r="AA137" s="43">
        <v>0.890154</v>
      </c>
      <c r="AB137" s="46">
        <v>0.93019110000000027</v>
      </c>
      <c r="AC137" s="47">
        <v>3.1181011167589388E-2</v>
      </c>
      <c r="AD137" s="275"/>
    </row>
    <row r="138" spans="2:30" x14ac:dyDescent="0.25">
      <c r="B138" s="274"/>
      <c r="C138" s="124">
        <v>512</v>
      </c>
      <c r="D138" s="43">
        <v>0.218664</v>
      </c>
      <c r="E138" s="43">
        <v>0.16794700000000001</v>
      </c>
      <c r="F138" s="43">
        <v>0.202488</v>
      </c>
      <c r="G138" s="43">
        <v>0.20108899999999999</v>
      </c>
      <c r="H138" s="43">
        <v>0.26582099999999997</v>
      </c>
      <c r="I138" s="43">
        <v>0.252002</v>
      </c>
      <c r="J138" s="43">
        <v>0.20616000000000001</v>
      </c>
      <c r="K138" s="43">
        <v>0.197523</v>
      </c>
      <c r="L138" s="43">
        <v>0.13483999999999999</v>
      </c>
      <c r="M138" s="43">
        <v>0.20166999999999999</v>
      </c>
      <c r="N138" s="46">
        <v>0.20482040000000001</v>
      </c>
      <c r="O138" s="47">
        <v>3.7238064280756586E-2</v>
      </c>
      <c r="P138" s="43"/>
      <c r="Q138" s="124">
        <v>512</v>
      </c>
      <c r="R138" s="43">
        <v>0.877915</v>
      </c>
      <c r="S138" s="43">
        <v>0.94688300000000003</v>
      </c>
      <c r="T138" s="43">
        <v>0.91842800000000002</v>
      </c>
      <c r="U138" s="43">
        <v>1.021793</v>
      </c>
      <c r="V138" s="43">
        <v>0.92759400000000003</v>
      </c>
      <c r="W138" s="43">
        <v>0.97295799999999999</v>
      </c>
      <c r="X138" s="43">
        <v>0.94767299999999999</v>
      </c>
      <c r="Y138" s="43">
        <v>0.90642900000000004</v>
      </c>
      <c r="Z138" s="43">
        <v>0.98044500000000001</v>
      </c>
      <c r="AA138" s="43">
        <v>0.91866099999999995</v>
      </c>
      <c r="AB138" s="46">
        <v>0.94187790000000005</v>
      </c>
      <c r="AC138" s="47">
        <v>4.155221665286541E-2</v>
      </c>
      <c r="AD138" s="275"/>
    </row>
    <row r="139" spans="2:30" x14ac:dyDescent="0.25">
      <c r="B139" s="274"/>
      <c r="C139" s="124">
        <v>516</v>
      </c>
      <c r="D139" s="43">
        <v>0.17443</v>
      </c>
      <c r="E139" s="43">
        <v>0.16134999999999999</v>
      </c>
      <c r="F139" s="43">
        <v>0.19351599999999999</v>
      </c>
      <c r="G139" s="43">
        <v>0.23463500000000001</v>
      </c>
      <c r="H139" s="43">
        <v>0.255799</v>
      </c>
      <c r="I139" s="43">
        <v>0.242591</v>
      </c>
      <c r="J139" s="43">
        <v>0.17979700000000001</v>
      </c>
      <c r="K139" s="43">
        <v>0.20438100000000001</v>
      </c>
      <c r="L139" s="43">
        <v>0.20957100000000001</v>
      </c>
      <c r="M139" s="43">
        <v>0.20075899999999999</v>
      </c>
      <c r="N139" s="46">
        <v>0.2056829</v>
      </c>
      <c r="O139" s="47">
        <v>3.0755985019902097E-2</v>
      </c>
      <c r="P139" s="43"/>
      <c r="Q139" s="124">
        <v>516</v>
      </c>
      <c r="R139" s="43">
        <v>0.89551800000000004</v>
      </c>
      <c r="S139" s="43">
        <v>0.928087</v>
      </c>
      <c r="T139" s="43">
        <v>0.90940699999999997</v>
      </c>
      <c r="U139" s="43">
        <v>1.0376190000000001</v>
      </c>
      <c r="V139" s="43">
        <v>0.92653200000000002</v>
      </c>
      <c r="W139" s="43">
        <v>0.96320600000000001</v>
      </c>
      <c r="X139" s="43">
        <v>0.92422800000000005</v>
      </c>
      <c r="Y139" s="43">
        <v>0.89785400000000004</v>
      </c>
      <c r="Z139" s="43">
        <v>0.97732200000000002</v>
      </c>
      <c r="AA139" s="43">
        <v>0.92227300000000001</v>
      </c>
      <c r="AB139" s="46">
        <v>0.93820459999999994</v>
      </c>
      <c r="AC139" s="47">
        <v>4.3468838218250615E-2</v>
      </c>
      <c r="AD139" s="275"/>
    </row>
    <row r="140" spans="2:30" x14ac:dyDescent="0.25">
      <c r="B140" s="274"/>
      <c r="C140" s="124">
        <v>520</v>
      </c>
      <c r="D140" s="43">
        <v>0.202791</v>
      </c>
      <c r="E140" s="43">
        <v>0.20225599999999999</v>
      </c>
      <c r="F140" s="43">
        <v>0.20111999999999999</v>
      </c>
      <c r="G140" s="43">
        <v>0.20521600000000001</v>
      </c>
      <c r="H140" s="43">
        <v>0.26179000000000002</v>
      </c>
      <c r="I140" s="43">
        <v>0.22300700000000001</v>
      </c>
      <c r="J140" s="43">
        <v>0.241064</v>
      </c>
      <c r="K140" s="43">
        <v>0.22922000000000001</v>
      </c>
      <c r="L140" s="43">
        <v>0.20072699999999999</v>
      </c>
      <c r="M140" s="43">
        <v>0.21678700000000001</v>
      </c>
      <c r="N140" s="46">
        <v>0.21839779999999998</v>
      </c>
      <c r="O140" s="47">
        <v>2.0618945892875652E-2</v>
      </c>
      <c r="P140" s="43"/>
      <c r="Q140" s="124">
        <v>520</v>
      </c>
      <c r="R140" s="43">
        <v>0.93411999999999995</v>
      </c>
      <c r="S140" s="43">
        <v>0.91073999999999999</v>
      </c>
      <c r="T140" s="43">
        <v>0.90120500000000003</v>
      </c>
      <c r="U140" s="43">
        <v>0.99594199999999999</v>
      </c>
      <c r="V140" s="43">
        <v>0.92530500000000004</v>
      </c>
      <c r="W140" s="43">
        <v>0.983348</v>
      </c>
      <c r="X140" s="43">
        <v>0.94710300000000003</v>
      </c>
      <c r="Y140" s="43">
        <v>0.89374200000000004</v>
      </c>
      <c r="Z140" s="43">
        <v>1.0358879999999999</v>
      </c>
      <c r="AA140" s="43">
        <v>0.92437999999999998</v>
      </c>
      <c r="AB140" s="46">
        <v>0.94517729999999989</v>
      </c>
      <c r="AC140" s="47">
        <v>4.5923822530238995E-2</v>
      </c>
      <c r="AD140" s="275"/>
    </row>
    <row r="141" spans="2:30" x14ac:dyDescent="0.25">
      <c r="B141" s="274"/>
      <c r="C141" s="124">
        <v>524</v>
      </c>
      <c r="D141" s="43">
        <v>0.23904700000000001</v>
      </c>
      <c r="E141" s="43">
        <v>0.212807</v>
      </c>
      <c r="F141" s="43">
        <v>0.20394799999999999</v>
      </c>
      <c r="G141" s="43">
        <v>0.249587</v>
      </c>
      <c r="H141" s="43">
        <v>0.262409</v>
      </c>
      <c r="I141" s="43">
        <v>0.240762</v>
      </c>
      <c r="J141" s="43">
        <v>0.19342200000000001</v>
      </c>
      <c r="K141" s="43">
        <v>0.21643899999999999</v>
      </c>
      <c r="L141" s="43">
        <v>0.19267300000000001</v>
      </c>
      <c r="M141" s="43">
        <v>0.21573400000000001</v>
      </c>
      <c r="N141" s="46">
        <v>0.22268279999999999</v>
      </c>
      <c r="O141" s="47">
        <v>2.4012101087206712E-2</v>
      </c>
      <c r="P141" s="43"/>
      <c r="Q141" s="124">
        <v>524</v>
      </c>
      <c r="R141" s="43">
        <v>0.90963700000000003</v>
      </c>
      <c r="S141" s="43">
        <v>0.94502600000000003</v>
      </c>
      <c r="T141" s="43">
        <v>0.90942199999999995</v>
      </c>
      <c r="U141" s="43">
        <v>1.0077389999999999</v>
      </c>
      <c r="V141" s="43">
        <v>0.92859100000000006</v>
      </c>
      <c r="W141" s="43">
        <v>0.99204099999999995</v>
      </c>
      <c r="X141" s="43">
        <v>0.951492</v>
      </c>
      <c r="Y141" s="43">
        <v>0.91914600000000002</v>
      </c>
      <c r="Z141" s="43">
        <v>0.95008499999999996</v>
      </c>
      <c r="AA141" s="43">
        <v>0.921512</v>
      </c>
      <c r="AB141" s="46">
        <v>0.94346909999999995</v>
      </c>
      <c r="AC141" s="47">
        <v>3.3663880764106778E-2</v>
      </c>
      <c r="AD141" s="275"/>
    </row>
    <row r="142" spans="2:30" x14ac:dyDescent="0.25">
      <c r="B142" s="274"/>
      <c r="C142" s="124">
        <v>528</v>
      </c>
      <c r="D142" s="43">
        <v>0.20518800000000001</v>
      </c>
      <c r="E142" s="43">
        <v>0.229961</v>
      </c>
      <c r="F142" s="43">
        <v>0.19617699999999999</v>
      </c>
      <c r="G142" s="43">
        <v>0.21781800000000001</v>
      </c>
      <c r="H142" s="43">
        <v>0.24471100000000001</v>
      </c>
      <c r="I142" s="43">
        <v>0.237926</v>
      </c>
      <c r="J142" s="43">
        <v>0.18532499999999999</v>
      </c>
      <c r="K142" s="43">
        <v>0.21865399999999999</v>
      </c>
      <c r="L142" s="43">
        <v>0.22250500000000001</v>
      </c>
      <c r="M142" s="43">
        <v>0.20894199999999999</v>
      </c>
      <c r="N142" s="46">
        <v>0.21672069999999999</v>
      </c>
      <c r="O142" s="47">
        <v>1.8403115557788945E-2</v>
      </c>
      <c r="P142" s="43"/>
      <c r="Q142" s="124">
        <v>528</v>
      </c>
      <c r="R142" s="43">
        <v>0.906976</v>
      </c>
      <c r="S142" s="43">
        <v>0.93894299999999997</v>
      </c>
      <c r="T142" s="43">
        <v>0.91378400000000004</v>
      </c>
      <c r="U142" s="43">
        <v>1.01047</v>
      </c>
      <c r="V142" s="43">
        <v>0.926925</v>
      </c>
      <c r="W142" s="43">
        <v>0.97712500000000002</v>
      </c>
      <c r="X142" s="43">
        <v>0.95333900000000005</v>
      </c>
      <c r="Y142" s="43">
        <v>0.89467399999999997</v>
      </c>
      <c r="Z142" s="43">
        <v>0.944851</v>
      </c>
      <c r="AA142" s="43">
        <v>0.92254199999999997</v>
      </c>
      <c r="AB142" s="46">
        <v>0.93896289999999993</v>
      </c>
      <c r="AC142" s="47">
        <v>3.4711759180907749E-2</v>
      </c>
      <c r="AD142" s="275"/>
    </row>
    <row r="143" spans="2:30" x14ac:dyDescent="0.25">
      <c r="B143" s="274"/>
      <c r="C143" s="124">
        <v>532</v>
      </c>
      <c r="D143" s="43">
        <v>0.19317699999999999</v>
      </c>
      <c r="E143" s="43">
        <v>0.197737</v>
      </c>
      <c r="F143" s="43">
        <v>0.18948799999999999</v>
      </c>
      <c r="G143" s="43">
        <v>0.228351</v>
      </c>
      <c r="H143" s="43">
        <v>0.24493999999999999</v>
      </c>
      <c r="I143" s="43">
        <v>0.239201</v>
      </c>
      <c r="J143" s="43">
        <v>0.248255</v>
      </c>
      <c r="K143" s="43">
        <v>0.24315000000000001</v>
      </c>
      <c r="L143" s="43">
        <v>0.17291000000000001</v>
      </c>
      <c r="M143" s="43">
        <v>0.17364099999999999</v>
      </c>
      <c r="N143" s="46">
        <v>0.21308499999999997</v>
      </c>
      <c r="O143" s="47">
        <v>3.0603627417532142E-2</v>
      </c>
      <c r="P143" s="43"/>
      <c r="Q143" s="124">
        <v>532</v>
      </c>
      <c r="R143" s="43">
        <v>0.930446</v>
      </c>
      <c r="S143" s="43">
        <v>0.96967199999999998</v>
      </c>
      <c r="T143" s="43">
        <v>0.92113699999999998</v>
      </c>
      <c r="U143" s="43">
        <v>1.039663</v>
      </c>
      <c r="V143" s="43">
        <v>0.90442599999999995</v>
      </c>
      <c r="W143" s="43">
        <v>0.96535300000000002</v>
      </c>
      <c r="X143" s="43">
        <v>0.96584599999999998</v>
      </c>
      <c r="Y143" s="43">
        <v>0.900092</v>
      </c>
      <c r="Z143" s="43">
        <v>0.98322600000000004</v>
      </c>
      <c r="AA143" s="43">
        <v>0.91512899999999997</v>
      </c>
      <c r="AB143" s="46">
        <v>0.94949899999999998</v>
      </c>
      <c r="AC143" s="47">
        <v>4.3479145460783852E-2</v>
      </c>
      <c r="AD143" s="275"/>
    </row>
    <row r="144" spans="2:30" x14ac:dyDescent="0.25">
      <c r="B144" s="274"/>
      <c r="C144" s="124">
        <v>536</v>
      </c>
      <c r="D144" s="43">
        <v>0.21973500000000001</v>
      </c>
      <c r="E144" s="43">
        <v>0.22720299999999999</v>
      </c>
      <c r="F144" s="43">
        <v>0.19655400000000001</v>
      </c>
      <c r="G144" s="43">
        <v>0.227497</v>
      </c>
      <c r="H144" s="43">
        <v>0.253529</v>
      </c>
      <c r="I144" s="43">
        <v>0.246835</v>
      </c>
      <c r="J144" s="43">
        <v>0.16348699999999999</v>
      </c>
      <c r="K144" s="43">
        <v>0.219496</v>
      </c>
      <c r="L144" s="43">
        <v>0.17214699999999999</v>
      </c>
      <c r="M144" s="43">
        <v>0.21088000000000001</v>
      </c>
      <c r="N144" s="46">
        <v>0.21373630000000002</v>
      </c>
      <c r="O144" s="47">
        <v>2.9205977778720409E-2</v>
      </c>
      <c r="P144" s="43"/>
      <c r="Q144" s="124">
        <v>536</v>
      </c>
      <c r="R144" s="43">
        <v>0.95787900000000004</v>
      </c>
      <c r="S144" s="43">
        <v>0.96467899999999995</v>
      </c>
      <c r="T144" s="43">
        <v>0.92016500000000001</v>
      </c>
      <c r="U144" s="43">
        <v>0.97689199999999998</v>
      </c>
      <c r="V144" s="43">
        <v>0.91402399999999995</v>
      </c>
      <c r="W144" s="43">
        <v>0.99251299999999998</v>
      </c>
      <c r="X144" s="43">
        <v>0.947407</v>
      </c>
      <c r="Y144" s="43">
        <v>0.88012400000000002</v>
      </c>
      <c r="Z144" s="43">
        <v>0.969661</v>
      </c>
      <c r="AA144" s="43">
        <v>0.91670799999999997</v>
      </c>
      <c r="AB144" s="46">
        <v>0.94400519999999999</v>
      </c>
      <c r="AC144" s="47">
        <v>3.498793642195358E-2</v>
      </c>
      <c r="AD144" s="275"/>
    </row>
    <row r="145" spans="2:30" x14ac:dyDescent="0.25">
      <c r="B145" s="274"/>
      <c r="C145" s="124">
        <v>540</v>
      </c>
      <c r="D145" s="43">
        <v>0.227826</v>
      </c>
      <c r="E145" s="43">
        <v>0.18171899999999999</v>
      </c>
      <c r="F145" s="43">
        <v>0.20876700000000001</v>
      </c>
      <c r="G145" s="43">
        <v>0.23599400000000001</v>
      </c>
      <c r="H145" s="43">
        <v>0.25930599999999998</v>
      </c>
      <c r="I145" s="43">
        <v>0.25024200000000002</v>
      </c>
      <c r="J145" s="43">
        <v>0.21051900000000001</v>
      </c>
      <c r="K145" s="43">
        <v>0.20921200000000001</v>
      </c>
      <c r="L145" s="43">
        <v>0.18895600000000001</v>
      </c>
      <c r="M145" s="43">
        <v>0.187055</v>
      </c>
      <c r="N145" s="46">
        <v>0.2159596</v>
      </c>
      <c r="O145" s="47">
        <v>2.6792069113410637E-2</v>
      </c>
      <c r="P145" s="43"/>
      <c r="Q145" s="124">
        <v>540</v>
      </c>
      <c r="R145" s="43">
        <v>0.93587699999999996</v>
      </c>
      <c r="S145" s="43">
        <v>0.94257199999999997</v>
      </c>
      <c r="T145" s="43">
        <v>0.92391000000000001</v>
      </c>
      <c r="U145" s="43">
        <v>0.99113499999999999</v>
      </c>
      <c r="V145" s="43">
        <v>0.92328100000000002</v>
      </c>
      <c r="W145" s="43">
        <v>0.98423899999999998</v>
      </c>
      <c r="X145" s="43">
        <v>0.95728400000000002</v>
      </c>
      <c r="Y145" s="43">
        <v>0.90380000000000005</v>
      </c>
      <c r="Z145" s="43">
        <v>0.93573799999999996</v>
      </c>
      <c r="AA145" s="43">
        <v>0.91035999999999995</v>
      </c>
      <c r="AB145" s="46">
        <v>0.9408196000000002</v>
      </c>
      <c r="AC145" s="47">
        <v>2.9122458264675688E-2</v>
      </c>
      <c r="AD145" s="275"/>
    </row>
    <row r="146" spans="2:30" x14ac:dyDescent="0.25">
      <c r="B146" s="274"/>
      <c r="C146" s="124">
        <v>544</v>
      </c>
      <c r="D146" s="43">
        <v>0.213476</v>
      </c>
      <c r="E146" s="43">
        <v>0.21085200000000001</v>
      </c>
      <c r="F146" s="43">
        <v>0.200042</v>
      </c>
      <c r="G146" s="43">
        <v>0.23238200000000001</v>
      </c>
      <c r="H146" s="43">
        <v>0.24276200000000001</v>
      </c>
      <c r="I146" s="43">
        <v>0.27539200000000003</v>
      </c>
      <c r="J146" s="43">
        <v>0.22520399999999999</v>
      </c>
      <c r="K146" s="43">
        <v>0.222221</v>
      </c>
      <c r="L146" s="43">
        <v>0.16477800000000001</v>
      </c>
      <c r="M146" s="43">
        <v>0.185839</v>
      </c>
      <c r="N146" s="46">
        <v>0.21729480000000004</v>
      </c>
      <c r="O146" s="47">
        <v>3.0622328577544659E-2</v>
      </c>
      <c r="P146" s="43"/>
      <c r="Q146" s="124">
        <v>544</v>
      </c>
      <c r="R146" s="43">
        <v>0.91213599999999995</v>
      </c>
      <c r="S146" s="43">
        <v>0.96557899999999997</v>
      </c>
      <c r="T146" s="43">
        <v>0.90588900000000006</v>
      </c>
      <c r="U146" s="43">
        <v>1.007871</v>
      </c>
      <c r="V146" s="43">
        <v>0.922265</v>
      </c>
      <c r="W146" s="43">
        <v>0.99416499999999997</v>
      </c>
      <c r="X146" s="43">
        <v>0.94374199999999997</v>
      </c>
      <c r="Y146" s="43">
        <v>0.90798100000000004</v>
      </c>
      <c r="Z146" s="43">
        <v>0.93774800000000003</v>
      </c>
      <c r="AA146" s="43">
        <v>0.91622899999999996</v>
      </c>
      <c r="AB146" s="46">
        <v>0.94136050000000004</v>
      </c>
      <c r="AC146" s="47">
        <v>3.6575552576519968E-2</v>
      </c>
      <c r="AD146" s="275"/>
    </row>
    <row r="147" spans="2:30" x14ac:dyDescent="0.25">
      <c r="B147" s="274"/>
      <c r="C147" s="124">
        <v>548</v>
      </c>
      <c r="D147" s="43">
        <v>0.254272</v>
      </c>
      <c r="E147" s="43">
        <v>0.21586900000000001</v>
      </c>
      <c r="F147" s="43">
        <v>0.20799000000000001</v>
      </c>
      <c r="G147" s="43">
        <v>0.20874500000000001</v>
      </c>
      <c r="H147" s="43">
        <v>0.246889</v>
      </c>
      <c r="I147" s="43">
        <v>0.27155800000000002</v>
      </c>
      <c r="J147" s="43">
        <v>0.21531600000000001</v>
      </c>
      <c r="K147" s="43">
        <v>0.23492199999999999</v>
      </c>
      <c r="L147" s="43">
        <v>0.21934100000000001</v>
      </c>
      <c r="M147" s="43">
        <v>0.149199</v>
      </c>
      <c r="N147" s="46">
        <v>0.22241009999999997</v>
      </c>
      <c r="O147" s="47">
        <v>3.3405807806594585E-2</v>
      </c>
      <c r="P147" s="43"/>
      <c r="Q147" s="124">
        <v>548</v>
      </c>
      <c r="R147" s="43">
        <v>0.91360799999999998</v>
      </c>
      <c r="S147" s="43">
        <v>0.93900600000000001</v>
      </c>
      <c r="T147" s="43">
        <v>0.90787300000000004</v>
      </c>
      <c r="U147" s="43">
        <v>1.039212</v>
      </c>
      <c r="V147" s="43">
        <v>0.92887799999999998</v>
      </c>
      <c r="W147" s="43">
        <v>0.98534699999999997</v>
      </c>
      <c r="X147" s="43">
        <v>0.96560400000000002</v>
      </c>
      <c r="Y147" s="43">
        <v>0.89437</v>
      </c>
      <c r="Z147" s="43">
        <v>0.92050500000000002</v>
      </c>
      <c r="AA147" s="43">
        <v>0.91787099999999999</v>
      </c>
      <c r="AB147" s="46">
        <v>0.94122740000000005</v>
      </c>
      <c r="AC147" s="47">
        <v>4.3900245937554587E-2</v>
      </c>
      <c r="AD147" s="275"/>
    </row>
    <row r="148" spans="2:30" x14ac:dyDescent="0.25">
      <c r="B148" s="274"/>
      <c r="C148" s="124">
        <v>552</v>
      </c>
      <c r="D148" s="43">
        <v>0.261714</v>
      </c>
      <c r="E148" s="43">
        <v>0.19960600000000001</v>
      </c>
      <c r="F148" s="43">
        <v>0.208235</v>
      </c>
      <c r="G148" s="43">
        <v>0.20113600000000001</v>
      </c>
      <c r="H148" s="43">
        <v>0.26173400000000002</v>
      </c>
      <c r="I148" s="43">
        <v>0.25274999999999997</v>
      </c>
      <c r="J148" s="43">
        <v>0.25731599999999999</v>
      </c>
      <c r="K148" s="43">
        <v>0.20934800000000001</v>
      </c>
      <c r="L148" s="43">
        <v>0.220696</v>
      </c>
      <c r="M148" s="43">
        <v>0.191742</v>
      </c>
      <c r="N148" s="46">
        <v>0.22642770000000004</v>
      </c>
      <c r="O148" s="47">
        <v>2.858966922217392E-2</v>
      </c>
      <c r="P148" s="43"/>
      <c r="Q148" s="124">
        <v>552</v>
      </c>
      <c r="R148" s="43">
        <v>0.94693899999999998</v>
      </c>
      <c r="S148" s="43">
        <v>0.95295099999999999</v>
      </c>
      <c r="T148" s="43">
        <v>0.90792099999999998</v>
      </c>
      <c r="U148" s="43">
        <v>0.99090599999999995</v>
      </c>
      <c r="V148" s="43">
        <v>0.92583300000000002</v>
      </c>
      <c r="W148" s="43">
        <v>0.98889800000000005</v>
      </c>
      <c r="X148" s="43">
        <v>0.96556799999999998</v>
      </c>
      <c r="Y148" s="43">
        <v>0.89090499999999995</v>
      </c>
      <c r="Z148" s="43">
        <v>0.96701599999999999</v>
      </c>
      <c r="AA148" s="43">
        <v>0.90786800000000001</v>
      </c>
      <c r="AB148" s="46">
        <v>0.94448050000000006</v>
      </c>
      <c r="AC148" s="47">
        <v>3.5045529146621075E-2</v>
      </c>
      <c r="AD148" s="275"/>
    </row>
    <row r="149" spans="2:30" x14ac:dyDescent="0.25">
      <c r="B149" s="274"/>
      <c r="C149" s="124">
        <v>556</v>
      </c>
      <c r="D149" s="43">
        <v>0.209726</v>
      </c>
      <c r="E149" s="43">
        <v>0.19458800000000001</v>
      </c>
      <c r="F149" s="43">
        <v>0.196773</v>
      </c>
      <c r="G149" s="43">
        <v>0.21276500000000001</v>
      </c>
      <c r="H149" s="43">
        <v>0.26623799999999997</v>
      </c>
      <c r="I149" s="43">
        <v>0.22302900000000001</v>
      </c>
      <c r="J149" s="43">
        <v>0.22356699999999999</v>
      </c>
      <c r="K149" s="43">
        <v>0.197607</v>
      </c>
      <c r="L149" s="43">
        <v>0.18507000000000001</v>
      </c>
      <c r="M149" s="43">
        <v>0.186837</v>
      </c>
      <c r="N149" s="46">
        <v>0.20962</v>
      </c>
      <c r="O149" s="47">
        <v>2.4145177724202709E-2</v>
      </c>
      <c r="P149" s="43"/>
      <c r="Q149" s="124">
        <v>556</v>
      </c>
      <c r="R149" s="43">
        <v>0.93188199999999999</v>
      </c>
      <c r="S149" s="43">
        <v>0.93434099999999998</v>
      </c>
      <c r="T149" s="43">
        <v>0.90967799999999999</v>
      </c>
      <c r="U149" s="43">
        <v>0.96903899999999998</v>
      </c>
      <c r="V149" s="43">
        <v>0.92581100000000005</v>
      </c>
      <c r="W149" s="43">
        <v>0.98745400000000005</v>
      </c>
      <c r="X149" s="43">
        <v>0.94182900000000003</v>
      </c>
      <c r="Y149" s="43">
        <v>0.87195999999999996</v>
      </c>
      <c r="Z149" s="43">
        <v>0.91987799999999997</v>
      </c>
      <c r="AA149" s="43">
        <v>0.90468099999999996</v>
      </c>
      <c r="AB149" s="46">
        <v>0.92965530000000007</v>
      </c>
      <c r="AC149" s="47">
        <v>3.2538538777715426E-2</v>
      </c>
      <c r="AD149" s="275"/>
    </row>
    <row r="150" spans="2:30" x14ac:dyDescent="0.25">
      <c r="B150" s="274"/>
      <c r="C150" s="124">
        <v>560</v>
      </c>
      <c r="D150" s="43">
        <v>0.23219600000000001</v>
      </c>
      <c r="E150" s="43">
        <v>0.22515299999999999</v>
      </c>
      <c r="F150" s="43">
        <v>0.20134199999999999</v>
      </c>
      <c r="G150" s="43">
        <v>0.22508400000000001</v>
      </c>
      <c r="H150" s="43">
        <v>0.25517699999999999</v>
      </c>
      <c r="I150" s="43">
        <v>0.26377</v>
      </c>
      <c r="J150" s="43">
        <v>0.22062100000000001</v>
      </c>
      <c r="K150" s="43">
        <v>0.21149200000000001</v>
      </c>
      <c r="L150" s="43">
        <v>0.219448</v>
      </c>
      <c r="M150" s="43">
        <v>0.198822</v>
      </c>
      <c r="N150" s="46">
        <v>0.22531049999999997</v>
      </c>
      <c r="O150" s="47">
        <v>2.0928630216099243E-2</v>
      </c>
      <c r="P150" s="43"/>
      <c r="Q150" s="124">
        <v>560</v>
      </c>
      <c r="R150" s="43">
        <v>0.92232599999999998</v>
      </c>
      <c r="S150" s="43">
        <v>0.91987799999999997</v>
      </c>
      <c r="T150" s="43">
        <v>0.89519400000000005</v>
      </c>
      <c r="U150" s="43">
        <v>0.97892000000000001</v>
      </c>
      <c r="V150" s="43">
        <v>0.92206399999999999</v>
      </c>
      <c r="W150" s="43">
        <v>1.0030129999999999</v>
      </c>
      <c r="X150" s="43">
        <v>0.95807500000000001</v>
      </c>
      <c r="Y150" s="43">
        <v>0.89863300000000002</v>
      </c>
      <c r="Z150" s="43">
        <v>0.93407099999999998</v>
      </c>
      <c r="AA150" s="43">
        <v>0.90576599999999996</v>
      </c>
      <c r="AB150" s="46">
        <v>0.93379400000000001</v>
      </c>
      <c r="AC150" s="47">
        <v>3.5577547870032353E-2</v>
      </c>
      <c r="AD150" s="275"/>
    </row>
    <row r="151" spans="2:30" x14ac:dyDescent="0.25">
      <c r="B151" s="274"/>
      <c r="C151" s="124">
        <v>564</v>
      </c>
      <c r="D151" s="43">
        <v>0.2351</v>
      </c>
      <c r="E151" s="43">
        <v>0.222691</v>
      </c>
      <c r="F151" s="43">
        <v>0.202982</v>
      </c>
      <c r="G151" s="43">
        <v>0.20968800000000001</v>
      </c>
      <c r="H151" s="43">
        <v>0.25990000000000002</v>
      </c>
      <c r="I151" s="43">
        <v>0.2132</v>
      </c>
      <c r="J151" s="43">
        <v>0.23818400000000001</v>
      </c>
      <c r="K151" s="43">
        <v>0.20703299999999999</v>
      </c>
      <c r="L151" s="43">
        <v>0.19586500000000001</v>
      </c>
      <c r="M151" s="43">
        <v>0.19522100000000001</v>
      </c>
      <c r="N151" s="46">
        <v>0.21798640000000002</v>
      </c>
      <c r="O151" s="47">
        <v>2.0881153944273399E-2</v>
      </c>
      <c r="P151" s="43"/>
      <c r="Q151" s="124">
        <v>564</v>
      </c>
      <c r="R151" s="43">
        <v>0.93713599999999997</v>
      </c>
      <c r="S151" s="43">
        <v>0.93873700000000004</v>
      </c>
      <c r="T151" s="43">
        <v>0.90476999999999996</v>
      </c>
      <c r="U151" s="43">
        <v>1.0002310000000001</v>
      </c>
      <c r="V151" s="43">
        <v>0.92162299999999997</v>
      </c>
      <c r="W151" s="43">
        <v>0.97329900000000003</v>
      </c>
      <c r="X151" s="43">
        <v>0.96783399999999997</v>
      </c>
      <c r="Y151" s="43">
        <v>0.88975599999999999</v>
      </c>
      <c r="Z151" s="43">
        <v>0.95833699999999999</v>
      </c>
      <c r="AA151" s="43">
        <v>0.90532500000000005</v>
      </c>
      <c r="AB151" s="46">
        <v>0.93970480000000001</v>
      </c>
      <c r="AC151" s="47">
        <v>3.5217076526405031E-2</v>
      </c>
      <c r="AD151" s="275"/>
    </row>
    <row r="152" spans="2:30" x14ac:dyDescent="0.25">
      <c r="B152" s="274"/>
      <c r="C152" s="124">
        <v>568</v>
      </c>
      <c r="D152" s="43">
        <v>0.213645</v>
      </c>
      <c r="E152" s="43">
        <v>0.19073599999999999</v>
      </c>
      <c r="F152" s="43">
        <v>0.20385800000000001</v>
      </c>
      <c r="G152" s="43">
        <v>0.20551900000000001</v>
      </c>
      <c r="H152" s="43">
        <v>0.25602799999999998</v>
      </c>
      <c r="I152" s="43">
        <v>0.23832999999999999</v>
      </c>
      <c r="J152" s="43">
        <v>0.216943</v>
      </c>
      <c r="K152" s="43">
        <v>0.25905299999999998</v>
      </c>
      <c r="L152" s="43">
        <v>0.170073</v>
      </c>
      <c r="M152" s="43">
        <v>0.211203</v>
      </c>
      <c r="N152" s="46">
        <v>0.21653879999999998</v>
      </c>
      <c r="O152" s="47">
        <v>2.7860390983138656E-2</v>
      </c>
      <c r="P152" s="43"/>
      <c r="Q152" s="124">
        <v>568</v>
      </c>
      <c r="R152" s="43">
        <v>0.90465300000000004</v>
      </c>
      <c r="S152" s="43">
        <v>0.93180099999999999</v>
      </c>
      <c r="T152" s="43">
        <v>0.89791900000000002</v>
      </c>
      <c r="U152" s="43">
        <v>1.00952</v>
      </c>
      <c r="V152" s="43">
        <v>0.92138500000000001</v>
      </c>
      <c r="W152" s="43">
        <v>0.94741399999999998</v>
      </c>
      <c r="X152" s="43">
        <v>0.96280200000000005</v>
      </c>
      <c r="Y152" s="43">
        <v>0.88996699999999995</v>
      </c>
      <c r="Z152" s="43">
        <v>0.97761500000000001</v>
      </c>
      <c r="AA152" s="43">
        <v>0.90369500000000003</v>
      </c>
      <c r="AB152" s="46">
        <v>0.93467710000000004</v>
      </c>
      <c r="AC152" s="47">
        <v>3.9150424278813517E-2</v>
      </c>
      <c r="AD152" s="275"/>
    </row>
    <row r="153" spans="2:30" x14ac:dyDescent="0.25">
      <c r="B153" s="274"/>
      <c r="C153" s="124">
        <v>572</v>
      </c>
      <c r="D153" s="43">
        <v>0.232845</v>
      </c>
      <c r="E153" s="43">
        <v>0.19101099999999999</v>
      </c>
      <c r="F153" s="43">
        <v>0.207118</v>
      </c>
      <c r="G153" s="43">
        <v>0.20652200000000001</v>
      </c>
      <c r="H153" s="43">
        <v>0.25221100000000002</v>
      </c>
      <c r="I153" s="43">
        <v>0.22272400000000001</v>
      </c>
      <c r="J153" s="43">
        <v>0.26103700000000002</v>
      </c>
      <c r="K153" s="43">
        <v>0.241698</v>
      </c>
      <c r="L153" s="43">
        <v>0.140096</v>
      </c>
      <c r="M153" s="43">
        <v>0.18462600000000001</v>
      </c>
      <c r="N153" s="46">
        <v>0.21398880000000001</v>
      </c>
      <c r="O153" s="47">
        <v>3.6251267658448202E-2</v>
      </c>
      <c r="P153" s="43"/>
      <c r="Q153" s="124">
        <v>572</v>
      </c>
      <c r="R153" s="43">
        <v>0.92306299999999997</v>
      </c>
      <c r="S153" s="43">
        <v>0.91000700000000001</v>
      </c>
      <c r="T153" s="43">
        <v>0.91380300000000003</v>
      </c>
      <c r="U153" s="43">
        <v>0.98199800000000004</v>
      </c>
      <c r="V153" s="43">
        <v>0.92453600000000002</v>
      </c>
      <c r="W153" s="43">
        <v>0.94233299999999998</v>
      </c>
      <c r="X153" s="43">
        <v>0.96148599999999995</v>
      </c>
      <c r="Y153" s="43">
        <v>0.88544999999999996</v>
      </c>
      <c r="Z153" s="43">
        <v>0.909169</v>
      </c>
      <c r="AA153" s="43">
        <v>0.89502899999999996</v>
      </c>
      <c r="AB153" s="46">
        <v>0.92468739999999983</v>
      </c>
      <c r="AC153" s="47">
        <v>2.9714698806408184E-2</v>
      </c>
      <c r="AD153" s="275"/>
    </row>
    <row r="154" spans="2:30" x14ac:dyDescent="0.25">
      <c r="B154" s="274"/>
      <c r="C154" s="124">
        <v>576</v>
      </c>
      <c r="D154" s="43">
        <v>0.231153</v>
      </c>
      <c r="E154" s="43">
        <v>0.16448599999999999</v>
      </c>
      <c r="F154" s="43">
        <v>0.22247700000000001</v>
      </c>
      <c r="G154" s="43">
        <v>0.21618499999999999</v>
      </c>
      <c r="H154" s="43">
        <v>0.26968599999999998</v>
      </c>
      <c r="I154" s="43">
        <v>0.255776</v>
      </c>
      <c r="J154" s="43">
        <v>0.20962600000000001</v>
      </c>
      <c r="K154" s="43">
        <v>0.224658</v>
      </c>
      <c r="L154" s="43">
        <v>0.18632499999999999</v>
      </c>
      <c r="M154" s="43">
        <v>0.16908200000000001</v>
      </c>
      <c r="N154" s="46">
        <v>0.21494540000000004</v>
      </c>
      <c r="O154" s="47">
        <v>3.4279860476184004E-2</v>
      </c>
      <c r="P154" s="43"/>
      <c r="Q154" s="124">
        <v>576</v>
      </c>
      <c r="R154" s="43">
        <v>0.91046099999999996</v>
      </c>
      <c r="S154" s="43">
        <v>0.94680500000000001</v>
      </c>
      <c r="T154" s="43">
        <v>0.88882000000000005</v>
      </c>
      <c r="U154" s="43">
        <v>0.96317699999999995</v>
      </c>
      <c r="V154" s="43">
        <v>0.910802</v>
      </c>
      <c r="W154" s="43">
        <v>0.96823599999999999</v>
      </c>
      <c r="X154" s="43">
        <v>0.95253100000000002</v>
      </c>
      <c r="Y154" s="43">
        <v>0.88893500000000003</v>
      </c>
      <c r="Z154" s="43">
        <v>0.94505700000000004</v>
      </c>
      <c r="AA154" s="43">
        <v>0.91456400000000004</v>
      </c>
      <c r="AB154" s="46">
        <v>0.92893880000000006</v>
      </c>
      <c r="AC154" s="47">
        <v>2.9700249253723988E-2</v>
      </c>
      <c r="AD154" s="275"/>
    </row>
    <row r="155" spans="2:30" x14ac:dyDescent="0.25">
      <c r="B155" s="274"/>
      <c r="C155" s="124">
        <v>580</v>
      </c>
      <c r="D155" s="43">
        <v>0.27183499999999999</v>
      </c>
      <c r="E155" s="43">
        <v>0.22068599999999999</v>
      </c>
      <c r="F155" s="43">
        <v>0.206432</v>
      </c>
      <c r="G155" s="43">
        <v>0.19834499999999999</v>
      </c>
      <c r="H155" s="43">
        <v>0.27681499999999998</v>
      </c>
      <c r="I155" s="43">
        <v>0.25137999999999999</v>
      </c>
      <c r="J155" s="43">
        <v>0.20238100000000001</v>
      </c>
      <c r="K155" s="43">
        <v>0.21870600000000001</v>
      </c>
      <c r="L155" s="43">
        <v>0.17805099999999999</v>
      </c>
      <c r="M155" s="43">
        <v>0.18396199999999999</v>
      </c>
      <c r="N155" s="46">
        <v>0.22085930000000001</v>
      </c>
      <c r="O155" s="47">
        <v>3.4826860279100605E-2</v>
      </c>
      <c r="P155" s="43"/>
      <c r="Q155" s="124">
        <v>580</v>
      </c>
      <c r="R155" s="43">
        <v>0.92568099999999998</v>
      </c>
      <c r="S155" s="43">
        <v>0.97656100000000001</v>
      </c>
      <c r="T155" s="43">
        <v>0.90245799999999998</v>
      </c>
      <c r="U155" s="43">
        <v>0.96273299999999995</v>
      </c>
      <c r="V155" s="43">
        <v>0.91924600000000001</v>
      </c>
      <c r="W155" s="43">
        <v>0.97327900000000001</v>
      </c>
      <c r="X155" s="43">
        <v>0.95713199999999998</v>
      </c>
      <c r="Y155" s="43">
        <v>0.915381</v>
      </c>
      <c r="Z155" s="43">
        <v>0.93317600000000001</v>
      </c>
      <c r="AA155" s="43">
        <v>0.91450500000000001</v>
      </c>
      <c r="AB155" s="46">
        <v>0.93801519999999994</v>
      </c>
      <c r="AC155" s="47">
        <v>2.700395067310625E-2</v>
      </c>
      <c r="AD155" s="275"/>
    </row>
    <row r="156" spans="2:30" x14ac:dyDescent="0.25">
      <c r="B156" s="274"/>
      <c r="C156" s="124">
        <v>584</v>
      </c>
      <c r="D156" s="43">
        <v>0.17228599999999999</v>
      </c>
      <c r="E156" s="43">
        <v>0.19254599999999999</v>
      </c>
      <c r="F156" s="43">
        <v>0.21760499999999999</v>
      </c>
      <c r="G156" s="43">
        <v>0.21288299999999999</v>
      </c>
      <c r="H156" s="43">
        <v>0.26226899999999997</v>
      </c>
      <c r="I156" s="43">
        <v>0.24574299999999999</v>
      </c>
      <c r="J156" s="43">
        <v>0.207427</v>
      </c>
      <c r="K156" s="43">
        <v>0.22988700000000001</v>
      </c>
      <c r="L156" s="43">
        <v>0.23796700000000001</v>
      </c>
      <c r="M156" s="43">
        <v>0.15879599999999999</v>
      </c>
      <c r="N156" s="46">
        <v>0.21374090000000004</v>
      </c>
      <c r="O156" s="47">
        <v>3.2436122714755107E-2</v>
      </c>
      <c r="P156" s="43"/>
      <c r="Q156" s="124">
        <v>584</v>
      </c>
      <c r="R156" s="43">
        <v>0.91396500000000003</v>
      </c>
      <c r="S156" s="43">
        <v>0.90122599999999997</v>
      </c>
      <c r="T156" s="43">
        <v>0.88382799999999995</v>
      </c>
      <c r="U156" s="43">
        <v>1.0209839999999999</v>
      </c>
      <c r="V156" s="43">
        <v>0.92386900000000005</v>
      </c>
      <c r="W156" s="43">
        <v>0.96919500000000003</v>
      </c>
      <c r="X156" s="43">
        <v>0.95547700000000002</v>
      </c>
      <c r="Y156" s="43">
        <v>0.89296399999999998</v>
      </c>
      <c r="Z156" s="43">
        <v>0.92699399999999998</v>
      </c>
      <c r="AA156" s="43">
        <v>0.91222800000000004</v>
      </c>
      <c r="AB156" s="46">
        <v>0.93007300000000015</v>
      </c>
      <c r="AC156" s="47">
        <v>4.1384931345170108E-2</v>
      </c>
      <c r="AD156" s="275"/>
    </row>
    <row r="157" spans="2:30" x14ac:dyDescent="0.25">
      <c r="B157" s="274"/>
      <c r="C157" s="124">
        <v>588</v>
      </c>
      <c r="D157" s="43">
        <v>0.23808799999999999</v>
      </c>
      <c r="E157" s="43">
        <v>0.18632499999999999</v>
      </c>
      <c r="F157" s="43">
        <v>0.228711</v>
      </c>
      <c r="G157" s="43">
        <v>0.20993700000000001</v>
      </c>
      <c r="H157" s="43">
        <v>0.25569399999999998</v>
      </c>
      <c r="I157" s="43">
        <v>0.21826999999999999</v>
      </c>
      <c r="J157" s="43">
        <v>0.222607</v>
      </c>
      <c r="K157" s="43">
        <v>0.24190200000000001</v>
      </c>
      <c r="L157" s="43">
        <v>0.19497700000000001</v>
      </c>
      <c r="M157" s="43">
        <v>0.204675</v>
      </c>
      <c r="N157" s="46">
        <v>0.22011860000000003</v>
      </c>
      <c r="O157" s="47">
        <v>2.1763223164064847E-2</v>
      </c>
      <c r="P157" s="43"/>
      <c r="Q157" s="124">
        <v>588</v>
      </c>
      <c r="R157" s="43">
        <v>0.90095000000000003</v>
      </c>
      <c r="S157" s="43">
        <v>0.93552900000000005</v>
      </c>
      <c r="T157" s="43">
        <v>0.87847799999999998</v>
      </c>
      <c r="U157" s="43">
        <v>0.95476799999999995</v>
      </c>
      <c r="V157" s="43">
        <v>0.91441600000000001</v>
      </c>
      <c r="W157" s="43">
        <v>0.94123599999999996</v>
      </c>
      <c r="X157" s="43">
        <v>0.96234900000000001</v>
      </c>
      <c r="Y157" s="43">
        <v>0.89661999999999997</v>
      </c>
      <c r="Z157" s="43">
        <v>0.92846799999999996</v>
      </c>
      <c r="AA157" s="43">
        <v>0.91782699999999995</v>
      </c>
      <c r="AB157" s="46">
        <v>0.92306409999999983</v>
      </c>
      <c r="AC157" s="47">
        <v>2.6544920976630453E-2</v>
      </c>
      <c r="AD157" s="275"/>
    </row>
    <row r="158" spans="2:30" x14ac:dyDescent="0.25">
      <c r="B158" s="274"/>
      <c r="C158" s="124">
        <v>592</v>
      </c>
      <c r="D158" s="43">
        <v>0.24443200000000001</v>
      </c>
      <c r="E158" s="43">
        <v>0.22453000000000001</v>
      </c>
      <c r="F158" s="43">
        <v>0.21900800000000001</v>
      </c>
      <c r="G158" s="43">
        <v>0.203793</v>
      </c>
      <c r="H158" s="43">
        <v>0.27329999999999999</v>
      </c>
      <c r="I158" s="43">
        <v>0.235485</v>
      </c>
      <c r="J158" s="43">
        <v>0.23219200000000001</v>
      </c>
      <c r="K158" s="43">
        <v>0.22772500000000001</v>
      </c>
      <c r="L158" s="43">
        <v>0.16043399999999999</v>
      </c>
      <c r="M158" s="43">
        <v>0.194466</v>
      </c>
      <c r="N158" s="46">
        <v>0.22153649999999997</v>
      </c>
      <c r="O158" s="47">
        <v>3.0453197862549117E-2</v>
      </c>
      <c r="P158" s="43"/>
      <c r="Q158" s="124">
        <v>592</v>
      </c>
      <c r="R158" s="43">
        <v>0.91249599999999997</v>
      </c>
      <c r="S158" s="43">
        <v>0.95617099999999999</v>
      </c>
      <c r="T158" s="43">
        <v>0.90031899999999998</v>
      </c>
      <c r="U158" s="43">
        <v>0.97741100000000003</v>
      </c>
      <c r="V158" s="43">
        <v>0.91936799999999996</v>
      </c>
      <c r="W158" s="43">
        <v>0.93042000000000002</v>
      </c>
      <c r="X158" s="43">
        <v>0.95921900000000004</v>
      </c>
      <c r="Y158" s="43">
        <v>0.88334299999999999</v>
      </c>
      <c r="Z158" s="43">
        <v>0.89228600000000002</v>
      </c>
      <c r="AA158" s="43">
        <v>0.92932499999999996</v>
      </c>
      <c r="AB158" s="46">
        <v>0.92603579999999996</v>
      </c>
      <c r="AC158" s="47">
        <v>3.0785223687852453E-2</v>
      </c>
      <c r="AD158" s="275"/>
    </row>
    <row r="159" spans="2:30" x14ac:dyDescent="0.25">
      <c r="B159" s="274"/>
      <c r="C159" s="124">
        <v>596</v>
      </c>
      <c r="D159" s="43">
        <v>0.259656</v>
      </c>
      <c r="E159" s="43">
        <v>0.203154</v>
      </c>
      <c r="F159" s="43">
        <v>0.24792500000000001</v>
      </c>
      <c r="G159" s="43">
        <v>0.22386500000000001</v>
      </c>
      <c r="H159" s="43">
        <v>0.24853800000000001</v>
      </c>
      <c r="I159" s="43">
        <v>0.23358000000000001</v>
      </c>
      <c r="J159" s="43">
        <v>0.19167699999999999</v>
      </c>
      <c r="K159" s="43">
        <v>0.237373</v>
      </c>
      <c r="L159" s="43">
        <v>0.20644100000000001</v>
      </c>
      <c r="M159" s="43">
        <v>0.19752</v>
      </c>
      <c r="N159" s="46">
        <v>0.22497289999999998</v>
      </c>
      <c r="O159" s="47">
        <v>2.4027476727234251E-2</v>
      </c>
      <c r="P159" s="43"/>
      <c r="Q159" s="124">
        <v>596</v>
      </c>
      <c r="R159" s="43">
        <v>0.92158899999999999</v>
      </c>
      <c r="S159" s="43">
        <v>0.91966000000000003</v>
      </c>
      <c r="T159" s="43">
        <v>0.90384600000000004</v>
      </c>
      <c r="U159" s="43">
        <v>0.98114400000000002</v>
      </c>
      <c r="V159" s="43">
        <v>0.91498299999999999</v>
      </c>
      <c r="W159" s="43">
        <v>0.96038299999999999</v>
      </c>
      <c r="X159" s="43">
        <v>0.96414</v>
      </c>
      <c r="Y159" s="43">
        <v>0.87440099999999998</v>
      </c>
      <c r="Z159" s="43">
        <v>0.91797399999999996</v>
      </c>
      <c r="AA159" s="43">
        <v>0.91380499999999998</v>
      </c>
      <c r="AB159" s="46">
        <v>0.92719249999999998</v>
      </c>
      <c r="AC159" s="47">
        <v>3.1991159352580872E-2</v>
      </c>
      <c r="AD159" s="275"/>
    </row>
    <row r="160" spans="2:30" x14ac:dyDescent="0.25">
      <c r="B160" s="274"/>
      <c r="C160" s="124">
        <v>600</v>
      </c>
      <c r="D160" s="43">
        <v>0.247562</v>
      </c>
      <c r="E160" s="43">
        <v>0.209309</v>
      </c>
      <c r="F160" s="43">
        <v>0.24690000000000001</v>
      </c>
      <c r="G160" s="43">
        <v>0.214257</v>
      </c>
      <c r="H160" s="43">
        <v>0.24521599999999999</v>
      </c>
      <c r="I160" s="43">
        <v>0.27640100000000001</v>
      </c>
      <c r="J160" s="43">
        <v>0.25623000000000001</v>
      </c>
      <c r="K160" s="43">
        <v>0.202095</v>
      </c>
      <c r="L160" s="43">
        <v>0.16827500000000001</v>
      </c>
      <c r="M160" s="43">
        <v>0.22273499999999999</v>
      </c>
      <c r="N160" s="46">
        <v>0.22889799999999999</v>
      </c>
      <c r="O160" s="47">
        <v>3.1573347701995422E-2</v>
      </c>
      <c r="P160" s="43"/>
      <c r="Q160" s="124">
        <v>600</v>
      </c>
      <c r="R160" s="43">
        <v>0.90018500000000001</v>
      </c>
      <c r="S160" s="43">
        <v>0.94016200000000005</v>
      </c>
      <c r="T160" s="43">
        <v>0.88509400000000005</v>
      </c>
      <c r="U160" s="43">
        <v>0.98228099999999996</v>
      </c>
      <c r="V160" s="43">
        <v>0.91461800000000004</v>
      </c>
      <c r="W160" s="43">
        <v>0.97847799999999996</v>
      </c>
      <c r="X160" s="43">
        <v>0.95292699999999997</v>
      </c>
      <c r="Y160" s="43">
        <v>0.89565300000000003</v>
      </c>
      <c r="Z160" s="43">
        <v>0.92111100000000001</v>
      </c>
      <c r="AA160" s="43">
        <v>0.92111200000000004</v>
      </c>
      <c r="AB160" s="46">
        <v>0.9291621000000001</v>
      </c>
      <c r="AC160" s="47">
        <v>3.3640465898643196E-2</v>
      </c>
      <c r="AD160" s="275"/>
    </row>
    <row r="161" spans="2:30" x14ac:dyDescent="0.25">
      <c r="B161" s="274"/>
      <c r="C161" s="124">
        <v>604</v>
      </c>
      <c r="D161" s="43">
        <v>0.215421</v>
      </c>
      <c r="E161" s="43">
        <v>0.19520999999999999</v>
      </c>
      <c r="F161" s="43">
        <v>0.241955</v>
      </c>
      <c r="G161" s="43">
        <v>0.204954</v>
      </c>
      <c r="H161" s="43">
        <v>0.26615699999999998</v>
      </c>
      <c r="I161" s="43">
        <v>0.22531799999999999</v>
      </c>
      <c r="J161" s="43">
        <v>0.22640199999999999</v>
      </c>
      <c r="K161" s="43">
        <v>0.192328</v>
      </c>
      <c r="L161" s="43">
        <v>0.22176699999999999</v>
      </c>
      <c r="M161" s="43">
        <v>0.18737699999999999</v>
      </c>
      <c r="N161" s="46">
        <v>0.21768890000000002</v>
      </c>
      <c r="O161" s="47">
        <v>2.4320455562481896E-2</v>
      </c>
      <c r="P161" s="43"/>
      <c r="Q161" s="124">
        <v>604</v>
      </c>
      <c r="R161" s="43">
        <v>0.91874400000000001</v>
      </c>
      <c r="S161" s="43">
        <v>0.91768000000000005</v>
      </c>
      <c r="T161" s="43">
        <v>0.89495599999999997</v>
      </c>
      <c r="U161" s="43">
        <v>1.0018370000000001</v>
      </c>
      <c r="V161" s="43">
        <v>0.92277699999999996</v>
      </c>
      <c r="W161" s="43">
        <v>0.96406499999999995</v>
      </c>
      <c r="X161" s="43">
        <v>0.95436200000000004</v>
      </c>
      <c r="Y161" s="43">
        <v>0.88768599999999998</v>
      </c>
      <c r="Z161" s="43">
        <v>0.88549500000000003</v>
      </c>
      <c r="AA161" s="43">
        <v>0.90779900000000002</v>
      </c>
      <c r="AB161" s="46">
        <v>0.92554010000000009</v>
      </c>
      <c r="AC161" s="47">
        <v>3.7324949030105872E-2</v>
      </c>
      <c r="AD161" s="275"/>
    </row>
    <row r="162" spans="2:30" x14ac:dyDescent="0.25">
      <c r="B162" s="274"/>
      <c r="C162" s="124">
        <v>608</v>
      </c>
      <c r="D162" s="43">
        <v>0.24598300000000001</v>
      </c>
      <c r="E162" s="43">
        <v>0.205008</v>
      </c>
      <c r="F162" s="43">
        <v>0.21346999999999999</v>
      </c>
      <c r="G162" s="43">
        <v>0.20935500000000001</v>
      </c>
      <c r="H162" s="43">
        <v>0.25944200000000001</v>
      </c>
      <c r="I162" s="43">
        <v>0.23663999999999999</v>
      </c>
      <c r="J162" s="43">
        <v>0.19232299999999999</v>
      </c>
      <c r="K162" s="43">
        <v>0.236986</v>
      </c>
      <c r="L162" s="43">
        <v>0.15667300000000001</v>
      </c>
      <c r="M162" s="43">
        <v>0.19453200000000001</v>
      </c>
      <c r="N162" s="46">
        <v>0.21504119999999999</v>
      </c>
      <c r="O162" s="47">
        <v>3.0470323897195836E-2</v>
      </c>
      <c r="P162" s="43"/>
      <c r="Q162" s="124">
        <v>608</v>
      </c>
      <c r="R162" s="43">
        <v>0.89160499999999998</v>
      </c>
      <c r="S162" s="43">
        <v>0.94308999999999998</v>
      </c>
      <c r="T162" s="43">
        <v>0.90777399999999997</v>
      </c>
      <c r="U162" s="43">
        <v>0.98703600000000002</v>
      </c>
      <c r="V162" s="43">
        <v>0.91862900000000003</v>
      </c>
      <c r="W162" s="43">
        <v>0.94033599999999995</v>
      </c>
      <c r="X162" s="43">
        <v>0.95116199999999995</v>
      </c>
      <c r="Y162" s="43">
        <v>0.89035699999999995</v>
      </c>
      <c r="Z162" s="43">
        <v>0.94731600000000005</v>
      </c>
      <c r="AA162" s="43">
        <v>0.91404600000000003</v>
      </c>
      <c r="AB162" s="46">
        <v>0.9291351000000001</v>
      </c>
      <c r="AC162" s="47">
        <v>3.0175501798092228E-2</v>
      </c>
      <c r="AD162" s="275"/>
    </row>
    <row r="163" spans="2:30" x14ac:dyDescent="0.25">
      <c r="B163" s="274"/>
      <c r="C163" s="124">
        <v>612</v>
      </c>
      <c r="D163" s="43">
        <v>0.23591799999999999</v>
      </c>
      <c r="E163" s="43">
        <v>0.18946099999999999</v>
      </c>
      <c r="F163" s="43">
        <v>0.226078</v>
      </c>
      <c r="G163" s="43">
        <v>0.210339</v>
      </c>
      <c r="H163" s="43">
        <v>0.28020400000000001</v>
      </c>
      <c r="I163" s="43">
        <v>0.20319599999999999</v>
      </c>
      <c r="J163" s="43">
        <v>0.22450999999999999</v>
      </c>
      <c r="K163" s="43">
        <v>0.17611499999999999</v>
      </c>
      <c r="L163" s="43">
        <v>0.226519</v>
      </c>
      <c r="M163" s="43">
        <v>0.176368</v>
      </c>
      <c r="N163" s="46">
        <v>0.21487079999999997</v>
      </c>
      <c r="O163" s="47">
        <v>3.1362719315207031E-2</v>
      </c>
      <c r="P163" s="43"/>
      <c r="Q163" s="124">
        <v>612</v>
      </c>
      <c r="R163" s="43">
        <v>0.889737</v>
      </c>
      <c r="S163" s="43">
        <v>0.97056299999999995</v>
      </c>
      <c r="T163" s="43">
        <v>0.88700100000000004</v>
      </c>
      <c r="U163" s="43">
        <v>0.98085199999999995</v>
      </c>
      <c r="V163" s="43">
        <v>0.92540500000000003</v>
      </c>
      <c r="W163" s="43">
        <v>0.93274900000000005</v>
      </c>
      <c r="X163" s="43">
        <v>0.96810300000000005</v>
      </c>
      <c r="Y163" s="43">
        <v>0.87369399999999997</v>
      </c>
      <c r="Z163" s="43">
        <v>0.93486100000000005</v>
      </c>
      <c r="AA163" s="43">
        <v>0.89897899999999997</v>
      </c>
      <c r="AB163" s="46">
        <v>0.9261944000000002</v>
      </c>
      <c r="AC163" s="47">
        <v>3.8287345113264537E-2</v>
      </c>
      <c r="AD163" s="275"/>
    </row>
    <row r="164" spans="2:30" x14ac:dyDescent="0.25">
      <c r="B164" s="274"/>
      <c r="C164" s="124">
        <v>616</v>
      </c>
      <c r="D164" s="43">
        <v>0.259712</v>
      </c>
      <c r="E164" s="43">
        <v>0.18326300000000001</v>
      </c>
      <c r="F164" s="43">
        <v>0.23169799999999999</v>
      </c>
      <c r="G164" s="43">
        <v>0.22673699999999999</v>
      </c>
      <c r="H164" s="43">
        <v>0.26960200000000001</v>
      </c>
      <c r="I164" s="43">
        <v>0.20997199999999999</v>
      </c>
      <c r="J164" s="43">
        <v>0.19420299999999999</v>
      </c>
      <c r="K164" s="43">
        <v>0.18561900000000001</v>
      </c>
      <c r="L164" s="43">
        <v>0.15962299999999999</v>
      </c>
      <c r="M164" s="43">
        <v>0.18517700000000001</v>
      </c>
      <c r="N164" s="46">
        <v>0.21056059999999999</v>
      </c>
      <c r="O164" s="47">
        <v>3.5721669082567374E-2</v>
      </c>
      <c r="P164" s="43"/>
      <c r="Q164" s="124">
        <v>616</v>
      </c>
      <c r="R164" s="43">
        <v>0.88919700000000002</v>
      </c>
      <c r="S164" s="43">
        <v>0.9395</v>
      </c>
      <c r="T164" s="43">
        <v>0.89798</v>
      </c>
      <c r="U164" s="43">
        <v>0.99994400000000006</v>
      </c>
      <c r="V164" s="43">
        <v>0.91728500000000002</v>
      </c>
      <c r="W164" s="43">
        <v>0.93039099999999997</v>
      </c>
      <c r="X164" s="43">
        <v>0.947515</v>
      </c>
      <c r="Y164" s="43">
        <v>0.87868999999999997</v>
      </c>
      <c r="Z164" s="43">
        <v>0.93921299999999996</v>
      </c>
      <c r="AA164" s="43">
        <v>0.90246000000000004</v>
      </c>
      <c r="AB164" s="46">
        <v>0.92421749999999991</v>
      </c>
      <c r="AC164" s="47">
        <v>3.540692286749083E-2</v>
      </c>
      <c r="AD164" s="275"/>
    </row>
    <row r="165" spans="2:30" x14ac:dyDescent="0.25">
      <c r="B165" s="274"/>
      <c r="C165" s="124">
        <v>620</v>
      </c>
      <c r="D165" s="43">
        <v>0.29202099999999998</v>
      </c>
      <c r="E165" s="43">
        <v>0.19775200000000001</v>
      </c>
      <c r="F165" s="43">
        <v>0.19076199999999999</v>
      </c>
      <c r="G165" s="43">
        <v>0.23456199999999999</v>
      </c>
      <c r="H165" s="43">
        <v>0.235844</v>
      </c>
      <c r="I165" s="43">
        <v>0.21691199999999999</v>
      </c>
      <c r="J165" s="43">
        <v>0.19408800000000001</v>
      </c>
      <c r="K165" s="43">
        <v>0.23499100000000001</v>
      </c>
      <c r="L165" s="43">
        <v>0.15029899999999999</v>
      </c>
      <c r="M165" s="43">
        <v>0.20972499999999999</v>
      </c>
      <c r="N165" s="46">
        <v>0.21569560000000002</v>
      </c>
      <c r="O165" s="47">
        <v>3.7541335396836559E-2</v>
      </c>
      <c r="P165" s="43"/>
      <c r="Q165" s="124">
        <v>620</v>
      </c>
      <c r="R165" s="43">
        <v>0.88593599999999995</v>
      </c>
      <c r="S165" s="43">
        <v>0.97767400000000004</v>
      </c>
      <c r="T165" s="43">
        <v>0.897671</v>
      </c>
      <c r="U165" s="43">
        <v>0.95798099999999997</v>
      </c>
      <c r="V165" s="43">
        <v>0.90354800000000002</v>
      </c>
      <c r="W165" s="43">
        <v>0.95401199999999997</v>
      </c>
      <c r="X165" s="43">
        <v>0.956202</v>
      </c>
      <c r="Y165" s="43">
        <v>0.88549199999999995</v>
      </c>
      <c r="Z165" s="43">
        <v>0.91721399999999997</v>
      </c>
      <c r="AA165" s="43">
        <v>0.90091900000000003</v>
      </c>
      <c r="AB165" s="46">
        <v>0.92366490000000001</v>
      </c>
      <c r="AC165" s="47">
        <v>3.43093601204945E-2</v>
      </c>
      <c r="AD165" s="275"/>
    </row>
    <row r="166" spans="2:30" x14ac:dyDescent="0.25">
      <c r="B166" s="274"/>
      <c r="C166" s="124">
        <v>624</v>
      </c>
      <c r="D166" s="43">
        <v>0.19625000000000001</v>
      </c>
      <c r="E166" s="43">
        <v>0.18461</v>
      </c>
      <c r="F166" s="43">
        <v>0.20341200000000001</v>
      </c>
      <c r="G166" s="43">
        <v>0.201542</v>
      </c>
      <c r="H166" s="43">
        <v>0.232711</v>
      </c>
      <c r="I166" s="43">
        <v>0.21868499999999999</v>
      </c>
      <c r="J166" s="43">
        <v>0.24051</v>
      </c>
      <c r="K166" s="43">
        <v>0.24454600000000001</v>
      </c>
      <c r="L166" s="43">
        <v>0.15449399999999999</v>
      </c>
      <c r="M166" s="43">
        <v>0.17846100000000001</v>
      </c>
      <c r="N166" s="46">
        <v>0.20552209999999999</v>
      </c>
      <c r="O166" s="47">
        <v>2.8942985607531606E-2</v>
      </c>
      <c r="P166" s="43"/>
      <c r="Q166" s="124">
        <v>624</v>
      </c>
      <c r="R166" s="43">
        <v>0.84992100000000004</v>
      </c>
      <c r="S166" s="43">
        <v>0.95955100000000004</v>
      </c>
      <c r="T166" s="43">
        <v>0.89845900000000001</v>
      </c>
      <c r="U166" s="43">
        <v>0.925203</v>
      </c>
      <c r="V166" s="43">
        <v>0.90603199999999995</v>
      </c>
      <c r="W166" s="43">
        <v>0.93502700000000005</v>
      </c>
      <c r="X166" s="43">
        <v>0.96988600000000003</v>
      </c>
      <c r="Y166" s="43">
        <v>0.88918900000000001</v>
      </c>
      <c r="Z166" s="43">
        <v>0.90846199999999999</v>
      </c>
      <c r="AA166" s="43">
        <v>0.89842200000000005</v>
      </c>
      <c r="AB166" s="46">
        <v>0.91401519999999992</v>
      </c>
      <c r="AC166" s="47">
        <v>3.5064761386136178E-2</v>
      </c>
      <c r="AD166" s="275"/>
    </row>
    <row r="167" spans="2:30" x14ac:dyDescent="0.25">
      <c r="B167" s="274"/>
      <c r="C167" s="124">
        <v>628</v>
      </c>
      <c r="D167" s="43">
        <v>0.26213700000000001</v>
      </c>
      <c r="E167" s="43">
        <v>0.22478400000000001</v>
      </c>
      <c r="F167" s="43">
        <v>0.207423</v>
      </c>
      <c r="G167" s="43">
        <v>0.21319099999999999</v>
      </c>
      <c r="H167" s="43">
        <v>0.219974</v>
      </c>
      <c r="I167" s="43">
        <v>0.210233</v>
      </c>
      <c r="J167" s="43">
        <v>0.196273</v>
      </c>
      <c r="K167" s="43">
        <v>0.22115099999999999</v>
      </c>
      <c r="L167" s="43">
        <v>0.160493</v>
      </c>
      <c r="M167" s="43">
        <v>0.197522</v>
      </c>
      <c r="N167" s="46">
        <v>0.21131810000000001</v>
      </c>
      <c r="O167" s="47">
        <v>2.5723393561546622E-2</v>
      </c>
      <c r="P167" s="43"/>
      <c r="Q167" s="124">
        <v>628</v>
      </c>
      <c r="R167" s="43">
        <v>0.89060899999999998</v>
      </c>
      <c r="S167" s="43">
        <v>0.94648100000000002</v>
      </c>
      <c r="T167" s="43">
        <v>0.88961800000000002</v>
      </c>
      <c r="U167" s="43">
        <v>0.955569</v>
      </c>
      <c r="V167" s="43">
        <v>0.90637999999999996</v>
      </c>
      <c r="W167" s="43">
        <v>0.93891599999999997</v>
      </c>
      <c r="X167" s="43">
        <v>0.95441699999999996</v>
      </c>
      <c r="Y167" s="43">
        <v>0.90378400000000003</v>
      </c>
      <c r="Z167" s="43">
        <v>0.94993499999999997</v>
      </c>
      <c r="AA167" s="43">
        <v>0.89347799999999999</v>
      </c>
      <c r="AB167" s="46">
        <v>0.92291869999999998</v>
      </c>
      <c r="AC167" s="47">
        <v>2.8398815585826413E-2</v>
      </c>
      <c r="AD167" s="275"/>
    </row>
    <row r="168" spans="2:30" x14ac:dyDescent="0.25">
      <c r="B168" s="274"/>
      <c r="C168" s="124">
        <v>632</v>
      </c>
      <c r="D168" s="43">
        <v>0.22495000000000001</v>
      </c>
      <c r="E168" s="43">
        <v>0.195435</v>
      </c>
      <c r="F168" s="43">
        <v>0.20385500000000001</v>
      </c>
      <c r="G168" s="43">
        <v>0.20183999999999999</v>
      </c>
      <c r="H168" s="43">
        <v>0.23191800000000001</v>
      </c>
      <c r="I168" s="43">
        <v>0.205571</v>
      </c>
      <c r="J168" s="43">
        <v>0.201713</v>
      </c>
      <c r="K168" s="43">
        <v>0.226409</v>
      </c>
      <c r="L168" s="43">
        <v>0.20929900000000001</v>
      </c>
      <c r="M168" s="43">
        <v>0.195549</v>
      </c>
      <c r="N168" s="46">
        <v>0.20965390000000003</v>
      </c>
      <c r="O168" s="47">
        <v>1.3275113370095527E-2</v>
      </c>
      <c r="P168" s="43"/>
      <c r="Q168" s="124">
        <v>632</v>
      </c>
      <c r="R168" s="43">
        <v>0.89413699999999996</v>
      </c>
      <c r="S168" s="43">
        <v>0.94112200000000001</v>
      </c>
      <c r="T168" s="43">
        <v>0.90868400000000005</v>
      </c>
      <c r="U168" s="43">
        <v>0.96953500000000004</v>
      </c>
      <c r="V168" s="43">
        <v>0.90023299999999995</v>
      </c>
      <c r="W168" s="43">
        <v>0.93931200000000004</v>
      </c>
      <c r="X168" s="43">
        <v>0.95457599999999998</v>
      </c>
      <c r="Y168" s="43">
        <v>0.88361199999999995</v>
      </c>
      <c r="Z168" s="43">
        <v>0.96311000000000002</v>
      </c>
      <c r="AA168" s="43">
        <v>0.89658000000000004</v>
      </c>
      <c r="AB168" s="46">
        <v>0.92509010000000003</v>
      </c>
      <c r="AC168" s="47">
        <v>3.1846773788983207E-2</v>
      </c>
      <c r="AD168" s="275"/>
    </row>
    <row r="169" spans="2:30" x14ac:dyDescent="0.25">
      <c r="B169" s="274"/>
      <c r="C169" s="124">
        <v>636</v>
      </c>
      <c r="D169" s="43">
        <v>0.23354900000000001</v>
      </c>
      <c r="E169" s="43">
        <v>0.20228499999999999</v>
      </c>
      <c r="F169" s="43">
        <v>0.20859800000000001</v>
      </c>
      <c r="G169" s="43">
        <v>0.22207499999999999</v>
      </c>
      <c r="H169" s="43">
        <v>0.22135299999999999</v>
      </c>
      <c r="I169" s="43">
        <v>0.24398900000000001</v>
      </c>
      <c r="J169" s="43">
        <v>0.285495</v>
      </c>
      <c r="K169" s="43">
        <v>0.203872</v>
      </c>
      <c r="L169" s="43">
        <v>0.166903</v>
      </c>
      <c r="M169" s="43">
        <v>0.193382</v>
      </c>
      <c r="N169" s="46">
        <v>0.21815010000000004</v>
      </c>
      <c r="O169" s="47">
        <v>3.2062969341420437E-2</v>
      </c>
      <c r="P169" s="43"/>
      <c r="Q169" s="124">
        <v>636</v>
      </c>
      <c r="R169" s="43">
        <v>0.90693500000000005</v>
      </c>
      <c r="S169" s="43">
        <v>0.95587500000000003</v>
      </c>
      <c r="T169" s="43">
        <v>0.90749800000000003</v>
      </c>
      <c r="U169" s="43">
        <v>0.98862899999999998</v>
      </c>
      <c r="V169" s="43">
        <v>0.90053099999999997</v>
      </c>
      <c r="W169" s="43">
        <v>0.91055799999999998</v>
      </c>
      <c r="X169" s="43">
        <v>0.96769799999999995</v>
      </c>
      <c r="Y169" s="43">
        <v>0.91747800000000002</v>
      </c>
      <c r="Z169" s="43">
        <v>0.92967900000000003</v>
      </c>
      <c r="AA169" s="43">
        <v>0.90994399999999998</v>
      </c>
      <c r="AB169" s="46">
        <v>0.92948249999999999</v>
      </c>
      <c r="AC169" s="47">
        <v>3.0494499727182125E-2</v>
      </c>
      <c r="AD169" s="275"/>
    </row>
    <row r="170" spans="2:30" x14ac:dyDescent="0.25">
      <c r="B170" s="274"/>
      <c r="C170" s="124">
        <v>640</v>
      </c>
      <c r="D170" s="43">
        <v>0.2596</v>
      </c>
      <c r="E170" s="43">
        <v>0.23671</v>
      </c>
      <c r="F170" s="43">
        <v>0.208644</v>
      </c>
      <c r="G170" s="43">
        <v>0.23904300000000001</v>
      </c>
      <c r="H170" s="43">
        <v>0.21821699999999999</v>
      </c>
      <c r="I170" s="43">
        <v>0.25520500000000002</v>
      </c>
      <c r="J170" s="43">
        <v>0.21283199999999999</v>
      </c>
      <c r="K170" s="43">
        <v>0.252521</v>
      </c>
      <c r="L170" s="43">
        <v>0.22847100000000001</v>
      </c>
      <c r="M170" s="43">
        <v>0.21882799999999999</v>
      </c>
      <c r="N170" s="46">
        <v>0.23300709999999997</v>
      </c>
      <c r="O170" s="47">
        <v>1.8474698568883639E-2</v>
      </c>
      <c r="P170" s="43"/>
      <c r="Q170" s="124">
        <v>640</v>
      </c>
      <c r="R170" s="43">
        <v>0.87718099999999999</v>
      </c>
      <c r="S170" s="43">
        <v>0.98561799999999999</v>
      </c>
      <c r="T170" s="43">
        <v>0.91844099999999995</v>
      </c>
      <c r="U170" s="43">
        <v>1.005644</v>
      </c>
      <c r="V170" s="43">
        <v>0.90620400000000001</v>
      </c>
      <c r="W170" s="43">
        <v>0.93570600000000004</v>
      </c>
      <c r="X170" s="43">
        <v>0.97041999999999995</v>
      </c>
      <c r="Y170" s="43">
        <v>0.90040500000000001</v>
      </c>
      <c r="Z170" s="43">
        <v>0.96353200000000006</v>
      </c>
      <c r="AA170" s="43">
        <v>0.90461999999999998</v>
      </c>
      <c r="AB170" s="46">
        <v>0.93677709999999992</v>
      </c>
      <c r="AC170" s="47">
        <v>4.2369447796076411E-2</v>
      </c>
      <c r="AD170" s="275"/>
    </row>
    <row r="171" spans="2:30" x14ac:dyDescent="0.25">
      <c r="B171" s="274"/>
      <c r="C171" s="124">
        <v>644</v>
      </c>
      <c r="D171" s="43">
        <v>0.23995</v>
      </c>
      <c r="E171" s="43">
        <v>0.21122099999999999</v>
      </c>
      <c r="F171" s="43">
        <v>0.21415600000000001</v>
      </c>
      <c r="G171" s="43">
        <v>0.197155</v>
      </c>
      <c r="H171" s="43">
        <v>0.22178</v>
      </c>
      <c r="I171" s="43">
        <v>0.204986</v>
      </c>
      <c r="J171" s="43">
        <v>0.207811</v>
      </c>
      <c r="K171" s="43">
        <v>0.215196</v>
      </c>
      <c r="L171" s="43">
        <v>0.155194</v>
      </c>
      <c r="M171" s="43">
        <v>0.185696</v>
      </c>
      <c r="N171" s="46">
        <v>0.20531450000000001</v>
      </c>
      <c r="O171" s="47">
        <v>2.2733483343835154E-2</v>
      </c>
      <c r="P171" s="43"/>
      <c r="Q171" s="124">
        <v>644</v>
      </c>
      <c r="R171" s="43">
        <v>0.90200400000000003</v>
      </c>
      <c r="S171" s="43">
        <v>0.95477000000000001</v>
      </c>
      <c r="T171" s="43">
        <v>0.91787700000000005</v>
      </c>
      <c r="U171" s="43">
        <v>0.97344399999999998</v>
      </c>
      <c r="V171" s="43">
        <v>0.90314799999999995</v>
      </c>
      <c r="W171" s="43">
        <v>0.96965800000000002</v>
      </c>
      <c r="X171" s="43">
        <v>0.95620799999999995</v>
      </c>
      <c r="Y171" s="43">
        <v>0.89587600000000001</v>
      </c>
      <c r="Z171" s="43">
        <v>0.874807</v>
      </c>
      <c r="AA171" s="43">
        <v>0.90124599999999999</v>
      </c>
      <c r="AB171" s="46">
        <v>0.92490380000000005</v>
      </c>
      <c r="AC171" s="47">
        <v>3.5261117883583888E-2</v>
      </c>
      <c r="AD171" s="275"/>
    </row>
    <row r="172" spans="2:30" x14ac:dyDescent="0.25">
      <c r="B172" s="274"/>
      <c r="C172" s="124">
        <v>648</v>
      </c>
      <c r="D172" s="43">
        <v>0.25052200000000002</v>
      </c>
      <c r="E172" s="43">
        <v>0.20574000000000001</v>
      </c>
      <c r="F172" s="43">
        <v>0.18549299999999999</v>
      </c>
      <c r="G172" s="43">
        <v>0.19989599999999999</v>
      </c>
      <c r="H172" s="43">
        <v>0.22365699999999999</v>
      </c>
      <c r="I172" s="43">
        <v>0.227964</v>
      </c>
      <c r="J172" s="43">
        <v>0.207096</v>
      </c>
      <c r="K172" s="43">
        <v>0.25843500000000003</v>
      </c>
      <c r="L172" s="43">
        <v>0.21759899999999999</v>
      </c>
      <c r="M172" s="43">
        <v>0.20219599999999999</v>
      </c>
      <c r="N172" s="46">
        <v>0.21785979999999996</v>
      </c>
      <c r="O172" s="47">
        <v>2.2918570809619784E-2</v>
      </c>
      <c r="P172" s="43"/>
      <c r="Q172" s="124">
        <v>648</v>
      </c>
      <c r="R172" s="43">
        <v>0.90667600000000004</v>
      </c>
      <c r="S172" s="43">
        <v>0.94288899999999998</v>
      </c>
      <c r="T172" s="43">
        <v>0.90188199999999996</v>
      </c>
      <c r="U172" s="43">
        <v>0.95643800000000001</v>
      </c>
      <c r="V172" s="43">
        <v>0.89610400000000001</v>
      </c>
      <c r="W172" s="43">
        <v>0.96210799999999996</v>
      </c>
      <c r="X172" s="43">
        <v>0.95259799999999994</v>
      </c>
      <c r="Y172" s="43">
        <v>0.90190499999999996</v>
      </c>
      <c r="Z172" s="43">
        <v>0.92399299999999995</v>
      </c>
      <c r="AA172" s="43">
        <v>0.91312300000000002</v>
      </c>
      <c r="AB172" s="46">
        <v>0.92577160000000003</v>
      </c>
      <c r="AC172" s="47">
        <v>2.5433376335481331E-2</v>
      </c>
      <c r="AD172" s="275"/>
    </row>
    <row r="173" spans="2:30" x14ac:dyDescent="0.25">
      <c r="B173" s="274"/>
      <c r="C173" s="124">
        <v>652</v>
      </c>
      <c r="D173" s="43">
        <v>0.22390699999999999</v>
      </c>
      <c r="E173" s="43">
        <v>0.23169899999999999</v>
      </c>
      <c r="F173" s="43">
        <v>0.206707</v>
      </c>
      <c r="G173" s="43">
        <v>0.18387600000000001</v>
      </c>
      <c r="H173" s="43">
        <v>0.221641</v>
      </c>
      <c r="I173" s="43">
        <v>0.23665700000000001</v>
      </c>
      <c r="J173" s="43">
        <v>0.191082</v>
      </c>
      <c r="K173" s="43">
        <v>0.22620299999999999</v>
      </c>
      <c r="L173" s="43">
        <v>0.23233100000000001</v>
      </c>
      <c r="M173" s="43">
        <v>0.21528</v>
      </c>
      <c r="N173" s="46">
        <v>0.21693829999999997</v>
      </c>
      <c r="O173" s="47">
        <v>1.7855117007301979E-2</v>
      </c>
      <c r="P173" s="43"/>
      <c r="Q173" s="124">
        <v>652</v>
      </c>
      <c r="R173" s="43">
        <v>0.87945099999999998</v>
      </c>
      <c r="S173" s="43">
        <v>0.92671400000000004</v>
      </c>
      <c r="T173" s="43">
        <v>0.881073</v>
      </c>
      <c r="U173" s="43">
        <v>0.92813900000000005</v>
      </c>
      <c r="V173" s="43">
        <v>0.90860300000000005</v>
      </c>
      <c r="W173" s="43">
        <v>0.96968699999999997</v>
      </c>
      <c r="X173" s="43">
        <v>0.93869800000000003</v>
      </c>
      <c r="Y173" s="43">
        <v>0.88717800000000002</v>
      </c>
      <c r="Z173" s="43">
        <v>0.94423599999999996</v>
      </c>
      <c r="AA173" s="43">
        <v>0.90894799999999998</v>
      </c>
      <c r="AB173" s="46">
        <v>0.91727270000000016</v>
      </c>
      <c r="AC173" s="47">
        <v>2.9686493487218496E-2</v>
      </c>
      <c r="AD173" s="275"/>
    </row>
    <row r="174" spans="2:30" x14ac:dyDescent="0.25">
      <c r="B174" s="274"/>
      <c r="C174" s="124">
        <v>656</v>
      </c>
      <c r="D174" s="43">
        <v>0.175895</v>
      </c>
      <c r="E174" s="43">
        <v>0.178954</v>
      </c>
      <c r="F174" s="43">
        <v>0.19729099999999999</v>
      </c>
      <c r="G174" s="43">
        <v>0.21323600000000001</v>
      </c>
      <c r="H174" s="43">
        <v>0.23421800000000001</v>
      </c>
      <c r="I174" s="43">
        <v>0.213176</v>
      </c>
      <c r="J174" s="43">
        <v>0.15676699999999999</v>
      </c>
      <c r="K174" s="43">
        <v>0.251278</v>
      </c>
      <c r="L174" s="43">
        <v>0.24953700000000001</v>
      </c>
      <c r="M174" s="43">
        <v>0.18480099999999999</v>
      </c>
      <c r="N174" s="46">
        <v>0.20551529999999998</v>
      </c>
      <c r="O174" s="47">
        <v>3.2369838876645872E-2</v>
      </c>
      <c r="P174" s="43"/>
      <c r="Q174" s="124">
        <v>656</v>
      </c>
      <c r="R174" s="43">
        <v>0.90537999999999996</v>
      </c>
      <c r="S174" s="43">
        <v>0.97204199999999996</v>
      </c>
      <c r="T174" s="43">
        <v>0.87853999999999999</v>
      </c>
      <c r="U174" s="43">
        <v>0.97034200000000004</v>
      </c>
      <c r="V174" s="43">
        <v>0.90582399999999996</v>
      </c>
      <c r="W174" s="43">
        <v>0.95743800000000001</v>
      </c>
      <c r="X174" s="43">
        <v>0.95913099999999996</v>
      </c>
      <c r="Y174" s="43">
        <v>0.90238099999999999</v>
      </c>
      <c r="Z174" s="43">
        <v>0.92073400000000005</v>
      </c>
      <c r="AA174" s="43">
        <v>0.91247299999999998</v>
      </c>
      <c r="AB174" s="46">
        <v>0.9284285000000001</v>
      </c>
      <c r="AC174" s="47">
        <v>3.3277266568601728E-2</v>
      </c>
      <c r="AD174" s="275"/>
    </row>
    <row r="175" spans="2:30" x14ac:dyDescent="0.25">
      <c r="B175" s="274"/>
      <c r="C175" s="124">
        <v>660</v>
      </c>
      <c r="D175" s="43">
        <v>0.24696899999999999</v>
      </c>
      <c r="E175" s="43">
        <v>0.180504</v>
      </c>
      <c r="F175" s="43">
        <v>0.203933</v>
      </c>
      <c r="G175" s="43">
        <v>0.223468</v>
      </c>
      <c r="H175" s="43">
        <v>0.22354299999999999</v>
      </c>
      <c r="I175" s="43">
        <v>0.20422799999999999</v>
      </c>
      <c r="J175" s="43">
        <v>0.201347</v>
      </c>
      <c r="K175" s="43">
        <v>0.22175300000000001</v>
      </c>
      <c r="L175" s="43">
        <v>0.200463</v>
      </c>
      <c r="M175" s="43">
        <v>0.192276</v>
      </c>
      <c r="N175" s="46">
        <v>0.20984839999999999</v>
      </c>
      <c r="O175" s="47">
        <v>1.9118105032780951E-2</v>
      </c>
      <c r="P175" s="43"/>
      <c r="Q175" s="124">
        <v>660</v>
      </c>
      <c r="R175" s="43">
        <v>0.90668700000000002</v>
      </c>
      <c r="S175" s="43">
        <v>0.95823000000000003</v>
      </c>
      <c r="T175" s="43">
        <v>0.90754500000000005</v>
      </c>
      <c r="U175" s="43">
        <v>1.0177590000000001</v>
      </c>
      <c r="V175" s="43">
        <v>0.90200000000000002</v>
      </c>
      <c r="W175" s="43">
        <v>0.96225899999999998</v>
      </c>
      <c r="X175" s="43">
        <v>0.95013300000000001</v>
      </c>
      <c r="Y175" s="43">
        <v>0.89730699999999997</v>
      </c>
      <c r="Z175" s="43">
        <v>0.90072799999999997</v>
      </c>
      <c r="AA175" s="43">
        <v>0.91234199999999999</v>
      </c>
      <c r="AB175" s="46">
        <v>0.93149899999999997</v>
      </c>
      <c r="AC175" s="47">
        <v>3.9428269514257028E-2</v>
      </c>
      <c r="AD175" s="275"/>
    </row>
    <row r="176" spans="2:30" x14ac:dyDescent="0.25">
      <c r="B176" s="274"/>
      <c r="C176" s="124">
        <v>664</v>
      </c>
      <c r="D176" s="43">
        <v>0.22300500000000001</v>
      </c>
      <c r="E176" s="43">
        <v>0.21385699999999999</v>
      </c>
      <c r="F176" s="43">
        <v>0.21817500000000001</v>
      </c>
      <c r="G176" s="43">
        <v>0.21086299999999999</v>
      </c>
      <c r="H176" s="43">
        <v>0.24410299999999999</v>
      </c>
      <c r="I176" s="43">
        <v>0.232295</v>
      </c>
      <c r="J176" s="43">
        <v>0.22140099999999999</v>
      </c>
      <c r="K176" s="43">
        <v>0.226576</v>
      </c>
      <c r="L176" s="43">
        <v>0.22945499999999999</v>
      </c>
      <c r="M176" s="43">
        <v>0.21821499999999999</v>
      </c>
      <c r="N176" s="46">
        <v>0.22379449999999998</v>
      </c>
      <c r="O176" s="47">
        <v>9.7724728276248809E-3</v>
      </c>
      <c r="P176" s="43"/>
      <c r="Q176" s="124">
        <v>664</v>
      </c>
      <c r="R176" s="43">
        <v>0.91580700000000004</v>
      </c>
      <c r="S176" s="43">
        <v>0.97654799999999997</v>
      </c>
      <c r="T176" s="43">
        <v>0.9093</v>
      </c>
      <c r="U176" s="43">
        <v>0.98267400000000005</v>
      </c>
      <c r="V176" s="43">
        <v>0.90636899999999998</v>
      </c>
      <c r="W176" s="43">
        <v>0.97483200000000003</v>
      </c>
      <c r="X176" s="43">
        <v>0.94375500000000001</v>
      </c>
      <c r="Y176" s="43">
        <v>0.90629800000000005</v>
      </c>
      <c r="Z176" s="43">
        <v>0.90023200000000003</v>
      </c>
      <c r="AA176" s="43">
        <v>0.90789200000000003</v>
      </c>
      <c r="AB176" s="46">
        <v>0.93237070000000022</v>
      </c>
      <c r="AC176" s="47">
        <v>3.3680212367534476E-2</v>
      </c>
      <c r="AD176" s="275"/>
    </row>
    <row r="177" spans="2:30" x14ac:dyDescent="0.25">
      <c r="B177" s="274"/>
      <c r="C177" s="124">
        <v>668</v>
      </c>
      <c r="D177" s="43">
        <v>0.22559899999999999</v>
      </c>
      <c r="E177" s="43">
        <v>0.175152</v>
      </c>
      <c r="F177" s="43">
        <v>0.205571</v>
      </c>
      <c r="G177" s="43">
        <v>0.20541999999999999</v>
      </c>
      <c r="H177" s="43">
        <v>0.23019899999999999</v>
      </c>
      <c r="I177" s="43">
        <v>0.21038100000000001</v>
      </c>
      <c r="J177" s="43">
        <v>0.23591400000000001</v>
      </c>
      <c r="K177" s="43">
        <v>0.23982100000000001</v>
      </c>
      <c r="L177" s="43">
        <v>0.17988899999999999</v>
      </c>
      <c r="M177" s="43">
        <v>0.22176599999999999</v>
      </c>
      <c r="N177" s="46">
        <v>0.2129712</v>
      </c>
      <c r="O177" s="47">
        <v>2.217132113439442E-2</v>
      </c>
      <c r="P177" s="43"/>
      <c r="Q177" s="124">
        <v>668</v>
      </c>
      <c r="R177" s="43">
        <v>0.9365</v>
      </c>
      <c r="S177" s="43">
        <v>0.97933599999999998</v>
      </c>
      <c r="T177" s="43">
        <v>0.902443</v>
      </c>
      <c r="U177" s="43">
        <v>0.97903200000000001</v>
      </c>
      <c r="V177" s="43">
        <v>0.90728500000000001</v>
      </c>
      <c r="W177" s="43">
        <v>0.92874999999999996</v>
      </c>
      <c r="X177" s="43">
        <v>0.95123100000000005</v>
      </c>
      <c r="Y177" s="43">
        <v>0.89569100000000001</v>
      </c>
      <c r="Z177" s="43">
        <v>0.94576800000000005</v>
      </c>
      <c r="AA177" s="43">
        <v>0.91731799999999997</v>
      </c>
      <c r="AB177" s="46">
        <v>0.93433539999999993</v>
      </c>
      <c r="AC177" s="47">
        <v>2.9826756728369472E-2</v>
      </c>
      <c r="AD177" s="275"/>
    </row>
    <row r="178" spans="2:30" x14ac:dyDescent="0.25">
      <c r="B178" s="274"/>
      <c r="C178" s="124">
        <v>672</v>
      </c>
      <c r="D178" s="43">
        <v>0.23583299999999999</v>
      </c>
      <c r="E178" s="43">
        <v>0.227963</v>
      </c>
      <c r="F178" s="43">
        <v>0.19850599999999999</v>
      </c>
      <c r="G178" s="43">
        <v>0.21296000000000001</v>
      </c>
      <c r="H178" s="43">
        <v>0.21423700000000001</v>
      </c>
      <c r="I178" s="43">
        <v>0.20088700000000001</v>
      </c>
      <c r="J178" s="43">
        <v>0.12997500000000001</v>
      </c>
      <c r="K178" s="43">
        <v>0.24859700000000001</v>
      </c>
      <c r="L178" s="43">
        <v>0.178949</v>
      </c>
      <c r="M178" s="43">
        <v>0.23264299999999999</v>
      </c>
      <c r="N178" s="46">
        <v>0.20805500000000002</v>
      </c>
      <c r="O178" s="47">
        <v>3.426150198757253E-2</v>
      </c>
      <c r="P178" s="43"/>
      <c r="Q178" s="124">
        <v>672</v>
      </c>
      <c r="R178" s="43">
        <v>0.90647200000000006</v>
      </c>
      <c r="S178" s="43">
        <v>0.94926100000000002</v>
      </c>
      <c r="T178" s="43">
        <v>0.90645900000000001</v>
      </c>
      <c r="U178" s="43">
        <v>0.98291099999999998</v>
      </c>
      <c r="V178" s="43">
        <v>0.89712000000000003</v>
      </c>
      <c r="W178" s="43">
        <v>0.93914299999999995</v>
      </c>
      <c r="X178" s="43">
        <v>0.94849000000000006</v>
      </c>
      <c r="Y178" s="43">
        <v>0.88605900000000004</v>
      </c>
      <c r="Z178" s="43">
        <v>0.94401299999999999</v>
      </c>
      <c r="AA178" s="43">
        <v>0.91766099999999995</v>
      </c>
      <c r="AB178" s="46">
        <v>0.92775890000000005</v>
      </c>
      <c r="AC178" s="47">
        <v>2.984045675644615E-2</v>
      </c>
      <c r="AD178" s="275"/>
    </row>
    <row r="179" spans="2:30" x14ac:dyDescent="0.25">
      <c r="B179" s="274"/>
      <c r="C179" s="124">
        <v>676</v>
      </c>
      <c r="D179" s="43">
        <v>0.265013</v>
      </c>
      <c r="E179" s="43">
        <v>0.185449</v>
      </c>
      <c r="F179" s="43">
        <v>0.21635199999999999</v>
      </c>
      <c r="G179" s="43">
        <v>0.23119400000000001</v>
      </c>
      <c r="H179" s="43">
        <v>0.23566999999999999</v>
      </c>
      <c r="I179" s="43">
        <v>0.164661</v>
      </c>
      <c r="J179" s="43">
        <v>0.18648799999999999</v>
      </c>
      <c r="K179" s="43">
        <v>0.214922</v>
      </c>
      <c r="L179" s="43">
        <v>0.19282299999999999</v>
      </c>
      <c r="M179" s="43">
        <v>0.228385</v>
      </c>
      <c r="N179" s="46">
        <v>0.21209569999999997</v>
      </c>
      <c r="O179" s="47">
        <v>2.9813247107992744E-2</v>
      </c>
      <c r="P179" s="43"/>
      <c r="Q179" s="124">
        <v>676</v>
      </c>
      <c r="R179" s="43">
        <v>0.91389699999999996</v>
      </c>
      <c r="S179" s="43">
        <v>0.973827</v>
      </c>
      <c r="T179" s="43">
        <v>0.89280300000000001</v>
      </c>
      <c r="U179" s="43">
        <v>0.96550000000000002</v>
      </c>
      <c r="V179" s="43">
        <v>0.89359100000000002</v>
      </c>
      <c r="W179" s="43">
        <v>0.93966000000000005</v>
      </c>
      <c r="X179" s="43">
        <v>0.93892600000000004</v>
      </c>
      <c r="Y179" s="43">
        <v>0.87877300000000003</v>
      </c>
      <c r="Z179" s="43">
        <v>0.93389100000000003</v>
      </c>
      <c r="AA179" s="43">
        <v>0.93063300000000004</v>
      </c>
      <c r="AB179" s="46">
        <v>0.92615010000000009</v>
      </c>
      <c r="AC179" s="47">
        <v>3.1294501652136202E-2</v>
      </c>
      <c r="AD179" s="275"/>
    </row>
    <row r="180" spans="2:30" x14ac:dyDescent="0.25">
      <c r="B180" s="274"/>
      <c r="C180" s="124">
        <v>680</v>
      </c>
      <c r="D180" s="43">
        <v>0.26292599999999999</v>
      </c>
      <c r="E180" s="43">
        <v>0.17005400000000001</v>
      </c>
      <c r="F180" s="43">
        <v>0.208618</v>
      </c>
      <c r="G180" s="43">
        <v>0.21911</v>
      </c>
      <c r="H180" s="43">
        <v>0.20449700000000001</v>
      </c>
      <c r="I180" s="43">
        <v>0.190884</v>
      </c>
      <c r="J180" s="43">
        <v>0.21415200000000001</v>
      </c>
      <c r="K180" s="43">
        <v>0.21793499999999999</v>
      </c>
      <c r="L180" s="43">
        <v>0.22728499999999999</v>
      </c>
      <c r="M180" s="43">
        <v>0.219332</v>
      </c>
      <c r="N180" s="46">
        <v>0.21347930000000001</v>
      </c>
      <c r="O180" s="47">
        <v>2.4088854901293068E-2</v>
      </c>
      <c r="P180" s="43"/>
      <c r="Q180" s="124">
        <v>680</v>
      </c>
      <c r="R180" s="43">
        <v>0.91175899999999999</v>
      </c>
      <c r="S180" s="43">
        <v>0.93882900000000002</v>
      </c>
      <c r="T180" s="43">
        <v>0.90639499999999995</v>
      </c>
      <c r="U180" s="43">
        <v>0.98718799999999995</v>
      </c>
      <c r="V180" s="43">
        <v>0.88392199999999999</v>
      </c>
      <c r="W180" s="43">
        <v>0.90809300000000004</v>
      </c>
      <c r="X180" s="43">
        <v>0.94429099999999999</v>
      </c>
      <c r="Y180" s="43">
        <v>0.88021700000000003</v>
      </c>
      <c r="Z180" s="43">
        <v>0.92713900000000005</v>
      </c>
      <c r="AA180" s="43">
        <v>0.91746899999999998</v>
      </c>
      <c r="AB180" s="46">
        <v>0.92053019999999997</v>
      </c>
      <c r="AC180" s="47">
        <v>3.1256052490499953E-2</v>
      </c>
      <c r="AD180" s="275"/>
    </row>
    <row r="181" spans="2:30" x14ac:dyDescent="0.25">
      <c r="B181" s="274"/>
      <c r="C181" s="124">
        <v>684</v>
      </c>
      <c r="D181" s="43">
        <v>0.14806900000000001</v>
      </c>
      <c r="E181" s="43">
        <v>0.194718</v>
      </c>
      <c r="F181" s="43">
        <v>0.21973599999999999</v>
      </c>
      <c r="G181" s="43">
        <v>0.21575900000000001</v>
      </c>
      <c r="H181" s="43">
        <v>0.21643299999999999</v>
      </c>
      <c r="I181" s="43">
        <v>0.18808800000000001</v>
      </c>
      <c r="J181" s="43">
        <v>0.19650799999999999</v>
      </c>
      <c r="K181" s="43">
        <v>0.23070099999999999</v>
      </c>
      <c r="L181" s="43">
        <v>0.23853199999999999</v>
      </c>
      <c r="M181" s="43">
        <v>0.21795500000000001</v>
      </c>
      <c r="N181" s="46">
        <v>0.2066499</v>
      </c>
      <c r="O181" s="47">
        <v>2.6021687768517713E-2</v>
      </c>
      <c r="P181" s="43"/>
      <c r="Q181" s="124">
        <v>684</v>
      </c>
      <c r="R181" s="43">
        <v>0.90077399999999996</v>
      </c>
      <c r="S181" s="43">
        <v>0.93716900000000003</v>
      </c>
      <c r="T181" s="43">
        <v>0.90328600000000003</v>
      </c>
      <c r="U181" s="43">
        <v>0.98862799999999995</v>
      </c>
      <c r="V181" s="43">
        <v>0.88417999999999997</v>
      </c>
      <c r="W181" s="43">
        <v>0.91202000000000005</v>
      </c>
      <c r="X181" s="43">
        <v>0.94475299999999995</v>
      </c>
      <c r="Y181" s="43">
        <v>0.87452099999999999</v>
      </c>
      <c r="Z181" s="43">
        <v>0.88092700000000002</v>
      </c>
      <c r="AA181" s="43">
        <v>0.92509799999999998</v>
      </c>
      <c r="AB181" s="46">
        <v>0.91513559999999994</v>
      </c>
      <c r="AC181" s="47">
        <v>3.4956229974704704E-2</v>
      </c>
      <c r="AD181" s="275"/>
    </row>
    <row r="182" spans="2:30" x14ac:dyDescent="0.25">
      <c r="B182" s="274"/>
      <c r="C182" s="124">
        <v>688</v>
      </c>
      <c r="D182" s="43">
        <v>0.26963599999999999</v>
      </c>
      <c r="E182" s="43">
        <v>0.185058</v>
      </c>
      <c r="F182" s="43">
        <v>0.20577599999999999</v>
      </c>
      <c r="G182" s="43">
        <v>0.221417</v>
      </c>
      <c r="H182" s="43">
        <v>0.22900599999999999</v>
      </c>
      <c r="I182" s="43">
        <v>0.18723400000000001</v>
      </c>
      <c r="J182" s="43">
        <v>0.22406400000000001</v>
      </c>
      <c r="K182" s="43">
        <v>0.20716300000000001</v>
      </c>
      <c r="L182" s="43">
        <v>0.207783</v>
      </c>
      <c r="M182" s="43">
        <v>0.233015</v>
      </c>
      <c r="N182" s="46">
        <v>0.21701520000000002</v>
      </c>
      <c r="O182" s="47">
        <v>2.4618386050537646E-2</v>
      </c>
      <c r="P182" s="43"/>
      <c r="Q182" s="124">
        <v>688</v>
      </c>
      <c r="R182" s="43">
        <v>0.92133399999999999</v>
      </c>
      <c r="S182" s="43">
        <v>0.95556300000000005</v>
      </c>
      <c r="T182" s="43">
        <v>0.90194399999999997</v>
      </c>
      <c r="U182" s="43">
        <v>1.0025550000000001</v>
      </c>
      <c r="V182" s="43">
        <v>0.89351700000000001</v>
      </c>
      <c r="W182" s="43">
        <v>0.90905800000000003</v>
      </c>
      <c r="X182" s="43">
        <v>0.94532700000000003</v>
      </c>
      <c r="Y182" s="43">
        <v>0.89510699999999999</v>
      </c>
      <c r="Z182" s="43">
        <v>0.95239700000000005</v>
      </c>
      <c r="AA182" s="43">
        <v>0.91805199999999998</v>
      </c>
      <c r="AB182" s="46">
        <v>0.92948539999999991</v>
      </c>
      <c r="AC182" s="47">
        <v>3.4389405504215043E-2</v>
      </c>
      <c r="AD182" s="275"/>
    </row>
    <row r="183" spans="2:30" x14ac:dyDescent="0.25">
      <c r="B183" s="274"/>
      <c r="C183" s="124">
        <v>692</v>
      </c>
      <c r="D183" s="43">
        <v>0.229574</v>
      </c>
      <c r="E183" s="43">
        <v>0.203516</v>
      </c>
      <c r="F183" s="43">
        <v>0.20083400000000001</v>
      </c>
      <c r="G183" s="43">
        <v>0.240924</v>
      </c>
      <c r="H183" s="43">
        <v>0.183584</v>
      </c>
      <c r="I183" s="43">
        <v>0.22037699999999999</v>
      </c>
      <c r="J183" s="43">
        <v>0.195821</v>
      </c>
      <c r="K183" s="43">
        <v>0.20693300000000001</v>
      </c>
      <c r="L183" s="43">
        <v>0.19244900000000001</v>
      </c>
      <c r="M183" s="43">
        <v>0.21537600000000001</v>
      </c>
      <c r="N183" s="46">
        <v>0.20893880000000004</v>
      </c>
      <c r="O183" s="47">
        <v>1.7660716927690109E-2</v>
      </c>
      <c r="P183" s="43"/>
      <c r="Q183" s="124">
        <v>692</v>
      </c>
      <c r="R183" s="43">
        <v>0.94054000000000004</v>
      </c>
      <c r="S183" s="43">
        <v>0.97849200000000003</v>
      </c>
      <c r="T183" s="43">
        <v>0.89076100000000002</v>
      </c>
      <c r="U183" s="43">
        <v>1.0033190000000001</v>
      </c>
      <c r="V183" s="43">
        <v>0.88460300000000003</v>
      </c>
      <c r="W183" s="43">
        <v>0.91707700000000003</v>
      </c>
      <c r="X183" s="43">
        <v>0.94744600000000001</v>
      </c>
      <c r="Y183" s="43">
        <v>0.89013799999999998</v>
      </c>
      <c r="Z183" s="43">
        <v>0.92884599999999995</v>
      </c>
      <c r="AA183" s="43">
        <v>0.920597</v>
      </c>
      <c r="AB183" s="46">
        <v>0.93018190000000023</v>
      </c>
      <c r="AC183" s="47">
        <v>3.8856704402057698E-2</v>
      </c>
      <c r="AD183" s="275"/>
    </row>
    <row r="184" spans="2:30" x14ac:dyDescent="0.25">
      <c r="B184" s="274"/>
      <c r="C184" s="124">
        <v>696</v>
      </c>
      <c r="D184" s="43">
        <v>0.24618000000000001</v>
      </c>
      <c r="E184" s="43">
        <v>0.177346</v>
      </c>
      <c r="F184" s="43">
        <v>0.225798</v>
      </c>
      <c r="G184" s="43">
        <v>0.23008400000000001</v>
      </c>
      <c r="H184" s="43">
        <v>0.19256000000000001</v>
      </c>
      <c r="I184" s="43">
        <v>0.19298299999999999</v>
      </c>
      <c r="J184" s="43">
        <v>0.19931199999999999</v>
      </c>
      <c r="K184" s="43">
        <v>0.21210200000000001</v>
      </c>
      <c r="L184" s="43">
        <v>0.17466400000000001</v>
      </c>
      <c r="M184" s="43">
        <v>0.21989500000000001</v>
      </c>
      <c r="N184" s="46">
        <v>0.20709239999999998</v>
      </c>
      <c r="O184" s="47">
        <v>2.3576368008853783E-2</v>
      </c>
      <c r="P184" s="43"/>
      <c r="Q184" s="124">
        <v>696</v>
      </c>
      <c r="R184" s="43">
        <v>0.90762500000000002</v>
      </c>
      <c r="S184" s="43">
        <v>0.949013</v>
      </c>
      <c r="T184" s="43">
        <v>0.87848899999999996</v>
      </c>
      <c r="U184" s="43">
        <v>0.96588099999999999</v>
      </c>
      <c r="V184" s="43">
        <v>0.890293</v>
      </c>
      <c r="W184" s="43">
        <v>0.92744400000000005</v>
      </c>
      <c r="X184" s="43">
        <v>0.96115700000000004</v>
      </c>
      <c r="Y184" s="43">
        <v>0.88744400000000001</v>
      </c>
      <c r="Z184" s="43">
        <v>0.95352499999999996</v>
      </c>
      <c r="AA184" s="43">
        <v>0.90447200000000005</v>
      </c>
      <c r="AB184" s="46">
        <v>0.92253430000000003</v>
      </c>
      <c r="AC184" s="47">
        <v>3.3024658279164003E-2</v>
      </c>
      <c r="AD184" s="275"/>
    </row>
    <row r="185" spans="2:30" x14ac:dyDescent="0.25">
      <c r="B185" s="274"/>
      <c r="C185" s="124">
        <v>700</v>
      </c>
      <c r="D185" s="43">
        <v>0.21750800000000001</v>
      </c>
      <c r="E185" s="43">
        <v>0.20938999999999999</v>
      </c>
      <c r="F185" s="43">
        <v>0.22314500000000001</v>
      </c>
      <c r="G185" s="43">
        <v>0.22822200000000001</v>
      </c>
      <c r="H185" s="43">
        <v>0.21754399999999999</v>
      </c>
      <c r="I185" s="43">
        <v>0.19859299999999999</v>
      </c>
      <c r="J185" s="43">
        <v>0.193497</v>
      </c>
      <c r="K185" s="43">
        <v>0.22669300000000001</v>
      </c>
      <c r="L185" s="43">
        <v>0.18055299999999999</v>
      </c>
      <c r="M185" s="43">
        <v>0.20993200000000001</v>
      </c>
      <c r="N185" s="46">
        <v>0.21050770000000002</v>
      </c>
      <c r="O185" s="47">
        <v>1.5506859256829259E-2</v>
      </c>
      <c r="P185" s="43"/>
      <c r="Q185" s="124">
        <v>700</v>
      </c>
      <c r="R185" s="43">
        <v>0.91561499999999996</v>
      </c>
      <c r="S185" s="43">
        <v>0.95736500000000002</v>
      </c>
      <c r="T185" s="43">
        <v>0.91356300000000001</v>
      </c>
      <c r="U185" s="43">
        <v>1.0119039999999999</v>
      </c>
      <c r="V185" s="43">
        <v>0.88915100000000002</v>
      </c>
      <c r="W185" s="43">
        <v>0.91480499999999998</v>
      </c>
      <c r="X185" s="43">
        <v>0.95754499999999998</v>
      </c>
      <c r="Y185" s="43">
        <v>0.88289600000000001</v>
      </c>
      <c r="Z185" s="43">
        <v>0.91976800000000003</v>
      </c>
      <c r="AA185" s="43">
        <v>0.90784500000000001</v>
      </c>
      <c r="AB185" s="46">
        <v>0.92704569999999986</v>
      </c>
      <c r="AC185" s="47">
        <v>3.8470065225517276E-2</v>
      </c>
      <c r="AD185" s="275"/>
    </row>
    <row r="186" spans="2:30" x14ac:dyDescent="0.25">
      <c r="B186" s="274"/>
      <c r="C186" s="124">
        <v>704</v>
      </c>
      <c r="D186" s="43">
        <v>0.218776</v>
      </c>
      <c r="E186" s="43">
        <v>0.198794</v>
      </c>
      <c r="F186" s="43">
        <v>0.216307</v>
      </c>
      <c r="G186" s="43">
        <v>0.20944699999999999</v>
      </c>
      <c r="H186" s="43">
        <v>0.20677000000000001</v>
      </c>
      <c r="I186" s="43">
        <v>0.20821799999999999</v>
      </c>
      <c r="J186" s="43">
        <v>0.23346800000000001</v>
      </c>
      <c r="K186" s="43">
        <v>0.23002</v>
      </c>
      <c r="L186" s="43">
        <v>0.208873</v>
      </c>
      <c r="M186" s="43">
        <v>0.23735200000000001</v>
      </c>
      <c r="N186" s="46">
        <v>0.21680250000000001</v>
      </c>
      <c r="O186" s="47">
        <v>1.288623075870779E-2</v>
      </c>
      <c r="P186" s="43"/>
      <c r="Q186" s="124">
        <v>704</v>
      </c>
      <c r="R186" s="43">
        <v>0.93068300000000004</v>
      </c>
      <c r="S186" s="43">
        <v>0.97209100000000004</v>
      </c>
      <c r="T186" s="43">
        <v>0.88972799999999996</v>
      </c>
      <c r="U186" s="43">
        <v>0.97223599999999999</v>
      </c>
      <c r="V186" s="43">
        <v>0.89451099999999995</v>
      </c>
      <c r="W186" s="43">
        <v>0.90756400000000004</v>
      </c>
      <c r="X186" s="43">
        <v>0.958179</v>
      </c>
      <c r="Y186" s="43">
        <v>0.87876699999999996</v>
      </c>
      <c r="Z186" s="43">
        <v>0.93584400000000001</v>
      </c>
      <c r="AA186" s="43">
        <v>0.91487099999999999</v>
      </c>
      <c r="AB186" s="46">
        <v>0.92544740000000003</v>
      </c>
      <c r="AC186" s="47">
        <v>3.4018506901717829E-2</v>
      </c>
      <c r="AD186" s="275"/>
    </row>
    <row r="187" spans="2:30" x14ac:dyDescent="0.25">
      <c r="B187" s="274"/>
      <c r="C187" s="124">
        <v>708</v>
      </c>
      <c r="D187" s="43">
        <v>0.25390400000000002</v>
      </c>
      <c r="E187" s="43">
        <v>0.20921600000000001</v>
      </c>
      <c r="F187" s="43">
        <v>0.220557</v>
      </c>
      <c r="G187" s="43">
        <v>0.22431699999999999</v>
      </c>
      <c r="H187" s="43">
        <v>0.19703200000000001</v>
      </c>
      <c r="I187" s="43">
        <v>0.193773</v>
      </c>
      <c r="J187" s="43">
        <v>0.16959199999999999</v>
      </c>
      <c r="K187" s="43">
        <v>0.20055400000000001</v>
      </c>
      <c r="L187" s="43">
        <v>0.15545100000000001</v>
      </c>
      <c r="M187" s="43">
        <v>0.21385599999999999</v>
      </c>
      <c r="N187" s="46">
        <v>0.20382519999999998</v>
      </c>
      <c r="O187" s="47">
        <v>2.7903207958942789E-2</v>
      </c>
      <c r="P187" s="43"/>
      <c r="Q187" s="124">
        <v>708</v>
      </c>
      <c r="R187" s="43">
        <v>0.95801499999999995</v>
      </c>
      <c r="S187" s="43">
        <v>0.96040099999999995</v>
      </c>
      <c r="T187" s="43">
        <v>0.89310900000000004</v>
      </c>
      <c r="U187" s="43">
        <v>0.97742200000000001</v>
      </c>
      <c r="V187" s="43">
        <v>0.88956299999999999</v>
      </c>
      <c r="W187" s="43">
        <v>0.91172200000000003</v>
      </c>
      <c r="X187" s="43">
        <v>0.95208000000000004</v>
      </c>
      <c r="Y187" s="43">
        <v>0.88852900000000001</v>
      </c>
      <c r="Z187" s="43">
        <v>0.94280200000000003</v>
      </c>
      <c r="AA187" s="43">
        <v>0.91374500000000003</v>
      </c>
      <c r="AB187" s="46">
        <v>0.9287388000000002</v>
      </c>
      <c r="AC187" s="47">
        <v>3.3179092244631662E-2</v>
      </c>
      <c r="AD187" s="275"/>
    </row>
    <row r="188" spans="2:30" x14ac:dyDescent="0.25">
      <c r="B188" s="274"/>
      <c r="C188" s="124">
        <v>712</v>
      </c>
      <c r="D188" s="43">
        <v>0.26625399999999999</v>
      </c>
      <c r="E188" s="43">
        <v>0.20724600000000001</v>
      </c>
      <c r="F188" s="43">
        <v>0.23805599999999999</v>
      </c>
      <c r="G188" s="43">
        <v>0.214447</v>
      </c>
      <c r="H188" s="43">
        <v>0.22033800000000001</v>
      </c>
      <c r="I188" s="43">
        <v>0.21371699999999999</v>
      </c>
      <c r="J188" s="43">
        <v>0.22853000000000001</v>
      </c>
      <c r="K188" s="43">
        <v>0.21491499999999999</v>
      </c>
      <c r="L188" s="43">
        <v>0.154805</v>
      </c>
      <c r="M188" s="43">
        <v>0.22101799999999999</v>
      </c>
      <c r="N188" s="46">
        <v>0.2179326</v>
      </c>
      <c r="O188" s="47">
        <v>2.7900305367504447E-2</v>
      </c>
      <c r="P188" s="43"/>
      <c r="Q188" s="124">
        <v>712</v>
      </c>
      <c r="R188" s="43">
        <v>0.93154599999999999</v>
      </c>
      <c r="S188" s="43">
        <v>0.98009299999999999</v>
      </c>
      <c r="T188" s="43">
        <v>0.88469399999999998</v>
      </c>
      <c r="U188" s="43">
        <v>0.978159</v>
      </c>
      <c r="V188" s="43">
        <v>0.89993900000000004</v>
      </c>
      <c r="W188" s="43">
        <v>0.92966199999999999</v>
      </c>
      <c r="X188" s="43">
        <v>0.96528199999999997</v>
      </c>
      <c r="Y188" s="43">
        <v>0.89237299999999997</v>
      </c>
      <c r="Z188" s="43">
        <v>0.90118799999999999</v>
      </c>
      <c r="AA188" s="43">
        <v>0.91254299999999999</v>
      </c>
      <c r="AB188" s="46">
        <v>0.92754790000000009</v>
      </c>
      <c r="AC188" s="47">
        <v>3.578137403252641E-2</v>
      </c>
      <c r="AD188" s="275"/>
    </row>
    <row r="189" spans="2:30" x14ac:dyDescent="0.25">
      <c r="B189" s="274"/>
      <c r="C189" s="124">
        <v>716</v>
      </c>
      <c r="D189" s="43">
        <v>0.22044</v>
      </c>
      <c r="E189" s="43">
        <v>0.193552</v>
      </c>
      <c r="F189" s="43">
        <v>0.21948100000000001</v>
      </c>
      <c r="G189" s="43">
        <v>0.20890700000000001</v>
      </c>
      <c r="H189" s="43">
        <v>0.21734500000000001</v>
      </c>
      <c r="I189" s="43">
        <v>0.20153399999999999</v>
      </c>
      <c r="J189" s="43">
        <v>0.195216</v>
      </c>
      <c r="K189" s="43">
        <v>0.201575</v>
      </c>
      <c r="L189" s="43">
        <v>0.17757700000000001</v>
      </c>
      <c r="M189" s="43">
        <v>0.232319</v>
      </c>
      <c r="N189" s="46">
        <v>0.20679460000000005</v>
      </c>
      <c r="O189" s="47">
        <v>1.6098400798423011E-2</v>
      </c>
      <c r="P189" s="43"/>
      <c r="Q189" s="124">
        <v>716</v>
      </c>
      <c r="R189" s="43">
        <v>0.88724000000000003</v>
      </c>
      <c r="S189" s="43">
        <v>0.93249099999999996</v>
      </c>
      <c r="T189" s="43">
        <v>0.89407599999999998</v>
      </c>
      <c r="U189" s="43">
        <v>0.97686099999999998</v>
      </c>
      <c r="V189" s="43">
        <v>0.89550700000000005</v>
      </c>
      <c r="W189" s="43">
        <v>0.89756400000000003</v>
      </c>
      <c r="X189" s="43">
        <v>0.96032600000000001</v>
      </c>
      <c r="Y189" s="43">
        <v>0.87725600000000004</v>
      </c>
      <c r="Z189" s="43">
        <v>0.92139099999999996</v>
      </c>
      <c r="AA189" s="43">
        <v>0.92823299999999997</v>
      </c>
      <c r="AB189" s="46">
        <v>0.91709450000000015</v>
      </c>
      <c r="AC189" s="47">
        <v>3.278936921642607E-2</v>
      </c>
      <c r="AD189" s="275"/>
    </row>
    <row r="190" spans="2:30" x14ac:dyDescent="0.25">
      <c r="B190" s="274"/>
      <c r="C190" s="124">
        <v>720</v>
      </c>
      <c r="D190" s="43">
        <v>0.234678</v>
      </c>
      <c r="E190" s="43">
        <v>0.19467400000000001</v>
      </c>
      <c r="F190" s="43">
        <v>0.219753</v>
      </c>
      <c r="G190" s="43">
        <v>0.22034699999999999</v>
      </c>
      <c r="H190" s="43">
        <v>0.22385099999999999</v>
      </c>
      <c r="I190" s="43">
        <v>0.223852</v>
      </c>
      <c r="J190" s="43">
        <v>0.25107800000000002</v>
      </c>
      <c r="K190" s="43">
        <v>0.24615100000000001</v>
      </c>
      <c r="L190" s="43">
        <v>0.2072</v>
      </c>
      <c r="M190" s="43">
        <v>0.26968999999999999</v>
      </c>
      <c r="N190" s="46">
        <v>0.22912739999999995</v>
      </c>
      <c r="O190" s="47">
        <v>2.1950090256458322E-2</v>
      </c>
      <c r="P190" s="43"/>
      <c r="Q190" s="124">
        <v>720</v>
      </c>
      <c r="R190" s="43">
        <v>0.91303400000000001</v>
      </c>
      <c r="S190" s="43">
        <v>0.96079999999999999</v>
      </c>
      <c r="T190" s="43">
        <v>0.87678100000000003</v>
      </c>
      <c r="U190" s="43">
        <v>0.94675100000000001</v>
      </c>
      <c r="V190" s="43">
        <v>0.89334800000000003</v>
      </c>
      <c r="W190" s="43">
        <v>0.91231700000000004</v>
      </c>
      <c r="X190" s="43">
        <v>0.96086099999999997</v>
      </c>
      <c r="Y190" s="43">
        <v>0.88165700000000002</v>
      </c>
      <c r="Z190" s="43">
        <v>0.982568</v>
      </c>
      <c r="AA190" s="43">
        <v>0.912744</v>
      </c>
      <c r="AB190" s="46">
        <v>0.92408609999999991</v>
      </c>
      <c r="AC190" s="47">
        <v>3.6524374979670142E-2</v>
      </c>
      <c r="AD190" s="275"/>
    </row>
    <row r="191" spans="2:30" x14ac:dyDescent="0.25">
      <c r="B191" s="274"/>
      <c r="C191" s="124">
        <v>724</v>
      </c>
      <c r="D191" s="43">
        <v>0.23022200000000001</v>
      </c>
      <c r="E191" s="43">
        <v>0.15959899999999999</v>
      </c>
      <c r="F191" s="43">
        <v>0.200378</v>
      </c>
      <c r="G191" s="43">
        <v>0.23435600000000001</v>
      </c>
      <c r="H191" s="43">
        <v>0.21249499999999999</v>
      </c>
      <c r="I191" s="43">
        <v>0.219224</v>
      </c>
      <c r="J191" s="43">
        <v>0.159688</v>
      </c>
      <c r="K191" s="43">
        <v>0.207867</v>
      </c>
      <c r="L191" s="43">
        <v>0.21362800000000001</v>
      </c>
      <c r="M191" s="43">
        <v>0.214861</v>
      </c>
      <c r="N191" s="46">
        <v>0.20523180000000002</v>
      </c>
      <c r="O191" s="47">
        <v>2.5973440134106091E-2</v>
      </c>
      <c r="P191" s="43"/>
      <c r="Q191" s="124">
        <v>724</v>
      </c>
      <c r="R191" s="43">
        <v>0.91279900000000003</v>
      </c>
      <c r="S191" s="43">
        <v>0.95701499999999995</v>
      </c>
      <c r="T191" s="43">
        <v>0.88137200000000004</v>
      </c>
      <c r="U191" s="43">
        <v>0.99100299999999997</v>
      </c>
      <c r="V191" s="43">
        <v>0.898258</v>
      </c>
      <c r="W191" s="43">
        <v>0.90998100000000004</v>
      </c>
      <c r="X191" s="43">
        <v>0.95069199999999998</v>
      </c>
      <c r="Y191" s="43">
        <v>0.87035499999999999</v>
      </c>
      <c r="Z191" s="43">
        <v>0.90465399999999996</v>
      </c>
      <c r="AA191" s="43">
        <v>0.90717899999999996</v>
      </c>
      <c r="AB191" s="46">
        <v>0.9183308</v>
      </c>
      <c r="AC191" s="47">
        <v>3.6979346042532064E-2</v>
      </c>
      <c r="AD191" s="275"/>
    </row>
    <row r="192" spans="2:30" x14ac:dyDescent="0.25">
      <c r="B192" s="274"/>
      <c r="C192" s="124">
        <v>728</v>
      </c>
      <c r="D192" s="43">
        <v>0.226276</v>
      </c>
      <c r="E192" s="43">
        <v>0.210649</v>
      </c>
      <c r="F192" s="43">
        <v>0.226162</v>
      </c>
      <c r="G192" s="43">
        <v>0.222552</v>
      </c>
      <c r="H192" s="43">
        <v>0.227437</v>
      </c>
      <c r="I192" s="43">
        <v>0.22748599999999999</v>
      </c>
      <c r="J192" s="43">
        <v>0.20136899999999999</v>
      </c>
      <c r="K192" s="43">
        <v>0.19189300000000001</v>
      </c>
      <c r="L192" s="43">
        <v>0.229406</v>
      </c>
      <c r="M192" s="43">
        <v>0.207707</v>
      </c>
      <c r="N192" s="46">
        <v>0.2170937</v>
      </c>
      <c r="O192" s="47">
        <v>1.3228353337097973E-2</v>
      </c>
      <c r="P192" s="43"/>
      <c r="Q192" s="124">
        <v>728</v>
      </c>
      <c r="R192" s="43">
        <v>0.91100999999999999</v>
      </c>
      <c r="S192" s="43">
        <v>0.93526399999999998</v>
      </c>
      <c r="T192" s="43">
        <v>0.87024800000000002</v>
      </c>
      <c r="U192" s="43">
        <v>0.97546999999999995</v>
      </c>
      <c r="V192" s="43">
        <v>0.89579399999999998</v>
      </c>
      <c r="W192" s="43">
        <v>0.93207799999999996</v>
      </c>
      <c r="X192" s="43">
        <v>0.95260800000000001</v>
      </c>
      <c r="Y192" s="43">
        <v>0.85435099999999997</v>
      </c>
      <c r="Z192" s="43">
        <v>0.910686</v>
      </c>
      <c r="AA192" s="43">
        <v>0.89480499999999996</v>
      </c>
      <c r="AB192" s="46">
        <v>0.91323139999999992</v>
      </c>
      <c r="AC192" s="47">
        <v>3.6869548932539006E-2</v>
      </c>
      <c r="AD192" s="275"/>
    </row>
    <row r="193" spans="2:30" x14ac:dyDescent="0.25">
      <c r="B193" s="274"/>
      <c r="C193" s="124">
        <v>732</v>
      </c>
      <c r="D193" s="43">
        <v>0.25317200000000001</v>
      </c>
      <c r="E193" s="43">
        <v>0.19777500000000001</v>
      </c>
      <c r="F193" s="43">
        <v>0.22314800000000001</v>
      </c>
      <c r="G193" s="43">
        <v>0.21659400000000001</v>
      </c>
      <c r="H193" s="43">
        <v>0.21690599999999999</v>
      </c>
      <c r="I193" s="43">
        <v>0.216729</v>
      </c>
      <c r="J193" s="43">
        <v>0.13095599999999999</v>
      </c>
      <c r="K193" s="43">
        <v>0.22659099999999999</v>
      </c>
      <c r="L193" s="43">
        <v>0.21718399999999999</v>
      </c>
      <c r="M193" s="43">
        <v>0.207839</v>
      </c>
      <c r="N193" s="46">
        <v>0.2106894</v>
      </c>
      <c r="O193" s="47">
        <v>3.1441899674726194E-2</v>
      </c>
      <c r="P193" s="43"/>
      <c r="Q193" s="124">
        <v>732</v>
      </c>
      <c r="R193" s="43">
        <v>0.89988900000000005</v>
      </c>
      <c r="S193" s="43">
        <v>0.94347899999999996</v>
      </c>
      <c r="T193" s="43">
        <v>0.89426700000000003</v>
      </c>
      <c r="U193" s="43">
        <v>0.98741100000000004</v>
      </c>
      <c r="V193" s="43">
        <v>0.89366900000000005</v>
      </c>
      <c r="W193" s="43">
        <v>0.939442</v>
      </c>
      <c r="X193" s="43">
        <v>0.95131900000000003</v>
      </c>
      <c r="Y193" s="43">
        <v>0.89656000000000002</v>
      </c>
      <c r="Z193" s="43">
        <v>0.91958799999999996</v>
      </c>
      <c r="AA193" s="43">
        <v>0.92349400000000004</v>
      </c>
      <c r="AB193" s="46">
        <v>0.92491179999999995</v>
      </c>
      <c r="AC193" s="47">
        <v>3.0794826848388378E-2</v>
      </c>
      <c r="AD193" s="275"/>
    </row>
    <row r="194" spans="2:30" x14ac:dyDescent="0.25">
      <c r="B194" s="274"/>
      <c r="C194" s="124">
        <v>736</v>
      </c>
      <c r="D194" s="43">
        <v>0.21953700000000001</v>
      </c>
      <c r="E194" s="43">
        <v>0.2112</v>
      </c>
      <c r="F194" s="43">
        <v>0.20408399999999999</v>
      </c>
      <c r="G194" s="43">
        <v>0.24162600000000001</v>
      </c>
      <c r="H194" s="43">
        <v>0.21811900000000001</v>
      </c>
      <c r="I194" s="43">
        <v>0.23544100000000001</v>
      </c>
      <c r="J194" s="43">
        <v>0.18973100000000001</v>
      </c>
      <c r="K194" s="43">
        <v>0.218087</v>
      </c>
      <c r="L194" s="43">
        <v>0.25231100000000001</v>
      </c>
      <c r="M194" s="43">
        <v>0.21750900000000001</v>
      </c>
      <c r="N194" s="46">
        <v>0.22076450000000003</v>
      </c>
      <c r="O194" s="47">
        <v>1.8272180045388976E-2</v>
      </c>
      <c r="P194" s="43"/>
      <c r="Q194" s="124">
        <v>736</v>
      </c>
      <c r="R194" s="43">
        <v>0.87170700000000001</v>
      </c>
      <c r="S194" s="43">
        <v>0.92348600000000003</v>
      </c>
      <c r="T194" s="43">
        <v>0.88450399999999996</v>
      </c>
      <c r="U194" s="43">
        <v>1.0090049999999999</v>
      </c>
      <c r="V194" s="43">
        <v>0.89383299999999999</v>
      </c>
      <c r="W194" s="43">
        <v>0.949627</v>
      </c>
      <c r="X194" s="43">
        <v>0.94535400000000003</v>
      </c>
      <c r="Y194" s="43">
        <v>0.87297000000000002</v>
      </c>
      <c r="Z194" s="43">
        <v>0.96582599999999996</v>
      </c>
      <c r="AA194" s="43">
        <v>0.91677900000000001</v>
      </c>
      <c r="AB194" s="46">
        <v>0.92330909999999999</v>
      </c>
      <c r="AC194" s="47">
        <v>4.4652031195431367E-2</v>
      </c>
      <c r="AD194" s="275"/>
    </row>
    <row r="195" spans="2:30" x14ac:dyDescent="0.25">
      <c r="B195" s="274"/>
      <c r="C195" s="124">
        <v>740</v>
      </c>
      <c r="D195" s="43">
        <v>0.32596599999999998</v>
      </c>
      <c r="E195" s="43">
        <v>0.22733999999999999</v>
      </c>
      <c r="F195" s="43">
        <v>0.19369600000000001</v>
      </c>
      <c r="G195" s="43">
        <v>0.216555</v>
      </c>
      <c r="H195" s="43">
        <v>0.214558</v>
      </c>
      <c r="I195" s="43">
        <v>0.22449</v>
      </c>
      <c r="J195" s="43">
        <v>0.171406</v>
      </c>
      <c r="K195" s="43">
        <v>0.19964000000000001</v>
      </c>
      <c r="L195" s="43">
        <v>0.21266299999999999</v>
      </c>
      <c r="M195" s="43">
        <v>0.20688999999999999</v>
      </c>
      <c r="N195" s="46">
        <v>0.21932040000000003</v>
      </c>
      <c r="O195" s="47">
        <v>4.0869989267323124E-2</v>
      </c>
      <c r="P195" s="43"/>
      <c r="Q195" s="124">
        <v>740</v>
      </c>
      <c r="R195" s="43">
        <v>0.89454</v>
      </c>
      <c r="S195" s="43">
        <v>0.94224799999999997</v>
      </c>
      <c r="T195" s="43">
        <v>0.89180499999999996</v>
      </c>
      <c r="U195" s="43">
        <v>0.969051</v>
      </c>
      <c r="V195" s="43">
        <v>0.88975400000000004</v>
      </c>
      <c r="W195" s="43">
        <v>0.90695800000000004</v>
      </c>
      <c r="X195" s="43">
        <v>0.94752899999999995</v>
      </c>
      <c r="Y195" s="43">
        <v>0.86223499999999997</v>
      </c>
      <c r="Z195" s="43">
        <v>0.90498699999999999</v>
      </c>
      <c r="AA195" s="43">
        <v>0.91965300000000005</v>
      </c>
      <c r="AB195" s="46">
        <v>0.91287600000000013</v>
      </c>
      <c r="AC195" s="47">
        <v>3.2044579874501912E-2</v>
      </c>
      <c r="AD195" s="275"/>
    </row>
    <row r="196" spans="2:30" x14ac:dyDescent="0.25">
      <c r="B196" s="274"/>
      <c r="C196" s="124">
        <v>744</v>
      </c>
      <c r="D196" s="43">
        <v>0.22297800000000001</v>
      </c>
      <c r="E196" s="43">
        <v>0.18791099999999999</v>
      </c>
      <c r="F196" s="43">
        <v>0.213668</v>
      </c>
      <c r="G196" s="43">
        <v>0.22606999999999999</v>
      </c>
      <c r="H196" s="43">
        <v>0.224579</v>
      </c>
      <c r="I196" s="43">
        <v>0.21378</v>
      </c>
      <c r="J196" s="43">
        <v>0.14957999999999999</v>
      </c>
      <c r="K196" s="43">
        <v>0.21404799999999999</v>
      </c>
      <c r="L196" s="43">
        <v>0.211926</v>
      </c>
      <c r="M196" s="43">
        <v>0.25372400000000001</v>
      </c>
      <c r="N196" s="46">
        <v>0.21182640000000003</v>
      </c>
      <c r="O196" s="47">
        <v>2.7292632616798561E-2</v>
      </c>
      <c r="P196" s="43"/>
      <c r="Q196" s="124">
        <v>744</v>
      </c>
      <c r="R196" s="43">
        <v>0.92242999999999997</v>
      </c>
      <c r="S196" s="43">
        <v>0.96413000000000004</v>
      </c>
      <c r="T196" s="43">
        <v>0.88210999999999995</v>
      </c>
      <c r="U196" s="43">
        <v>0.95633699999999999</v>
      </c>
      <c r="V196" s="43">
        <v>0.89505999999999997</v>
      </c>
      <c r="W196" s="43">
        <v>0.891621</v>
      </c>
      <c r="X196" s="43">
        <v>0.93742000000000003</v>
      </c>
      <c r="Y196" s="43">
        <v>0.87244100000000002</v>
      </c>
      <c r="Z196" s="43">
        <v>0.941442</v>
      </c>
      <c r="AA196" s="43">
        <v>0.90354599999999996</v>
      </c>
      <c r="AB196" s="46">
        <v>0.91665370000000013</v>
      </c>
      <c r="AC196" s="47">
        <v>3.2181074207089842E-2</v>
      </c>
      <c r="AD196" s="275"/>
    </row>
    <row r="197" spans="2:30" x14ac:dyDescent="0.25">
      <c r="B197" s="274"/>
      <c r="C197" s="124">
        <v>748</v>
      </c>
      <c r="D197" s="43">
        <v>0.249366</v>
      </c>
      <c r="E197" s="43">
        <v>0.19447800000000001</v>
      </c>
      <c r="F197" s="43">
        <v>0.22373799999999999</v>
      </c>
      <c r="G197" s="43">
        <v>0.23416300000000001</v>
      </c>
      <c r="H197" s="43">
        <v>0.22589300000000001</v>
      </c>
      <c r="I197" s="43">
        <v>0.216556</v>
      </c>
      <c r="J197" s="43">
        <v>0.16542599999999999</v>
      </c>
      <c r="K197" s="43">
        <v>0.19151699999999999</v>
      </c>
      <c r="L197" s="43">
        <v>0.22112100000000001</v>
      </c>
      <c r="M197" s="43">
        <v>0.22881399999999999</v>
      </c>
      <c r="N197" s="46">
        <v>0.2151072</v>
      </c>
      <c r="O197" s="47">
        <v>2.4504052548280301E-2</v>
      </c>
      <c r="P197" s="43"/>
      <c r="Q197" s="124">
        <v>748</v>
      </c>
      <c r="R197" s="43">
        <v>0.91697200000000001</v>
      </c>
      <c r="S197" s="43">
        <v>0.96355800000000003</v>
      </c>
      <c r="T197" s="43">
        <v>0.90131600000000001</v>
      </c>
      <c r="U197" s="43">
        <v>0.97556500000000002</v>
      </c>
      <c r="V197" s="43">
        <v>0.89485499999999996</v>
      </c>
      <c r="W197" s="43">
        <v>0.88996699999999995</v>
      </c>
      <c r="X197" s="43">
        <v>0.95348599999999994</v>
      </c>
      <c r="Y197" s="43">
        <v>0.86868000000000001</v>
      </c>
      <c r="Z197" s="43">
        <v>0.92370399999999997</v>
      </c>
      <c r="AA197" s="43">
        <v>0.91296900000000003</v>
      </c>
      <c r="AB197" s="46">
        <v>0.92010720000000001</v>
      </c>
      <c r="AC197" s="47">
        <v>3.447281633983508E-2</v>
      </c>
      <c r="AD197" s="275"/>
    </row>
    <row r="198" spans="2:30" x14ac:dyDescent="0.25">
      <c r="B198" s="274"/>
      <c r="C198" s="124">
        <v>752</v>
      </c>
      <c r="D198" s="43">
        <v>0.229856</v>
      </c>
      <c r="E198" s="43">
        <v>0.179121</v>
      </c>
      <c r="F198" s="43">
        <v>0.21183299999999999</v>
      </c>
      <c r="G198" s="43">
        <v>0.231706</v>
      </c>
      <c r="H198" s="43">
        <v>0.207094</v>
      </c>
      <c r="I198" s="43">
        <v>0.19933300000000001</v>
      </c>
      <c r="J198" s="43">
        <v>0.17269200000000001</v>
      </c>
      <c r="K198" s="43">
        <v>0.20188300000000001</v>
      </c>
      <c r="L198" s="43">
        <v>0.177067</v>
      </c>
      <c r="M198" s="43">
        <v>0.211558</v>
      </c>
      <c r="N198" s="46">
        <v>0.20221430000000001</v>
      </c>
      <c r="O198" s="47">
        <v>2.0771574027181151E-2</v>
      </c>
      <c r="P198" s="43"/>
      <c r="Q198" s="124">
        <v>752</v>
      </c>
      <c r="R198" s="43">
        <v>0.89230399999999999</v>
      </c>
      <c r="S198" s="43">
        <v>0.94043299999999996</v>
      </c>
      <c r="T198" s="43">
        <v>0.89990000000000003</v>
      </c>
      <c r="U198" s="43">
        <v>0.99649399999999999</v>
      </c>
      <c r="V198" s="43">
        <v>0.88544100000000003</v>
      </c>
      <c r="W198" s="43">
        <v>0.89684900000000001</v>
      </c>
      <c r="X198" s="43">
        <v>0.931871</v>
      </c>
      <c r="Y198" s="43">
        <v>0.86749299999999996</v>
      </c>
      <c r="Z198" s="43">
        <v>0.83705799999999997</v>
      </c>
      <c r="AA198" s="43">
        <v>0.90001200000000003</v>
      </c>
      <c r="AB198" s="46">
        <v>0.90478550000000002</v>
      </c>
      <c r="AC198" s="47">
        <v>4.3502493311048024E-2</v>
      </c>
      <c r="AD198" s="275"/>
    </row>
    <row r="199" spans="2:30" x14ac:dyDescent="0.25">
      <c r="B199" s="274"/>
      <c r="C199" s="124">
        <v>756</v>
      </c>
      <c r="D199" s="43">
        <v>0.24293799999999999</v>
      </c>
      <c r="E199" s="43">
        <v>0.175341</v>
      </c>
      <c r="F199" s="43">
        <v>0.19509099999999999</v>
      </c>
      <c r="G199" s="43">
        <v>0.22348399999999999</v>
      </c>
      <c r="H199" s="43">
        <v>0.24354500000000001</v>
      </c>
      <c r="I199" s="43">
        <v>0.20271</v>
      </c>
      <c r="J199" s="43">
        <v>0.168099</v>
      </c>
      <c r="K199" s="43">
        <v>0.19583500000000001</v>
      </c>
      <c r="L199" s="43">
        <v>0.17699100000000001</v>
      </c>
      <c r="M199" s="43">
        <v>0.19074099999999999</v>
      </c>
      <c r="N199" s="46">
        <v>0.20147749999999998</v>
      </c>
      <c r="O199" s="47">
        <v>2.6996254704228267E-2</v>
      </c>
      <c r="P199" s="43"/>
      <c r="Q199" s="124">
        <v>756</v>
      </c>
      <c r="R199" s="43">
        <v>0.880413</v>
      </c>
      <c r="S199" s="43">
        <v>0.91647599999999996</v>
      </c>
      <c r="T199" s="43">
        <v>0.87409400000000004</v>
      </c>
      <c r="U199" s="43">
        <v>0.99807299999999999</v>
      </c>
      <c r="V199" s="43">
        <v>0.90222800000000003</v>
      </c>
      <c r="W199" s="43">
        <v>0.93327499999999997</v>
      </c>
      <c r="X199" s="43">
        <v>0.94035000000000002</v>
      </c>
      <c r="Y199" s="43">
        <v>0.88084300000000004</v>
      </c>
      <c r="Z199" s="43">
        <v>0.92795099999999997</v>
      </c>
      <c r="AA199" s="43">
        <v>0.89520900000000003</v>
      </c>
      <c r="AB199" s="46">
        <v>0.91489120000000013</v>
      </c>
      <c r="AC199" s="47">
        <v>3.747381274614757E-2</v>
      </c>
      <c r="AD199" s="275"/>
    </row>
    <row r="200" spans="2:30" x14ac:dyDescent="0.25">
      <c r="B200" s="274"/>
      <c r="C200" s="124">
        <v>760</v>
      </c>
      <c r="D200" s="43">
        <v>0.202791</v>
      </c>
      <c r="E200" s="43">
        <v>0.18767200000000001</v>
      </c>
      <c r="F200" s="43">
        <v>0.22761600000000001</v>
      </c>
      <c r="G200" s="43">
        <v>0.24495400000000001</v>
      </c>
      <c r="H200" s="43">
        <v>0.23016800000000001</v>
      </c>
      <c r="I200" s="43">
        <v>0.20321500000000001</v>
      </c>
      <c r="J200" s="43">
        <v>0.15568799999999999</v>
      </c>
      <c r="K200" s="43">
        <v>0.21337900000000001</v>
      </c>
      <c r="L200" s="43">
        <v>0.229715</v>
      </c>
      <c r="M200" s="43">
        <v>0.22145899999999999</v>
      </c>
      <c r="N200" s="46">
        <v>0.21166570000000001</v>
      </c>
      <c r="O200" s="47">
        <v>2.5795896771256901E-2</v>
      </c>
      <c r="P200" s="43"/>
      <c r="Q200" s="124">
        <v>760</v>
      </c>
      <c r="R200" s="43">
        <v>0.92166999999999999</v>
      </c>
      <c r="S200" s="43">
        <v>0.95952300000000001</v>
      </c>
      <c r="T200" s="43">
        <v>0.89810800000000002</v>
      </c>
      <c r="U200" s="43">
        <v>0.99003699999999994</v>
      </c>
      <c r="V200" s="43">
        <v>0.89352100000000001</v>
      </c>
      <c r="W200" s="43">
        <v>0.92455900000000002</v>
      </c>
      <c r="X200" s="43">
        <v>0.94676400000000005</v>
      </c>
      <c r="Y200" s="43">
        <v>0.87470199999999998</v>
      </c>
      <c r="Z200" s="43">
        <v>0.88881600000000005</v>
      </c>
      <c r="AA200" s="43">
        <v>0.91225699999999998</v>
      </c>
      <c r="AB200" s="46">
        <v>0.92099570000000008</v>
      </c>
      <c r="AC200" s="47">
        <v>3.5686788100079823E-2</v>
      </c>
      <c r="AD200" s="275"/>
    </row>
    <row r="201" spans="2:30" x14ac:dyDescent="0.25">
      <c r="B201" s="274"/>
      <c r="C201" s="124">
        <v>764</v>
      </c>
      <c r="D201" s="43">
        <v>0.26272899999999999</v>
      </c>
      <c r="E201" s="43">
        <v>0.21688399999999999</v>
      </c>
      <c r="F201" s="43">
        <v>0.20147000000000001</v>
      </c>
      <c r="G201" s="43">
        <v>0.230437</v>
      </c>
      <c r="H201" s="43">
        <v>0.25454199999999999</v>
      </c>
      <c r="I201" s="43">
        <v>0.193883</v>
      </c>
      <c r="J201" s="43">
        <v>0.18138499999999999</v>
      </c>
      <c r="K201" s="43">
        <v>0.216282</v>
      </c>
      <c r="L201" s="43">
        <v>0.28036299999999997</v>
      </c>
      <c r="M201" s="43">
        <v>0.24901499999999999</v>
      </c>
      <c r="N201" s="46">
        <v>0.22869899999999999</v>
      </c>
      <c r="O201" s="47">
        <v>3.2312353936055173E-2</v>
      </c>
      <c r="P201" s="43"/>
      <c r="Q201" s="124">
        <v>764</v>
      </c>
      <c r="R201" s="43">
        <v>0.86941599999999997</v>
      </c>
      <c r="S201" s="43">
        <v>0.91240200000000005</v>
      </c>
      <c r="T201" s="43">
        <v>0.88140200000000002</v>
      </c>
      <c r="U201" s="43">
        <v>0.93603000000000003</v>
      </c>
      <c r="V201" s="43">
        <v>0.891432</v>
      </c>
      <c r="W201" s="43">
        <v>0.90227199999999996</v>
      </c>
      <c r="X201" s="43">
        <v>0.934392</v>
      </c>
      <c r="Y201" s="43">
        <v>0.902111</v>
      </c>
      <c r="Z201" s="43">
        <v>0.91874599999999995</v>
      </c>
      <c r="AA201" s="43">
        <v>0.90807099999999996</v>
      </c>
      <c r="AB201" s="46">
        <v>0.90562739999999986</v>
      </c>
      <c r="AC201" s="47">
        <v>2.1341022068620184E-2</v>
      </c>
      <c r="AD201" s="275"/>
    </row>
    <row r="202" spans="2:30" x14ac:dyDescent="0.25">
      <c r="B202" s="274"/>
      <c r="C202" s="124">
        <v>768</v>
      </c>
      <c r="D202" s="43">
        <v>0.254525</v>
      </c>
      <c r="E202" s="43">
        <v>0.206876</v>
      </c>
      <c r="F202" s="43">
        <v>0.199735</v>
      </c>
      <c r="G202" s="43">
        <v>0.23427100000000001</v>
      </c>
      <c r="H202" s="43">
        <v>0.243423</v>
      </c>
      <c r="I202" s="43">
        <v>0.198459</v>
      </c>
      <c r="J202" s="43">
        <v>0.18543899999999999</v>
      </c>
      <c r="K202" s="43">
        <v>0.23502999999999999</v>
      </c>
      <c r="L202" s="43">
        <v>0.175258</v>
      </c>
      <c r="M202" s="43">
        <v>0.218667</v>
      </c>
      <c r="N202" s="46">
        <v>0.21516829999999998</v>
      </c>
      <c r="O202" s="47">
        <v>2.6207997299594651E-2</v>
      </c>
      <c r="P202" s="43"/>
      <c r="Q202" s="124">
        <v>768</v>
      </c>
      <c r="R202" s="43">
        <v>0.87165099999999995</v>
      </c>
      <c r="S202" s="43">
        <v>0.91753700000000005</v>
      </c>
      <c r="T202" s="43">
        <v>0.87079899999999999</v>
      </c>
      <c r="U202" s="43">
        <v>0.976908</v>
      </c>
      <c r="V202" s="43">
        <v>0.90062399999999998</v>
      </c>
      <c r="W202" s="43">
        <v>0.92757900000000004</v>
      </c>
      <c r="X202" s="43">
        <v>0.94645000000000001</v>
      </c>
      <c r="Y202" s="43">
        <v>0.85828000000000004</v>
      </c>
      <c r="Z202" s="43">
        <v>0.94267900000000004</v>
      </c>
      <c r="AA202" s="43">
        <v>0.911694</v>
      </c>
      <c r="AB202" s="46">
        <v>0.91242009999999996</v>
      </c>
      <c r="AC202" s="47">
        <v>3.7937903047685122E-2</v>
      </c>
      <c r="AD202" s="275"/>
    </row>
    <row r="203" spans="2:30" x14ac:dyDescent="0.25">
      <c r="B203" s="274"/>
      <c r="C203" s="124">
        <v>772</v>
      </c>
      <c r="D203" s="43">
        <v>0.26616800000000002</v>
      </c>
      <c r="E203" s="43">
        <v>0.20841899999999999</v>
      </c>
      <c r="F203" s="43">
        <v>0.20549000000000001</v>
      </c>
      <c r="G203" s="43">
        <v>0.23117299999999999</v>
      </c>
      <c r="H203" s="43">
        <v>0.23721100000000001</v>
      </c>
      <c r="I203" s="43">
        <v>0.19966</v>
      </c>
      <c r="J203" s="43">
        <v>0.20580999999999999</v>
      </c>
      <c r="K203" s="43">
        <v>0.20698800000000001</v>
      </c>
      <c r="L203" s="43">
        <v>0.23650299999999999</v>
      </c>
      <c r="M203" s="43">
        <v>0.23541999999999999</v>
      </c>
      <c r="N203" s="46">
        <v>0.22328419999999999</v>
      </c>
      <c r="O203" s="47">
        <v>2.1301663710716227E-2</v>
      </c>
      <c r="P203" s="43"/>
      <c r="Q203" s="124">
        <v>772</v>
      </c>
      <c r="R203" s="43">
        <v>0.88823099999999999</v>
      </c>
      <c r="S203" s="43">
        <v>0.93992100000000001</v>
      </c>
      <c r="T203" s="43">
        <v>0.90545699999999996</v>
      </c>
      <c r="U203" s="43">
        <v>0.95162999999999998</v>
      </c>
      <c r="V203" s="43">
        <v>0.896532</v>
      </c>
      <c r="W203" s="43">
        <v>0.90549500000000005</v>
      </c>
      <c r="X203" s="43">
        <v>0.94498700000000002</v>
      </c>
      <c r="Y203" s="43">
        <v>0.86013799999999996</v>
      </c>
      <c r="Z203" s="43">
        <v>0.92498499999999995</v>
      </c>
      <c r="AA203" s="43">
        <v>0.90857299999999996</v>
      </c>
      <c r="AB203" s="46">
        <v>0.91259489999999999</v>
      </c>
      <c r="AC203" s="47">
        <v>2.8272668598056955E-2</v>
      </c>
      <c r="AD203" s="275"/>
    </row>
    <row r="204" spans="2:30" x14ac:dyDescent="0.25">
      <c r="B204" s="274"/>
      <c r="C204" s="124">
        <v>776</v>
      </c>
      <c r="D204" s="43">
        <v>0.208204</v>
      </c>
      <c r="E204" s="43">
        <v>0.20411000000000001</v>
      </c>
      <c r="F204" s="43">
        <v>0.20822599999999999</v>
      </c>
      <c r="G204" s="43">
        <v>0.21282400000000001</v>
      </c>
      <c r="H204" s="43">
        <v>0.25481100000000001</v>
      </c>
      <c r="I204" s="43">
        <v>0.19225800000000001</v>
      </c>
      <c r="J204" s="43">
        <v>0.17814099999999999</v>
      </c>
      <c r="K204" s="43">
        <v>0.21552199999999999</v>
      </c>
      <c r="L204" s="43">
        <v>0.22821</v>
      </c>
      <c r="M204" s="43">
        <v>0.21085899999999999</v>
      </c>
      <c r="N204" s="46">
        <v>0.21131649999999999</v>
      </c>
      <c r="O204" s="47">
        <v>2.0364300671354599E-2</v>
      </c>
      <c r="P204" s="43"/>
      <c r="Q204" s="124">
        <v>776</v>
      </c>
      <c r="R204" s="43">
        <v>0.90268999999999999</v>
      </c>
      <c r="S204" s="43">
        <v>0.96033800000000002</v>
      </c>
      <c r="T204" s="43">
        <v>0.89937500000000004</v>
      </c>
      <c r="U204" s="43">
        <v>0.93650800000000001</v>
      </c>
      <c r="V204" s="43">
        <v>0.89474799999999999</v>
      </c>
      <c r="W204" s="43">
        <v>0.911609</v>
      </c>
      <c r="X204" s="43">
        <v>0.94626299999999997</v>
      </c>
      <c r="Y204" s="43">
        <v>0.86061100000000001</v>
      </c>
      <c r="Z204" s="43">
        <v>0.93933199999999994</v>
      </c>
      <c r="AA204" s="43">
        <v>0.92418299999999998</v>
      </c>
      <c r="AB204" s="46">
        <v>0.91756569999999993</v>
      </c>
      <c r="AC204" s="47">
        <v>2.9592663235073046E-2</v>
      </c>
      <c r="AD204" s="275"/>
    </row>
    <row r="205" spans="2:30" x14ac:dyDescent="0.25">
      <c r="B205" s="274"/>
      <c r="C205" s="124">
        <v>780</v>
      </c>
      <c r="D205" s="43">
        <v>0.21584400000000001</v>
      </c>
      <c r="E205" s="43">
        <v>0.19198100000000001</v>
      </c>
      <c r="F205" s="43">
        <v>0.21070900000000001</v>
      </c>
      <c r="G205" s="43">
        <v>0.232762</v>
      </c>
      <c r="H205" s="43">
        <v>0.22749900000000001</v>
      </c>
      <c r="I205" s="43">
        <v>0.23838899999999999</v>
      </c>
      <c r="J205" s="43">
        <v>0.20447599999999999</v>
      </c>
      <c r="K205" s="43">
        <v>0.199207</v>
      </c>
      <c r="L205" s="43">
        <v>0.22950200000000001</v>
      </c>
      <c r="M205" s="43">
        <v>0.22895299999999999</v>
      </c>
      <c r="N205" s="46">
        <v>0.21793219999999999</v>
      </c>
      <c r="O205" s="47">
        <v>1.5800661074777851E-2</v>
      </c>
      <c r="P205" s="43"/>
      <c r="Q205" s="124">
        <v>780</v>
      </c>
      <c r="R205" s="43">
        <v>0.88884200000000002</v>
      </c>
      <c r="S205" s="43">
        <v>0.93108199999999997</v>
      </c>
      <c r="T205" s="43">
        <v>0.89966599999999997</v>
      </c>
      <c r="U205" s="43">
        <v>0.95666399999999996</v>
      </c>
      <c r="V205" s="43">
        <v>0.89378999999999997</v>
      </c>
      <c r="W205" s="43">
        <v>0.932172</v>
      </c>
      <c r="X205" s="43">
        <v>0.92327700000000001</v>
      </c>
      <c r="Y205" s="43">
        <v>0.85477300000000001</v>
      </c>
      <c r="Z205" s="43">
        <v>0.92677900000000002</v>
      </c>
      <c r="AA205" s="43">
        <v>0.91253099999999998</v>
      </c>
      <c r="AB205" s="46">
        <v>0.91195759999999981</v>
      </c>
      <c r="AC205" s="47">
        <v>2.86874206005195E-2</v>
      </c>
      <c r="AD205" s="275"/>
    </row>
    <row r="206" spans="2:30" x14ac:dyDescent="0.25">
      <c r="B206" s="274"/>
      <c r="C206" s="124">
        <v>784</v>
      </c>
      <c r="D206" s="43">
        <v>0.17507800000000001</v>
      </c>
      <c r="E206" s="43">
        <v>0.19662199999999999</v>
      </c>
      <c r="F206" s="43">
        <v>0.20441899999999999</v>
      </c>
      <c r="G206" s="43">
        <v>0.227849</v>
      </c>
      <c r="H206" s="43">
        <v>0.23194100000000001</v>
      </c>
      <c r="I206" s="43">
        <v>0.204011</v>
      </c>
      <c r="J206" s="43">
        <v>0.21606500000000001</v>
      </c>
      <c r="K206" s="43">
        <v>0.22742100000000001</v>
      </c>
      <c r="L206" s="43">
        <v>0.20885899999999999</v>
      </c>
      <c r="M206" s="43">
        <v>0.225661</v>
      </c>
      <c r="N206" s="46">
        <v>0.21179259999999997</v>
      </c>
      <c r="O206" s="47">
        <v>1.7701968039991741E-2</v>
      </c>
      <c r="P206" s="43"/>
      <c r="Q206" s="124">
        <v>784</v>
      </c>
      <c r="R206" s="43">
        <v>0.89713799999999999</v>
      </c>
      <c r="S206" s="43">
        <v>0.94432199999999999</v>
      </c>
      <c r="T206" s="43">
        <v>0.87802800000000003</v>
      </c>
      <c r="U206" s="43">
        <v>0.98636500000000005</v>
      </c>
      <c r="V206" s="43">
        <v>0.89919700000000002</v>
      </c>
      <c r="W206" s="43">
        <v>0.91810899999999995</v>
      </c>
      <c r="X206" s="43">
        <v>0.94565699999999997</v>
      </c>
      <c r="Y206" s="43">
        <v>0.85657899999999998</v>
      </c>
      <c r="Z206" s="43">
        <v>0.91553899999999999</v>
      </c>
      <c r="AA206" s="43">
        <v>0.90415500000000004</v>
      </c>
      <c r="AB206" s="46">
        <v>0.91450890000000007</v>
      </c>
      <c r="AC206" s="47">
        <v>3.7068226991889192E-2</v>
      </c>
      <c r="AD206" s="275"/>
    </row>
    <row r="207" spans="2:30" x14ac:dyDescent="0.25">
      <c r="B207" s="274"/>
      <c r="C207" s="124">
        <v>788</v>
      </c>
      <c r="D207" s="43">
        <v>0.234874</v>
      </c>
      <c r="E207" s="43">
        <v>0.192937</v>
      </c>
      <c r="F207" s="43">
        <v>0.200569</v>
      </c>
      <c r="G207" s="43">
        <v>0.24771399999999999</v>
      </c>
      <c r="H207" s="43">
        <v>0.23835100000000001</v>
      </c>
      <c r="I207" s="43">
        <v>0.19103500000000001</v>
      </c>
      <c r="J207" s="43">
        <v>0.179538</v>
      </c>
      <c r="K207" s="43">
        <v>0.20477500000000001</v>
      </c>
      <c r="L207" s="43">
        <v>0.223356</v>
      </c>
      <c r="M207" s="43">
        <v>0.24946199999999999</v>
      </c>
      <c r="N207" s="46">
        <v>0.21626109999999996</v>
      </c>
      <c r="O207" s="47">
        <v>2.5567892940822338E-2</v>
      </c>
      <c r="P207" s="43"/>
      <c r="Q207" s="124">
        <v>788</v>
      </c>
      <c r="R207" s="43">
        <v>0.88402800000000004</v>
      </c>
      <c r="S207" s="43">
        <v>0.92969800000000002</v>
      </c>
      <c r="T207" s="43">
        <v>0.90871999999999997</v>
      </c>
      <c r="U207" s="43">
        <v>0.96256699999999995</v>
      </c>
      <c r="V207" s="43">
        <v>0.89490400000000003</v>
      </c>
      <c r="W207" s="43">
        <v>0.91655500000000001</v>
      </c>
      <c r="X207" s="43">
        <v>0.95198400000000005</v>
      </c>
      <c r="Y207" s="43">
        <v>0.82721</v>
      </c>
      <c r="Z207" s="43">
        <v>0.90262299999999995</v>
      </c>
      <c r="AA207" s="43">
        <v>0.91513699999999998</v>
      </c>
      <c r="AB207" s="46">
        <v>0.90934259999999989</v>
      </c>
      <c r="AC207" s="47">
        <v>3.7700086390116162E-2</v>
      </c>
      <c r="AD207" s="275"/>
    </row>
    <row r="208" spans="2:30" x14ac:dyDescent="0.25">
      <c r="B208" s="274"/>
      <c r="C208" s="124">
        <v>792</v>
      </c>
      <c r="D208" s="43">
        <v>0.26797300000000002</v>
      </c>
      <c r="E208" s="43">
        <v>0.204016</v>
      </c>
      <c r="F208" s="43">
        <v>0.204678</v>
      </c>
      <c r="G208" s="43">
        <v>0.240922</v>
      </c>
      <c r="H208" s="43">
        <v>0.23900199999999999</v>
      </c>
      <c r="I208" s="43">
        <v>0.20061399999999999</v>
      </c>
      <c r="J208" s="43">
        <v>0.17943300000000001</v>
      </c>
      <c r="K208" s="43">
        <v>0.20722399999999999</v>
      </c>
      <c r="L208" s="43">
        <v>0.22775500000000001</v>
      </c>
      <c r="M208" s="43">
        <v>0.22325400000000001</v>
      </c>
      <c r="N208" s="46">
        <v>0.21948709999999999</v>
      </c>
      <c r="O208" s="47">
        <v>2.5480470288046026E-2</v>
      </c>
      <c r="P208" s="43"/>
      <c r="Q208" s="124">
        <v>792</v>
      </c>
      <c r="R208" s="43">
        <v>0.87775300000000001</v>
      </c>
      <c r="S208" s="43">
        <v>0.93983099999999997</v>
      </c>
      <c r="T208" s="43">
        <v>0.89091900000000002</v>
      </c>
      <c r="U208" s="43">
        <v>0.99838199999999999</v>
      </c>
      <c r="V208" s="43">
        <v>0.89128099999999999</v>
      </c>
      <c r="W208" s="43">
        <v>0.91834099999999996</v>
      </c>
      <c r="X208" s="43">
        <v>0.94628900000000005</v>
      </c>
      <c r="Y208" s="43">
        <v>0.84491499999999997</v>
      </c>
      <c r="Z208" s="43">
        <v>0.92200199999999999</v>
      </c>
      <c r="AA208" s="43">
        <v>0.90604600000000002</v>
      </c>
      <c r="AB208" s="46">
        <v>0.9135759</v>
      </c>
      <c r="AC208" s="47">
        <v>4.2308330615061299E-2</v>
      </c>
      <c r="AD208" s="275"/>
    </row>
    <row r="209" spans="2:30" x14ac:dyDescent="0.25">
      <c r="B209" s="274"/>
      <c r="C209" s="124">
        <v>796</v>
      </c>
      <c r="D209" s="43">
        <v>0.165435</v>
      </c>
      <c r="E209" s="43">
        <v>0.16943900000000001</v>
      </c>
      <c r="F209" s="43">
        <v>0.196301</v>
      </c>
      <c r="G209" s="43">
        <v>0.24165300000000001</v>
      </c>
      <c r="H209" s="43">
        <v>0.213476</v>
      </c>
      <c r="I209" s="43">
        <v>0.19648399999999999</v>
      </c>
      <c r="J209" s="43">
        <v>0.18534700000000001</v>
      </c>
      <c r="K209" s="43">
        <v>0.239954</v>
      </c>
      <c r="L209" s="43">
        <v>0.20530999999999999</v>
      </c>
      <c r="M209" s="43">
        <v>0.224411</v>
      </c>
      <c r="N209" s="46">
        <v>0.20378099999999999</v>
      </c>
      <c r="O209" s="47">
        <v>2.6590515694301441E-2</v>
      </c>
      <c r="P209" s="43"/>
      <c r="Q209" s="124">
        <v>796</v>
      </c>
      <c r="R209" s="43">
        <v>0.86221599999999998</v>
      </c>
      <c r="S209" s="43">
        <v>0.87423200000000001</v>
      </c>
      <c r="T209" s="43">
        <v>0.89636499999999997</v>
      </c>
      <c r="U209" s="43">
        <v>0.96774400000000005</v>
      </c>
      <c r="V209" s="43">
        <v>0.89677399999999996</v>
      </c>
      <c r="W209" s="43">
        <v>0.89314199999999999</v>
      </c>
      <c r="X209" s="43">
        <v>0.94096199999999997</v>
      </c>
      <c r="Y209" s="43">
        <v>0.82769899999999996</v>
      </c>
      <c r="Z209" s="43">
        <v>0.95332700000000004</v>
      </c>
      <c r="AA209" s="43">
        <v>0.90829400000000005</v>
      </c>
      <c r="AB209" s="46">
        <v>0.90207549999999992</v>
      </c>
      <c r="AC209" s="47">
        <v>4.2851584812518273E-2</v>
      </c>
      <c r="AD209" s="275"/>
    </row>
    <row r="210" spans="2:30" x14ac:dyDescent="0.25">
      <c r="B210" s="274"/>
      <c r="C210" s="124">
        <v>800</v>
      </c>
      <c r="D210" s="43">
        <v>0.213674</v>
      </c>
      <c r="E210" s="43">
        <v>0.19221299999999999</v>
      </c>
      <c r="F210" s="43">
        <v>0.19825000000000001</v>
      </c>
      <c r="G210" s="43">
        <v>0.22555800000000001</v>
      </c>
      <c r="H210" s="43">
        <v>0.229045</v>
      </c>
      <c r="I210" s="43">
        <v>0.22669800000000001</v>
      </c>
      <c r="J210" s="43">
        <v>0.173711</v>
      </c>
      <c r="K210" s="43">
        <v>0.239846</v>
      </c>
      <c r="L210" s="43">
        <v>0.195105</v>
      </c>
      <c r="M210" s="43">
        <v>0.23915700000000001</v>
      </c>
      <c r="N210" s="46">
        <v>0.21332570000000001</v>
      </c>
      <c r="O210" s="47">
        <v>2.2411774792381895E-2</v>
      </c>
      <c r="P210" s="43"/>
      <c r="Q210" s="124">
        <v>800</v>
      </c>
      <c r="R210" s="43">
        <v>0.89147600000000005</v>
      </c>
      <c r="S210" s="43">
        <v>0.95471099999999998</v>
      </c>
      <c r="T210" s="43">
        <v>0.88263100000000005</v>
      </c>
      <c r="U210" s="43">
        <v>0.98059099999999999</v>
      </c>
      <c r="V210" s="43">
        <v>0.88884600000000002</v>
      </c>
      <c r="W210" s="43">
        <v>0.94079800000000002</v>
      </c>
      <c r="X210" s="43">
        <v>0.93471300000000002</v>
      </c>
      <c r="Y210" s="43">
        <v>0.84233400000000003</v>
      </c>
      <c r="Z210" s="43">
        <v>0.90797499999999998</v>
      </c>
      <c r="AA210" s="43">
        <v>0.91005999999999998</v>
      </c>
      <c r="AB210" s="46">
        <v>0.9134135000000001</v>
      </c>
      <c r="AC210" s="47">
        <v>4.0204168366670068E-2</v>
      </c>
      <c r="AD210" s="275"/>
    </row>
    <row r="211" spans="2:30" x14ac:dyDescent="0.25">
      <c r="B211" s="274"/>
      <c r="C211" s="124">
        <v>804</v>
      </c>
      <c r="D211" s="43">
        <v>0.24090800000000001</v>
      </c>
      <c r="E211" s="43">
        <v>0.15256</v>
      </c>
      <c r="F211" s="43">
        <v>0.199153</v>
      </c>
      <c r="G211" s="43">
        <v>0.220328</v>
      </c>
      <c r="H211" s="43">
        <v>0.227049</v>
      </c>
      <c r="I211" s="43">
        <v>0.22872200000000001</v>
      </c>
      <c r="J211" s="43">
        <v>0.207258</v>
      </c>
      <c r="K211" s="43">
        <v>0.21809100000000001</v>
      </c>
      <c r="L211" s="43">
        <v>0.23375499999999999</v>
      </c>
      <c r="M211" s="43">
        <v>0.21237200000000001</v>
      </c>
      <c r="N211" s="46">
        <v>0.2140196</v>
      </c>
      <c r="O211" s="47">
        <v>2.4947727917922102E-2</v>
      </c>
      <c r="P211" s="43"/>
      <c r="Q211" s="124">
        <v>804</v>
      </c>
      <c r="R211" s="43">
        <v>0.88615900000000003</v>
      </c>
      <c r="S211" s="43">
        <v>0.91183800000000004</v>
      </c>
      <c r="T211" s="43">
        <v>0.87539199999999995</v>
      </c>
      <c r="U211" s="43">
        <v>0.93097600000000003</v>
      </c>
      <c r="V211" s="43">
        <v>0.884687</v>
      </c>
      <c r="W211" s="43">
        <v>0.92146700000000004</v>
      </c>
      <c r="X211" s="43">
        <v>0.92260699999999995</v>
      </c>
      <c r="Y211" s="43">
        <v>0.83802399999999999</v>
      </c>
      <c r="Z211" s="43">
        <v>0.894783</v>
      </c>
      <c r="AA211" s="43">
        <v>0.91076699999999999</v>
      </c>
      <c r="AB211" s="46">
        <v>0.89767000000000008</v>
      </c>
      <c r="AC211" s="47">
        <v>2.795443758451719E-2</v>
      </c>
      <c r="AD211" s="275"/>
    </row>
    <row r="212" spans="2:30" x14ac:dyDescent="0.25">
      <c r="B212" s="274"/>
      <c r="C212" s="124">
        <v>808</v>
      </c>
      <c r="D212" s="43">
        <v>0.22148300000000001</v>
      </c>
      <c r="E212" s="43">
        <v>0.17787500000000001</v>
      </c>
      <c r="F212" s="43">
        <v>0.20333699999999999</v>
      </c>
      <c r="G212" s="43">
        <v>0.21095</v>
      </c>
      <c r="H212" s="43">
        <v>0.26201600000000003</v>
      </c>
      <c r="I212" s="43">
        <v>0.23977399999999999</v>
      </c>
      <c r="J212" s="43">
        <v>0.20739199999999999</v>
      </c>
      <c r="K212" s="43">
        <v>0.24740899999999999</v>
      </c>
      <c r="L212" s="43">
        <v>0.21648700000000001</v>
      </c>
      <c r="M212" s="43">
        <v>0.26952399999999999</v>
      </c>
      <c r="N212" s="46">
        <v>0.22562470000000001</v>
      </c>
      <c r="O212" s="47">
        <v>2.8580176704414307E-2</v>
      </c>
      <c r="P212" s="43"/>
      <c r="Q212" s="124">
        <v>808</v>
      </c>
      <c r="R212" s="43">
        <v>0.90062799999999998</v>
      </c>
      <c r="S212" s="43">
        <v>0.93995300000000004</v>
      </c>
      <c r="T212" s="43">
        <v>0.90185599999999999</v>
      </c>
      <c r="U212" s="43">
        <v>0.94986000000000004</v>
      </c>
      <c r="V212" s="43">
        <v>0.89654699999999998</v>
      </c>
      <c r="W212" s="43">
        <v>0.95172100000000004</v>
      </c>
      <c r="X212" s="43">
        <v>0.93165399999999998</v>
      </c>
      <c r="Y212" s="43">
        <v>0.83439099999999999</v>
      </c>
      <c r="Z212" s="43">
        <v>0.87800500000000004</v>
      </c>
      <c r="AA212" s="43">
        <v>0.90701299999999996</v>
      </c>
      <c r="AB212" s="46">
        <v>0.90916280000000005</v>
      </c>
      <c r="AC212" s="47">
        <v>3.6167812165576803E-2</v>
      </c>
      <c r="AD212" s="275"/>
    </row>
    <row r="213" spans="2:30" x14ac:dyDescent="0.25">
      <c r="B213" s="274"/>
      <c r="C213" s="124">
        <v>812</v>
      </c>
      <c r="D213" s="43">
        <v>0.23732700000000001</v>
      </c>
      <c r="E213" s="43">
        <v>0.201322</v>
      </c>
      <c r="F213" s="43">
        <v>0.176035</v>
      </c>
      <c r="G213" s="43">
        <v>0.206262</v>
      </c>
      <c r="H213" s="43">
        <v>0.24812100000000001</v>
      </c>
      <c r="I213" s="43">
        <v>0.26889200000000002</v>
      </c>
      <c r="J213" s="43">
        <v>0.211868</v>
      </c>
      <c r="K213" s="43">
        <v>0.22061800000000001</v>
      </c>
      <c r="L213" s="43">
        <v>0.20444699999999999</v>
      </c>
      <c r="M213" s="43">
        <v>0.279976</v>
      </c>
      <c r="N213" s="46">
        <v>0.22548680000000001</v>
      </c>
      <c r="O213" s="47">
        <v>3.2585686662841604E-2</v>
      </c>
      <c r="P213" s="43"/>
      <c r="Q213" s="124">
        <v>812</v>
      </c>
      <c r="R213" s="43">
        <v>0.88026400000000005</v>
      </c>
      <c r="S213" s="43">
        <v>0.92091000000000001</v>
      </c>
      <c r="T213" s="43">
        <v>0.90322499999999994</v>
      </c>
      <c r="U213" s="43">
        <v>0.90737100000000004</v>
      </c>
      <c r="V213" s="43">
        <v>0.88668899999999995</v>
      </c>
      <c r="W213" s="43">
        <v>0.93805099999999997</v>
      </c>
      <c r="X213" s="43">
        <v>0.94771700000000003</v>
      </c>
      <c r="Y213" s="43">
        <v>0.84558900000000004</v>
      </c>
      <c r="Z213" s="43">
        <v>0.91060700000000006</v>
      </c>
      <c r="AA213" s="43">
        <v>0.91129800000000005</v>
      </c>
      <c r="AB213" s="46">
        <v>0.90517210000000004</v>
      </c>
      <c r="AC213" s="47">
        <v>2.9300450248531444E-2</v>
      </c>
      <c r="AD213" s="275"/>
    </row>
    <row r="214" spans="2:30" x14ac:dyDescent="0.25">
      <c r="B214" s="274"/>
      <c r="C214" s="124">
        <v>816</v>
      </c>
      <c r="D214" s="43">
        <v>0.28954099999999999</v>
      </c>
      <c r="E214" s="43">
        <v>0.196022</v>
      </c>
      <c r="F214" s="43">
        <v>0.20749300000000001</v>
      </c>
      <c r="G214" s="43">
        <v>0.21804399999999999</v>
      </c>
      <c r="H214" s="43">
        <v>0.24609300000000001</v>
      </c>
      <c r="I214" s="43">
        <v>0.22459799999999999</v>
      </c>
      <c r="J214" s="43">
        <v>0.22450400000000001</v>
      </c>
      <c r="K214" s="43">
        <v>0.23905899999999999</v>
      </c>
      <c r="L214" s="43">
        <v>0.22832</v>
      </c>
      <c r="M214" s="43">
        <v>0.22143699999999999</v>
      </c>
      <c r="N214" s="46">
        <v>0.2295111</v>
      </c>
      <c r="O214" s="47">
        <v>2.5436939536604974E-2</v>
      </c>
      <c r="P214" s="43"/>
      <c r="Q214" s="124">
        <v>816</v>
      </c>
      <c r="R214" s="43">
        <v>0.90092000000000005</v>
      </c>
      <c r="S214" s="43">
        <v>0.93709799999999999</v>
      </c>
      <c r="T214" s="43">
        <v>0.89906600000000003</v>
      </c>
      <c r="U214" s="43">
        <v>0.95866200000000001</v>
      </c>
      <c r="V214" s="43">
        <v>0.892065</v>
      </c>
      <c r="W214" s="43">
        <v>0.92977299999999996</v>
      </c>
      <c r="X214" s="43">
        <v>0.92980499999999999</v>
      </c>
      <c r="Y214" s="43">
        <v>0.87142200000000003</v>
      </c>
      <c r="Z214" s="43">
        <v>0.90513699999999997</v>
      </c>
      <c r="AA214" s="43">
        <v>0.89324099999999995</v>
      </c>
      <c r="AB214" s="46">
        <v>0.9117189</v>
      </c>
      <c r="AC214" s="47">
        <v>2.6188193151579664E-2</v>
      </c>
      <c r="AD214" s="275"/>
    </row>
    <row r="215" spans="2:30" x14ac:dyDescent="0.25">
      <c r="B215" s="274"/>
      <c r="C215" s="124">
        <v>820</v>
      </c>
      <c r="D215" s="43">
        <v>0.217029</v>
      </c>
      <c r="E215" s="43">
        <v>0.19886699999999999</v>
      </c>
      <c r="F215" s="43">
        <v>0.20927000000000001</v>
      </c>
      <c r="G215" s="43">
        <v>0.21466199999999999</v>
      </c>
      <c r="H215" s="43">
        <v>0.24252000000000001</v>
      </c>
      <c r="I215" s="43">
        <v>0.23374</v>
      </c>
      <c r="J215" s="43">
        <v>0.17141300000000001</v>
      </c>
      <c r="K215" s="43">
        <v>0.243035</v>
      </c>
      <c r="L215" s="43">
        <v>0.19981699999999999</v>
      </c>
      <c r="M215" s="43">
        <v>0.23316000000000001</v>
      </c>
      <c r="N215" s="46">
        <v>0.2163513</v>
      </c>
      <c r="O215" s="47">
        <v>2.269045917977177E-2</v>
      </c>
      <c r="P215" s="43"/>
      <c r="Q215" s="124">
        <v>820</v>
      </c>
      <c r="R215" s="43">
        <v>0.876969</v>
      </c>
      <c r="S215" s="43">
        <v>0.90740200000000004</v>
      </c>
      <c r="T215" s="43">
        <v>0.88866999999999996</v>
      </c>
      <c r="U215" s="43">
        <v>0.95550199999999996</v>
      </c>
      <c r="V215" s="43">
        <v>0.89218500000000001</v>
      </c>
      <c r="W215" s="43">
        <v>0.92495099999999997</v>
      </c>
      <c r="X215" s="43">
        <v>0.93120499999999995</v>
      </c>
      <c r="Y215" s="43">
        <v>0.85973900000000003</v>
      </c>
      <c r="Z215" s="43">
        <v>0.91305999999999998</v>
      </c>
      <c r="AA215" s="43">
        <v>0.88317100000000004</v>
      </c>
      <c r="AB215" s="46">
        <v>0.90328540000000024</v>
      </c>
      <c r="AC215" s="47">
        <v>2.8709705192959845E-2</v>
      </c>
      <c r="AD215" s="275"/>
    </row>
    <row r="216" spans="2:30" x14ac:dyDescent="0.25">
      <c r="B216" s="274"/>
      <c r="C216" s="124">
        <v>824</v>
      </c>
      <c r="D216" s="43">
        <v>0.238653</v>
      </c>
      <c r="E216" s="43">
        <v>0.20183599999999999</v>
      </c>
      <c r="F216" s="43">
        <v>0.21383199999999999</v>
      </c>
      <c r="G216" s="43">
        <v>0.20798</v>
      </c>
      <c r="H216" s="43">
        <v>0.264538</v>
      </c>
      <c r="I216" s="43">
        <v>0.231407</v>
      </c>
      <c r="J216" s="43">
        <v>0.175154</v>
      </c>
      <c r="K216" s="43">
        <v>0.25935200000000003</v>
      </c>
      <c r="L216" s="43">
        <v>0.212007</v>
      </c>
      <c r="M216" s="43">
        <v>0.255525</v>
      </c>
      <c r="N216" s="46">
        <v>0.22602839999999999</v>
      </c>
      <c r="O216" s="47">
        <v>2.8860554107254945E-2</v>
      </c>
      <c r="P216" s="43"/>
      <c r="Q216" s="124">
        <v>824</v>
      </c>
      <c r="R216" s="43">
        <v>0.89608699999999997</v>
      </c>
      <c r="S216" s="43">
        <v>0.94370799999999999</v>
      </c>
      <c r="T216" s="43">
        <v>0.89928300000000005</v>
      </c>
      <c r="U216" s="43">
        <v>0.935168</v>
      </c>
      <c r="V216" s="43">
        <v>0.88835699999999995</v>
      </c>
      <c r="W216" s="43">
        <v>0.94464499999999996</v>
      </c>
      <c r="X216" s="43">
        <v>0.93469400000000002</v>
      </c>
      <c r="Y216" s="43">
        <v>0.86378600000000005</v>
      </c>
      <c r="Z216" s="43">
        <v>0.93927000000000005</v>
      </c>
      <c r="AA216" s="43">
        <v>0.89373599999999997</v>
      </c>
      <c r="AB216" s="46">
        <v>0.91387340000000017</v>
      </c>
      <c r="AC216" s="47">
        <v>2.8797230523476072E-2</v>
      </c>
      <c r="AD216" s="275"/>
    </row>
    <row r="217" spans="2:30" x14ac:dyDescent="0.25">
      <c r="B217" s="274"/>
      <c r="C217" s="124">
        <v>828</v>
      </c>
      <c r="D217" s="43">
        <v>0.23980799999999999</v>
      </c>
      <c r="E217" s="43">
        <v>0.217782</v>
      </c>
      <c r="F217" s="43">
        <v>0.214699</v>
      </c>
      <c r="G217" s="43">
        <v>0.20335500000000001</v>
      </c>
      <c r="H217" s="43">
        <v>0.26317800000000002</v>
      </c>
      <c r="I217" s="43">
        <v>0.213528</v>
      </c>
      <c r="J217" s="43">
        <v>0.19039700000000001</v>
      </c>
      <c r="K217" s="43">
        <v>0.25585400000000003</v>
      </c>
      <c r="L217" s="43">
        <v>0.21360699999999999</v>
      </c>
      <c r="M217" s="43">
        <v>0.28042400000000001</v>
      </c>
      <c r="N217" s="46">
        <v>0.22926320000000003</v>
      </c>
      <c r="O217" s="47">
        <v>2.9067675612458131E-2</v>
      </c>
      <c r="P217" s="43"/>
      <c r="Q217" s="124">
        <v>828</v>
      </c>
      <c r="R217" s="43">
        <v>0.92257299999999998</v>
      </c>
      <c r="S217" s="43">
        <v>0.97509599999999996</v>
      </c>
      <c r="T217" s="43">
        <v>0.89093199999999995</v>
      </c>
      <c r="U217" s="43">
        <v>0.95438400000000001</v>
      </c>
      <c r="V217" s="43">
        <v>0.89510900000000004</v>
      </c>
      <c r="W217" s="43">
        <v>0.92579500000000003</v>
      </c>
      <c r="X217" s="43">
        <v>0.92912399999999995</v>
      </c>
      <c r="Y217" s="43">
        <v>0.84869799999999995</v>
      </c>
      <c r="Z217" s="43">
        <v>0.94004699999999997</v>
      </c>
      <c r="AA217" s="43">
        <v>0.894818</v>
      </c>
      <c r="AB217" s="46">
        <v>0.91765760000000007</v>
      </c>
      <c r="AC217" s="47">
        <v>3.63179035530534E-2</v>
      </c>
      <c r="AD217" s="275"/>
    </row>
    <row r="218" spans="2:30" x14ac:dyDescent="0.25">
      <c r="B218" s="274"/>
      <c r="C218" s="124">
        <v>832</v>
      </c>
      <c r="D218" s="43">
        <v>0.25012699999999999</v>
      </c>
      <c r="E218" s="43">
        <v>0.197933</v>
      </c>
      <c r="F218" s="43">
        <v>0.22522700000000001</v>
      </c>
      <c r="G218" s="43">
        <v>0.201348</v>
      </c>
      <c r="H218" s="43">
        <v>0.291653</v>
      </c>
      <c r="I218" s="43">
        <v>0.23747199999999999</v>
      </c>
      <c r="J218" s="43">
        <v>0.20194999999999999</v>
      </c>
      <c r="K218" s="43">
        <v>0.238678</v>
      </c>
      <c r="L218" s="43">
        <v>0.17456099999999999</v>
      </c>
      <c r="M218" s="43">
        <v>0.229267</v>
      </c>
      <c r="N218" s="46">
        <v>0.22482160000000001</v>
      </c>
      <c r="O218" s="47">
        <v>3.3001687452478883E-2</v>
      </c>
      <c r="P218" s="43"/>
      <c r="Q218" s="124">
        <v>832</v>
      </c>
      <c r="R218" s="43">
        <v>0.86677000000000004</v>
      </c>
      <c r="S218" s="43">
        <v>0.92681199999999997</v>
      </c>
      <c r="T218" s="43">
        <v>0.89531700000000003</v>
      </c>
      <c r="U218" s="43">
        <v>0.92255799999999999</v>
      </c>
      <c r="V218" s="43">
        <v>0.895486</v>
      </c>
      <c r="W218" s="43">
        <v>0.93868799999999997</v>
      </c>
      <c r="X218" s="43">
        <v>0.94125199999999998</v>
      </c>
      <c r="Y218" s="43">
        <v>0.84246399999999999</v>
      </c>
      <c r="Z218" s="43">
        <v>0.91785099999999997</v>
      </c>
      <c r="AA218" s="43">
        <v>0.89871699999999999</v>
      </c>
      <c r="AB218" s="46">
        <v>0.90459149999999988</v>
      </c>
      <c r="AC218" s="47">
        <v>3.16098648534845E-2</v>
      </c>
      <c r="AD218" s="275"/>
    </row>
    <row r="219" spans="2:30" x14ac:dyDescent="0.25">
      <c r="B219" s="274"/>
      <c r="C219" s="124">
        <v>836</v>
      </c>
      <c r="D219" s="43">
        <v>0.24262800000000001</v>
      </c>
      <c r="E219" s="43">
        <v>0.21498</v>
      </c>
      <c r="F219" s="43">
        <v>0.24110799999999999</v>
      </c>
      <c r="G219" s="43">
        <v>0.21090700000000001</v>
      </c>
      <c r="H219" s="43">
        <v>0.249304</v>
      </c>
      <c r="I219" s="43">
        <v>0.25323600000000002</v>
      </c>
      <c r="J219" s="43">
        <v>0.21940299999999999</v>
      </c>
      <c r="K219" s="43">
        <v>0.20837600000000001</v>
      </c>
      <c r="L219" s="43">
        <v>0.229157</v>
      </c>
      <c r="M219" s="43">
        <v>0.21229200000000001</v>
      </c>
      <c r="N219" s="46">
        <v>0.22813910000000001</v>
      </c>
      <c r="O219" s="47">
        <v>1.7143516490369052E-2</v>
      </c>
      <c r="P219" s="43"/>
      <c r="Q219" s="124">
        <v>836</v>
      </c>
      <c r="R219" s="43">
        <v>0.91676999999999997</v>
      </c>
      <c r="S219" s="43">
        <v>0.953484</v>
      </c>
      <c r="T219" s="43">
        <v>0.89278100000000005</v>
      </c>
      <c r="U219" s="43">
        <v>0.95472900000000005</v>
      </c>
      <c r="V219" s="43">
        <v>0.89700599999999997</v>
      </c>
      <c r="W219" s="43">
        <v>0.92873600000000001</v>
      </c>
      <c r="X219" s="43">
        <v>0.93237300000000001</v>
      </c>
      <c r="Y219" s="43">
        <v>0.84101300000000001</v>
      </c>
      <c r="Z219" s="43">
        <v>0.945044</v>
      </c>
      <c r="AA219" s="43">
        <v>0.89799799999999996</v>
      </c>
      <c r="AB219" s="46">
        <v>0.91599339999999996</v>
      </c>
      <c r="AC219" s="47">
        <v>3.5002268327130527E-2</v>
      </c>
      <c r="AD219" s="275"/>
    </row>
    <row r="220" spans="2:30" x14ac:dyDescent="0.25">
      <c r="B220" s="274"/>
      <c r="C220" s="124">
        <v>840</v>
      </c>
      <c r="D220" s="43">
        <v>0.26822699999999999</v>
      </c>
      <c r="E220" s="43">
        <v>0.218586</v>
      </c>
      <c r="F220" s="43">
        <v>0.217169</v>
      </c>
      <c r="G220" s="43">
        <v>0.22242300000000001</v>
      </c>
      <c r="H220" s="43">
        <v>0.24721899999999999</v>
      </c>
      <c r="I220" s="43">
        <v>0.26107000000000002</v>
      </c>
      <c r="J220" s="43">
        <v>0.16075800000000001</v>
      </c>
      <c r="K220" s="43">
        <v>0.26381900000000003</v>
      </c>
      <c r="L220" s="43">
        <v>0.229847</v>
      </c>
      <c r="M220" s="43">
        <v>0.214865</v>
      </c>
      <c r="N220" s="46">
        <v>0.2303983</v>
      </c>
      <c r="O220" s="47">
        <v>3.2043636577676872E-2</v>
      </c>
      <c r="P220" s="43"/>
      <c r="Q220" s="124">
        <v>840</v>
      </c>
      <c r="R220" s="43">
        <v>0.92525900000000005</v>
      </c>
      <c r="S220" s="43">
        <v>0.96280299999999996</v>
      </c>
      <c r="T220" s="43">
        <v>0.90480099999999997</v>
      </c>
      <c r="U220" s="43">
        <v>0.92969400000000002</v>
      </c>
      <c r="V220" s="43">
        <v>0.89939599999999997</v>
      </c>
      <c r="W220" s="43">
        <v>0.90070700000000004</v>
      </c>
      <c r="X220" s="43">
        <v>0.93612200000000001</v>
      </c>
      <c r="Y220" s="43">
        <v>0.85412900000000003</v>
      </c>
      <c r="Z220" s="43">
        <v>0.98036199999999996</v>
      </c>
      <c r="AA220" s="43">
        <v>0.89502199999999998</v>
      </c>
      <c r="AB220" s="46">
        <v>0.91882949999999997</v>
      </c>
      <c r="AC220" s="47">
        <v>3.6261642027078683E-2</v>
      </c>
      <c r="AD220" s="275"/>
    </row>
    <row r="221" spans="2:30" x14ac:dyDescent="0.25">
      <c r="B221" s="274"/>
      <c r="C221" s="124">
        <v>844</v>
      </c>
      <c r="D221" s="43">
        <v>0.24634900000000001</v>
      </c>
      <c r="E221" s="43">
        <v>0.16984399999999999</v>
      </c>
      <c r="F221" s="43">
        <v>0.20921799999999999</v>
      </c>
      <c r="G221" s="43">
        <v>0.21576400000000001</v>
      </c>
      <c r="H221" s="43">
        <v>0.256133</v>
      </c>
      <c r="I221" s="43">
        <v>0.21148400000000001</v>
      </c>
      <c r="J221" s="43">
        <v>0.18249899999999999</v>
      </c>
      <c r="K221" s="43">
        <v>0.184728</v>
      </c>
      <c r="L221" s="43">
        <v>0.19367899999999999</v>
      </c>
      <c r="M221" s="43">
        <v>0.22372800000000001</v>
      </c>
      <c r="N221" s="46">
        <v>0.20934259999999999</v>
      </c>
      <c r="O221" s="47">
        <v>2.7775959958208519E-2</v>
      </c>
      <c r="P221" s="43"/>
      <c r="Q221" s="124">
        <v>844</v>
      </c>
      <c r="R221" s="43">
        <v>0.86918099999999998</v>
      </c>
      <c r="S221" s="43">
        <v>0.92130100000000004</v>
      </c>
      <c r="T221" s="43">
        <v>0.872166</v>
      </c>
      <c r="U221" s="43">
        <v>0.93356399999999995</v>
      </c>
      <c r="V221" s="43">
        <v>0.89389600000000002</v>
      </c>
      <c r="W221" s="43">
        <v>0.91827499999999995</v>
      </c>
      <c r="X221" s="43">
        <v>0.91939199999999999</v>
      </c>
      <c r="Y221" s="43">
        <v>0.84643900000000005</v>
      </c>
      <c r="Z221" s="43">
        <v>0.95411199999999996</v>
      </c>
      <c r="AA221" s="43">
        <v>0.89251000000000003</v>
      </c>
      <c r="AB221" s="46">
        <v>0.9020836000000001</v>
      </c>
      <c r="AC221" s="47">
        <v>3.3101991538610195E-2</v>
      </c>
      <c r="AD221" s="275"/>
    </row>
    <row r="222" spans="2:30" x14ac:dyDescent="0.25">
      <c r="B222" s="274"/>
      <c r="C222" s="124">
        <v>848</v>
      </c>
      <c r="D222" s="43">
        <v>0.18987899999999999</v>
      </c>
      <c r="E222" s="43">
        <v>0.17072100000000001</v>
      </c>
      <c r="F222" s="43">
        <v>0.22913</v>
      </c>
      <c r="G222" s="43">
        <v>0.20616100000000001</v>
      </c>
      <c r="H222" s="43">
        <v>0.25525199999999998</v>
      </c>
      <c r="I222" s="43">
        <v>0.22257399999999999</v>
      </c>
      <c r="J222" s="43">
        <v>0.201763</v>
      </c>
      <c r="K222" s="43">
        <v>0.232984</v>
      </c>
      <c r="L222" s="43">
        <v>0.17555899999999999</v>
      </c>
      <c r="M222" s="43">
        <v>0.23507700000000001</v>
      </c>
      <c r="N222" s="46">
        <v>0.21191000000000004</v>
      </c>
      <c r="O222" s="47">
        <v>2.7706613967707211E-2</v>
      </c>
      <c r="P222" s="43"/>
      <c r="Q222" s="124">
        <v>848</v>
      </c>
      <c r="R222" s="43">
        <v>0.88761400000000001</v>
      </c>
      <c r="S222" s="43">
        <v>0.93233500000000002</v>
      </c>
      <c r="T222" s="43">
        <v>0.89673099999999994</v>
      </c>
      <c r="U222" s="43">
        <v>0.92583499999999996</v>
      </c>
      <c r="V222" s="43">
        <v>0.902725</v>
      </c>
      <c r="W222" s="43">
        <v>0.90535699999999997</v>
      </c>
      <c r="X222" s="43">
        <v>0.93548900000000001</v>
      </c>
      <c r="Y222" s="43">
        <v>0.85141800000000001</v>
      </c>
      <c r="Z222" s="43">
        <v>0.92421299999999995</v>
      </c>
      <c r="AA222" s="43">
        <v>0.88922199999999996</v>
      </c>
      <c r="AB222" s="46">
        <v>0.90509390000000001</v>
      </c>
      <c r="AC222" s="47">
        <v>2.576789174944491E-2</v>
      </c>
      <c r="AD222" s="275"/>
    </row>
    <row r="223" spans="2:30" x14ac:dyDescent="0.25">
      <c r="B223" s="274"/>
      <c r="C223" s="124">
        <v>852</v>
      </c>
      <c r="D223" s="43">
        <v>0.33904699999999999</v>
      </c>
      <c r="E223" s="43">
        <v>0.224139</v>
      </c>
      <c r="F223" s="43">
        <v>0.216416</v>
      </c>
      <c r="G223" s="43">
        <v>0.231182</v>
      </c>
      <c r="H223" s="43">
        <v>0.25012800000000002</v>
      </c>
      <c r="I223" s="43">
        <v>0.22324099999999999</v>
      </c>
      <c r="J223" s="43">
        <v>0.16644200000000001</v>
      </c>
      <c r="K223" s="43">
        <v>0.212642</v>
      </c>
      <c r="L223" s="43">
        <v>0.22114300000000001</v>
      </c>
      <c r="M223" s="43">
        <v>0.26563799999999999</v>
      </c>
      <c r="N223" s="46">
        <v>0.23500179999999998</v>
      </c>
      <c r="O223" s="47">
        <v>4.472334111400892E-2</v>
      </c>
      <c r="P223" s="43"/>
      <c r="Q223" s="124">
        <v>852</v>
      </c>
      <c r="R223" s="43">
        <v>0.86994800000000005</v>
      </c>
      <c r="S223" s="43">
        <v>0.93898899999999996</v>
      </c>
      <c r="T223" s="43">
        <v>0.88390400000000002</v>
      </c>
      <c r="U223" s="43">
        <v>0.92414700000000005</v>
      </c>
      <c r="V223" s="43">
        <v>0.89691200000000004</v>
      </c>
      <c r="W223" s="43">
        <v>0.92766999999999999</v>
      </c>
      <c r="X223" s="43">
        <v>0.92806699999999998</v>
      </c>
      <c r="Y223" s="43">
        <v>0.83235599999999998</v>
      </c>
      <c r="Z223" s="43">
        <v>0.97244200000000003</v>
      </c>
      <c r="AA223" s="43">
        <v>0.90012599999999998</v>
      </c>
      <c r="AB223" s="46">
        <v>0.9074561000000001</v>
      </c>
      <c r="AC223" s="47">
        <v>3.9575498153529287E-2</v>
      </c>
      <c r="AD223" s="275"/>
    </row>
    <row r="224" spans="2:30" x14ac:dyDescent="0.25">
      <c r="B224" s="274"/>
      <c r="C224" s="124">
        <v>856</v>
      </c>
      <c r="D224" s="43">
        <v>0.22272400000000001</v>
      </c>
      <c r="E224" s="43">
        <v>0.19292899999999999</v>
      </c>
      <c r="F224" s="43">
        <v>0.243781</v>
      </c>
      <c r="G224" s="43">
        <v>0.20636199999999999</v>
      </c>
      <c r="H224" s="43">
        <v>0.249002</v>
      </c>
      <c r="I224" s="43">
        <v>0.246776</v>
      </c>
      <c r="J224" s="43">
        <v>0.17314199999999999</v>
      </c>
      <c r="K224" s="43">
        <v>0.20952599999999999</v>
      </c>
      <c r="L224" s="43">
        <v>0.22209300000000001</v>
      </c>
      <c r="M224" s="43">
        <v>0.21649399999999999</v>
      </c>
      <c r="N224" s="46">
        <v>0.2182829</v>
      </c>
      <c r="O224" s="47">
        <v>2.4363966113231071E-2</v>
      </c>
      <c r="P224" s="43"/>
      <c r="Q224" s="124">
        <v>856</v>
      </c>
      <c r="R224" s="43">
        <v>0.90263300000000002</v>
      </c>
      <c r="S224" s="43">
        <v>0.95618499999999995</v>
      </c>
      <c r="T224" s="43">
        <v>0.88874600000000004</v>
      </c>
      <c r="U224" s="43">
        <v>0.96353599999999995</v>
      </c>
      <c r="V224" s="43">
        <v>0.89838600000000002</v>
      </c>
      <c r="W224" s="43">
        <v>0.91879900000000003</v>
      </c>
      <c r="X224" s="43">
        <v>0.93994699999999998</v>
      </c>
      <c r="Y224" s="43">
        <v>0.84091099999999996</v>
      </c>
      <c r="Z224" s="43">
        <v>0.966611</v>
      </c>
      <c r="AA224" s="43">
        <v>0.88194300000000003</v>
      </c>
      <c r="AB224" s="46">
        <v>0.91576969999999991</v>
      </c>
      <c r="AC224" s="47">
        <v>4.0888315421537119E-2</v>
      </c>
      <c r="AD224" s="275"/>
    </row>
    <row r="225" spans="2:30" x14ac:dyDescent="0.25">
      <c r="B225" s="274"/>
      <c r="C225" s="124">
        <v>860</v>
      </c>
      <c r="D225" s="43">
        <v>0.282802</v>
      </c>
      <c r="E225" s="43">
        <v>0.21785399999999999</v>
      </c>
      <c r="F225" s="43">
        <v>0.19969999999999999</v>
      </c>
      <c r="G225" s="43">
        <v>0.218473</v>
      </c>
      <c r="H225" s="43">
        <v>0.27285900000000002</v>
      </c>
      <c r="I225" s="43">
        <v>0.213757</v>
      </c>
      <c r="J225" s="43">
        <v>0.144314</v>
      </c>
      <c r="K225" s="43">
        <v>0.22042500000000001</v>
      </c>
      <c r="L225" s="43">
        <v>0.19156200000000001</v>
      </c>
      <c r="M225" s="43">
        <v>0.21496399999999999</v>
      </c>
      <c r="N225" s="46">
        <v>0.21767100000000003</v>
      </c>
      <c r="O225" s="47">
        <v>3.9022154861052677E-2</v>
      </c>
      <c r="P225" s="43"/>
      <c r="Q225" s="124">
        <v>860</v>
      </c>
      <c r="R225" s="43">
        <v>0.90140500000000001</v>
      </c>
      <c r="S225" s="43">
        <v>0.94967199999999996</v>
      </c>
      <c r="T225" s="43">
        <v>0.875004</v>
      </c>
      <c r="U225" s="43">
        <v>0.93553600000000003</v>
      </c>
      <c r="V225" s="43">
        <v>0.895594</v>
      </c>
      <c r="W225" s="43">
        <v>0.84686799999999995</v>
      </c>
      <c r="X225" s="43">
        <v>0.93709500000000001</v>
      </c>
      <c r="Y225" s="43">
        <v>0.83609</v>
      </c>
      <c r="Z225" s="43">
        <v>0.91382799999999997</v>
      </c>
      <c r="AA225" s="43">
        <v>0.89603999999999995</v>
      </c>
      <c r="AB225" s="46">
        <v>0.8987132000000001</v>
      </c>
      <c r="AC225" s="47">
        <v>3.7786204048567786E-2</v>
      </c>
      <c r="AD225" s="275"/>
    </row>
    <row r="226" spans="2:30" x14ac:dyDescent="0.25">
      <c r="B226" s="274"/>
      <c r="C226" s="124">
        <v>864</v>
      </c>
      <c r="D226" s="43">
        <v>0.26050200000000001</v>
      </c>
      <c r="E226" s="43">
        <v>0.22702900000000001</v>
      </c>
      <c r="F226" s="43">
        <v>0.20341500000000001</v>
      </c>
      <c r="G226" s="43">
        <v>0.23994299999999999</v>
      </c>
      <c r="H226" s="43">
        <v>0.28065200000000001</v>
      </c>
      <c r="I226" s="43">
        <v>0.21160200000000001</v>
      </c>
      <c r="J226" s="43">
        <v>0.17865900000000001</v>
      </c>
      <c r="K226" s="43">
        <v>0.228659</v>
      </c>
      <c r="L226" s="43">
        <v>0.17718500000000001</v>
      </c>
      <c r="M226" s="43">
        <v>0.20702499999999999</v>
      </c>
      <c r="N226" s="46">
        <v>0.2214671</v>
      </c>
      <c r="O226" s="47">
        <v>3.3125692302870387E-2</v>
      </c>
      <c r="P226" s="43"/>
      <c r="Q226" s="124">
        <v>864</v>
      </c>
      <c r="R226" s="43">
        <v>0.90832900000000005</v>
      </c>
      <c r="S226" s="43">
        <v>0.95025899999999996</v>
      </c>
      <c r="T226" s="43">
        <v>0.88036899999999996</v>
      </c>
      <c r="U226" s="43">
        <v>0.96227499999999999</v>
      </c>
      <c r="V226" s="43">
        <v>0.89469500000000002</v>
      </c>
      <c r="W226" s="43">
        <v>0.86650899999999997</v>
      </c>
      <c r="X226" s="43">
        <v>0.926871</v>
      </c>
      <c r="Y226" s="43">
        <v>0.83166099999999998</v>
      </c>
      <c r="Z226" s="43">
        <v>0.92194399999999999</v>
      </c>
      <c r="AA226" s="43">
        <v>0.89320500000000003</v>
      </c>
      <c r="AB226" s="46">
        <v>0.90361169999999991</v>
      </c>
      <c r="AC226" s="47">
        <v>3.9155272339892001E-2</v>
      </c>
      <c r="AD226" s="275"/>
    </row>
    <row r="227" spans="2:30" x14ac:dyDescent="0.25">
      <c r="B227" s="274"/>
      <c r="C227" s="124">
        <v>868</v>
      </c>
      <c r="D227" s="43">
        <v>0.238708</v>
      </c>
      <c r="E227" s="43">
        <v>0.20788999999999999</v>
      </c>
      <c r="F227" s="43">
        <v>0.196515</v>
      </c>
      <c r="G227" s="43">
        <v>0.205176</v>
      </c>
      <c r="H227" s="43">
        <v>0.25336799999999998</v>
      </c>
      <c r="I227" s="43">
        <v>0.18904299999999999</v>
      </c>
      <c r="J227" s="43">
        <v>0.222635</v>
      </c>
      <c r="K227" s="43">
        <v>0.25048199999999998</v>
      </c>
      <c r="L227" s="43">
        <v>0.16699900000000001</v>
      </c>
      <c r="M227" s="43">
        <v>0.26909699999999998</v>
      </c>
      <c r="N227" s="46">
        <v>0.2199913</v>
      </c>
      <c r="O227" s="47">
        <v>3.2481469999746576E-2</v>
      </c>
      <c r="P227" s="43"/>
      <c r="Q227" s="124">
        <v>868</v>
      </c>
      <c r="R227" s="43">
        <v>0.87341299999999999</v>
      </c>
      <c r="S227" s="43">
        <v>0.92564900000000006</v>
      </c>
      <c r="T227" s="43">
        <v>0.88927500000000004</v>
      </c>
      <c r="U227" s="43">
        <v>0.95139300000000004</v>
      </c>
      <c r="V227" s="43">
        <v>0.89345300000000005</v>
      </c>
      <c r="W227" s="43">
        <v>0.82902699999999996</v>
      </c>
      <c r="X227" s="43">
        <v>0.93127499999999996</v>
      </c>
      <c r="Y227" s="43">
        <v>0.83276499999999998</v>
      </c>
      <c r="Z227" s="43">
        <v>0.89243600000000001</v>
      </c>
      <c r="AA227" s="43">
        <v>0.89093699999999998</v>
      </c>
      <c r="AB227" s="46">
        <v>0.89096229999999998</v>
      </c>
      <c r="AC227" s="47">
        <v>3.9471872522792197E-2</v>
      </c>
      <c r="AD227" s="275"/>
    </row>
    <row r="228" spans="2:30" x14ac:dyDescent="0.25">
      <c r="B228" s="274"/>
      <c r="C228" s="124">
        <v>872</v>
      </c>
      <c r="D228" s="43">
        <v>0.23763799999999999</v>
      </c>
      <c r="E228" s="43">
        <v>0.214639</v>
      </c>
      <c r="F228" s="43">
        <v>0.22114700000000001</v>
      </c>
      <c r="G228" s="43">
        <v>0.21599699999999999</v>
      </c>
      <c r="H228" s="43">
        <v>0.25319599999999998</v>
      </c>
      <c r="I228" s="43">
        <v>0.19921</v>
      </c>
      <c r="J228" s="43">
        <v>0.20146800000000001</v>
      </c>
      <c r="K228" s="43">
        <v>0.23696400000000001</v>
      </c>
      <c r="L228" s="43">
        <v>0.19956699999999999</v>
      </c>
      <c r="M228" s="43">
        <v>0.21984400000000001</v>
      </c>
      <c r="N228" s="46">
        <v>0.21996699999999997</v>
      </c>
      <c r="O228" s="47">
        <v>1.8074262714331296E-2</v>
      </c>
      <c r="P228" s="43"/>
      <c r="Q228" s="124">
        <v>872</v>
      </c>
      <c r="R228" s="43">
        <v>0.87517800000000001</v>
      </c>
      <c r="S228" s="43">
        <v>0.93051200000000001</v>
      </c>
      <c r="T228" s="43">
        <v>0.88167600000000002</v>
      </c>
      <c r="U228" s="43">
        <v>0.95630599999999999</v>
      </c>
      <c r="V228" s="43">
        <v>0.89493500000000004</v>
      </c>
      <c r="W228" s="43">
        <v>0.84430300000000003</v>
      </c>
      <c r="X228" s="43">
        <v>0.92780799999999997</v>
      </c>
      <c r="Y228" s="43">
        <v>0.83163699999999996</v>
      </c>
      <c r="Z228" s="43">
        <v>0.88640300000000005</v>
      </c>
      <c r="AA228" s="43">
        <v>0.89181600000000005</v>
      </c>
      <c r="AB228" s="46">
        <v>0.8920574</v>
      </c>
      <c r="AC228" s="47">
        <v>3.8367883595528167E-2</v>
      </c>
      <c r="AD228" s="275"/>
    </row>
    <row r="229" spans="2:30" x14ac:dyDescent="0.25">
      <c r="B229" s="274"/>
      <c r="C229" s="124">
        <v>876</v>
      </c>
      <c r="D229" s="43">
        <v>0.19500999999999999</v>
      </c>
      <c r="E229" s="43">
        <v>0.18936</v>
      </c>
      <c r="F229" s="43">
        <v>0.22619500000000001</v>
      </c>
      <c r="G229" s="43">
        <v>0.19611700000000001</v>
      </c>
      <c r="H229" s="43">
        <v>0.26958100000000002</v>
      </c>
      <c r="I229" s="43">
        <v>0.211565</v>
      </c>
      <c r="J229" s="43">
        <v>0.216303</v>
      </c>
      <c r="K229" s="43">
        <v>0.22251099999999999</v>
      </c>
      <c r="L229" s="43">
        <v>0.18487200000000001</v>
      </c>
      <c r="M229" s="43">
        <v>0.22758</v>
      </c>
      <c r="N229" s="46">
        <v>0.21390939999999997</v>
      </c>
      <c r="O229" s="47">
        <v>2.503766458402714E-2</v>
      </c>
      <c r="P229" s="43"/>
      <c r="Q229" s="124">
        <v>876</v>
      </c>
      <c r="R229" s="43">
        <v>0.85190699999999997</v>
      </c>
      <c r="S229" s="43">
        <v>0.91112599999999999</v>
      </c>
      <c r="T229" s="43">
        <v>0.90235299999999996</v>
      </c>
      <c r="U229" s="43">
        <v>0.93634799999999996</v>
      </c>
      <c r="V229" s="43">
        <v>0.90031600000000001</v>
      </c>
      <c r="W229" s="43">
        <v>0.85860099999999995</v>
      </c>
      <c r="X229" s="43">
        <v>0.93014600000000003</v>
      </c>
      <c r="Y229" s="43">
        <v>0.82324799999999998</v>
      </c>
      <c r="Z229" s="43">
        <v>0.88775400000000004</v>
      </c>
      <c r="AA229" s="43">
        <v>0.88820699999999997</v>
      </c>
      <c r="AB229" s="46">
        <v>0.88900059999999981</v>
      </c>
      <c r="AC229" s="47">
        <v>3.5521882889909498E-2</v>
      </c>
      <c r="AD229" s="275"/>
    </row>
    <row r="230" spans="2:30" x14ac:dyDescent="0.25">
      <c r="B230" s="274"/>
      <c r="C230" s="124">
        <v>880</v>
      </c>
      <c r="D230" s="43">
        <v>0.229406</v>
      </c>
      <c r="E230" s="43">
        <v>0.21773200000000001</v>
      </c>
      <c r="F230" s="43">
        <v>0.240231</v>
      </c>
      <c r="G230" s="43">
        <v>0.213812</v>
      </c>
      <c r="H230" s="43">
        <v>0.25641399999999998</v>
      </c>
      <c r="I230" s="43">
        <v>0.228329</v>
      </c>
      <c r="J230" s="43">
        <v>0.16101799999999999</v>
      </c>
      <c r="K230" s="43">
        <v>0.23999699999999999</v>
      </c>
      <c r="L230" s="43">
        <v>0.18804599999999999</v>
      </c>
      <c r="M230" s="43">
        <v>0.22924800000000001</v>
      </c>
      <c r="N230" s="46">
        <v>0.22042329999999999</v>
      </c>
      <c r="O230" s="47">
        <v>2.7729048399146687E-2</v>
      </c>
      <c r="P230" s="43"/>
      <c r="Q230" s="124">
        <v>880</v>
      </c>
      <c r="R230" s="43">
        <v>0.84996899999999997</v>
      </c>
      <c r="S230" s="43">
        <v>0.89497700000000002</v>
      </c>
      <c r="T230" s="43">
        <v>0.88143099999999996</v>
      </c>
      <c r="U230" s="43">
        <v>0.90633300000000006</v>
      </c>
      <c r="V230" s="43">
        <v>0.89613600000000004</v>
      </c>
      <c r="W230" s="43">
        <v>0.85586899999999999</v>
      </c>
      <c r="X230" s="43">
        <v>0.91872299999999996</v>
      </c>
      <c r="Y230" s="43">
        <v>0.84811999999999999</v>
      </c>
      <c r="Z230" s="43">
        <v>0.90492600000000001</v>
      </c>
      <c r="AA230" s="43">
        <v>0.89545799999999998</v>
      </c>
      <c r="AB230" s="46">
        <v>0.88519419999999993</v>
      </c>
      <c r="AC230" s="47">
        <v>2.5321455613767557E-2</v>
      </c>
      <c r="AD230" s="275"/>
    </row>
    <row r="231" spans="2:30" x14ac:dyDescent="0.25">
      <c r="B231" s="274"/>
      <c r="C231" s="124">
        <v>884</v>
      </c>
      <c r="D231" s="43">
        <v>0.22898199999999999</v>
      </c>
      <c r="E231" s="43">
        <v>0.19783899999999999</v>
      </c>
      <c r="F231" s="43">
        <v>0.22994500000000001</v>
      </c>
      <c r="G231" s="43">
        <v>0.219361</v>
      </c>
      <c r="H231" s="43">
        <v>0.26540599999999998</v>
      </c>
      <c r="I231" s="43">
        <v>0.19989000000000001</v>
      </c>
      <c r="J231" s="43">
        <v>0.21118999999999999</v>
      </c>
      <c r="K231" s="43">
        <v>0.27401300000000001</v>
      </c>
      <c r="L231" s="43">
        <v>0.20766999999999999</v>
      </c>
      <c r="M231" s="43">
        <v>0.223913</v>
      </c>
      <c r="N231" s="46">
        <v>0.22582089999999999</v>
      </c>
      <c r="O231" s="47">
        <v>2.5735290290226261E-2</v>
      </c>
      <c r="P231" s="43"/>
      <c r="Q231" s="124">
        <v>884</v>
      </c>
      <c r="R231" s="43">
        <v>0.85780699999999999</v>
      </c>
      <c r="S231" s="43">
        <v>0.90421899999999999</v>
      </c>
      <c r="T231" s="43">
        <v>0.87167399999999995</v>
      </c>
      <c r="U231" s="43">
        <v>0.96528199999999997</v>
      </c>
      <c r="V231" s="43">
        <v>0.89196399999999998</v>
      </c>
      <c r="W231" s="43">
        <v>0.85202100000000003</v>
      </c>
      <c r="X231" s="43">
        <v>0.93815300000000001</v>
      </c>
      <c r="Y231" s="43">
        <v>0.85303799999999996</v>
      </c>
      <c r="Z231" s="43">
        <v>0.89631000000000005</v>
      </c>
      <c r="AA231" s="43">
        <v>0.88509800000000005</v>
      </c>
      <c r="AB231" s="46">
        <v>0.89155659999999981</v>
      </c>
      <c r="AC231" s="47">
        <v>3.7137236881000658E-2</v>
      </c>
      <c r="AD231" s="275"/>
    </row>
    <row r="232" spans="2:30" x14ac:dyDescent="0.25">
      <c r="B232" s="274"/>
      <c r="C232" s="124">
        <v>888</v>
      </c>
      <c r="D232" s="43">
        <v>0.218608</v>
      </c>
      <c r="E232" s="43">
        <v>0.22980999999999999</v>
      </c>
      <c r="F232" s="43">
        <v>0.198378</v>
      </c>
      <c r="G232" s="43">
        <v>0.21240100000000001</v>
      </c>
      <c r="H232" s="43">
        <v>0.27075399999999999</v>
      </c>
      <c r="I232" s="43">
        <v>0.21709999999999999</v>
      </c>
      <c r="J232" s="43">
        <v>0.176565</v>
      </c>
      <c r="K232" s="43">
        <v>0.25175599999999998</v>
      </c>
      <c r="L232" s="43">
        <v>0.21793599999999999</v>
      </c>
      <c r="M232" s="43">
        <v>0.198188</v>
      </c>
      <c r="N232" s="46">
        <v>0.2191496</v>
      </c>
      <c r="O232" s="47">
        <v>2.7030111530990473E-2</v>
      </c>
      <c r="P232" s="43"/>
      <c r="Q232" s="124">
        <v>888</v>
      </c>
      <c r="R232" s="43">
        <v>0.84754399999999996</v>
      </c>
      <c r="S232" s="43">
        <v>0.91299399999999997</v>
      </c>
      <c r="T232" s="43">
        <v>0.86751199999999995</v>
      </c>
      <c r="U232" s="43">
        <v>0.95306900000000006</v>
      </c>
      <c r="V232" s="43">
        <v>0.89932100000000004</v>
      </c>
      <c r="W232" s="43">
        <v>0.83911500000000006</v>
      </c>
      <c r="X232" s="43">
        <v>0.92612799999999995</v>
      </c>
      <c r="Y232" s="43">
        <v>0.83770999999999995</v>
      </c>
      <c r="Z232" s="43">
        <v>0.87878199999999995</v>
      </c>
      <c r="AA232" s="43">
        <v>0.88473999999999997</v>
      </c>
      <c r="AB232" s="46">
        <v>0.88469149999999996</v>
      </c>
      <c r="AC232" s="47">
        <v>3.8588995305944715E-2</v>
      </c>
      <c r="AD232" s="275"/>
    </row>
    <row r="233" spans="2:30" x14ac:dyDescent="0.25">
      <c r="B233" s="274"/>
      <c r="C233" s="124">
        <v>892</v>
      </c>
      <c r="D233" s="43">
        <v>0.23541000000000001</v>
      </c>
      <c r="E233" s="43">
        <v>0.20896899999999999</v>
      </c>
      <c r="F233" s="43">
        <v>0.196247</v>
      </c>
      <c r="G233" s="43">
        <v>0.212285</v>
      </c>
      <c r="H233" s="43">
        <v>0.26622099999999999</v>
      </c>
      <c r="I233" s="43">
        <v>0.22437000000000001</v>
      </c>
      <c r="J233" s="43">
        <v>0.187277</v>
      </c>
      <c r="K233" s="43">
        <v>0.227826</v>
      </c>
      <c r="L233" s="43">
        <v>0.198265</v>
      </c>
      <c r="M233" s="43">
        <v>0.25328200000000001</v>
      </c>
      <c r="N233" s="46">
        <v>0.22101519999999999</v>
      </c>
      <c r="O233" s="47">
        <v>2.5473715166814643E-2</v>
      </c>
      <c r="P233" s="43"/>
      <c r="Q233" s="124">
        <v>892</v>
      </c>
      <c r="R233" s="43">
        <v>0.87530300000000005</v>
      </c>
      <c r="S233" s="43">
        <v>0.92516799999999999</v>
      </c>
      <c r="T233" s="43">
        <v>0.88403500000000002</v>
      </c>
      <c r="U233" s="43">
        <v>0.94487399999999999</v>
      </c>
      <c r="V233" s="43">
        <v>0.89024899999999996</v>
      </c>
      <c r="W233" s="43">
        <v>0.87831999999999999</v>
      </c>
      <c r="X233" s="43">
        <v>0.91808800000000002</v>
      </c>
      <c r="Y233" s="43">
        <v>0.831542</v>
      </c>
      <c r="Z233" s="43">
        <v>0.89274299999999995</v>
      </c>
      <c r="AA233" s="43">
        <v>0.88414800000000004</v>
      </c>
      <c r="AB233" s="46">
        <v>0.89244699999999999</v>
      </c>
      <c r="AC233" s="47">
        <v>3.1312363383600841E-2</v>
      </c>
      <c r="AD233" s="275"/>
    </row>
    <row r="234" spans="2:30" x14ac:dyDescent="0.25">
      <c r="B234" s="274"/>
      <c r="C234" s="124">
        <v>896</v>
      </c>
      <c r="D234" s="43">
        <v>0.21237700000000001</v>
      </c>
      <c r="E234" s="43">
        <v>0.19678899999999999</v>
      </c>
      <c r="F234" s="43">
        <v>0.21126800000000001</v>
      </c>
      <c r="G234" s="43">
        <v>0.18976499999999999</v>
      </c>
      <c r="H234" s="43">
        <v>0.24019399999999999</v>
      </c>
      <c r="I234" s="43">
        <v>0.21865000000000001</v>
      </c>
      <c r="J234" s="43">
        <v>0.21126500000000001</v>
      </c>
      <c r="K234" s="43">
        <v>0.22678400000000001</v>
      </c>
      <c r="L234" s="43">
        <v>0.20083400000000001</v>
      </c>
      <c r="M234" s="43">
        <v>0.22311800000000001</v>
      </c>
      <c r="N234" s="46">
        <v>0.21310440000000003</v>
      </c>
      <c r="O234" s="47">
        <v>1.4984329601286808E-2</v>
      </c>
      <c r="P234" s="43"/>
      <c r="Q234" s="124">
        <v>896</v>
      </c>
      <c r="R234" s="43">
        <v>0.84845999999999999</v>
      </c>
      <c r="S234" s="43">
        <v>0.909196</v>
      </c>
      <c r="T234" s="43">
        <v>0.89916200000000002</v>
      </c>
      <c r="U234" s="43">
        <v>0.92313699999999999</v>
      </c>
      <c r="V234" s="43">
        <v>0.89355600000000002</v>
      </c>
      <c r="W234" s="43">
        <v>0.89926200000000001</v>
      </c>
      <c r="X234" s="43">
        <v>0.91920100000000005</v>
      </c>
      <c r="Y234" s="43">
        <v>0.82292699999999996</v>
      </c>
      <c r="Z234" s="43">
        <v>0.86396600000000001</v>
      </c>
      <c r="AA234" s="43">
        <v>0.87016400000000005</v>
      </c>
      <c r="AB234" s="46">
        <v>0.88490310000000016</v>
      </c>
      <c r="AC234" s="47">
        <v>3.2553253284938112E-2</v>
      </c>
      <c r="AD234" s="275"/>
    </row>
    <row r="235" spans="2:30" x14ac:dyDescent="0.25">
      <c r="B235" s="274"/>
      <c r="C235" s="124">
        <v>900</v>
      </c>
      <c r="D235" s="43">
        <v>0.192332</v>
      </c>
      <c r="E235" s="43">
        <v>0.25025900000000001</v>
      </c>
      <c r="F235" s="43">
        <v>0.19286600000000001</v>
      </c>
      <c r="G235" s="43">
        <v>0.20669100000000001</v>
      </c>
      <c r="H235" s="43">
        <v>0.25530700000000001</v>
      </c>
      <c r="I235" s="43">
        <v>0.20225799999999999</v>
      </c>
      <c r="J235" s="43">
        <v>0.214451</v>
      </c>
      <c r="K235" s="43">
        <v>0.20307600000000001</v>
      </c>
      <c r="L235" s="43">
        <v>0.212645</v>
      </c>
      <c r="M235" s="43">
        <v>0.226217</v>
      </c>
      <c r="N235" s="46">
        <v>0.21561020000000003</v>
      </c>
      <c r="O235" s="47">
        <v>2.2043211113124551E-2</v>
      </c>
      <c r="P235" s="43"/>
      <c r="Q235" s="124">
        <v>900</v>
      </c>
      <c r="R235" s="43">
        <v>0.85363800000000001</v>
      </c>
      <c r="S235" s="43">
        <v>0.89730100000000002</v>
      </c>
      <c r="T235" s="43">
        <v>0.90849199999999997</v>
      </c>
      <c r="U235" s="43">
        <v>0.92376599999999998</v>
      </c>
      <c r="V235" s="43">
        <v>0.89065399999999995</v>
      </c>
      <c r="W235" s="43">
        <v>0.86165199999999997</v>
      </c>
      <c r="X235" s="43">
        <v>0.92959499999999995</v>
      </c>
      <c r="Y235" s="43">
        <v>0.83071799999999996</v>
      </c>
      <c r="Z235" s="43">
        <v>0.88989499999999999</v>
      </c>
      <c r="AA235" s="43">
        <v>0.88915100000000002</v>
      </c>
      <c r="AB235" s="46">
        <v>0.8874862</v>
      </c>
      <c r="AC235" s="47">
        <v>3.1057818403029461E-2</v>
      </c>
      <c r="AD235" s="275"/>
    </row>
    <row r="236" spans="2:30" x14ac:dyDescent="0.25">
      <c r="B236" s="274"/>
      <c r="C236" s="124">
        <v>904</v>
      </c>
      <c r="D236" s="43">
        <v>0.18226700000000001</v>
      </c>
      <c r="E236" s="43">
        <v>0.19283600000000001</v>
      </c>
      <c r="F236" s="43">
        <v>0.18360000000000001</v>
      </c>
      <c r="G236" s="43">
        <v>0.19701399999999999</v>
      </c>
      <c r="H236" s="43">
        <v>0.26620700000000003</v>
      </c>
      <c r="I236" s="43">
        <v>0.244531</v>
      </c>
      <c r="J236" s="43">
        <v>0.19447300000000001</v>
      </c>
      <c r="K236" s="43">
        <v>0.22572</v>
      </c>
      <c r="L236" s="43">
        <v>0.17482200000000001</v>
      </c>
      <c r="M236" s="43">
        <v>0.217001</v>
      </c>
      <c r="N236" s="46">
        <v>0.20784710000000001</v>
      </c>
      <c r="O236" s="47">
        <v>2.9831559017814209E-2</v>
      </c>
      <c r="P236" s="43"/>
      <c r="Q236" s="124">
        <v>904</v>
      </c>
      <c r="R236" s="43">
        <v>0.82834700000000006</v>
      </c>
      <c r="S236" s="43">
        <v>0.88778100000000004</v>
      </c>
      <c r="T236" s="43">
        <v>0.90017199999999997</v>
      </c>
      <c r="U236" s="43">
        <v>0.91055799999999998</v>
      </c>
      <c r="V236" s="43">
        <v>0.88517299999999999</v>
      </c>
      <c r="W236" s="43">
        <v>0.90173700000000001</v>
      </c>
      <c r="X236" s="43">
        <v>0.934863</v>
      </c>
      <c r="Y236" s="43">
        <v>0.85300699999999996</v>
      </c>
      <c r="Z236" s="43">
        <v>0.89244900000000005</v>
      </c>
      <c r="AA236" s="43">
        <v>0.86543199999999998</v>
      </c>
      <c r="AB236" s="46">
        <v>0.8859518999999999</v>
      </c>
      <c r="AC236" s="47">
        <v>3.0404784570305154E-2</v>
      </c>
      <c r="AD236" s="275"/>
    </row>
    <row r="237" spans="2:30" x14ac:dyDescent="0.25">
      <c r="B237" s="274"/>
      <c r="C237" s="124">
        <v>908</v>
      </c>
      <c r="D237" s="43">
        <v>0.245813</v>
      </c>
      <c r="E237" s="43">
        <v>0.22247400000000001</v>
      </c>
      <c r="F237" s="43">
        <v>0.20783799999999999</v>
      </c>
      <c r="G237" s="43">
        <v>0.22412099999999999</v>
      </c>
      <c r="H237" s="43">
        <v>0.28080300000000002</v>
      </c>
      <c r="I237" s="43">
        <v>0.224937</v>
      </c>
      <c r="J237" s="43">
        <v>0.19991700000000001</v>
      </c>
      <c r="K237" s="43">
        <v>0.22921900000000001</v>
      </c>
      <c r="L237" s="43">
        <v>0.203098</v>
      </c>
      <c r="M237" s="43">
        <v>0.212756</v>
      </c>
      <c r="N237" s="46">
        <v>0.22509760000000001</v>
      </c>
      <c r="O237" s="47">
        <v>2.3863784836255657E-2</v>
      </c>
      <c r="P237" s="43"/>
      <c r="Q237" s="124">
        <v>908</v>
      </c>
      <c r="R237" s="43">
        <v>0.83732099999999998</v>
      </c>
      <c r="S237" s="43">
        <v>0.87827699999999997</v>
      </c>
      <c r="T237" s="43">
        <v>0.87911399999999995</v>
      </c>
      <c r="U237" s="43">
        <v>0.93663600000000002</v>
      </c>
      <c r="V237" s="43">
        <v>0.89374100000000001</v>
      </c>
      <c r="W237" s="43">
        <v>0.89657699999999996</v>
      </c>
      <c r="X237" s="43">
        <v>0.93634200000000001</v>
      </c>
      <c r="Y237" s="43">
        <v>0.82373099999999999</v>
      </c>
      <c r="Z237" s="43">
        <v>0.86907800000000002</v>
      </c>
      <c r="AA237" s="43">
        <v>0.87857700000000005</v>
      </c>
      <c r="AB237" s="46">
        <v>0.88293939999999993</v>
      </c>
      <c r="AC237" s="47">
        <v>3.6319622621632214E-2</v>
      </c>
      <c r="AD237" s="275"/>
    </row>
    <row r="238" spans="2:30" x14ac:dyDescent="0.25">
      <c r="B238" s="274"/>
      <c r="C238" s="124">
        <v>912</v>
      </c>
      <c r="D238" s="43">
        <v>0.21623899999999999</v>
      </c>
      <c r="E238" s="43">
        <v>0.242894</v>
      </c>
      <c r="F238" s="43">
        <v>0.211869</v>
      </c>
      <c r="G238" s="43">
        <v>0.201297</v>
      </c>
      <c r="H238" s="43">
        <v>0.265928</v>
      </c>
      <c r="I238" s="43">
        <v>0.20977000000000001</v>
      </c>
      <c r="J238" s="43">
        <v>0.120563</v>
      </c>
      <c r="K238" s="43">
        <v>0.22394800000000001</v>
      </c>
      <c r="L238" s="43">
        <v>0.21370500000000001</v>
      </c>
      <c r="M238" s="43">
        <v>0.212837</v>
      </c>
      <c r="N238" s="46">
        <v>0.21190500000000001</v>
      </c>
      <c r="O238" s="47">
        <v>3.7278499653881532E-2</v>
      </c>
      <c r="P238" s="43"/>
      <c r="Q238" s="124">
        <v>912</v>
      </c>
      <c r="R238" s="43">
        <v>0.82972999999999997</v>
      </c>
      <c r="S238" s="43">
        <v>0.90110500000000004</v>
      </c>
      <c r="T238" s="43">
        <v>0.86058400000000002</v>
      </c>
      <c r="U238" s="43">
        <v>0.92500599999999999</v>
      </c>
      <c r="V238" s="43">
        <v>0.89996900000000002</v>
      </c>
      <c r="W238" s="43">
        <v>0.90134999999999998</v>
      </c>
      <c r="X238" s="43">
        <v>0.91913100000000003</v>
      </c>
      <c r="Y238" s="43">
        <v>0.83110899999999999</v>
      </c>
      <c r="Z238" s="43">
        <v>0.90546099999999996</v>
      </c>
      <c r="AA238" s="43">
        <v>0.87175499999999995</v>
      </c>
      <c r="AB238" s="46">
        <v>0.88451999999999997</v>
      </c>
      <c r="AC238" s="47">
        <v>3.4420765802701793E-2</v>
      </c>
      <c r="AD238" s="275"/>
    </row>
    <row r="239" spans="2:30" x14ac:dyDescent="0.25">
      <c r="B239" s="274"/>
      <c r="C239" s="124">
        <v>916</v>
      </c>
      <c r="D239" s="43">
        <v>0.23952599999999999</v>
      </c>
      <c r="E239" s="43">
        <v>0.219643</v>
      </c>
      <c r="F239" s="43">
        <v>0.21425</v>
      </c>
      <c r="G239" s="43">
        <v>0.20455999999999999</v>
      </c>
      <c r="H239" s="43">
        <v>0.27110299999999998</v>
      </c>
      <c r="I239" s="43">
        <v>0.18485499999999999</v>
      </c>
      <c r="J239" s="43">
        <v>0.15926299999999999</v>
      </c>
      <c r="K239" s="43">
        <v>0.25109399999999998</v>
      </c>
      <c r="L239" s="43">
        <v>0.17999200000000001</v>
      </c>
      <c r="M239" s="43">
        <v>0.21043600000000001</v>
      </c>
      <c r="N239" s="46">
        <v>0.21347219999999995</v>
      </c>
      <c r="O239" s="47">
        <v>3.4028328550717545E-2</v>
      </c>
      <c r="P239" s="43"/>
      <c r="Q239" s="124">
        <v>916</v>
      </c>
      <c r="R239" s="43">
        <v>0.81979500000000005</v>
      </c>
      <c r="S239" s="43">
        <v>0.88623799999999997</v>
      </c>
      <c r="T239" s="43">
        <v>0.89631899999999998</v>
      </c>
      <c r="U239" s="43">
        <v>0.932666</v>
      </c>
      <c r="V239" s="43">
        <v>0.89107199999999998</v>
      </c>
      <c r="W239" s="43">
        <v>0.86844699999999997</v>
      </c>
      <c r="X239" s="43">
        <v>0.92815700000000001</v>
      </c>
      <c r="Y239" s="43">
        <v>0.83528400000000003</v>
      </c>
      <c r="Z239" s="43">
        <v>0.91050699999999996</v>
      </c>
      <c r="AA239" s="43">
        <v>0.87806700000000004</v>
      </c>
      <c r="AB239" s="46">
        <v>0.88465519999999986</v>
      </c>
      <c r="AC239" s="47">
        <v>3.6508682303133179E-2</v>
      </c>
      <c r="AD239" s="275"/>
    </row>
    <row r="240" spans="2:30" x14ac:dyDescent="0.25">
      <c r="B240" s="274"/>
      <c r="C240" s="124">
        <v>920</v>
      </c>
      <c r="D240" s="43">
        <v>0.20592099999999999</v>
      </c>
      <c r="E240" s="43">
        <v>0.20758599999999999</v>
      </c>
      <c r="F240" s="43">
        <v>0.20515900000000001</v>
      </c>
      <c r="G240" s="43">
        <v>0.22148899999999999</v>
      </c>
      <c r="H240" s="43">
        <v>0.295122</v>
      </c>
      <c r="I240" s="43">
        <v>0.21481900000000001</v>
      </c>
      <c r="J240" s="43">
        <v>0.16528000000000001</v>
      </c>
      <c r="K240" s="43">
        <v>0.26744699999999999</v>
      </c>
      <c r="L240" s="43">
        <v>0.16966999999999999</v>
      </c>
      <c r="M240" s="43">
        <v>0.24424000000000001</v>
      </c>
      <c r="N240" s="46">
        <v>0.21967330000000002</v>
      </c>
      <c r="O240" s="47">
        <v>4.0290708970486394E-2</v>
      </c>
      <c r="P240" s="43"/>
      <c r="Q240" s="124">
        <v>920</v>
      </c>
      <c r="R240" s="43">
        <v>0.82827399999999995</v>
      </c>
      <c r="S240" s="43">
        <v>0.87328899999999998</v>
      </c>
      <c r="T240" s="43">
        <v>0.865981</v>
      </c>
      <c r="U240" s="43">
        <v>0.93594599999999994</v>
      </c>
      <c r="V240" s="43">
        <v>0.89484200000000003</v>
      </c>
      <c r="W240" s="43">
        <v>0.86537200000000003</v>
      </c>
      <c r="X240" s="43">
        <v>0.92718100000000003</v>
      </c>
      <c r="Y240" s="43">
        <v>0.83940599999999999</v>
      </c>
      <c r="Z240" s="43">
        <v>0.900065</v>
      </c>
      <c r="AA240" s="43">
        <v>0.87415799999999999</v>
      </c>
      <c r="AB240" s="46">
        <v>0.88045139999999988</v>
      </c>
      <c r="AC240" s="47">
        <v>3.4624946672080881E-2</v>
      </c>
      <c r="AD240" s="275"/>
    </row>
    <row r="241" spans="2:30" x14ac:dyDescent="0.25">
      <c r="B241" s="274"/>
      <c r="C241" s="124">
        <v>924</v>
      </c>
      <c r="D241" s="43">
        <v>0.23250699999999999</v>
      </c>
      <c r="E241" s="43">
        <v>0.199657</v>
      </c>
      <c r="F241" s="43">
        <v>0.20760000000000001</v>
      </c>
      <c r="G241" s="43">
        <v>0.21603800000000001</v>
      </c>
      <c r="H241" s="43">
        <v>0.26384400000000002</v>
      </c>
      <c r="I241" s="43">
        <v>0.23291600000000001</v>
      </c>
      <c r="J241" s="43">
        <v>0.143734</v>
      </c>
      <c r="K241" s="43">
        <v>0.252164</v>
      </c>
      <c r="L241" s="43">
        <v>0.20349400000000001</v>
      </c>
      <c r="M241" s="43">
        <v>0.251031</v>
      </c>
      <c r="N241" s="46">
        <v>0.22029850000000001</v>
      </c>
      <c r="O241" s="47">
        <v>3.4823914453050005E-2</v>
      </c>
      <c r="P241" s="43"/>
      <c r="Q241" s="124">
        <v>924</v>
      </c>
      <c r="R241" s="43">
        <v>0.83987000000000001</v>
      </c>
      <c r="S241" s="43">
        <v>0.88733499999999998</v>
      </c>
      <c r="T241" s="43">
        <v>0.877355</v>
      </c>
      <c r="U241" s="43">
        <v>0.90088900000000005</v>
      </c>
      <c r="V241" s="43">
        <v>0.88495299999999999</v>
      </c>
      <c r="W241" s="43">
        <v>0.87967499999999998</v>
      </c>
      <c r="X241" s="43">
        <v>0.92883400000000005</v>
      </c>
      <c r="Y241" s="43">
        <v>0.83421100000000004</v>
      </c>
      <c r="Z241" s="43">
        <v>0.95594999999999997</v>
      </c>
      <c r="AA241" s="43">
        <v>0.88648400000000005</v>
      </c>
      <c r="AB241" s="46">
        <v>0.8875556</v>
      </c>
      <c r="AC241" s="47">
        <v>3.6290753680670661E-2</v>
      </c>
      <c r="AD241" s="275"/>
    </row>
    <row r="242" spans="2:30" x14ac:dyDescent="0.25">
      <c r="B242" s="274"/>
      <c r="C242" s="124">
        <v>928</v>
      </c>
      <c r="D242" s="43">
        <v>0.26645099999999999</v>
      </c>
      <c r="E242" s="43">
        <v>0.211698</v>
      </c>
      <c r="F242" s="43">
        <v>0.191024</v>
      </c>
      <c r="G242" s="43">
        <v>0.208319</v>
      </c>
      <c r="H242" s="43">
        <v>0.28398699999999999</v>
      </c>
      <c r="I242" s="43">
        <v>0.242506</v>
      </c>
      <c r="J242" s="43">
        <v>0.22685900000000001</v>
      </c>
      <c r="K242" s="43">
        <v>0.23949899999999999</v>
      </c>
      <c r="L242" s="43">
        <v>0.156919</v>
      </c>
      <c r="M242" s="43">
        <v>0.245841</v>
      </c>
      <c r="N242" s="46">
        <v>0.22731029999999999</v>
      </c>
      <c r="O242" s="47">
        <v>3.7033544869032778E-2</v>
      </c>
      <c r="P242" s="43"/>
      <c r="Q242" s="124">
        <v>928</v>
      </c>
      <c r="R242" s="43">
        <v>0.84948199999999996</v>
      </c>
      <c r="S242" s="43">
        <v>0.90377099999999999</v>
      </c>
      <c r="T242" s="43">
        <v>0.85674099999999997</v>
      </c>
      <c r="U242" s="43">
        <v>0.91512899999999997</v>
      </c>
      <c r="V242" s="43">
        <v>0.89803699999999997</v>
      </c>
      <c r="W242" s="43">
        <v>0.879023</v>
      </c>
      <c r="X242" s="43">
        <v>0.91553300000000004</v>
      </c>
      <c r="Y242" s="43">
        <v>0.83371799999999996</v>
      </c>
      <c r="Z242" s="43">
        <v>0.88339299999999998</v>
      </c>
      <c r="AA242" s="43">
        <v>0.88702700000000001</v>
      </c>
      <c r="AB242" s="46">
        <v>0.88218540000000001</v>
      </c>
      <c r="AC242" s="47">
        <v>2.7919474375026811E-2</v>
      </c>
      <c r="AD242" s="275"/>
    </row>
    <row r="243" spans="2:30" x14ac:dyDescent="0.25">
      <c r="B243" s="274"/>
      <c r="C243" s="124">
        <v>932</v>
      </c>
      <c r="D243" s="43">
        <v>0.21990399999999999</v>
      </c>
      <c r="E243" s="43">
        <v>0.17150299999999999</v>
      </c>
      <c r="F243" s="43">
        <v>0.19805700000000001</v>
      </c>
      <c r="G243" s="43">
        <v>0.21601300000000001</v>
      </c>
      <c r="H243" s="43">
        <v>0.279866</v>
      </c>
      <c r="I243" s="43">
        <v>0.221778</v>
      </c>
      <c r="J243" s="43">
        <v>0.20958499999999999</v>
      </c>
      <c r="K243" s="43">
        <v>0.248173</v>
      </c>
      <c r="L243" s="43">
        <v>0.188802</v>
      </c>
      <c r="M243" s="43">
        <v>0.22559100000000001</v>
      </c>
      <c r="N243" s="46">
        <v>0.21792719999999996</v>
      </c>
      <c r="O243" s="47">
        <v>3.0368584870992678E-2</v>
      </c>
      <c r="P243" s="43"/>
      <c r="Q243" s="124">
        <v>932</v>
      </c>
      <c r="R243" s="43">
        <v>0.82828100000000004</v>
      </c>
      <c r="S243" s="43">
        <v>0.88044699999999998</v>
      </c>
      <c r="T243" s="43">
        <v>0.89437500000000003</v>
      </c>
      <c r="U243" s="43">
        <v>0.91366599999999998</v>
      </c>
      <c r="V243" s="43">
        <v>0.88921099999999997</v>
      </c>
      <c r="W243" s="43">
        <v>0.87372399999999995</v>
      </c>
      <c r="X243" s="43">
        <v>0.91560900000000001</v>
      </c>
      <c r="Y243" s="43">
        <v>0.836843</v>
      </c>
      <c r="Z243" s="43">
        <v>0.916767</v>
      </c>
      <c r="AA243" s="43">
        <v>0.88126000000000004</v>
      </c>
      <c r="AB243" s="46">
        <v>0.88301830000000003</v>
      </c>
      <c r="AC243" s="47">
        <v>3.0789882389620556E-2</v>
      </c>
      <c r="AD243" s="275"/>
    </row>
    <row r="244" spans="2:30" x14ac:dyDescent="0.25">
      <c r="B244" s="274"/>
      <c r="C244" s="124">
        <v>936</v>
      </c>
      <c r="D244" s="43">
        <v>0.20248099999999999</v>
      </c>
      <c r="E244" s="43">
        <v>0.20154</v>
      </c>
      <c r="F244" s="43">
        <v>0.197217</v>
      </c>
      <c r="G244" s="43">
        <v>0.22223999999999999</v>
      </c>
      <c r="H244" s="43">
        <v>0.27546799999999999</v>
      </c>
      <c r="I244" s="43">
        <v>0.211871</v>
      </c>
      <c r="J244" s="43">
        <v>0.189251</v>
      </c>
      <c r="K244" s="43">
        <v>0.236536</v>
      </c>
      <c r="L244" s="43">
        <v>0.22190299999999999</v>
      </c>
      <c r="M244" s="43">
        <v>0.248807</v>
      </c>
      <c r="N244" s="46">
        <v>0.22073140000000002</v>
      </c>
      <c r="O244" s="47">
        <v>2.6586556357176341E-2</v>
      </c>
      <c r="P244" s="43"/>
      <c r="Q244" s="124">
        <v>936</v>
      </c>
      <c r="R244" s="43">
        <v>0.83463699999999996</v>
      </c>
      <c r="S244" s="43">
        <v>0.89435299999999995</v>
      </c>
      <c r="T244" s="43">
        <v>0.90408200000000005</v>
      </c>
      <c r="U244" s="43">
        <v>0.89115</v>
      </c>
      <c r="V244" s="43">
        <v>0.89296200000000003</v>
      </c>
      <c r="W244" s="43">
        <v>0.87967700000000004</v>
      </c>
      <c r="X244" s="43">
        <v>0.92177600000000004</v>
      </c>
      <c r="Y244" s="43">
        <v>0.82739799999999997</v>
      </c>
      <c r="Z244" s="43">
        <v>0.83856799999999998</v>
      </c>
      <c r="AA244" s="43">
        <v>0.87925699999999996</v>
      </c>
      <c r="AB244" s="46">
        <v>0.87638600000000011</v>
      </c>
      <c r="AC244" s="47">
        <v>3.203288356950993E-2</v>
      </c>
      <c r="AD244" s="275"/>
    </row>
    <row r="245" spans="2:30" x14ac:dyDescent="0.25">
      <c r="B245" s="274"/>
      <c r="C245" s="124">
        <v>940</v>
      </c>
      <c r="D245" s="43">
        <v>0.26428000000000001</v>
      </c>
      <c r="E245" s="43">
        <v>0.18834600000000001</v>
      </c>
      <c r="F245" s="43">
        <v>0.195603</v>
      </c>
      <c r="G245" s="43">
        <v>0.22148999999999999</v>
      </c>
      <c r="H245" s="43">
        <v>0.26550299999999999</v>
      </c>
      <c r="I245" s="43">
        <v>0.225191</v>
      </c>
      <c r="J245" s="43">
        <v>0.14647499999999999</v>
      </c>
      <c r="K245" s="43">
        <v>0.23704900000000001</v>
      </c>
      <c r="L245" s="43">
        <v>0.22725999999999999</v>
      </c>
      <c r="M245" s="43">
        <v>0.25320799999999999</v>
      </c>
      <c r="N245" s="46">
        <v>0.22244049999999999</v>
      </c>
      <c r="O245" s="47">
        <v>3.7193353352596797E-2</v>
      </c>
      <c r="P245" s="43"/>
      <c r="Q245" s="124">
        <v>940</v>
      </c>
      <c r="R245" s="43">
        <v>0.83218099999999995</v>
      </c>
      <c r="S245" s="43">
        <v>0.88828799999999997</v>
      </c>
      <c r="T245" s="43">
        <v>0.88565499999999997</v>
      </c>
      <c r="U245" s="43">
        <v>0.89511399999999997</v>
      </c>
      <c r="V245" s="43">
        <v>0.88800000000000001</v>
      </c>
      <c r="W245" s="43">
        <v>0.88356800000000002</v>
      </c>
      <c r="X245" s="43">
        <v>0.91744599999999998</v>
      </c>
      <c r="Y245" s="43">
        <v>0.82827600000000001</v>
      </c>
      <c r="Z245" s="43">
        <v>0.92529600000000001</v>
      </c>
      <c r="AA245" s="43">
        <v>0.86944200000000005</v>
      </c>
      <c r="AB245" s="46">
        <v>0.88132660000000007</v>
      </c>
      <c r="AC245" s="47">
        <v>3.1474267702009805E-2</v>
      </c>
      <c r="AD245" s="275"/>
    </row>
    <row r="246" spans="2:30" x14ac:dyDescent="0.25">
      <c r="B246" s="274"/>
      <c r="C246" s="124">
        <v>944</v>
      </c>
      <c r="D246" s="43">
        <v>0.28246399999999999</v>
      </c>
      <c r="E246" s="43">
        <v>0.21156800000000001</v>
      </c>
      <c r="F246" s="43">
        <v>0.20898900000000001</v>
      </c>
      <c r="G246" s="43">
        <v>0.21670700000000001</v>
      </c>
      <c r="H246" s="43">
        <v>0.26237700000000003</v>
      </c>
      <c r="I246" s="43">
        <v>0.21500900000000001</v>
      </c>
      <c r="J246" s="43">
        <v>0.18712000000000001</v>
      </c>
      <c r="K246" s="43">
        <v>0.25004799999999999</v>
      </c>
      <c r="L246" s="43">
        <v>0.23186899999999999</v>
      </c>
      <c r="M246" s="43">
        <v>0.26194699999999999</v>
      </c>
      <c r="N246" s="46">
        <v>0.23280980000000001</v>
      </c>
      <c r="O246" s="47">
        <v>3.0127777905300569E-2</v>
      </c>
      <c r="P246" s="43"/>
      <c r="Q246" s="124">
        <v>944</v>
      </c>
      <c r="R246" s="43">
        <v>0.85227799999999998</v>
      </c>
      <c r="S246" s="43">
        <v>0.89063499999999995</v>
      </c>
      <c r="T246" s="43">
        <v>0.88691600000000004</v>
      </c>
      <c r="U246" s="43">
        <v>0.96604999999999996</v>
      </c>
      <c r="V246" s="43">
        <v>0.89041300000000001</v>
      </c>
      <c r="W246" s="43">
        <v>0.85858199999999996</v>
      </c>
      <c r="X246" s="43">
        <v>0.91358700000000004</v>
      </c>
      <c r="Y246" s="43">
        <v>0.82457000000000003</v>
      </c>
      <c r="Z246" s="43">
        <v>0.90351300000000001</v>
      </c>
      <c r="AA246" s="43">
        <v>0.87249399999999999</v>
      </c>
      <c r="AB246" s="46">
        <v>0.88590380000000002</v>
      </c>
      <c r="AC246" s="47">
        <v>3.8531994624381088E-2</v>
      </c>
      <c r="AD246" s="275"/>
    </row>
    <row r="247" spans="2:30" x14ac:dyDescent="0.25">
      <c r="B247" s="274"/>
      <c r="C247" s="124">
        <v>948</v>
      </c>
      <c r="D247" s="43">
        <v>0.20910599999999999</v>
      </c>
      <c r="E247" s="43">
        <v>0.21203900000000001</v>
      </c>
      <c r="F247" s="43">
        <v>0.189608</v>
      </c>
      <c r="G247" s="43">
        <v>0.19751099999999999</v>
      </c>
      <c r="H247" s="43">
        <v>0.25088899999999997</v>
      </c>
      <c r="I247" s="43">
        <v>0.213393</v>
      </c>
      <c r="J247" s="43">
        <v>0.19064</v>
      </c>
      <c r="K247" s="43">
        <v>0.25109900000000002</v>
      </c>
      <c r="L247" s="43">
        <v>0.235512</v>
      </c>
      <c r="M247" s="43">
        <v>0.23514099999999999</v>
      </c>
      <c r="N247" s="46">
        <v>0.21849379999999999</v>
      </c>
      <c r="O247" s="47">
        <v>2.3299049464636262E-2</v>
      </c>
      <c r="P247" s="43"/>
      <c r="Q247" s="124">
        <v>948</v>
      </c>
      <c r="R247" s="43">
        <v>0.84611499999999995</v>
      </c>
      <c r="S247" s="43">
        <v>0.90237199999999995</v>
      </c>
      <c r="T247" s="43">
        <v>0.85399400000000003</v>
      </c>
      <c r="U247" s="43">
        <v>0.93405000000000005</v>
      </c>
      <c r="V247" s="43">
        <v>0.88469500000000001</v>
      </c>
      <c r="W247" s="43">
        <v>0.888764</v>
      </c>
      <c r="X247" s="43">
        <v>0.91557900000000003</v>
      </c>
      <c r="Y247" s="43">
        <v>0.83387100000000003</v>
      </c>
      <c r="Z247" s="43">
        <v>0.93715099999999996</v>
      </c>
      <c r="AA247" s="43">
        <v>0.87921499999999997</v>
      </c>
      <c r="AB247" s="46">
        <v>0.88758060000000005</v>
      </c>
      <c r="AC247" s="47">
        <v>3.5638949994508971E-2</v>
      </c>
      <c r="AD247" s="275"/>
    </row>
    <row r="248" spans="2:30" x14ac:dyDescent="0.25">
      <c r="B248" s="274"/>
      <c r="C248" s="124">
        <v>952</v>
      </c>
      <c r="D248" s="43">
        <v>0.209755</v>
      </c>
      <c r="E248" s="43">
        <v>0.211953</v>
      </c>
      <c r="F248" s="43">
        <v>0.211781</v>
      </c>
      <c r="G248" s="43">
        <v>0.22572600000000001</v>
      </c>
      <c r="H248" s="43">
        <v>0.24584300000000001</v>
      </c>
      <c r="I248" s="43">
        <v>0.218552</v>
      </c>
      <c r="J248" s="43">
        <v>0.17233699999999999</v>
      </c>
      <c r="K248" s="43">
        <v>0.26077899999999998</v>
      </c>
      <c r="L248" s="43">
        <v>0.20230500000000001</v>
      </c>
      <c r="M248" s="43">
        <v>0.221082</v>
      </c>
      <c r="N248" s="46">
        <v>0.21801129999999999</v>
      </c>
      <c r="O248" s="47">
        <v>2.3919851137821888E-2</v>
      </c>
      <c r="P248" s="43"/>
      <c r="Q248" s="124">
        <v>952</v>
      </c>
      <c r="R248" s="43">
        <v>0.83492999999999995</v>
      </c>
      <c r="S248" s="43">
        <v>0.880301</v>
      </c>
      <c r="T248" s="43">
        <v>0.87582499999999996</v>
      </c>
      <c r="U248" s="43">
        <v>0.92499100000000001</v>
      </c>
      <c r="V248" s="43">
        <v>0.88229199999999997</v>
      </c>
      <c r="W248" s="43">
        <v>0.90421700000000005</v>
      </c>
      <c r="X248" s="43">
        <v>0.91833200000000004</v>
      </c>
      <c r="Y248" s="43">
        <v>0.83434799999999998</v>
      </c>
      <c r="Z248" s="43">
        <v>0.88109000000000004</v>
      </c>
      <c r="AA248" s="43">
        <v>0.87249299999999996</v>
      </c>
      <c r="AB248" s="46">
        <v>0.88088190000000011</v>
      </c>
      <c r="AC248" s="47">
        <v>3.0309414673955343E-2</v>
      </c>
      <c r="AD248" s="275"/>
    </row>
    <row r="249" spans="2:30" x14ac:dyDescent="0.25">
      <c r="B249" s="274"/>
      <c r="C249" s="124">
        <v>956</v>
      </c>
      <c r="D249" s="43">
        <v>0.25692100000000001</v>
      </c>
      <c r="E249" s="43">
        <v>0.218165</v>
      </c>
      <c r="F249" s="43">
        <v>0.206124</v>
      </c>
      <c r="G249" s="43">
        <v>0.220029</v>
      </c>
      <c r="H249" s="43">
        <v>0.26733099999999999</v>
      </c>
      <c r="I249" s="43">
        <v>0.216392</v>
      </c>
      <c r="J249" s="43">
        <v>0.179312</v>
      </c>
      <c r="K249" s="43">
        <v>0.26560499999999998</v>
      </c>
      <c r="L249" s="43">
        <v>0.181063</v>
      </c>
      <c r="M249" s="43">
        <v>0.24357000000000001</v>
      </c>
      <c r="N249" s="46">
        <v>0.22545119999999996</v>
      </c>
      <c r="O249" s="47">
        <v>3.218371108288607E-2</v>
      </c>
      <c r="P249" s="43"/>
      <c r="Q249" s="124">
        <v>956</v>
      </c>
      <c r="R249" s="43">
        <v>0.84659899999999999</v>
      </c>
      <c r="S249" s="43">
        <v>0.90802799999999995</v>
      </c>
      <c r="T249" s="43">
        <v>0.88355799999999995</v>
      </c>
      <c r="U249" s="43">
        <v>0.95134399999999997</v>
      </c>
      <c r="V249" s="43">
        <v>0.88384300000000005</v>
      </c>
      <c r="W249" s="43">
        <v>0.90390800000000004</v>
      </c>
      <c r="X249" s="43">
        <v>0.91781000000000001</v>
      </c>
      <c r="Y249" s="43">
        <v>0.86363999999999996</v>
      </c>
      <c r="Z249" s="43">
        <v>0.86361100000000002</v>
      </c>
      <c r="AA249" s="43">
        <v>0.88314800000000004</v>
      </c>
      <c r="AB249" s="46">
        <v>0.89054890000000009</v>
      </c>
      <c r="AC249" s="47">
        <v>3.0646994434655052E-2</v>
      </c>
      <c r="AD249" s="275"/>
    </row>
    <row r="250" spans="2:30" x14ac:dyDescent="0.25">
      <c r="B250" s="274"/>
      <c r="C250" s="124">
        <v>960</v>
      </c>
      <c r="D250" s="43">
        <v>0.22892599999999999</v>
      </c>
      <c r="E250" s="43">
        <v>0.201902</v>
      </c>
      <c r="F250" s="43">
        <v>0.19664400000000001</v>
      </c>
      <c r="G250" s="43">
        <v>0.22294800000000001</v>
      </c>
      <c r="H250" s="43">
        <v>0.247585</v>
      </c>
      <c r="I250" s="43">
        <v>0.22841</v>
      </c>
      <c r="J250" s="43">
        <v>0.16788900000000001</v>
      </c>
      <c r="K250" s="43">
        <v>0.24386099999999999</v>
      </c>
      <c r="L250" s="43">
        <v>0.233462</v>
      </c>
      <c r="M250" s="43">
        <v>0.201762</v>
      </c>
      <c r="N250" s="46">
        <v>0.21733890000000003</v>
      </c>
      <c r="O250" s="47">
        <v>2.4767819719457435E-2</v>
      </c>
      <c r="P250" s="43"/>
      <c r="Q250" s="124">
        <v>960</v>
      </c>
      <c r="R250" s="43">
        <v>0.85326100000000005</v>
      </c>
      <c r="S250" s="43">
        <v>0.91666000000000003</v>
      </c>
      <c r="T250" s="43">
        <v>0.87510200000000005</v>
      </c>
      <c r="U250" s="43">
        <v>0.92463200000000001</v>
      </c>
      <c r="V250" s="43">
        <v>0.879745</v>
      </c>
      <c r="W250" s="43">
        <v>0.92933299999999996</v>
      </c>
      <c r="X250" s="43">
        <v>0.91609499999999999</v>
      </c>
      <c r="Y250" s="43">
        <v>0.84989499999999996</v>
      </c>
      <c r="Z250" s="43">
        <v>0.88347600000000004</v>
      </c>
      <c r="AA250" s="43">
        <v>0.86197100000000004</v>
      </c>
      <c r="AB250" s="46">
        <v>0.88901700000000017</v>
      </c>
      <c r="AC250" s="47">
        <v>3.0261765462194841E-2</v>
      </c>
      <c r="AD250" s="275"/>
    </row>
    <row r="251" spans="2:30" x14ac:dyDescent="0.25">
      <c r="B251" s="274"/>
      <c r="C251" s="124">
        <v>964</v>
      </c>
      <c r="D251" s="43">
        <v>0.27510600000000002</v>
      </c>
      <c r="E251" s="43">
        <v>0.20699100000000001</v>
      </c>
      <c r="F251" s="43">
        <v>0.206231</v>
      </c>
      <c r="G251" s="43">
        <v>0.178314</v>
      </c>
      <c r="H251" s="43">
        <v>0.24329000000000001</v>
      </c>
      <c r="I251" s="43">
        <v>0.22864000000000001</v>
      </c>
      <c r="J251" s="43">
        <v>0.19833700000000001</v>
      </c>
      <c r="K251" s="43">
        <v>0.24571399999999999</v>
      </c>
      <c r="L251" s="43">
        <v>0.19243399999999999</v>
      </c>
      <c r="M251" s="43">
        <v>0.21118700000000001</v>
      </c>
      <c r="N251" s="46">
        <v>0.21862440000000002</v>
      </c>
      <c r="O251" s="47">
        <v>2.9248766185563428E-2</v>
      </c>
      <c r="P251" s="43"/>
      <c r="Q251" s="124">
        <v>964</v>
      </c>
      <c r="R251" s="43">
        <v>0.82299999999999995</v>
      </c>
      <c r="S251" s="43">
        <v>0.86465499999999995</v>
      </c>
      <c r="T251" s="43">
        <v>0.88203699999999996</v>
      </c>
      <c r="U251" s="43">
        <v>0.926315</v>
      </c>
      <c r="V251" s="43">
        <v>0.88117299999999998</v>
      </c>
      <c r="W251" s="43">
        <v>0.90294799999999997</v>
      </c>
      <c r="X251" s="43">
        <v>0.91902899999999998</v>
      </c>
      <c r="Y251" s="43">
        <v>0.83011000000000001</v>
      </c>
      <c r="Z251" s="43">
        <v>0.93259300000000001</v>
      </c>
      <c r="AA251" s="43">
        <v>0.87577300000000002</v>
      </c>
      <c r="AB251" s="46">
        <v>0.88376330000000003</v>
      </c>
      <c r="AC251" s="47">
        <v>3.773625739862866E-2</v>
      </c>
      <c r="AD251" s="275"/>
    </row>
    <row r="252" spans="2:30" x14ac:dyDescent="0.25">
      <c r="B252" s="274"/>
      <c r="C252" s="124">
        <v>968</v>
      </c>
      <c r="D252" s="43">
        <v>0.224471</v>
      </c>
      <c r="E252" s="43">
        <v>0.160271</v>
      </c>
      <c r="F252" s="43">
        <v>0.187615</v>
      </c>
      <c r="G252" s="43">
        <v>0.239928</v>
      </c>
      <c r="H252" s="43">
        <v>0.24452599999999999</v>
      </c>
      <c r="I252" s="43">
        <v>0.20668800000000001</v>
      </c>
      <c r="J252" s="43">
        <v>0.162193</v>
      </c>
      <c r="K252" s="43">
        <v>0.25227500000000003</v>
      </c>
      <c r="L252" s="43">
        <v>0.23131099999999999</v>
      </c>
      <c r="M252" s="43">
        <v>0.21715699999999999</v>
      </c>
      <c r="N252" s="46">
        <v>0.21264349999999999</v>
      </c>
      <c r="O252" s="47">
        <v>3.298207599506825E-2</v>
      </c>
      <c r="P252" s="43"/>
      <c r="Q252" s="124">
        <v>968</v>
      </c>
      <c r="R252" s="43">
        <v>0.81814299999999995</v>
      </c>
      <c r="S252" s="43">
        <v>0.86282400000000004</v>
      </c>
      <c r="T252" s="43">
        <v>0.85146200000000005</v>
      </c>
      <c r="U252" s="43">
        <v>0.95874000000000004</v>
      </c>
      <c r="V252" s="43">
        <v>0.88289300000000004</v>
      </c>
      <c r="W252" s="43">
        <v>0.89933399999999997</v>
      </c>
      <c r="X252" s="43">
        <v>0.91654899999999995</v>
      </c>
      <c r="Y252" s="43">
        <v>0.85842200000000002</v>
      </c>
      <c r="Z252" s="43">
        <v>0.85459399999999996</v>
      </c>
      <c r="AA252" s="43">
        <v>0.86897100000000005</v>
      </c>
      <c r="AB252" s="46">
        <v>0.87719320000000001</v>
      </c>
      <c r="AC252" s="47">
        <v>3.9451296801105151E-2</v>
      </c>
      <c r="AD252" s="275"/>
    </row>
    <row r="253" spans="2:30" x14ac:dyDescent="0.25">
      <c r="B253" s="274"/>
      <c r="C253" s="124">
        <v>972</v>
      </c>
      <c r="D253" s="43">
        <v>0.23569200000000001</v>
      </c>
      <c r="E253" s="43">
        <v>0.209317</v>
      </c>
      <c r="F253" s="43">
        <v>0.20069600000000001</v>
      </c>
      <c r="G253" s="43">
        <v>0.213057</v>
      </c>
      <c r="H253" s="43">
        <v>0.26693699999999998</v>
      </c>
      <c r="I253" s="43">
        <v>0.21439900000000001</v>
      </c>
      <c r="J253" s="43">
        <v>0.18446699999999999</v>
      </c>
      <c r="K253" s="43">
        <v>0.18726999999999999</v>
      </c>
      <c r="L253" s="43">
        <v>0.23896200000000001</v>
      </c>
      <c r="M253" s="43">
        <v>0.20646800000000001</v>
      </c>
      <c r="N253" s="46">
        <v>0.21572650000000002</v>
      </c>
      <c r="O253" s="47">
        <v>2.5187209325590276E-2</v>
      </c>
      <c r="P253" s="43"/>
      <c r="Q253" s="124">
        <v>972</v>
      </c>
      <c r="R253" s="43">
        <v>0.86139200000000005</v>
      </c>
      <c r="S253" s="43">
        <v>0.90738200000000002</v>
      </c>
      <c r="T253" s="43">
        <v>0.86694800000000005</v>
      </c>
      <c r="U253" s="43">
        <v>0.92494900000000002</v>
      </c>
      <c r="V253" s="43">
        <v>0.88368400000000003</v>
      </c>
      <c r="W253" s="43">
        <v>0.91854899999999995</v>
      </c>
      <c r="X253" s="43">
        <v>0.91351499999999997</v>
      </c>
      <c r="Y253" s="43">
        <v>0.83499299999999999</v>
      </c>
      <c r="Z253" s="43">
        <v>0.87015699999999996</v>
      </c>
      <c r="AA253" s="43">
        <v>0.87043300000000001</v>
      </c>
      <c r="AB253" s="46">
        <v>0.88520019999999988</v>
      </c>
      <c r="AC253" s="47">
        <v>2.953956435697723E-2</v>
      </c>
      <c r="AD253" s="275"/>
    </row>
    <row r="254" spans="2:30" x14ac:dyDescent="0.25">
      <c r="B254" s="274"/>
      <c r="C254" s="124">
        <v>976</v>
      </c>
      <c r="D254" s="43">
        <v>0.22551499999999999</v>
      </c>
      <c r="E254" s="43">
        <v>0.18310299999999999</v>
      </c>
      <c r="F254" s="43">
        <v>0.18369199999999999</v>
      </c>
      <c r="G254" s="43">
        <v>0.20936199999999999</v>
      </c>
      <c r="H254" s="43">
        <v>0.26252599999999998</v>
      </c>
      <c r="I254" s="43">
        <v>0.225795</v>
      </c>
      <c r="J254" s="43">
        <v>0.17569899999999999</v>
      </c>
      <c r="K254" s="43">
        <v>0.21233099999999999</v>
      </c>
      <c r="L254" s="43">
        <v>0.17888000000000001</v>
      </c>
      <c r="M254" s="43">
        <v>0.20684</v>
      </c>
      <c r="N254" s="46">
        <v>0.20637430000000001</v>
      </c>
      <c r="O254" s="47">
        <v>2.7272533191432261E-2</v>
      </c>
      <c r="P254" s="43"/>
      <c r="Q254" s="124">
        <v>976</v>
      </c>
      <c r="R254" s="43">
        <v>0.825793</v>
      </c>
      <c r="S254" s="43">
        <v>0.86663800000000002</v>
      </c>
      <c r="T254" s="43">
        <v>0.88181299999999996</v>
      </c>
      <c r="U254" s="43">
        <v>0.86962799999999996</v>
      </c>
      <c r="V254" s="43">
        <v>0.88646499999999995</v>
      </c>
      <c r="W254" s="43">
        <v>0.86992999999999998</v>
      </c>
      <c r="X254" s="43">
        <v>0.91339300000000001</v>
      </c>
      <c r="Y254" s="43">
        <v>0.84072999999999998</v>
      </c>
      <c r="Z254" s="43">
        <v>0.91529799999999994</v>
      </c>
      <c r="AA254" s="43">
        <v>0.859491</v>
      </c>
      <c r="AB254" s="46">
        <v>0.87291790000000002</v>
      </c>
      <c r="AC254" s="47">
        <v>2.8270990630169125E-2</v>
      </c>
      <c r="AD254" s="275"/>
    </row>
    <row r="255" spans="2:30" x14ac:dyDescent="0.25">
      <c r="B255" s="274"/>
      <c r="C255" s="124">
        <v>980</v>
      </c>
      <c r="D255" s="43">
        <v>0.25553999999999999</v>
      </c>
      <c r="E255" s="43">
        <v>0.177288</v>
      </c>
      <c r="F255" s="43">
        <v>0.198125</v>
      </c>
      <c r="G255" s="43">
        <v>0.21101900000000001</v>
      </c>
      <c r="H255" s="43">
        <v>0.29246100000000003</v>
      </c>
      <c r="I255" s="43">
        <v>0.22319900000000001</v>
      </c>
      <c r="J255" s="43">
        <v>0.22444</v>
      </c>
      <c r="K255" s="43">
        <v>0.224881</v>
      </c>
      <c r="L255" s="43">
        <v>0.228163</v>
      </c>
      <c r="M255" s="43">
        <v>0.178589</v>
      </c>
      <c r="N255" s="46">
        <v>0.2213705</v>
      </c>
      <c r="O255" s="47">
        <v>3.450228849173155E-2</v>
      </c>
      <c r="P255" s="43"/>
      <c r="Q255" s="124">
        <v>980</v>
      </c>
      <c r="R255" s="43">
        <v>0.87522100000000003</v>
      </c>
      <c r="S255" s="43">
        <v>0.90751300000000001</v>
      </c>
      <c r="T255" s="43">
        <v>0.87641400000000003</v>
      </c>
      <c r="U255" s="43">
        <v>0.94642499999999996</v>
      </c>
      <c r="V255" s="43">
        <v>0.89237</v>
      </c>
      <c r="W255" s="43">
        <v>0.90083800000000003</v>
      </c>
      <c r="X255" s="43">
        <v>0.91935199999999995</v>
      </c>
      <c r="Y255" s="43">
        <v>0.81988799999999995</v>
      </c>
      <c r="Z255" s="43">
        <v>0.92635400000000001</v>
      </c>
      <c r="AA255" s="43">
        <v>0.87081900000000001</v>
      </c>
      <c r="AB255" s="46">
        <v>0.89351939999999996</v>
      </c>
      <c r="AC255" s="47">
        <v>3.5526919271635884E-2</v>
      </c>
      <c r="AD255" s="275"/>
    </row>
    <row r="256" spans="2:30" x14ac:dyDescent="0.25">
      <c r="B256" s="274"/>
      <c r="C256" s="124">
        <v>984</v>
      </c>
      <c r="D256" s="43">
        <v>0.25827499999999998</v>
      </c>
      <c r="E256" s="43">
        <v>0.18731800000000001</v>
      </c>
      <c r="F256" s="43">
        <v>0.17416200000000001</v>
      </c>
      <c r="G256" s="43">
        <v>0.216534</v>
      </c>
      <c r="H256" s="43">
        <v>0.27272299999999999</v>
      </c>
      <c r="I256" s="43">
        <v>0.22636200000000001</v>
      </c>
      <c r="J256" s="43">
        <v>0.21409600000000001</v>
      </c>
      <c r="K256" s="43">
        <v>0.22548599999999999</v>
      </c>
      <c r="L256" s="43">
        <v>0.21521000000000001</v>
      </c>
      <c r="M256" s="43">
        <v>0.198466</v>
      </c>
      <c r="N256" s="46">
        <v>0.21886320000000001</v>
      </c>
      <c r="O256" s="47">
        <v>2.9823744171381041E-2</v>
      </c>
      <c r="P256" s="43"/>
      <c r="Q256" s="124">
        <v>984</v>
      </c>
      <c r="R256" s="43">
        <v>0.84545300000000001</v>
      </c>
      <c r="S256" s="43">
        <v>0.89708299999999996</v>
      </c>
      <c r="T256" s="43">
        <v>0.84177999999999997</v>
      </c>
      <c r="U256" s="43">
        <v>0.91711500000000001</v>
      </c>
      <c r="V256" s="43">
        <v>0.88839199999999996</v>
      </c>
      <c r="W256" s="43">
        <v>0.90314300000000003</v>
      </c>
      <c r="X256" s="43">
        <v>0.911744</v>
      </c>
      <c r="Y256" s="43">
        <v>0.82568399999999997</v>
      </c>
      <c r="Z256" s="43">
        <v>0.88449</v>
      </c>
      <c r="AA256" s="43">
        <v>0.86522900000000003</v>
      </c>
      <c r="AB256" s="46">
        <v>0.87801129999999983</v>
      </c>
      <c r="AC256" s="47">
        <v>3.1774102823421052E-2</v>
      </c>
      <c r="AD256" s="275"/>
    </row>
    <row r="257" spans="2:30" x14ac:dyDescent="0.25">
      <c r="B257" s="274"/>
      <c r="C257" s="124">
        <v>988</v>
      </c>
      <c r="D257" s="43">
        <v>0.22283700000000001</v>
      </c>
      <c r="E257" s="43">
        <v>0.21244499999999999</v>
      </c>
      <c r="F257" s="43">
        <v>0.18418300000000001</v>
      </c>
      <c r="G257" s="43">
        <v>0.21790999999999999</v>
      </c>
      <c r="H257" s="43">
        <v>0.288136</v>
      </c>
      <c r="I257" s="43">
        <v>0.188359</v>
      </c>
      <c r="J257" s="43">
        <v>0.20588799999999999</v>
      </c>
      <c r="K257" s="43">
        <v>0.21604699999999999</v>
      </c>
      <c r="L257" s="43">
        <v>0.181287</v>
      </c>
      <c r="M257" s="43">
        <v>0.225859</v>
      </c>
      <c r="N257" s="46">
        <v>0.21429510000000002</v>
      </c>
      <c r="O257" s="47">
        <v>3.0583873243008947E-2</v>
      </c>
      <c r="P257" s="43"/>
      <c r="Q257" s="124">
        <v>988</v>
      </c>
      <c r="R257" s="43">
        <v>0.83374700000000002</v>
      </c>
      <c r="S257" s="43">
        <v>0.87736999999999998</v>
      </c>
      <c r="T257" s="43">
        <v>0.84995600000000004</v>
      </c>
      <c r="U257" s="43">
        <v>0.94574999999999998</v>
      </c>
      <c r="V257" s="43">
        <v>0.88903900000000002</v>
      </c>
      <c r="W257" s="43">
        <v>0.90044299999999999</v>
      </c>
      <c r="X257" s="43">
        <v>0.92076499999999994</v>
      </c>
      <c r="Y257" s="43">
        <v>0.83175600000000005</v>
      </c>
      <c r="Z257" s="43">
        <v>0.86055700000000002</v>
      </c>
      <c r="AA257" s="43">
        <v>0.87020299999999995</v>
      </c>
      <c r="AB257" s="46">
        <v>0.87795860000000003</v>
      </c>
      <c r="AC257" s="47">
        <v>3.6958216939914405E-2</v>
      </c>
      <c r="AD257" s="275"/>
    </row>
    <row r="258" spans="2:30" x14ac:dyDescent="0.25">
      <c r="B258" s="274"/>
      <c r="C258" s="124">
        <v>992</v>
      </c>
      <c r="D258" s="43">
        <v>0.23749700000000001</v>
      </c>
      <c r="E258" s="43">
        <v>0.20466799999999999</v>
      </c>
      <c r="F258" s="43">
        <v>0.20959800000000001</v>
      </c>
      <c r="G258" s="43">
        <v>0.196771</v>
      </c>
      <c r="H258" s="43">
        <v>0.280862</v>
      </c>
      <c r="I258" s="43">
        <v>0.18053900000000001</v>
      </c>
      <c r="J258" s="43">
        <v>0.18220900000000001</v>
      </c>
      <c r="K258" s="43">
        <v>0.23136899999999999</v>
      </c>
      <c r="L258" s="43">
        <v>0.172653</v>
      </c>
      <c r="M258" s="43">
        <v>0.20253699999999999</v>
      </c>
      <c r="N258" s="46">
        <v>0.20987030000000001</v>
      </c>
      <c r="O258" s="47">
        <v>3.2537768212238201E-2</v>
      </c>
      <c r="P258" s="43"/>
      <c r="Q258" s="124">
        <v>992</v>
      </c>
      <c r="R258" s="43">
        <v>0.83687400000000001</v>
      </c>
      <c r="S258" s="43">
        <v>0.89218399999999998</v>
      </c>
      <c r="T258" s="43">
        <v>0.85180900000000004</v>
      </c>
      <c r="U258" s="43">
        <v>0.88579200000000002</v>
      </c>
      <c r="V258" s="43">
        <v>0.88927999999999996</v>
      </c>
      <c r="W258" s="43">
        <v>0.89192000000000005</v>
      </c>
      <c r="X258" s="43">
        <v>0.90773099999999995</v>
      </c>
      <c r="Y258" s="43">
        <v>0.83047300000000002</v>
      </c>
      <c r="Z258" s="43">
        <v>0.86185100000000003</v>
      </c>
      <c r="AA258" s="43">
        <v>0.87089000000000005</v>
      </c>
      <c r="AB258" s="46">
        <v>0.87188039999999989</v>
      </c>
      <c r="AC258" s="47">
        <v>2.5905421196687324E-2</v>
      </c>
      <c r="AD258" s="275"/>
    </row>
    <row r="259" spans="2:30" x14ac:dyDescent="0.25">
      <c r="B259" s="274"/>
      <c r="C259" s="124">
        <v>996</v>
      </c>
      <c r="D259" s="43">
        <v>0.22548599999999999</v>
      </c>
      <c r="E259" s="43">
        <v>0.21362500000000001</v>
      </c>
      <c r="F259" s="43">
        <v>0.20058500000000001</v>
      </c>
      <c r="G259" s="43">
        <v>0.218582</v>
      </c>
      <c r="H259" s="43">
        <v>0.30111300000000002</v>
      </c>
      <c r="I259" s="43">
        <v>0.19209899999999999</v>
      </c>
      <c r="J259" s="43">
        <v>0.19109400000000001</v>
      </c>
      <c r="K259" s="43">
        <v>0.224524</v>
      </c>
      <c r="L259" s="43">
        <v>0.21882399999999999</v>
      </c>
      <c r="M259" s="43">
        <v>0.181002</v>
      </c>
      <c r="N259" s="46">
        <v>0.21669339999999998</v>
      </c>
      <c r="O259" s="47">
        <v>3.3460405616854996E-2</v>
      </c>
      <c r="P259" s="43"/>
      <c r="Q259" s="124">
        <v>996</v>
      </c>
      <c r="R259" s="43">
        <v>0.82393899999999998</v>
      </c>
      <c r="S259" s="43">
        <v>0.85872000000000004</v>
      </c>
      <c r="T259" s="43">
        <v>0.86073599999999995</v>
      </c>
      <c r="U259" s="43">
        <v>0.94264999999999999</v>
      </c>
      <c r="V259" s="43">
        <v>0.89324899999999996</v>
      </c>
      <c r="W259" s="43">
        <v>0.86257899999999998</v>
      </c>
      <c r="X259" s="43">
        <v>0.90759299999999998</v>
      </c>
      <c r="Y259" s="43">
        <v>0.837283</v>
      </c>
      <c r="Z259" s="43">
        <v>0.90293400000000001</v>
      </c>
      <c r="AA259" s="43">
        <v>0.86763999999999997</v>
      </c>
      <c r="AB259" s="46">
        <v>0.87573230000000013</v>
      </c>
      <c r="AC259" s="47">
        <v>3.5673747926482612E-2</v>
      </c>
      <c r="AD259" s="275"/>
    </row>
    <row r="260" spans="2:30" x14ac:dyDescent="0.25">
      <c r="B260" s="274"/>
      <c r="C260" s="124">
        <v>1000</v>
      </c>
      <c r="D260" s="43">
        <v>0.281252</v>
      </c>
      <c r="E260" s="43">
        <v>0.206123</v>
      </c>
      <c r="F260" s="43">
        <v>0.193796</v>
      </c>
      <c r="G260" s="43">
        <v>0.21534200000000001</v>
      </c>
      <c r="H260" s="43">
        <v>0.315747</v>
      </c>
      <c r="I260" s="43">
        <v>0.18852099999999999</v>
      </c>
      <c r="J260" s="43">
        <v>0.21435999999999999</v>
      </c>
      <c r="K260" s="43">
        <v>0.245195</v>
      </c>
      <c r="L260" s="43">
        <v>0.16575899999999999</v>
      </c>
      <c r="M260" s="43">
        <v>0.199465</v>
      </c>
      <c r="N260" s="46">
        <v>0.22255599999999998</v>
      </c>
      <c r="O260" s="47">
        <v>4.5675399692954283E-2</v>
      </c>
      <c r="P260" s="43"/>
      <c r="Q260" s="124">
        <v>1000</v>
      </c>
      <c r="R260" s="43">
        <v>0.85652099999999998</v>
      </c>
      <c r="S260" s="43">
        <v>0.90158499999999997</v>
      </c>
      <c r="T260" s="43">
        <v>0.85998200000000002</v>
      </c>
      <c r="U260" s="43">
        <v>0.92192200000000002</v>
      </c>
      <c r="V260" s="43">
        <v>0.88770800000000005</v>
      </c>
      <c r="W260" s="43">
        <v>0.87293500000000002</v>
      </c>
      <c r="X260" s="43">
        <v>0.90702799999999995</v>
      </c>
      <c r="Y260" s="43">
        <v>0.82867599999999997</v>
      </c>
      <c r="Z260" s="43">
        <v>0.85677499999999995</v>
      </c>
      <c r="AA260" s="43">
        <v>0.86058100000000004</v>
      </c>
      <c r="AB260" s="46">
        <v>0.87537130000000007</v>
      </c>
      <c r="AC260" s="47">
        <v>2.8580476770963002E-2</v>
      </c>
      <c r="AD260" s="275"/>
    </row>
    <row r="261" spans="2:30" x14ac:dyDescent="0.25">
      <c r="B261" s="274"/>
      <c r="C261" s="124">
        <v>1004</v>
      </c>
      <c r="D261" s="43">
        <v>0.26456200000000002</v>
      </c>
      <c r="E261" s="43">
        <v>0.21107000000000001</v>
      </c>
      <c r="F261" s="43">
        <v>0.189997</v>
      </c>
      <c r="G261" s="43">
        <v>0.21695200000000001</v>
      </c>
      <c r="H261" s="43">
        <v>0.26122200000000001</v>
      </c>
      <c r="I261" s="43">
        <v>0.20008100000000001</v>
      </c>
      <c r="J261" s="43">
        <v>0.23791000000000001</v>
      </c>
      <c r="K261" s="43">
        <v>0.244364</v>
      </c>
      <c r="L261" s="43">
        <v>0.20577599999999999</v>
      </c>
      <c r="M261" s="43">
        <v>0.22755800000000001</v>
      </c>
      <c r="N261" s="46">
        <v>0.22594920000000002</v>
      </c>
      <c r="O261" s="47">
        <v>2.5584055867320963E-2</v>
      </c>
      <c r="P261" s="43"/>
      <c r="Q261" s="124">
        <v>1004</v>
      </c>
      <c r="R261" s="43">
        <v>0.851796</v>
      </c>
      <c r="S261" s="43">
        <v>0.89720100000000003</v>
      </c>
      <c r="T261" s="43">
        <v>0.88089899999999999</v>
      </c>
      <c r="U261" s="43">
        <v>0.89130699999999996</v>
      </c>
      <c r="V261" s="43">
        <v>0.88922500000000004</v>
      </c>
      <c r="W261" s="43">
        <v>0.88921600000000001</v>
      </c>
      <c r="X261" s="43">
        <v>0.90674200000000005</v>
      </c>
      <c r="Y261" s="43">
        <v>0.82415400000000005</v>
      </c>
      <c r="Z261" s="43">
        <v>0.86217999999999995</v>
      </c>
      <c r="AA261" s="43">
        <v>0.86408399999999996</v>
      </c>
      <c r="AB261" s="46">
        <v>0.87568040000000003</v>
      </c>
      <c r="AC261" s="47">
        <v>2.4962692256868271E-2</v>
      </c>
      <c r="AD261" s="275"/>
    </row>
    <row r="262" spans="2:30" x14ac:dyDescent="0.25">
      <c r="B262" s="274"/>
      <c r="C262" s="124">
        <v>1008</v>
      </c>
      <c r="D262" s="43">
        <v>0.23419799999999999</v>
      </c>
      <c r="E262" s="43">
        <v>0.230106</v>
      </c>
      <c r="F262" s="43">
        <v>0.19903299999999999</v>
      </c>
      <c r="G262" s="43">
        <v>0.22350400000000001</v>
      </c>
      <c r="H262" s="43">
        <v>0.27848800000000001</v>
      </c>
      <c r="I262" s="43">
        <v>0.18693599999999999</v>
      </c>
      <c r="J262" s="43">
        <v>0.21038899999999999</v>
      </c>
      <c r="K262" s="43">
        <v>0.24154500000000001</v>
      </c>
      <c r="L262" s="43">
        <v>0.172231</v>
      </c>
      <c r="M262" s="43">
        <v>0.237896</v>
      </c>
      <c r="N262" s="46">
        <v>0.22143260000000003</v>
      </c>
      <c r="O262" s="47">
        <v>3.0564796163051255E-2</v>
      </c>
      <c r="P262" s="43"/>
      <c r="Q262" s="124">
        <v>1008</v>
      </c>
      <c r="R262" s="43">
        <v>0.883019</v>
      </c>
      <c r="S262" s="43">
        <v>0.93593099999999996</v>
      </c>
      <c r="T262" s="43">
        <v>0.86574600000000002</v>
      </c>
      <c r="U262" s="43">
        <v>0.92732000000000003</v>
      </c>
      <c r="V262" s="43">
        <v>0.89151599999999998</v>
      </c>
      <c r="W262" s="43">
        <v>0.87371500000000002</v>
      </c>
      <c r="X262" s="43">
        <v>0.90599499999999999</v>
      </c>
      <c r="Y262" s="43">
        <v>0.82963100000000001</v>
      </c>
      <c r="Z262" s="43">
        <v>0.898231</v>
      </c>
      <c r="AA262" s="43">
        <v>0.85504400000000003</v>
      </c>
      <c r="AB262" s="46">
        <v>0.88661479999999993</v>
      </c>
      <c r="AC262" s="47">
        <v>3.2458967621701494E-2</v>
      </c>
      <c r="AD262" s="275"/>
    </row>
    <row r="263" spans="2:30" x14ac:dyDescent="0.25">
      <c r="B263" s="274"/>
      <c r="C263" s="124">
        <v>1012</v>
      </c>
      <c r="D263" s="43">
        <v>0.21781800000000001</v>
      </c>
      <c r="E263" s="43">
        <v>0.22123599999999999</v>
      </c>
      <c r="F263" s="43">
        <v>0.20149700000000001</v>
      </c>
      <c r="G263" s="43">
        <v>0.22503999999999999</v>
      </c>
      <c r="H263" s="43">
        <v>0.29175699999999999</v>
      </c>
      <c r="I263" s="43">
        <v>0.18687699999999999</v>
      </c>
      <c r="J263" s="43">
        <v>0.18495500000000001</v>
      </c>
      <c r="K263" s="43">
        <v>0.22195999999999999</v>
      </c>
      <c r="L263" s="43">
        <v>0.21327299999999999</v>
      </c>
      <c r="M263" s="43">
        <v>0.21086099999999999</v>
      </c>
      <c r="N263" s="46">
        <v>0.21752739999999998</v>
      </c>
      <c r="O263" s="47">
        <v>2.9664572162766797E-2</v>
      </c>
      <c r="P263" s="43"/>
      <c r="Q263" s="124">
        <v>1012</v>
      </c>
      <c r="R263" s="43">
        <v>0.80827099999999996</v>
      </c>
      <c r="S263" s="43">
        <v>0.846858</v>
      </c>
      <c r="T263" s="43">
        <v>0.86623099999999997</v>
      </c>
      <c r="U263" s="43">
        <v>0.896092</v>
      </c>
      <c r="V263" s="43">
        <v>0.88807800000000003</v>
      </c>
      <c r="W263" s="43">
        <v>0.90688999999999997</v>
      </c>
      <c r="X263" s="43">
        <v>0.90977300000000005</v>
      </c>
      <c r="Y263" s="43">
        <v>0.81508899999999995</v>
      </c>
      <c r="Z263" s="43">
        <v>0.86811700000000003</v>
      </c>
      <c r="AA263" s="43">
        <v>0.86204999999999998</v>
      </c>
      <c r="AB263" s="46">
        <v>0.86674489999999993</v>
      </c>
      <c r="AC263" s="47">
        <v>3.5412813896949807E-2</v>
      </c>
      <c r="AD263" s="275"/>
    </row>
    <row r="264" spans="2:30" x14ac:dyDescent="0.25">
      <c r="B264" s="274"/>
      <c r="C264" s="124">
        <v>1016</v>
      </c>
      <c r="D264" s="43">
        <v>0.22932</v>
      </c>
      <c r="E264" s="43">
        <v>0.16384799999999999</v>
      </c>
      <c r="F264" s="43">
        <v>0.213841</v>
      </c>
      <c r="G264" s="43">
        <v>0.21069599999999999</v>
      </c>
      <c r="H264" s="43">
        <v>0.26487899999999998</v>
      </c>
      <c r="I264" s="43">
        <v>0.207264</v>
      </c>
      <c r="J264" s="43">
        <v>0.17662700000000001</v>
      </c>
      <c r="K264" s="43">
        <v>0.22329599999999999</v>
      </c>
      <c r="L264" s="43">
        <v>0.216139</v>
      </c>
      <c r="M264" s="43">
        <v>0.241646</v>
      </c>
      <c r="N264" s="46">
        <v>0.21475559999999999</v>
      </c>
      <c r="O264" s="47">
        <v>2.9138057600174933E-2</v>
      </c>
      <c r="P264" s="43"/>
      <c r="Q264" s="124">
        <v>1016</v>
      </c>
      <c r="R264" s="43">
        <v>0.83449600000000002</v>
      </c>
      <c r="S264" s="43">
        <v>0.89536000000000004</v>
      </c>
      <c r="T264" s="43">
        <v>0.85832699999999995</v>
      </c>
      <c r="U264" s="43">
        <v>0.92927400000000004</v>
      </c>
      <c r="V264" s="43">
        <v>0.875587</v>
      </c>
      <c r="W264" s="43">
        <v>0.90815400000000002</v>
      </c>
      <c r="X264" s="43">
        <v>0.91397399999999995</v>
      </c>
      <c r="Y264" s="43">
        <v>0.83301899999999995</v>
      </c>
      <c r="Z264" s="43">
        <v>0.90281999999999996</v>
      </c>
      <c r="AA264" s="43">
        <v>0.87803299999999995</v>
      </c>
      <c r="AB264" s="46">
        <v>0.88290439999999992</v>
      </c>
      <c r="AC264" s="47">
        <v>3.3028649244759227E-2</v>
      </c>
      <c r="AD264" s="275"/>
    </row>
    <row r="265" spans="2:30" x14ac:dyDescent="0.25">
      <c r="B265" s="274"/>
      <c r="C265" s="124">
        <v>1020</v>
      </c>
      <c r="D265" s="43">
        <v>0.26808500000000002</v>
      </c>
      <c r="E265" s="43">
        <v>0.20527599999999999</v>
      </c>
      <c r="F265" s="43">
        <v>0.20322299999999999</v>
      </c>
      <c r="G265" s="43">
        <v>0.211059</v>
      </c>
      <c r="H265" s="43">
        <v>0.24771199999999999</v>
      </c>
      <c r="I265" s="43">
        <v>0.20178499999999999</v>
      </c>
      <c r="J265" s="43">
        <v>0.176452</v>
      </c>
      <c r="K265" s="43">
        <v>0.220503</v>
      </c>
      <c r="L265" s="43">
        <v>0.17568400000000001</v>
      </c>
      <c r="M265" s="43">
        <v>0.221139</v>
      </c>
      <c r="N265" s="46">
        <v>0.21309180000000003</v>
      </c>
      <c r="O265" s="47">
        <v>2.862548980192273E-2</v>
      </c>
      <c r="P265" s="43"/>
      <c r="Q265" s="124">
        <v>1020</v>
      </c>
      <c r="R265" s="43">
        <v>0.848167</v>
      </c>
      <c r="S265" s="43">
        <v>0.88035699999999995</v>
      </c>
      <c r="T265" s="43">
        <v>0.86922699999999997</v>
      </c>
      <c r="U265" s="43">
        <v>0.88740300000000005</v>
      </c>
      <c r="V265" s="43">
        <v>0.87914800000000004</v>
      </c>
      <c r="W265" s="43">
        <v>0.88868100000000005</v>
      </c>
      <c r="X265" s="43">
        <v>0.90701699999999996</v>
      </c>
      <c r="Y265" s="43">
        <v>0.83645999999999998</v>
      </c>
      <c r="Z265" s="43">
        <v>0.84503099999999998</v>
      </c>
      <c r="AA265" s="43">
        <v>0.86069200000000001</v>
      </c>
      <c r="AB265" s="46">
        <v>0.87021829999999978</v>
      </c>
      <c r="AC265" s="47">
        <v>2.242240473301451E-2</v>
      </c>
      <c r="AD265" s="275"/>
    </row>
    <row r="266" spans="2:30" x14ac:dyDescent="0.25">
      <c r="B266" s="274"/>
      <c r="C266" s="124">
        <v>1024</v>
      </c>
      <c r="D266" s="43">
        <v>0.20372100000000001</v>
      </c>
      <c r="E266" s="43">
        <v>0.18886</v>
      </c>
      <c r="F266" s="43">
        <v>0.18341099999999999</v>
      </c>
      <c r="G266" s="43">
        <v>0.193581</v>
      </c>
      <c r="H266" s="43">
        <v>0.26848100000000003</v>
      </c>
      <c r="I266" s="43">
        <v>0.20368</v>
      </c>
      <c r="J266" s="43">
        <v>0.21293300000000001</v>
      </c>
      <c r="K266" s="43">
        <v>0.27300400000000002</v>
      </c>
      <c r="L266" s="43">
        <v>0.21897800000000001</v>
      </c>
      <c r="M266" s="43">
        <v>0.226525</v>
      </c>
      <c r="N266" s="46">
        <v>0.21731740000000005</v>
      </c>
      <c r="O266" s="47">
        <v>3.1125546617957668E-2</v>
      </c>
      <c r="P266" s="43"/>
      <c r="Q266" s="124">
        <v>1024</v>
      </c>
      <c r="R266" s="43">
        <v>0.80019099999999999</v>
      </c>
      <c r="S266" s="43">
        <v>0.84706499999999996</v>
      </c>
      <c r="T266" s="43">
        <v>0.84924900000000003</v>
      </c>
      <c r="U266" s="43">
        <v>0.91427400000000003</v>
      </c>
      <c r="V266" s="43">
        <v>0.881776</v>
      </c>
      <c r="W266" s="43">
        <v>0.89895700000000001</v>
      </c>
      <c r="X266" s="43">
        <v>0.89755300000000005</v>
      </c>
      <c r="Y266" s="43">
        <v>0.83033199999999996</v>
      </c>
      <c r="Z266" s="43">
        <v>0.87670199999999998</v>
      </c>
      <c r="AA266" s="43">
        <v>0.86627699999999996</v>
      </c>
      <c r="AB266" s="46">
        <v>0.86623760000000005</v>
      </c>
      <c r="AC266" s="47">
        <v>3.4987653118080275E-2</v>
      </c>
      <c r="AD266" s="275"/>
    </row>
    <row r="267" spans="2:30" x14ac:dyDescent="0.25">
      <c r="B267" s="274"/>
      <c r="C267" s="124">
        <v>1028</v>
      </c>
      <c r="D267" s="43">
        <v>0.18553700000000001</v>
      </c>
      <c r="E267" s="43">
        <v>0.15982199999999999</v>
      </c>
      <c r="F267" s="43">
        <v>0.18520900000000001</v>
      </c>
      <c r="G267" s="43">
        <v>0.19182399999999999</v>
      </c>
      <c r="H267" s="43">
        <v>0.27582800000000002</v>
      </c>
      <c r="I267" s="43">
        <v>0.18836900000000001</v>
      </c>
      <c r="J267" s="43">
        <v>0.16659399999999999</v>
      </c>
      <c r="K267" s="43">
        <v>0.208865</v>
      </c>
      <c r="L267" s="43">
        <v>0.227935</v>
      </c>
      <c r="M267" s="43">
        <v>0.237374</v>
      </c>
      <c r="N267" s="46">
        <v>0.20273569999999999</v>
      </c>
      <c r="O267" s="47">
        <v>3.5419901926114307E-2</v>
      </c>
      <c r="P267" s="43"/>
      <c r="Q267" s="124">
        <v>1028</v>
      </c>
      <c r="R267" s="43">
        <v>0.81255500000000003</v>
      </c>
      <c r="S267" s="43">
        <v>0.85700600000000005</v>
      </c>
      <c r="T267" s="43">
        <v>0.83232300000000004</v>
      </c>
      <c r="U267" s="43">
        <v>0.88795100000000005</v>
      </c>
      <c r="V267" s="43">
        <v>0.88305900000000004</v>
      </c>
      <c r="W267" s="43">
        <v>0.89098200000000005</v>
      </c>
      <c r="X267" s="43">
        <v>0.89903999999999995</v>
      </c>
      <c r="Y267" s="43">
        <v>0.83979700000000002</v>
      </c>
      <c r="Z267" s="43">
        <v>0.86933099999999996</v>
      </c>
      <c r="AA267" s="43">
        <v>0.85846900000000004</v>
      </c>
      <c r="AB267" s="46">
        <v>0.86305130000000008</v>
      </c>
      <c r="AC267" s="47">
        <v>2.8338153727400405E-2</v>
      </c>
      <c r="AD267" s="275"/>
    </row>
    <row r="268" spans="2:30" x14ac:dyDescent="0.25">
      <c r="B268" s="274"/>
      <c r="C268" s="124">
        <v>1032</v>
      </c>
      <c r="D268" s="43">
        <v>0.20735899999999999</v>
      </c>
      <c r="E268" s="43">
        <v>0.166991</v>
      </c>
      <c r="F268" s="43">
        <v>0.206564</v>
      </c>
      <c r="G268" s="43">
        <v>0.21736800000000001</v>
      </c>
      <c r="H268" s="43">
        <v>0.262322</v>
      </c>
      <c r="I268" s="43">
        <v>0.19473399999999999</v>
      </c>
      <c r="J268" s="43">
        <v>0.17738100000000001</v>
      </c>
      <c r="K268" s="43">
        <v>0.23706199999999999</v>
      </c>
      <c r="L268" s="43">
        <v>0.177401</v>
      </c>
      <c r="M268" s="43">
        <v>0.229542</v>
      </c>
      <c r="N268" s="46">
        <v>0.20767240000000001</v>
      </c>
      <c r="O268" s="47">
        <v>2.9963391134293516E-2</v>
      </c>
      <c r="P268" s="43"/>
      <c r="Q268" s="124">
        <v>1032</v>
      </c>
      <c r="R268" s="43">
        <v>0.81368600000000002</v>
      </c>
      <c r="S268" s="43">
        <v>0.86390100000000003</v>
      </c>
      <c r="T268" s="43">
        <v>0.85207900000000003</v>
      </c>
      <c r="U268" s="43">
        <v>0.91869199999999995</v>
      </c>
      <c r="V268" s="43">
        <v>0.87604400000000004</v>
      </c>
      <c r="W268" s="43">
        <v>0.87392599999999998</v>
      </c>
      <c r="X268" s="43">
        <v>0.89486500000000002</v>
      </c>
      <c r="Y268" s="43">
        <v>0.83301099999999995</v>
      </c>
      <c r="Z268" s="43">
        <v>0.92006200000000005</v>
      </c>
      <c r="AA268" s="43">
        <v>0.85401700000000003</v>
      </c>
      <c r="AB268" s="46">
        <v>0.87002830000000009</v>
      </c>
      <c r="AC268" s="47">
        <v>3.4481214505711497E-2</v>
      </c>
      <c r="AD268" s="275"/>
    </row>
    <row r="269" spans="2:30" x14ac:dyDescent="0.25">
      <c r="B269" s="274"/>
      <c r="C269" s="124">
        <v>1036</v>
      </c>
      <c r="D269" s="43">
        <v>0.191993</v>
      </c>
      <c r="E269" s="43">
        <v>0.18149599999999999</v>
      </c>
      <c r="F269" s="43">
        <v>0.201457</v>
      </c>
      <c r="G269" s="43">
        <v>0.209456</v>
      </c>
      <c r="H269" s="43">
        <v>0.27325500000000003</v>
      </c>
      <c r="I269" s="43">
        <v>0.198985</v>
      </c>
      <c r="J269" s="43">
        <v>0.173903</v>
      </c>
      <c r="K269" s="43">
        <v>0.233879</v>
      </c>
      <c r="L269" s="43">
        <v>0.19062999999999999</v>
      </c>
      <c r="M269" s="43">
        <v>0.231545</v>
      </c>
      <c r="N269" s="46">
        <v>0.20865989999999995</v>
      </c>
      <c r="O269" s="47">
        <v>2.986480536406267E-2</v>
      </c>
      <c r="P269" s="43"/>
      <c r="Q269" s="124">
        <v>1036</v>
      </c>
      <c r="R269" s="43">
        <v>0.80960299999999996</v>
      </c>
      <c r="S269" s="43">
        <v>0.85881700000000005</v>
      </c>
      <c r="T269" s="43">
        <v>0.87381500000000001</v>
      </c>
      <c r="U269" s="43">
        <v>0.90367799999999998</v>
      </c>
      <c r="V269" s="43">
        <v>0.88419700000000001</v>
      </c>
      <c r="W269" s="43">
        <v>0.87851800000000002</v>
      </c>
      <c r="X269" s="43">
        <v>0.89362299999999995</v>
      </c>
      <c r="Y269" s="43">
        <v>0.81697699999999995</v>
      </c>
      <c r="Z269" s="43">
        <v>0.86892800000000003</v>
      </c>
      <c r="AA269" s="43">
        <v>0.83996899999999997</v>
      </c>
      <c r="AB269" s="46">
        <v>0.86281250000000009</v>
      </c>
      <c r="AC269" s="47">
        <v>3.1537673028547243E-2</v>
      </c>
      <c r="AD269" s="275"/>
    </row>
    <row r="270" spans="2:30" x14ac:dyDescent="0.25">
      <c r="B270" s="274"/>
      <c r="C270" s="124">
        <v>1040</v>
      </c>
      <c r="D270" s="43">
        <v>0.24778700000000001</v>
      </c>
      <c r="E270" s="43">
        <v>0.19486899999999999</v>
      </c>
      <c r="F270" s="43">
        <v>0.19317100000000001</v>
      </c>
      <c r="G270" s="43">
        <v>0.21480299999999999</v>
      </c>
      <c r="H270" s="43">
        <v>0.25689800000000002</v>
      </c>
      <c r="I270" s="43">
        <v>0.19764300000000001</v>
      </c>
      <c r="J270" s="43">
        <v>0.18729699999999999</v>
      </c>
      <c r="K270" s="43">
        <v>0.24953900000000001</v>
      </c>
      <c r="L270" s="43">
        <v>0.16155700000000001</v>
      </c>
      <c r="M270" s="43">
        <v>0.22416</v>
      </c>
      <c r="N270" s="46">
        <v>0.21277240000000003</v>
      </c>
      <c r="O270" s="47">
        <v>3.1383528932652845E-2</v>
      </c>
      <c r="P270" s="43"/>
      <c r="Q270" s="124">
        <v>1040</v>
      </c>
      <c r="R270" s="43">
        <v>0.80789200000000005</v>
      </c>
      <c r="S270" s="43">
        <v>0.83808800000000006</v>
      </c>
      <c r="T270" s="43">
        <v>0.85866200000000004</v>
      </c>
      <c r="U270" s="43">
        <v>0.94513899999999995</v>
      </c>
      <c r="V270" s="43">
        <v>0.87630200000000003</v>
      </c>
      <c r="W270" s="43">
        <v>0.84416899999999995</v>
      </c>
      <c r="X270" s="43">
        <v>0.89941400000000005</v>
      </c>
      <c r="Y270" s="43">
        <v>0.81414500000000001</v>
      </c>
      <c r="Z270" s="43">
        <v>0.91091</v>
      </c>
      <c r="AA270" s="43">
        <v>0.85628300000000002</v>
      </c>
      <c r="AB270" s="46">
        <v>0.86510039999999999</v>
      </c>
      <c r="AC270" s="47">
        <v>4.3415105597527266E-2</v>
      </c>
      <c r="AD270" s="275"/>
    </row>
    <row r="271" spans="2:30" x14ac:dyDescent="0.25">
      <c r="B271" s="274"/>
      <c r="C271" s="124">
        <v>1044</v>
      </c>
      <c r="D271" s="43">
        <v>0.26318000000000003</v>
      </c>
      <c r="E271" s="43">
        <v>0.168077</v>
      </c>
      <c r="F271" s="43">
        <v>0.214138</v>
      </c>
      <c r="G271" s="43">
        <v>0.203488</v>
      </c>
      <c r="H271" s="43">
        <v>0.28669</v>
      </c>
      <c r="I271" s="43">
        <v>0.17579</v>
      </c>
      <c r="J271" s="43">
        <v>0.181507</v>
      </c>
      <c r="K271" s="43">
        <v>0.20938699999999999</v>
      </c>
      <c r="L271" s="43">
        <v>0.19587199999999999</v>
      </c>
      <c r="M271" s="43">
        <v>0.23005999999999999</v>
      </c>
      <c r="N271" s="46">
        <v>0.21281890000000003</v>
      </c>
      <c r="O271" s="47">
        <v>3.8052052867530196E-2</v>
      </c>
      <c r="P271" s="43"/>
      <c r="Q271" s="124">
        <v>1044</v>
      </c>
      <c r="R271" s="43">
        <v>0.82734099999999999</v>
      </c>
      <c r="S271" s="43">
        <v>0.85786499999999999</v>
      </c>
      <c r="T271" s="43">
        <v>0.84563299999999997</v>
      </c>
      <c r="U271" s="43">
        <v>0.913381</v>
      </c>
      <c r="V271" s="43">
        <v>0.88534900000000005</v>
      </c>
      <c r="W271" s="43">
        <v>0.89354599999999995</v>
      </c>
      <c r="X271" s="43">
        <v>0.90439899999999995</v>
      </c>
      <c r="Y271" s="43">
        <v>0.82561600000000002</v>
      </c>
      <c r="Z271" s="43">
        <v>0.88145399999999996</v>
      </c>
      <c r="AA271" s="43">
        <v>0.85269799999999996</v>
      </c>
      <c r="AB271" s="46">
        <v>0.86872819999999984</v>
      </c>
      <c r="AC271" s="47">
        <v>3.1270016696154444E-2</v>
      </c>
      <c r="AD271" s="275"/>
    </row>
    <row r="272" spans="2:30" x14ac:dyDescent="0.25">
      <c r="B272" s="274"/>
      <c r="C272" s="124">
        <v>1048</v>
      </c>
      <c r="D272" s="43">
        <v>0.23854</v>
      </c>
      <c r="E272" s="43">
        <v>0.175709</v>
      </c>
      <c r="F272" s="43">
        <v>0.196799</v>
      </c>
      <c r="G272" s="43">
        <v>0.220107</v>
      </c>
      <c r="H272" s="43">
        <v>0.273536</v>
      </c>
      <c r="I272" s="43">
        <v>0.19243299999999999</v>
      </c>
      <c r="J272" s="43">
        <v>0.17555100000000001</v>
      </c>
      <c r="K272" s="43">
        <v>0.23030600000000001</v>
      </c>
      <c r="L272" s="43">
        <v>0.22212299999999999</v>
      </c>
      <c r="M272" s="43">
        <v>0.26038800000000001</v>
      </c>
      <c r="N272" s="46">
        <v>0.21854920000000005</v>
      </c>
      <c r="O272" s="47">
        <v>3.3609425958930995E-2</v>
      </c>
      <c r="P272" s="43"/>
      <c r="Q272" s="124">
        <v>1048</v>
      </c>
      <c r="R272" s="43">
        <v>0.82376300000000002</v>
      </c>
      <c r="S272" s="43">
        <v>0.86819800000000003</v>
      </c>
      <c r="T272" s="43">
        <v>0.86100100000000002</v>
      </c>
      <c r="U272" s="43">
        <v>0.90511900000000001</v>
      </c>
      <c r="V272" s="43">
        <v>0.88008900000000001</v>
      </c>
      <c r="W272" s="43">
        <v>0.87706899999999999</v>
      </c>
      <c r="X272" s="43">
        <v>0.88699300000000003</v>
      </c>
      <c r="Y272" s="43">
        <v>0.83363100000000001</v>
      </c>
      <c r="Z272" s="43">
        <v>0.89191399999999998</v>
      </c>
      <c r="AA272" s="43">
        <v>0.85294899999999996</v>
      </c>
      <c r="AB272" s="46">
        <v>0.86807259999999997</v>
      </c>
      <c r="AC272" s="47">
        <v>2.5717416745164048E-2</v>
      </c>
      <c r="AD272" s="275"/>
    </row>
    <row r="273" spans="2:30" x14ac:dyDescent="0.25">
      <c r="B273" s="274"/>
      <c r="C273" s="124">
        <v>1052</v>
      </c>
      <c r="D273" s="43">
        <v>0.249422</v>
      </c>
      <c r="E273" s="43">
        <v>0.21132999999999999</v>
      </c>
      <c r="F273" s="43">
        <v>0.209453</v>
      </c>
      <c r="G273" s="43">
        <v>0.219334</v>
      </c>
      <c r="H273" s="43">
        <v>0.28053099999999997</v>
      </c>
      <c r="I273" s="43">
        <v>0.206375</v>
      </c>
      <c r="J273" s="43">
        <v>0.21756800000000001</v>
      </c>
      <c r="K273" s="43">
        <v>0.24920800000000001</v>
      </c>
      <c r="L273" s="43">
        <v>0.20754500000000001</v>
      </c>
      <c r="M273" s="43">
        <v>0.231188</v>
      </c>
      <c r="N273" s="46">
        <v>0.22819539999999999</v>
      </c>
      <c r="O273" s="47">
        <v>2.4426358214027961E-2</v>
      </c>
      <c r="P273" s="43"/>
      <c r="Q273" s="124">
        <v>1052</v>
      </c>
      <c r="R273" s="43">
        <v>0.80389999999999995</v>
      </c>
      <c r="S273" s="43">
        <v>0.86601300000000003</v>
      </c>
      <c r="T273" s="43">
        <v>0.86960400000000004</v>
      </c>
      <c r="U273" s="43">
        <v>0.90503</v>
      </c>
      <c r="V273" s="43">
        <v>0.87816499999999997</v>
      </c>
      <c r="W273" s="43">
        <v>0.88247600000000004</v>
      </c>
      <c r="X273" s="43">
        <v>0.90320500000000004</v>
      </c>
      <c r="Y273" s="43">
        <v>0.83395399999999997</v>
      </c>
      <c r="Z273" s="43">
        <v>0.86548499999999995</v>
      </c>
      <c r="AA273" s="43">
        <v>0.85871900000000001</v>
      </c>
      <c r="AB273" s="46">
        <v>0.86665510000000001</v>
      </c>
      <c r="AC273" s="47">
        <v>3.0317450883938137E-2</v>
      </c>
      <c r="AD273" s="275"/>
    </row>
    <row r="274" spans="2:30" x14ac:dyDescent="0.25">
      <c r="B274" s="274"/>
      <c r="C274" s="124">
        <v>1056</v>
      </c>
      <c r="D274" s="43">
        <v>0.188808</v>
      </c>
      <c r="E274" s="43">
        <v>0.168323</v>
      </c>
      <c r="F274" s="43">
        <v>0.19065699999999999</v>
      </c>
      <c r="G274" s="43">
        <v>0.20122999999999999</v>
      </c>
      <c r="H274" s="43">
        <v>0.27020699999999997</v>
      </c>
      <c r="I274" s="43">
        <v>0.18992999999999999</v>
      </c>
      <c r="J274" s="43">
        <v>0.194358</v>
      </c>
      <c r="K274" s="43">
        <v>0.25593100000000002</v>
      </c>
      <c r="L274" s="43">
        <v>0.207431</v>
      </c>
      <c r="M274" s="43">
        <v>0.201436</v>
      </c>
      <c r="N274" s="46">
        <v>0.20683109999999999</v>
      </c>
      <c r="O274" s="47">
        <v>3.1620452243761595E-2</v>
      </c>
      <c r="P274" s="43"/>
      <c r="Q274" s="124">
        <v>1056</v>
      </c>
      <c r="R274" s="43">
        <v>0.82695700000000005</v>
      </c>
      <c r="S274" s="43">
        <v>0.86008099999999998</v>
      </c>
      <c r="T274" s="43">
        <v>0.87435099999999999</v>
      </c>
      <c r="U274" s="43">
        <v>0.90803299999999998</v>
      </c>
      <c r="V274" s="43">
        <v>0.87298799999999999</v>
      </c>
      <c r="W274" s="43">
        <v>0.85724699999999998</v>
      </c>
      <c r="X274" s="43">
        <v>0.89485899999999996</v>
      </c>
      <c r="Y274" s="43">
        <v>0.83671399999999996</v>
      </c>
      <c r="Z274" s="43">
        <v>0.85754300000000006</v>
      </c>
      <c r="AA274" s="43">
        <v>0.861452</v>
      </c>
      <c r="AB274" s="46">
        <v>0.86502250000000003</v>
      </c>
      <c r="AC274" s="47">
        <v>2.425446492801776E-2</v>
      </c>
      <c r="AD274" s="275"/>
    </row>
    <row r="275" spans="2:30" x14ac:dyDescent="0.25">
      <c r="B275" s="274"/>
      <c r="C275" s="124">
        <v>1060</v>
      </c>
      <c r="D275" s="43">
        <v>0.23975199999999999</v>
      </c>
      <c r="E275" s="43">
        <v>0.171712</v>
      </c>
      <c r="F275" s="43">
        <v>0.19975799999999999</v>
      </c>
      <c r="G275" s="43">
        <v>0.207374</v>
      </c>
      <c r="H275" s="43">
        <v>0.25872000000000001</v>
      </c>
      <c r="I275" s="43">
        <v>0.17236000000000001</v>
      </c>
      <c r="J275" s="43">
        <v>0.20061699999999999</v>
      </c>
      <c r="K275" s="43">
        <v>0.26319799999999999</v>
      </c>
      <c r="L275" s="43">
        <v>0.22208700000000001</v>
      </c>
      <c r="M275" s="43">
        <v>0.24282699999999999</v>
      </c>
      <c r="N275" s="46">
        <v>0.21784050000000002</v>
      </c>
      <c r="O275" s="47">
        <v>3.296529467401188E-2</v>
      </c>
      <c r="P275" s="43"/>
      <c r="Q275" s="124">
        <v>1060</v>
      </c>
      <c r="R275" s="43">
        <v>0.83294699999999999</v>
      </c>
      <c r="S275" s="43">
        <v>0.87840399999999996</v>
      </c>
      <c r="T275" s="43">
        <v>0.84192599999999995</v>
      </c>
      <c r="U275" s="43">
        <v>0.87876799999999999</v>
      </c>
      <c r="V275" s="43">
        <v>0.875309</v>
      </c>
      <c r="W275" s="43">
        <v>0.84859899999999999</v>
      </c>
      <c r="X275" s="43">
        <v>0.89315800000000001</v>
      </c>
      <c r="Y275" s="43">
        <v>0.84628400000000004</v>
      </c>
      <c r="Z275" s="43">
        <v>0.90610199999999996</v>
      </c>
      <c r="AA275" s="43">
        <v>0.85641100000000003</v>
      </c>
      <c r="AB275" s="46">
        <v>0.86579079999999986</v>
      </c>
      <c r="AC275" s="47">
        <v>2.4047062434595479E-2</v>
      </c>
      <c r="AD275" s="275"/>
    </row>
    <row r="276" spans="2:30" x14ac:dyDescent="0.25">
      <c r="B276" s="274"/>
      <c r="C276" s="124">
        <v>1064</v>
      </c>
      <c r="D276" s="43">
        <v>0.204595</v>
      </c>
      <c r="E276" s="43">
        <v>0.176398</v>
      </c>
      <c r="F276" s="43">
        <v>0.206928</v>
      </c>
      <c r="G276" s="43">
        <v>0.224329</v>
      </c>
      <c r="H276" s="43">
        <v>0.247199</v>
      </c>
      <c r="I276" s="43">
        <v>0.18950600000000001</v>
      </c>
      <c r="J276" s="43">
        <v>0.16487299999999999</v>
      </c>
      <c r="K276" s="43">
        <v>0.29462899999999997</v>
      </c>
      <c r="L276" s="43">
        <v>0.231767</v>
      </c>
      <c r="M276" s="43">
        <v>0.21656400000000001</v>
      </c>
      <c r="N276" s="46">
        <v>0.2156788</v>
      </c>
      <c r="O276" s="47">
        <v>3.7371632069138981E-2</v>
      </c>
      <c r="P276" s="43"/>
      <c r="Q276" s="124">
        <v>1064</v>
      </c>
      <c r="R276" s="43">
        <v>0.83853299999999997</v>
      </c>
      <c r="S276" s="43">
        <v>0.88755099999999998</v>
      </c>
      <c r="T276" s="43">
        <v>0.86246100000000003</v>
      </c>
      <c r="U276" s="43">
        <v>0.92077900000000001</v>
      </c>
      <c r="V276" s="43">
        <v>0.877081</v>
      </c>
      <c r="W276" s="43">
        <v>0.85099100000000005</v>
      </c>
      <c r="X276" s="43">
        <v>0.89234000000000002</v>
      </c>
      <c r="Y276" s="43">
        <v>0.85</v>
      </c>
      <c r="Z276" s="43">
        <v>0.87493399999999999</v>
      </c>
      <c r="AA276" s="43">
        <v>0.86195200000000005</v>
      </c>
      <c r="AB276" s="46">
        <v>0.87166219999999994</v>
      </c>
      <c r="AC276" s="47">
        <v>2.4279842726929773E-2</v>
      </c>
      <c r="AD276" s="275"/>
    </row>
    <row r="277" spans="2:30" x14ac:dyDescent="0.25">
      <c r="B277" s="274"/>
      <c r="C277" s="124">
        <v>1068</v>
      </c>
      <c r="D277" s="43">
        <v>0.21435100000000001</v>
      </c>
      <c r="E277" s="43">
        <v>0.17428399999999999</v>
      </c>
      <c r="F277" s="43">
        <v>0.17970900000000001</v>
      </c>
      <c r="G277" s="43">
        <v>0.20934800000000001</v>
      </c>
      <c r="H277" s="43">
        <v>0.26738600000000001</v>
      </c>
      <c r="I277" s="43">
        <v>0.19883700000000001</v>
      </c>
      <c r="J277" s="43">
        <v>0.173069</v>
      </c>
      <c r="K277" s="43">
        <v>0.23511899999999999</v>
      </c>
      <c r="L277" s="43">
        <v>0.19370799999999999</v>
      </c>
      <c r="M277" s="43">
        <v>0.20474600000000001</v>
      </c>
      <c r="N277" s="46">
        <v>0.20505570000000001</v>
      </c>
      <c r="O277" s="47">
        <v>2.9199952214763038E-2</v>
      </c>
      <c r="P277" s="43"/>
      <c r="Q277" s="124">
        <v>1068</v>
      </c>
      <c r="R277" s="43">
        <v>0.81248299999999996</v>
      </c>
      <c r="S277" s="43">
        <v>0.84878699999999996</v>
      </c>
      <c r="T277" s="43">
        <v>0.85442300000000004</v>
      </c>
      <c r="U277" s="43">
        <v>0.91721900000000001</v>
      </c>
      <c r="V277" s="43">
        <v>0.87469399999999997</v>
      </c>
      <c r="W277" s="43">
        <v>0.85816899999999996</v>
      </c>
      <c r="X277" s="43">
        <v>0.88702000000000003</v>
      </c>
      <c r="Y277" s="43">
        <v>0.81711900000000004</v>
      </c>
      <c r="Z277" s="43">
        <v>0.88397700000000001</v>
      </c>
      <c r="AA277" s="43">
        <v>0.85322100000000001</v>
      </c>
      <c r="AB277" s="46">
        <v>0.8607111999999999</v>
      </c>
      <c r="AC277" s="47">
        <v>3.1785100670317576E-2</v>
      </c>
      <c r="AD277" s="275"/>
    </row>
    <row r="278" spans="2:30" x14ac:dyDescent="0.25">
      <c r="B278" s="274"/>
      <c r="C278" s="124">
        <v>1072</v>
      </c>
      <c r="D278" s="43">
        <v>0.24868899999999999</v>
      </c>
      <c r="E278" s="43">
        <v>0.156803</v>
      </c>
      <c r="F278" s="43">
        <v>0.19284799999999999</v>
      </c>
      <c r="G278" s="43">
        <v>0.184082</v>
      </c>
      <c r="H278" s="43">
        <v>0.26116800000000001</v>
      </c>
      <c r="I278" s="43">
        <v>0.18155099999999999</v>
      </c>
      <c r="J278" s="43">
        <v>0.21451400000000001</v>
      </c>
      <c r="K278" s="43">
        <v>0.22311</v>
      </c>
      <c r="L278" s="43">
        <v>0.199432</v>
      </c>
      <c r="M278" s="43">
        <v>0.21573400000000001</v>
      </c>
      <c r="N278" s="46">
        <v>0.20779310000000001</v>
      </c>
      <c r="O278" s="47">
        <v>3.163737027788515E-2</v>
      </c>
      <c r="P278" s="43"/>
      <c r="Q278" s="124">
        <v>1072</v>
      </c>
      <c r="R278" s="43">
        <v>0.85082800000000003</v>
      </c>
      <c r="S278" s="43">
        <v>0.88782499999999998</v>
      </c>
      <c r="T278" s="43">
        <v>0.85053599999999996</v>
      </c>
      <c r="U278" s="43">
        <v>0.89981</v>
      </c>
      <c r="V278" s="43">
        <v>0.86952700000000005</v>
      </c>
      <c r="W278" s="43">
        <v>0.857375</v>
      </c>
      <c r="X278" s="43">
        <v>0.880305</v>
      </c>
      <c r="Y278" s="43">
        <v>0.83131200000000005</v>
      </c>
      <c r="Z278" s="43">
        <v>0.91240600000000005</v>
      </c>
      <c r="AA278" s="43">
        <v>0.85787199999999997</v>
      </c>
      <c r="AB278" s="46">
        <v>0.86977959999999999</v>
      </c>
      <c r="AC278" s="47">
        <v>2.5078144062111139E-2</v>
      </c>
      <c r="AD278" s="275"/>
    </row>
    <row r="279" spans="2:30" x14ac:dyDescent="0.25">
      <c r="B279" s="274"/>
      <c r="C279" s="124">
        <v>1076</v>
      </c>
      <c r="D279" s="43">
        <v>0.20558299999999999</v>
      </c>
      <c r="E279" s="43">
        <v>0.18149599999999999</v>
      </c>
      <c r="F279" s="43">
        <v>0.210204</v>
      </c>
      <c r="G279" s="43">
        <v>0.17957899999999999</v>
      </c>
      <c r="H279" s="43">
        <v>0.27534199999999998</v>
      </c>
      <c r="I279" s="43">
        <v>0.18353900000000001</v>
      </c>
      <c r="J279" s="43">
        <v>0.194352</v>
      </c>
      <c r="K279" s="43">
        <v>0.27053899999999997</v>
      </c>
      <c r="L279" s="43">
        <v>0.207152</v>
      </c>
      <c r="M279" s="43">
        <v>0.240561</v>
      </c>
      <c r="N279" s="46">
        <v>0.21483469999999999</v>
      </c>
      <c r="O279" s="47">
        <v>3.5504931200703284E-2</v>
      </c>
      <c r="P279" s="43"/>
      <c r="Q279" s="124">
        <v>1076</v>
      </c>
      <c r="R279" s="43">
        <v>0.81372599999999995</v>
      </c>
      <c r="S279" s="43">
        <v>0.84845199999999998</v>
      </c>
      <c r="T279" s="43">
        <v>0.87577700000000003</v>
      </c>
      <c r="U279" s="43">
        <v>0.88365499999999997</v>
      </c>
      <c r="V279" s="43">
        <v>0.874718</v>
      </c>
      <c r="W279" s="43">
        <v>0.85192999999999997</v>
      </c>
      <c r="X279" s="43">
        <v>0.88600299999999999</v>
      </c>
      <c r="Y279" s="43">
        <v>0.84174199999999999</v>
      </c>
      <c r="Z279" s="43">
        <v>0.92677500000000002</v>
      </c>
      <c r="AA279" s="43">
        <v>0.85039600000000004</v>
      </c>
      <c r="AB279" s="46">
        <v>0.86531740000000001</v>
      </c>
      <c r="AC279" s="47">
        <v>3.0988810067148084E-2</v>
      </c>
      <c r="AD279" s="275"/>
    </row>
    <row r="280" spans="2:30" x14ac:dyDescent="0.25">
      <c r="B280" s="274"/>
      <c r="C280" s="124">
        <v>1080</v>
      </c>
      <c r="D280" s="43">
        <v>0.19123200000000001</v>
      </c>
      <c r="E280" s="43">
        <v>0.141647</v>
      </c>
      <c r="F280" s="43">
        <v>0.172984</v>
      </c>
      <c r="G280" s="43">
        <v>0.20985400000000001</v>
      </c>
      <c r="H280" s="43">
        <v>0.23641400000000001</v>
      </c>
      <c r="I280" s="43">
        <v>0.168741</v>
      </c>
      <c r="J280" s="43">
        <v>0.211287</v>
      </c>
      <c r="K280" s="43">
        <v>0.221384</v>
      </c>
      <c r="L280" s="43">
        <v>0.22963500000000001</v>
      </c>
      <c r="M280" s="43">
        <v>0.221243</v>
      </c>
      <c r="N280" s="46">
        <v>0.20044210000000001</v>
      </c>
      <c r="O280" s="47">
        <v>3.0775596495527708E-2</v>
      </c>
      <c r="P280" s="43"/>
      <c r="Q280" s="124">
        <v>1080</v>
      </c>
      <c r="R280" s="43">
        <v>0.83481300000000003</v>
      </c>
      <c r="S280" s="43">
        <v>0.86276200000000003</v>
      </c>
      <c r="T280" s="43">
        <v>0.86138599999999999</v>
      </c>
      <c r="U280" s="43">
        <v>0.89107599999999998</v>
      </c>
      <c r="V280" s="43">
        <v>0.86875800000000003</v>
      </c>
      <c r="W280" s="43">
        <v>0.83014200000000005</v>
      </c>
      <c r="X280" s="43">
        <v>0.88412199999999996</v>
      </c>
      <c r="Y280" s="43">
        <v>0.83894199999999997</v>
      </c>
      <c r="Z280" s="43">
        <v>0.890347</v>
      </c>
      <c r="AA280" s="43">
        <v>0.84775699999999998</v>
      </c>
      <c r="AB280" s="46">
        <v>0.86101050000000012</v>
      </c>
      <c r="AC280" s="47">
        <v>2.2763971818301917E-2</v>
      </c>
      <c r="AD280" s="275"/>
    </row>
    <row r="281" spans="2:30" x14ac:dyDescent="0.25">
      <c r="B281" s="274"/>
      <c r="C281" s="124">
        <v>1084</v>
      </c>
      <c r="D281" s="43">
        <v>0.23199900000000001</v>
      </c>
      <c r="E281" s="43">
        <v>0.19581100000000001</v>
      </c>
      <c r="F281" s="43">
        <v>0.15049999999999999</v>
      </c>
      <c r="G281" s="43">
        <v>0.18684500000000001</v>
      </c>
      <c r="H281" s="43">
        <v>0.25383499999999998</v>
      </c>
      <c r="I281" s="43">
        <v>0.17893600000000001</v>
      </c>
      <c r="J281" s="43">
        <v>0.19287599999999999</v>
      </c>
      <c r="K281" s="43">
        <v>0.241593</v>
      </c>
      <c r="L281" s="43">
        <v>0.177816</v>
      </c>
      <c r="M281" s="43">
        <v>0.23621400000000001</v>
      </c>
      <c r="N281" s="46">
        <v>0.2046425</v>
      </c>
      <c r="O281" s="47">
        <v>3.3953353103109582E-2</v>
      </c>
      <c r="P281" s="43"/>
      <c r="Q281" s="124">
        <v>1084</v>
      </c>
      <c r="R281" s="43">
        <v>0.81222300000000003</v>
      </c>
      <c r="S281" s="43">
        <v>0.84963299999999997</v>
      </c>
      <c r="T281" s="43">
        <v>0.863348</v>
      </c>
      <c r="U281" s="43">
        <v>0.88022100000000003</v>
      </c>
      <c r="V281" s="43">
        <v>0.87446599999999997</v>
      </c>
      <c r="W281" s="43">
        <v>0.83751200000000003</v>
      </c>
      <c r="X281" s="43">
        <v>0.88204300000000002</v>
      </c>
      <c r="Y281" s="43">
        <v>0.81422300000000003</v>
      </c>
      <c r="Z281" s="43">
        <v>0.95191000000000003</v>
      </c>
      <c r="AA281" s="43">
        <v>0.84096800000000005</v>
      </c>
      <c r="AB281" s="46">
        <v>0.86065470000000011</v>
      </c>
      <c r="AC281" s="47">
        <v>4.0704894660770763E-2</v>
      </c>
      <c r="AD281" s="275"/>
    </row>
    <row r="282" spans="2:30" x14ac:dyDescent="0.25">
      <c r="B282" s="274"/>
      <c r="C282" s="124">
        <v>1088</v>
      </c>
      <c r="D282" s="43">
        <v>0.20358000000000001</v>
      </c>
      <c r="E282" s="43">
        <v>0.187086</v>
      </c>
      <c r="F282" s="43">
        <v>0.190136</v>
      </c>
      <c r="G282" s="43">
        <v>0.22247400000000001</v>
      </c>
      <c r="H282" s="43">
        <v>0.256048</v>
      </c>
      <c r="I282" s="43">
        <v>0.17698</v>
      </c>
      <c r="J282" s="43">
        <v>0.19159200000000001</v>
      </c>
      <c r="K282" s="43">
        <v>0.25692300000000001</v>
      </c>
      <c r="L282" s="43">
        <v>0.181925</v>
      </c>
      <c r="M282" s="43">
        <v>0.23027400000000001</v>
      </c>
      <c r="N282" s="46">
        <v>0.20970180000000002</v>
      </c>
      <c r="O282" s="47">
        <v>2.9937266878888043E-2</v>
      </c>
      <c r="P282" s="43"/>
      <c r="Q282" s="124">
        <v>1088</v>
      </c>
      <c r="R282" s="43">
        <v>0.82380500000000001</v>
      </c>
      <c r="S282" s="43">
        <v>0.87256500000000004</v>
      </c>
      <c r="T282" s="43">
        <v>0.84957800000000006</v>
      </c>
      <c r="U282" s="43">
        <v>0.91050900000000001</v>
      </c>
      <c r="V282" s="43">
        <v>0.86459399999999997</v>
      </c>
      <c r="W282" s="43">
        <v>0.84946600000000005</v>
      </c>
      <c r="X282" s="43">
        <v>0.88336000000000003</v>
      </c>
      <c r="Y282" s="43">
        <v>0.80300899999999997</v>
      </c>
      <c r="Z282" s="43">
        <v>0.89580000000000004</v>
      </c>
      <c r="AA282" s="43">
        <v>0.85151699999999997</v>
      </c>
      <c r="AB282" s="46">
        <v>0.86042030000000003</v>
      </c>
      <c r="AC282" s="47">
        <v>3.2326980228251735E-2</v>
      </c>
      <c r="AD282" s="275"/>
    </row>
    <row r="283" spans="2:30" x14ac:dyDescent="0.25">
      <c r="B283" s="274"/>
      <c r="C283" s="124">
        <v>1092</v>
      </c>
      <c r="D283" s="43">
        <v>0.19695599999999999</v>
      </c>
      <c r="E283" s="43">
        <v>0.18038100000000001</v>
      </c>
      <c r="F283" s="43">
        <v>0.167629</v>
      </c>
      <c r="G283" s="43">
        <v>0.204152</v>
      </c>
      <c r="H283" s="43">
        <v>0.24064099999999999</v>
      </c>
      <c r="I283" s="43">
        <v>0.20152200000000001</v>
      </c>
      <c r="J283" s="43">
        <v>0.182392</v>
      </c>
      <c r="K283" s="43">
        <v>0.217667</v>
      </c>
      <c r="L283" s="43">
        <v>0.191605</v>
      </c>
      <c r="M283" s="43">
        <v>0.21997800000000001</v>
      </c>
      <c r="N283" s="46">
        <v>0.20029230000000001</v>
      </c>
      <c r="O283" s="47">
        <v>2.1613282634374124E-2</v>
      </c>
      <c r="P283" s="43"/>
      <c r="Q283" s="124">
        <v>1092</v>
      </c>
      <c r="R283" s="43">
        <v>0.82156499999999999</v>
      </c>
      <c r="S283" s="43">
        <v>0.87242299999999995</v>
      </c>
      <c r="T283" s="43">
        <v>0.84789999999999999</v>
      </c>
      <c r="U283" s="43">
        <v>0.92885399999999996</v>
      </c>
      <c r="V283" s="43">
        <v>0.87176699999999996</v>
      </c>
      <c r="W283" s="43">
        <v>0.86695800000000001</v>
      </c>
      <c r="X283" s="43">
        <v>0.87285699999999999</v>
      </c>
      <c r="Y283" s="43">
        <v>0.85186899999999999</v>
      </c>
      <c r="Z283" s="43">
        <v>0.91388499999999995</v>
      </c>
      <c r="AA283" s="43">
        <v>0.84389800000000004</v>
      </c>
      <c r="AB283" s="46">
        <v>0.8691975999999999</v>
      </c>
      <c r="AC283" s="47">
        <v>3.2066015766782668E-2</v>
      </c>
      <c r="AD283" s="275"/>
    </row>
    <row r="284" spans="2:30" x14ac:dyDescent="0.25">
      <c r="B284" s="274"/>
      <c r="C284" s="124">
        <v>1096</v>
      </c>
      <c r="D284" s="43">
        <v>0.25026799999999999</v>
      </c>
      <c r="E284" s="43">
        <v>0.192387</v>
      </c>
      <c r="F284" s="43">
        <v>0.18243599999999999</v>
      </c>
      <c r="G284" s="43">
        <v>0.219802</v>
      </c>
      <c r="H284" s="43">
        <v>0.24310899999999999</v>
      </c>
      <c r="I284" s="43">
        <v>0.17979600000000001</v>
      </c>
      <c r="J284" s="43">
        <v>0.200158</v>
      </c>
      <c r="K284" s="43">
        <v>0.23671700000000001</v>
      </c>
      <c r="L284" s="43">
        <v>0.22575600000000001</v>
      </c>
      <c r="M284" s="43">
        <v>0.21693999999999999</v>
      </c>
      <c r="N284" s="46">
        <v>0.21473690000000004</v>
      </c>
      <c r="O284" s="47">
        <v>2.5119196649618571E-2</v>
      </c>
      <c r="P284" s="43"/>
      <c r="Q284" s="124">
        <v>1096</v>
      </c>
      <c r="R284" s="43">
        <v>0.82838500000000004</v>
      </c>
      <c r="S284" s="43">
        <v>0.87666500000000003</v>
      </c>
      <c r="T284" s="43">
        <v>0.84193499999999999</v>
      </c>
      <c r="U284" s="43">
        <v>0.90683199999999997</v>
      </c>
      <c r="V284" s="43">
        <v>0.86521400000000004</v>
      </c>
      <c r="W284" s="43">
        <v>0.88471699999999998</v>
      </c>
      <c r="X284" s="43">
        <v>0.87151199999999995</v>
      </c>
      <c r="Y284" s="43">
        <v>0.83252800000000005</v>
      </c>
      <c r="Z284" s="43">
        <v>0.94803599999999999</v>
      </c>
      <c r="AA284" s="43">
        <v>0.84529500000000002</v>
      </c>
      <c r="AB284" s="46">
        <v>0.87011190000000005</v>
      </c>
      <c r="AC284" s="47">
        <v>3.6917675406684697E-2</v>
      </c>
      <c r="AD284" s="275"/>
    </row>
    <row r="285" spans="2:30" x14ac:dyDescent="0.25">
      <c r="B285" s="274"/>
      <c r="C285" s="124">
        <v>1100</v>
      </c>
      <c r="D285" s="43">
        <v>0.25548300000000002</v>
      </c>
      <c r="E285" s="43">
        <v>0.184972</v>
      </c>
      <c r="F285" s="43">
        <v>0.19358300000000001</v>
      </c>
      <c r="G285" s="43">
        <v>0.2087</v>
      </c>
      <c r="H285" s="43">
        <v>0.22584199999999999</v>
      </c>
      <c r="I285" s="43">
        <v>0.19698099999999999</v>
      </c>
      <c r="J285" s="43">
        <v>0.16550999999999999</v>
      </c>
      <c r="K285" s="43">
        <v>0.27251700000000001</v>
      </c>
      <c r="L285" s="43">
        <v>0.16594999999999999</v>
      </c>
      <c r="M285" s="43">
        <v>0.19486000000000001</v>
      </c>
      <c r="N285" s="46">
        <v>0.20643980000000001</v>
      </c>
      <c r="O285" s="47">
        <v>3.5461062426272477E-2</v>
      </c>
      <c r="P285" s="43"/>
      <c r="Q285" s="124">
        <v>1100</v>
      </c>
      <c r="R285" s="43">
        <v>0.81313599999999997</v>
      </c>
      <c r="S285" s="43">
        <v>0.86714899999999995</v>
      </c>
      <c r="T285" s="43">
        <v>0.87791200000000003</v>
      </c>
      <c r="U285" s="43">
        <v>0.88546499999999995</v>
      </c>
      <c r="V285" s="43">
        <v>0.86047300000000004</v>
      </c>
      <c r="W285" s="43">
        <v>0.87528300000000003</v>
      </c>
      <c r="X285" s="43">
        <v>0.87548899999999996</v>
      </c>
      <c r="Y285" s="43">
        <v>0.83269199999999999</v>
      </c>
      <c r="Z285" s="43">
        <v>0.906914</v>
      </c>
      <c r="AA285" s="43">
        <v>0.83758600000000005</v>
      </c>
      <c r="AB285" s="46">
        <v>0.86320989999999997</v>
      </c>
      <c r="AC285" s="47">
        <v>2.7960994023222181E-2</v>
      </c>
      <c r="AD285" s="275"/>
    </row>
    <row r="286" spans="2:30" x14ac:dyDescent="0.25">
      <c r="B286" s="274"/>
      <c r="C286" s="124">
        <v>1104</v>
      </c>
      <c r="D286" s="43">
        <v>0.23938499999999999</v>
      </c>
      <c r="E286" s="43">
        <v>0.204349</v>
      </c>
      <c r="F286" s="43">
        <v>0.19067100000000001</v>
      </c>
      <c r="G286" s="43">
        <v>0.212727</v>
      </c>
      <c r="H286" s="43">
        <v>0.22028400000000001</v>
      </c>
      <c r="I286" s="43">
        <v>0.16061500000000001</v>
      </c>
      <c r="J286" s="43">
        <v>0.21190300000000001</v>
      </c>
      <c r="K286" s="43">
        <v>0.25746400000000003</v>
      </c>
      <c r="L286" s="43">
        <v>0.181727</v>
      </c>
      <c r="M286" s="43">
        <v>0.22992399999999999</v>
      </c>
      <c r="N286" s="46">
        <v>0.21090489999999998</v>
      </c>
      <c r="O286" s="47">
        <v>2.8413006112029529E-2</v>
      </c>
      <c r="P286" s="43"/>
      <c r="Q286" s="124">
        <v>1104</v>
      </c>
      <c r="R286" s="43">
        <v>0.82442000000000004</v>
      </c>
      <c r="S286" s="43">
        <v>0.87522200000000006</v>
      </c>
      <c r="T286" s="43">
        <v>0.856433</v>
      </c>
      <c r="U286" s="43">
        <v>0.91801600000000005</v>
      </c>
      <c r="V286" s="43">
        <v>0.86249200000000004</v>
      </c>
      <c r="W286" s="43">
        <v>0.84315099999999998</v>
      </c>
      <c r="X286" s="43">
        <v>0.87469300000000005</v>
      </c>
      <c r="Y286" s="43">
        <v>0.84737300000000004</v>
      </c>
      <c r="Z286" s="43">
        <v>0.87488200000000005</v>
      </c>
      <c r="AA286" s="43">
        <v>0.83794299999999999</v>
      </c>
      <c r="AB286" s="46">
        <v>0.86146250000000002</v>
      </c>
      <c r="AC286" s="47">
        <v>2.6306411940184227E-2</v>
      </c>
      <c r="AD286" s="275"/>
    </row>
    <row r="287" spans="2:30" x14ac:dyDescent="0.25">
      <c r="B287" s="274"/>
      <c r="C287" s="124">
        <v>1108</v>
      </c>
      <c r="D287" s="43">
        <v>0.202678</v>
      </c>
      <c r="E287" s="43">
        <v>0.195326</v>
      </c>
      <c r="F287" s="43">
        <v>0.19644700000000001</v>
      </c>
      <c r="G287" s="43">
        <v>0.22078200000000001</v>
      </c>
      <c r="H287" s="43">
        <v>0.21742900000000001</v>
      </c>
      <c r="I287" s="43">
        <v>0.170681</v>
      </c>
      <c r="J287" s="43">
        <v>0.211365</v>
      </c>
      <c r="K287" s="43">
        <v>0.24707100000000001</v>
      </c>
      <c r="L287" s="43">
        <v>0.18909200000000001</v>
      </c>
      <c r="M287" s="43">
        <v>0.22201199999999999</v>
      </c>
      <c r="N287" s="46">
        <v>0.20728830000000004</v>
      </c>
      <c r="O287" s="47">
        <v>2.1223856598177441E-2</v>
      </c>
      <c r="P287" s="43"/>
      <c r="Q287" s="124">
        <v>1108</v>
      </c>
      <c r="R287" s="43">
        <v>0.82442000000000004</v>
      </c>
      <c r="S287" s="43">
        <v>0.87582700000000002</v>
      </c>
      <c r="T287" s="43">
        <v>0.85884000000000005</v>
      </c>
      <c r="U287" s="43">
        <v>0.90232800000000002</v>
      </c>
      <c r="V287" s="43">
        <v>0.85839799999999999</v>
      </c>
      <c r="W287" s="43">
        <v>0.825627</v>
      </c>
      <c r="X287" s="43">
        <v>0.86960599999999999</v>
      </c>
      <c r="Y287" s="43">
        <v>0.847854</v>
      </c>
      <c r="Z287" s="43">
        <v>0.91555200000000003</v>
      </c>
      <c r="AA287" s="43">
        <v>0.838534</v>
      </c>
      <c r="AB287" s="46">
        <v>0.86169859999999987</v>
      </c>
      <c r="AC287" s="47">
        <v>3.0278828390661209E-2</v>
      </c>
      <c r="AD287" s="275"/>
    </row>
    <row r="288" spans="2:30" x14ac:dyDescent="0.25">
      <c r="B288" s="274"/>
      <c r="C288" s="124">
        <v>1112</v>
      </c>
      <c r="D288" s="43">
        <v>0.23239299999999999</v>
      </c>
      <c r="E288" s="43">
        <v>0.19572500000000001</v>
      </c>
      <c r="F288" s="43">
        <v>0.17977199999999999</v>
      </c>
      <c r="G288" s="43">
        <v>0.21554799999999999</v>
      </c>
      <c r="H288" s="43">
        <v>0.24027499999999999</v>
      </c>
      <c r="I288" s="43">
        <v>0.17445099999999999</v>
      </c>
      <c r="J288" s="43">
        <v>0.19370100000000001</v>
      </c>
      <c r="K288" s="43">
        <v>0.233156</v>
      </c>
      <c r="L288" s="43">
        <v>0.221918</v>
      </c>
      <c r="M288" s="43">
        <v>0.20130200000000001</v>
      </c>
      <c r="N288" s="46">
        <v>0.20882409999999996</v>
      </c>
      <c r="O288" s="47">
        <v>2.3179889859052349E-2</v>
      </c>
      <c r="P288" s="43"/>
      <c r="Q288" s="124">
        <v>1112</v>
      </c>
      <c r="R288" s="43">
        <v>0.83960999999999997</v>
      </c>
      <c r="S288" s="43">
        <v>0.88836000000000004</v>
      </c>
      <c r="T288" s="43">
        <v>0.86180299999999999</v>
      </c>
      <c r="U288" s="43">
        <v>0.89808100000000002</v>
      </c>
      <c r="V288" s="43">
        <v>0.86099899999999996</v>
      </c>
      <c r="W288" s="43">
        <v>0.80734300000000003</v>
      </c>
      <c r="X288" s="43">
        <v>0.87762099999999998</v>
      </c>
      <c r="Y288" s="43">
        <v>0.83414999999999995</v>
      </c>
      <c r="Z288" s="43">
        <v>0.90856300000000001</v>
      </c>
      <c r="AA288" s="43">
        <v>0.83518999999999999</v>
      </c>
      <c r="AB288" s="46">
        <v>0.86117200000000016</v>
      </c>
      <c r="AC288" s="47">
        <v>3.2293962438821294E-2</v>
      </c>
      <c r="AD288" s="275"/>
    </row>
    <row r="289" spans="2:30" x14ac:dyDescent="0.25">
      <c r="B289" s="274"/>
      <c r="C289" s="124">
        <v>1116</v>
      </c>
      <c r="D289" s="43">
        <v>0.220581</v>
      </c>
      <c r="E289" s="43">
        <v>0.221077</v>
      </c>
      <c r="F289" s="43">
        <v>0.18457200000000001</v>
      </c>
      <c r="G289" s="43">
        <v>0.23187199999999999</v>
      </c>
      <c r="H289" s="43">
        <v>0.19189100000000001</v>
      </c>
      <c r="I289" s="43">
        <v>0.16911799999999999</v>
      </c>
      <c r="J289" s="43">
        <v>0.216386</v>
      </c>
      <c r="K289" s="43">
        <v>0.218252</v>
      </c>
      <c r="L289" s="43">
        <v>0.196188</v>
      </c>
      <c r="M289" s="43">
        <v>0.19045400000000001</v>
      </c>
      <c r="N289" s="46">
        <v>0.2040391</v>
      </c>
      <c r="O289" s="47">
        <v>2.0235473623482762E-2</v>
      </c>
      <c r="P289" s="43"/>
      <c r="Q289" s="124">
        <v>1116</v>
      </c>
      <c r="R289" s="43">
        <v>0.83456900000000001</v>
      </c>
      <c r="S289" s="43">
        <v>0.87802100000000005</v>
      </c>
      <c r="T289" s="43">
        <v>0.853769</v>
      </c>
      <c r="U289" s="43">
        <v>0.89347299999999996</v>
      </c>
      <c r="V289" s="43">
        <v>0.85395200000000004</v>
      </c>
      <c r="W289" s="43">
        <v>0.82795700000000005</v>
      </c>
      <c r="X289" s="43">
        <v>0.87712299999999999</v>
      </c>
      <c r="Y289" s="43">
        <v>0.83404599999999995</v>
      </c>
      <c r="Z289" s="43">
        <v>0.94176199999999999</v>
      </c>
      <c r="AA289" s="43">
        <v>0.82896300000000001</v>
      </c>
      <c r="AB289" s="46">
        <v>0.86236350000000006</v>
      </c>
      <c r="AC289" s="47">
        <v>3.6137634092913894E-2</v>
      </c>
      <c r="AD289" s="275"/>
    </row>
    <row r="290" spans="2:30" x14ac:dyDescent="0.25">
      <c r="B290" s="274"/>
      <c r="C290" s="124">
        <v>1120</v>
      </c>
      <c r="D290" s="43">
        <v>0.19523499999999999</v>
      </c>
      <c r="E290" s="43">
        <v>0.207927</v>
      </c>
      <c r="F290" s="43">
        <v>0.21137600000000001</v>
      </c>
      <c r="G290" s="43">
        <v>0.223049</v>
      </c>
      <c r="H290" s="43">
        <v>0.22536500000000001</v>
      </c>
      <c r="I290" s="43">
        <v>0.145069</v>
      </c>
      <c r="J290" s="43">
        <v>0.20500099999999999</v>
      </c>
      <c r="K290" s="43">
        <v>0.24212500000000001</v>
      </c>
      <c r="L290" s="43">
        <v>0.221884</v>
      </c>
      <c r="M290" s="43">
        <v>0.228797</v>
      </c>
      <c r="N290" s="46">
        <v>0.21058279999999999</v>
      </c>
      <c r="O290" s="47">
        <v>2.6655739531207291E-2</v>
      </c>
      <c r="P290" s="43"/>
      <c r="Q290" s="124">
        <v>1120</v>
      </c>
      <c r="R290" s="43">
        <v>0.86032799999999998</v>
      </c>
      <c r="S290" s="43">
        <v>0.90843200000000002</v>
      </c>
      <c r="T290" s="43">
        <v>0.84376899999999999</v>
      </c>
      <c r="U290" s="43">
        <v>0.85901400000000006</v>
      </c>
      <c r="V290" s="43">
        <v>0.85586300000000004</v>
      </c>
      <c r="W290" s="43">
        <v>0.84081899999999998</v>
      </c>
      <c r="X290" s="43">
        <v>0.87556500000000004</v>
      </c>
      <c r="Y290" s="43">
        <v>0.84595399999999998</v>
      </c>
      <c r="Z290" s="43">
        <v>0.882467</v>
      </c>
      <c r="AA290" s="43">
        <v>0.83465999999999996</v>
      </c>
      <c r="AB290" s="46">
        <v>0.86068710000000004</v>
      </c>
      <c r="AC290" s="47">
        <v>2.2551002098699653E-2</v>
      </c>
      <c r="AD290" s="275"/>
    </row>
    <row r="291" spans="2:30" x14ac:dyDescent="0.25">
      <c r="B291" s="274"/>
      <c r="C291" s="124">
        <v>1124</v>
      </c>
      <c r="D291" s="43">
        <v>0.22562699999999999</v>
      </c>
      <c r="E291" s="43">
        <v>0.16602800000000001</v>
      </c>
      <c r="F291" s="43">
        <v>0.18303800000000001</v>
      </c>
      <c r="G291" s="43">
        <v>0.20846300000000001</v>
      </c>
      <c r="H291" s="43">
        <v>0.219862</v>
      </c>
      <c r="I291" s="43">
        <v>0.18559100000000001</v>
      </c>
      <c r="J291" s="43">
        <v>0.165688</v>
      </c>
      <c r="K291" s="43">
        <v>0.20935899999999999</v>
      </c>
      <c r="L291" s="43">
        <v>0.193576</v>
      </c>
      <c r="M291" s="43">
        <v>0.18448100000000001</v>
      </c>
      <c r="N291" s="46">
        <v>0.19417129999999999</v>
      </c>
      <c r="O291" s="47">
        <v>2.1027928455323933E-2</v>
      </c>
      <c r="P291" s="43"/>
      <c r="Q291" s="124">
        <v>1124</v>
      </c>
      <c r="R291" s="43">
        <v>0.85014000000000001</v>
      </c>
      <c r="S291" s="43">
        <v>0.89709499999999998</v>
      </c>
      <c r="T291" s="43">
        <v>0.83838699999999999</v>
      </c>
      <c r="U291" s="43">
        <v>0.830179</v>
      </c>
      <c r="V291" s="43">
        <v>0.85417799999999999</v>
      </c>
      <c r="W291" s="43">
        <v>0.81975399999999998</v>
      </c>
      <c r="X291" s="43">
        <v>0.87008200000000002</v>
      </c>
      <c r="Y291" s="43">
        <v>0.82164899999999996</v>
      </c>
      <c r="Z291" s="43">
        <v>0.88209000000000004</v>
      </c>
      <c r="AA291" s="43">
        <v>0.82564099999999996</v>
      </c>
      <c r="AB291" s="46">
        <v>0.84891949999999983</v>
      </c>
      <c r="AC291" s="47">
        <v>2.6866932873991334E-2</v>
      </c>
      <c r="AD291" s="275"/>
    </row>
    <row r="292" spans="2:30" x14ac:dyDescent="0.25">
      <c r="B292" s="274"/>
      <c r="C292" s="124">
        <v>1128</v>
      </c>
      <c r="D292" s="43">
        <v>0.23907600000000001</v>
      </c>
      <c r="E292" s="43">
        <v>0.18359500000000001</v>
      </c>
      <c r="F292" s="43">
        <v>0.18781700000000001</v>
      </c>
      <c r="G292" s="43">
        <v>0.23834900000000001</v>
      </c>
      <c r="H292" s="43">
        <v>0.23264399999999999</v>
      </c>
      <c r="I292" s="43">
        <v>0.2019</v>
      </c>
      <c r="J292" s="43">
        <v>0.20191600000000001</v>
      </c>
      <c r="K292" s="43">
        <v>0.25815199999999999</v>
      </c>
      <c r="L292" s="43">
        <v>0.209952</v>
      </c>
      <c r="M292" s="43">
        <v>0.19633900000000001</v>
      </c>
      <c r="N292" s="46">
        <v>0.214974</v>
      </c>
      <c r="O292" s="47">
        <v>2.5254118370409605E-2</v>
      </c>
      <c r="P292" s="43"/>
      <c r="Q292" s="124">
        <v>1128</v>
      </c>
      <c r="R292" s="43">
        <v>0.83636900000000003</v>
      </c>
      <c r="S292" s="43">
        <v>0.88300400000000001</v>
      </c>
      <c r="T292" s="43">
        <v>0.83893099999999998</v>
      </c>
      <c r="U292" s="43">
        <v>0.85831199999999996</v>
      </c>
      <c r="V292" s="43">
        <v>0.857325</v>
      </c>
      <c r="W292" s="43">
        <v>0.85789099999999996</v>
      </c>
      <c r="X292" s="43">
        <v>0.85902699999999999</v>
      </c>
      <c r="Y292" s="43">
        <v>0.83554499999999998</v>
      </c>
      <c r="Z292" s="43">
        <v>0.91600400000000004</v>
      </c>
      <c r="AA292" s="43">
        <v>0.82586700000000002</v>
      </c>
      <c r="AB292" s="46">
        <v>0.85682750000000019</v>
      </c>
      <c r="AC292" s="47">
        <v>2.6553551100663656E-2</v>
      </c>
      <c r="AD292" s="275"/>
    </row>
    <row r="293" spans="2:30" x14ac:dyDescent="0.25">
      <c r="B293" s="274"/>
      <c r="C293" s="124">
        <v>1132</v>
      </c>
      <c r="D293" s="43">
        <v>0.21956600000000001</v>
      </c>
      <c r="E293" s="43">
        <v>0.166324</v>
      </c>
      <c r="F293" s="43">
        <v>0.18617900000000001</v>
      </c>
      <c r="G293" s="43">
        <v>0.226128</v>
      </c>
      <c r="H293" s="43">
        <v>0.22381899999999999</v>
      </c>
      <c r="I293" s="43">
        <v>0.16533900000000001</v>
      </c>
      <c r="J293" s="43">
        <v>0.211174</v>
      </c>
      <c r="K293" s="43">
        <v>0.246139</v>
      </c>
      <c r="L293" s="43">
        <v>0.19726299999999999</v>
      </c>
      <c r="M293" s="43">
        <v>0.21135399999999999</v>
      </c>
      <c r="N293" s="46">
        <v>0.20532850000000002</v>
      </c>
      <c r="O293" s="47">
        <v>2.638489550755168E-2</v>
      </c>
      <c r="P293" s="43"/>
      <c r="Q293" s="124">
        <v>1132</v>
      </c>
      <c r="R293" s="43">
        <v>0.84270400000000001</v>
      </c>
      <c r="S293" s="43">
        <v>0.88822800000000002</v>
      </c>
      <c r="T293" s="43">
        <v>0.84077000000000002</v>
      </c>
      <c r="U293" s="43">
        <v>0.84995299999999996</v>
      </c>
      <c r="V293" s="43">
        <v>0.84891799999999995</v>
      </c>
      <c r="W293" s="43">
        <v>0.84707500000000002</v>
      </c>
      <c r="X293" s="43">
        <v>0.85051200000000005</v>
      </c>
      <c r="Y293" s="43">
        <v>0.82141399999999998</v>
      </c>
      <c r="Z293" s="43">
        <v>0.87118700000000004</v>
      </c>
      <c r="AA293" s="43">
        <v>0.83104699999999998</v>
      </c>
      <c r="AB293" s="46">
        <v>0.84918080000000007</v>
      </c>
      <c r="AC293" s="47">
        <v>1.8939520378768265E-2</v>
      </c>
      <c r="AD293" s="275"/>
    </row>
    <row r="294" spans="2:30" x14ac:dyDescent="0.25">
      <c r="B294" s="274"/>
      <c r="C294" s="124">
        <v>1136</v>
      </c>
      <c r="D294" s="43">
        <v>0.23549400000000001</v>
      </c>
      <c r="E294" s="43">
        <v>0.16605700000000001</v>
      </c>
      <c r="F294" s="43">
        <v>0.20579600000000001</v>
      </c>
      <c r="G294" s="43">
        <v>0.220859</v>
      </c>
      <c r="H294" s="43">
        <v>0.203989</v>
      </c>
      <c r="I294" s="43">
        <v>0.23266400000000001</v>
      </c>
      <c r="J294" s="43">
        <v>0.18068200000000001</v>
      </c>
      <c r="K294" s="43">
        <v>0.23644999999999999</v>
      </c>
      <c r="L294" s="43">
        <v>0.19040499999999999</v>
      </c>
      <c r="M294" s="43">
        <v>0.22337899999999999</v>
      </c>
      <c r="N294" s="46">
        <v>0.20957749999999997</v>
      </c>
      <c r="O294" s="47">
        <v>2.4464568544235087E-2</v>
      </c>
      <c r="P294" s="43"/>
      <c r="Q294" s="124">
        <v>1136</v>
      </c>
      <c r="R294" s="43">
        <v>0.87154799999999999</v>
      </c>
      <c r="S294" s="43">
        <v>0.92316299999999996</v>
      </c>
      <c r="T294" s="43">
        <v>0.85072499999999995</v>
      </c>
      <c r="U294" s="43">
        <v>0.85860199999999998</v>
      </c>
      <c r="V294" s="43">
        <v>0.85316099999999995</v>
      </c>
      <c r="W294" s="43">
        <v>0.843167</v>
      </c>
      <c r="X294" s="43">
        <v>0.86136500000000005</v>
      </c>
      <c r="Y294" s="43">
        <v>0.81137999999999999</v>
      </c>
      <c r="Z294" s="43">
        <v>0.83978299999999995</v>
      </c>
      <c r="AA294" s="43">
        <v>0.82285399999999997</v>
      </c>
      <c r="AB294" s="46">
        <v>0.85357479999999997</v>
      </c>
      <c r="AC294" s="47">
        <v>3.0336100224723089E-2</v>
      </c>
      <c r="AD294" s="275"/>
    </row>
    <row r="295" spans="2:30" x14ac:dyDescent="0.25">
      <c r="B295" s="274"/>
      <c r="C295" s="124">
        <v>1140</v>
      </c>
      <c r="D295" s="43">
        <v>0.263349</v>
      </c>
      <c r="E295" s="43">
        <v>0.188665</v>
      </c>
      <c r="F295" s="43">
        <v>0.18576300000000001</v>
      </c>
      <c r="G295" s="43">
        <v>0.19531200000000001</v>
      </c>
      <c r="H295" s="43">
        <v>0.223467</v>
      </c>
      <c r="I295" s="43">
        <v>0.20533799999999999</v>
      </c>
      <c r="J295" s="43">
        <v>0.17625399999999999</v>
      </c>
      <c r="K295" s="43">
        <v>0.202373</v>
      </c>
      <c r="L295" s="43">
        <v>0.17965400000000001</v>
      </c>
      <c r="M295" s="43">
        <v>0.21137400000000001</v>
      </c>
      <c r="N295" s="46">
        <v>0.2031549</v>
      </c>
      <c r="O295" s="47">
        <v>2.5730956645211835E-2</v>
      </c>
      <c r="P295" s="43"/>
      <c r="Q295" s="124">
        <v>1140</v>
      </c>
      <c r="R295" s="43">
        <v>0.80710800000000005</v>
      </c>
      <c r="S295" s="43">
        <v>0.84263900000000003</v>
      </c>
      <c r="T295" s="43">
        <v>0.84051699999999996</v>
      </c>
      <c r="U295" s="43">
        <v>0.85345700000000002</v>
      </c>
      <c r="V295" s="43">
        <v>0.84447899999999998</v>
      </c>
      <c r="W295" s="43">
        <v>0.84529900000000002</v>
      </c>
      <c r="X295" s="43">
        <v>0.85148100000000004</v>
      </c>
      <c r="Y295" s="43">
        <v>0.83114900000000003</v>
      </c>
      <c r="Z295" s="43">
        <v>0.87484600000000001</v>
      </c>
      <c r="AA295" s="43">
        <v>0.83686300000000002</v>
      </c>
      <c r="AB295" s="46">
        <v>0.84278379999999997</v>
      </c>
      <c r="AC295" s="47">
        <v>1.7240422744236865E-2</v>
      </c>
      <c r="AD295" s="275"/>
    </row>
    <row r="296" spans="2:30" x14ac:dyDescent="0.25">
      <c r="B296" s="274"/>
      <c r="C296" s="124">
        <v>1144</v>
      </c>
      <c r="D296" s="43">
        <v>0.20019700000000001</v>
      </c>
      <c r="E296" s="43">
        <v>0.20463200000000001</v>
      </c>
      <c r="F296" s="43">
        <v>0.196937</v>
      </c>
      <c r="G296" s="43">
        <v>0.198242</v>
      </c>
      <c r="H296" s="43">
        <v>0.19547</v>
      </c>
      <c r="I296" s="43">
        <v>0.21740300000000001</v>
      </c>
      <c r="J296" s="43">
        <v>0.18105099999999999</v>
      </c>
      <c r="K296" s="43">
        <v>0.23485</v>
      </c>
      <c r="L296" s="43">
        <v>0.17437800000000001</v>
      </c>
      <c r="M296" s="43">
        <v>0.196822</v>
      </c>
      <c r="N296" s="46">
        <v>0.19999820000000001</v>
      </c>
      <c r="O296" s="47">
        <v>1.6988642322315096E-2</v>
      </c>
      <c r="P296" s="43"/>
      <c r="Q296" s="124">
        <v>1144</v>
      </c>
      <c r="R296" s="43">
        <v>0.87527699999999997</v>
      </c>
      <c r="S296" s="43">
        <v>0.93250999999999995</v>
      </c>
      <c r="T296" s="43">
        <v>0.83818899999999996</v>
      </c>
      <c r="U296" s="43">
        <v>0.88445600000000002</v>
      </c>
      <c r="V296" s="43">
        <v>0.84668100000000002</v>
      </c>
      <c r="W296" s="43">
        <v>0.87160300000000002</v>
      </c>
      <c r="X296" s="43">
        <v>0.85468200000000005</v>
      </c>
      <c r="Y296" s="43">
        <v>0.81264199999999998</v>
      </c>
      <c r="Z296" s="43">
        <v>0.89018900000000001</v>
      </c>
      <c r="AA296" s="43">
        <v>0.82246900000000001</v>
      </c>
      <c r="AB296" s="46">
        <v>0.86286980000000013</v>
      </c>
      <c r="AC296" s="47">
        <v>3.5567749601757667E-2</v>
      </c>
      <c r="AD296" s="275"/>
    </row>
    <row r="297" spans="2:30" x14ac:dyDescent="0.25">
      <c r="B297" s="274"/>
      <c r="C297" s="124">
        <v>1148</v>
      </c>
      <c r="D297" s="43">
        <v>0.22433</v>
      </c>
      <c r="E297" s="43">
        <v>0.21069299999999999</v>
      </c>
      <c r="F297" s="43">
        <v>0.19031500000000001</v>
      </c>
      <c r="G297" s="43">
        <v>0.20393800000000001</v>
      </c>
      <c r="H297" s="43">
        <v>0.220912</v>
      </c>
      <c r="I297" s="43">
        <v>0.14849999999999999</v>
      </c>
      <c r="J297" s="43">
        <v>0.20985699999999999</v>
      </c>
      <c r="K297" s="43">
        <v>0.25819900000000001</v>
      </c>
      <c r="L297" s="43">
        <v>0.22114700000000001</v>
      </c>
      <c r="M297" s="43">
        <v>0.21418699999999999</v>
      </c>
      <c r="N297" s="46">
        <v>0.2102078</v>
      </c>
      <c r="O297" s="47">
        <v>2.7880532398869968E-2</v>
      </c>
      <c r="P297" s="43"/>
      <c r="Q297" s="124">
        <v>1148</v>
      </c>
      <c r="R297" s="43">
        <v>0.82842499999999997</v>
      </c>
      <c r="S297" s="43">
        <v>0.87853499999999995</v>
      </c>
      <c r="T297" s="43">
        <v>0.84502600000000005</v>
      </c>
      <c r="U297" s="43">
        <v>0.85485900000000004</v>
      </c>
      <c r="V297" s="43">
        <v>0.85172199999999998</v>
      </c>
      <c r="W297" s="43">
        <v>0.84337200000000001</v>
      </c>
      <c r="X297" s="43">
        <v>0.85244299999999995</v>
      </c>
      <c r="Y297" s="43">
        <v>0.81840100000000005</v>
      </c>
      <c r="Z297" s="43">
        <v>0.88848700000000003</v>
      </c>
      <c r="AA297" s="43">
        <v>0.81201100000000004</v>
      </c>
      <c r="AB297" s="46">
        <v>0.84732810000000003</v>
      </c>
      <c r="AC297" s="47">
        <v>2.4111917106369701E-2</v>
      </c>
      <c r="AD297" s="275"/>
    </row>
    <row r="298" spans="2:30" x14ac:dyDescent="0.25">
      <c r="B298" s="274"/>
      <c r="C298" s="124">
        <v>1152</v>
      </c>
      <c r="D298" s="43">
        <v>0.249366</v>
      </c>
      <c r="E298" s="43">
        <v>0.20177800000000001</v>
      </c>
      <c r="F298" s="43">
        <v>0.19045699999999999</v>
      </c>
      <c r="G298" s="43">
        <v>0.180669</v>
      </c>
      <c r="H298" s="43">
        <v>0.20080200000000001</v>
      </c>
      <c r="I298" s="43">
        <v>0.20047000000000001</v>
      </c>
      <c r="J298" s="43">
        <v>0.212114</v>
      </c>
      <c r="K298" s="43">
        <v>0.216612</v>
      </c>
      <c r="L298" s="43">
        <v>0.184585</v>
      </c>
      <c r="M298" s="43">
        <v>0.19814899999999999</v>
      </c>
      <c r="N298" s="46">
        <v>0.20350019999999999</v>
      </c>
      <c r="O298" s="47">
        <v>1.9570458802320743E-2</v>
      </c>
      <c r="P298" s="43"/>
      <c r="Q298" s="124">
        <v>1152</v>
      </c>
      <c r="R298" s="43">
        <v>0.86253800000000003</v>
      </c>
      <c r="S298" s="43">
        <v>0.92435900000000004</v>
      </c>
      <c r="T298" s="43">
        <v>0.85272999999999999</v>
      </c>
      <c r="U298" s="43">
        <v>0.88513699999999995</v>
      </c>
      <c r="V298" s="43">
        <v>0.84709999999999996</v>
      </c>
      <c r="W298" s="43">
        <v>0.86219599999999996</v>
      </c>
      <c r="X298" s="43">
        <v>0.85442300000000004</v>
      </c>
      <c r="Y298" s="43">
        <v>0.82760199999999995</v>
      </c>
      <c r="Z298" s="43">
        <v>0.86205299999999996</v>
      </c>
      <c r="AA298" s="43">
        <v>0.82231900000000002</v>
      </c>
      <c r="AB298" s="46">
        <v>0.86004569999999991</v>
      </c>
      <c r="AC298" s="47">
        <v>2.8885331587156834E-2</v>
      </c>
      <c r="AD298" s="275"/>
    </row>
    <row r="299" spans="2:30" x14ac:dyDescent="0.25">
      <c r="B299" s="274"/>
      <c r="C299" s="124">
        <v>1156</v>
      </c>
      <c r="D299" s="43">
        <v>0.21463199999999999</v>
      </c>
      <c r="E299" s="43">
        <v>0.20452899999999999</v>
      </c>
      <c r="F299" s="43">
        <v>0.18689900000000001</v>
      </c>
      <c r="G299" s="43">
        <v>0.204041</v>
      </c>
      <c r="H299" s="43">
        <v>0.19078000000000001</v>
      </c>
      <c r="I299" s="43">
        <v>0.15803400000000001</v>
      </c>
      <c r="J299" s="43">
        <v>0.18238199999999999</v>
      </c>
      <c r="K299" s="43">
        <v>0.215367</v>
      </c>
      <c r="L299" s="43">
        <v>0.224248</v>
      </c>
      <c r="M299" s="43">
        <v>0.213562</v>
      </c>
      <c r="N299" s="46">
        <v>0.19944740000000002</v>
      </c>
      <c r="O299" s="47">
        <v>1.9955798367614581E-2</v>
      </c>
      <c r="P299" s="43"/>
      <c r="Q299" s="124">
        <v>1156</v>
      </c>
      <c r="R299" s="43">
        <v>0.856379</v>
      </c>
      <c r="S299" s="43">
        <v>0.91366800000000004</v>
      </c>
      <c r="T299" s="43">
        <v>0.86036900000000005</v>
      </c>
      <c r="U299" s="43">
        <v>0.88474399999999997</v>
      </c>
      <c r="V299" s="43">
        <v>0.82736299999999996</v>
      </c>
      <c r="W299" s="43">
        <v>0.84754300000000005</v>
      </c>
      <c r="X299" s="43">
        <v>0.84254300000000004</v>
      </c>
      <c r="Y299" s="43">
        <v>0.83422600000000002</v>
      </c>
      <c r="Z299" s="43">
        <v>0.92259400000000003</v>
      </c>
      <c r="AA299" s="43">
        <v>0.82091999999999998</v>
      </c>
      <c r="AB299" s="46">
        <v>0.86103489999999994</v>
      </c>
      <c r="AC299" s="47">
        <v>3.5165812250126001E-2</v>
      </c>
      <c r="AD299" s="275"/>
    </row>
    <row r="300" spans="2:30" x14ac:dyDescent="0.25">
      <c r="B300" s="274"/>
      <c r="C300" s="124">
        <v>1160</v>
      </c>
      <c r="D300" s="43">
        <v>0.24071100000000001</v>
      </c>
      <c r="E300" s="43">
        <v>0.174565</v>
      </c>
      <c r="F300" s="43">
        <v>0.192743</v>
      </c>
      <c r="G300" s="43">
        <v>0.19928899999999999</v>
      </c>
      <c r="H300" s="43">
        <v>0.18540799999999999</v>
      </c>
      <c r="I300" s="43">
        <v>0.15740899999999999</v>
      </c>
      <c r="J300" s="43">
        <v>0.21196799999999999</v>
      </c>
      <c r="K300" s="43">
        <v>0.22076399999999999</v>
      </c>
      <c r="L300" s="43">
        <v>0.18102699999999999</v>
      </c>
      <c r="M300" s="43">
        <v>0.25834499999999999</v>
      </c>
      <c r="N300" s="46">
        <v>0.20222289999999998</v>
      </c>
      <c r="O300" s="47">
        <v>3.1043860890502858E-2</v>
      </c>
      <c r="P300" s="43"/>
      <c r="Q300" s="124">
        <v>1160</v>
      </c>
      <c r="R300" s="43">
        <v>0.82193799999999995</v>
      </c>
      <c r="S300" s="43">
        <v>0.86613899999999999</v>
      </c>
      <c r="T300" s="43">
        <v>0.84920099999999998</v>
      </c>
      <c r="U300" s="43">
        <v>0.87659299999999996</v>
      </c>
      <c r="V300" s="43">
        <v>0.83810499999999999</v>
      </c>
      <c r="W300" s="43">
        <v>0.85292599999999996</v>
      </c>
      <c r="X300" s="43">
        <v>0.83352400000000004</v>
      </c>
      <c r="Y300" s="43">
        <v>0.82022899999999999</v>
      </c>
      <c r="Z300" s="43">
        <v>0.90844000000000003</v>
      </c>
      <c r="AA300" s="43">
        <v>0.82266799999999995</v>
      </c>
      <c r="AB300" s="46">
        <v>0.84897629999999979</v>
      </c>
      <c r="AC300" s="47">
        <v>2.8314473998096615E-2</v>
      </c>
      <c r="AD300" s="275"/>
    </row>
    <row r="301" spans="2:30" x14ac:dyDescent="0.25">
      <c r="B301" s="274"/>
      <c r="C301" s="124">
        <v>1164</v>
      </c>
      <c r="D301" s="43">
        <v>0.18815899999999999</v>
      </c>
      <c r="E301" s="43">
        <v>0.17941099999999999</v>
      </c>
      <c r="F301" s="43">
        <v>0.18720700000000001</v>
      </c>
      <c r="G301" s="43">
        <v>0.20199500000000001</v>
      </c>
      <c r="H301" s="43">
        <v>0.18881300000000001</v>
      </c>
      <c r="I301" s="43">
        <v>0.16511200000000001</v>
      </c>
      <c r="J301" s="43">
        <v>0.21832799999999999</v>
      </c>
      <c r="K301" s="43">
        <v>0.23872699999999999</v>
      </c>
      <c r="L301" s="43">
        <v>0.227044</v>
      </c>
      <c r="M301" s="43">
        <v>0.22480900000000001</v>
      </c>
      <c r="N301" s="46">
        <v>0.20196049999999999</v>
      </c>
      <c r="O301" s="47">
        <v>2.4079044638901828E-2</v>
      </c>
      <c r="P301" s="43"/>
      <c r="Q301" s="124">
        <v>1164</v>
      </c>
      <c r="R301" s="43">
        <v>0.79640500000000003</v>
      </c>
      <c r="S301" s="43">
        <v>0.83338800000000002</v>
      </c>
      <c r="T301" s="43">
        <v>0.82624600000000004</v>
      </c>
      <c r="U301" s="43">
        <v>0.86520699999999995</v>
      </c>
      <c r="V301" s="43">
        <v>0.830928</v>
      </c>
      <c r="W301" s="43">
        <v>0.81378399999999995</v>
      </c>
      <c r="X301" s="43">
        <v>0.840916</v>
      </c>
      <c r="Y301" s="43">
        <v>0.82787100000000002</v>
      </c>
      <c r="Z301" s="43">
        <v>0.94662800000000002</v>
      </c>
      <c r="AA301" s="43">
        <v>0.81351600000000002</v>
      </c>
      <c r="AB301" s="46">
        <v>0.83948889999999987</v>
      </c>
      <c r="AC301" s="47">
        <v>4.1839189336341384E-2</v>
      </c>
      <c r="AD301" s="275"/>
    </row>
    <row r="302" spans="2:30" x14ac:dyDescent="0.25">
      <c r="B302" s="274"/>
      <c r="C302" s="124">
        <v>1168</v>
      </c>
      <c r="D302" s="43">
        <v>0.225712</v>
      </c>
      <c r="E302" s="43">
        <v>0.17061899999999999</v>
      </c>
      <c r="F302" s="43">
        <v>0.16820599999999999</v>
      </c>
      <c r="G302" s="43">
        <v>0.20838599999999999</v>
      </c>
      <c r="H302" s="43">
        <v>0.20472899999999999</v>
      </c>
      <c r="I302" s="43">
        <v>0.17266100000000001</v>
      </c>
      <c r="J302" s="43">
        <v>0.17727200000000001</v>
      </c>
      <c r="K302" s="43">
        <v>0.23766300000000001</v>
      </c>
      <c r="L302" s="43">
        <v>0.15885299999999999</v>
      </c>
      <c r="M302" s="43">
        <v>0.22098499999999999</v>
      </c>
      <c r="N302" s="46">
        <v>0.19450859999999998</v>
      </c>
      <c r="O302" s="47">
        <v>2.8170655627601099E-2</v>
      </c>
      <c r="P302" s="43"/>
      <c r="Q302" s="124">
        <v>1168</v>
      </c>
      <c r="R302" s="43">
        <v>0.84840300000000002</v>
      </c>
      <c r="S302" s="43">
        <v>0.87646599999999997</v>
      </c>
      <c r="T302" s="43">
        <v>0.848078</v>
      </c>
      <c r="U302" s="43">
        <v>0.87346999999999997</v>
      </c>
      <c r="V302" s="43">
        <v>0.83903700000000003</v>
      </c>
      <c r="W302" s="43">
        <v>0.84142899999999998</v>
      </c>
      <c r="X302" s="43">
        <v>0.84195600000000004</v>
      </c>
      <c r="Y302" s="43">
        <v>0.83516900000000005</v>
      </c>
      <c r="Z302" s="43">
        <v>0.90556300000000001</v>
      </c>
      <c r="AA302" s="43">
        <v>0.81015999999999999</v>
      </c>
      <c r="AB302" s="46">
        <v>0.85197310000000004</v>
      </c>
      <c r="AC302" s="47">
        <v>2.6606995297602964E-2</v>
      </c>
      <c r="AD302" s="275"/>
    </row>
    <row r="303" spans="2:30" x14ac:dyDescent="0.25">
      <c r="B303" s="274"/>
      <c r="C303" s="124">
        <v>1172</v>
      </c>
      <c r="D303" s="43">
        <v>0.23042000000000001</v>
      </c>
      <c r="E303" s="43">
        <v>0.17446400000000001</v>
      </c>
      <c r="F303" s="43">
        <v>0.193716</v>
      </c>
      <c r="G303" s="43">
        <v>0.20465800000000001</v>
      </c>
      <c r="H303" s="43">
        <v>0.19006300000000001</v>
      </c>
      <c r="I303" s="43">
        <v>0.169463</v>
      </c>
      <c r="J303" s="43">
        <v>0.18810099999999999</v>
      </c>
      <c r="K303" s="43">
        <v>0.25085400000000002</v>
      </c>
      <c r="L303" s="43">
        <v>0.17984800000000001</v>
      </c>
      <c r="M303" s="43">
        <v>0.18898699999999999</v>
      </c>
      <c r="N303" s="46">
        <v>0.19705740000000002</v>
      </c>
      <c r="O303" s="47">
        <v>2.5469845997876613E-2</v>
      </c>
      <c r="P303" s="43"/>
      <c r="Q303" s="124">
        <v>1172</v>
      </c>
      <c r="R303" s="43">
        <v>0.81196000000000002</v>
      </c>
      <c r="S303" s="43">
        <v>0.83948400000000001</v>
      </c>
      <c r="T303" s="43">
        <v>0.85836299999999999</v>
      </c>
      <c r="U303" s="43">
        <v>0.85039299999999995</v>
      </c>
      <c r="V303" s="43">
        <v>0.83062499999999995</v>
      </c>
      <c r="W303" s="43">
        <v>0.81298400000000004</v>
      </c>
      <c r="X303" s="43">
        <v>0.84676200000000001</v>
      </c>
      <c r="Y303" s="43">
        <v>0.80659199999999998</v>
      </c>
      <c r="Z303" s="43">
        <v>0.90097300000000002</v>
      </c>
      <c r="AA303" s="43">
        <v>0.83113000000000004</v>
      </c>
      <c r="AB303" s="46">
        <v>0.83892660000000008</v>
      </c>
      <c r="AC303" s="47">
        <v>2.7881012687649798E-2</v>
      </c>
      <c r="AD303" s="275"/>
    </row>
    <row r="304" spans="2:30" x14ac:dyDescent="0.25">
      <c r="B304" s="274"/>
      <c r="C304" s="124">
        <v>1176</v>
      </c>
      <c r="D304" s="43">
        <v>0.226247</v>
      </c>
      <c r="E304" s="43">
        <v>0.21109800000000001</v>
      </c>
      <c r="F304" s="43">
        <v>0.21389</v>
      </c>
      <c r="G304" s="43">
        <v>0.21376100000000001</v>
      </c>
      <c r="H304" s="43">
        <v>0.21041599999999999</v>
      </c>
      <c r="I304" s="43">
        <v>0.19794300000000001</v>
      </c>
      <c r="J304" s="43">
        <v>0.18426600000000001</v>
      </c>
      <c r="K304" s="43">
        <v>0.24644099999999999</v>
      </c>
      <c r="L304" s="43">
        <v>0.190328</v>
      </c>
      <c r="M304" s="43">
        <v>0.199768</v>
      </c>
      <c r="N304" s="46">
        <v>0.20941580000000001</v>
      </c>
      <c r="O304" s="47">
        <v>1.8007547453467637E-2</v>
      </c>
      <c r="P304" s="43"/>
      <c r="Q304" s="124">
        <v>1176</v>
      </c>
      <c r="R304" s="43">
        <v>0.80271000000000003</v>
      </c>
      <c r="S304" s="43">
        <v>0.83438699999999999</v>
      </c>
      <c r="T304" s="43">
        <v>0.86235399999999995</v>
      </c>
      <c r="U304" s="43">
        <v>0.88008399999999998</v>
      </c>
      <c r="V304" s="43">
        <v>0.83008000000000004</v>
      </c>
      <c r="W304" s="43">
        <v>0.81193300000000002</v>
      </c>
      <c r="X304" s="43">
        <v>0.84052800000000005</v>
      </c>
      <c r="Y304" s="43">
        <v>0.83464400000000005</v>
      </c>
      <c r="Z304" s="43">
        <v>0.89953799999999995</v>
      </c>
      <c r="AA304" s="43">
        <v>0.80691599999999997</v>
      </c>
      <c r="AB304" s="46">
        <v>0.84031739999999999</v>
      </c>
      <c r="AC304" s="47">
        <v>3.1766375868553541E-2</v>
      </c>
      <c r="AD304" s="275"/>
    </row>
    <row r="305" spans="2:30" x14ac:dyDescent="0.25">
      <c r="B305" s="274"/>
      <c r="C305" s="124">
        <v>1180</v>
      </c>
      <c r="D305" s="43">
        <v>0.217197</v>
      </c>
      <c r="E305" s="43">
        <v>0.19397200000000001</v>
      </c>
      <c r="F305" s="43">
        <v>0.18492800000000001</v>
      </c>
      <c r="G305" s="43">
        <v>0.20994199999999999</v>
      </c>
      <c r="H305" s="43">
        <v>0.227072</v>
      </c>
      <c r="I305" s="43">
        <v>0.17827000000000001</v>
      </c>
      <c r="J305" s="43">
        <v>0.197212</v>
      </c>
      <c r="K305" s="43">
        <v>0.236484</v>
      </c>
      <c r="L305" s="43">
        <v>0.20533599999999999</v>
      </c>
      <c r="M305" s="43">
        <v>0.24287</v>
      </c>
      <c r="N305" s="46">
        <v>0.20932829999999997</v>
      </c>
      <c r="O305" s="47">
        <v>2.1597740139241931E-2</v>
      </c>
      <c r="P305" s="43"/>
      <c r="Q305" s="124">
        <v>1180</v>
      </c>
      <c r="R305" s="43">
        <v>0.83099999999999996</v>
      </c>
      <c r="S305" s="43">
        <v>0.87956699999999999</v>
      </c>
      <c r="T305" s="43">
        <v>0.84664799999999996</v>
      </c>
      <c r="U305" s="43">
        <v>0.88132900000000003</v>
      </c>
      <c r="V305" s="43">
        <v>0.836206</v>
      </c>
      <c r="W305" s="43">
        <v>0.86118399999999995</v>
      </c>
      <c r="X305" s="43">
        <v>0.84204599999999996</v>
      </c>
      <c r="Y305" s="43">
        <v>0.82332899999999998</v>
      </c>
      <c r="Z305" s="43">
        <v>0.90944899999999995</v>
      </c>
      <c r="AA305" s="43">
        <v>0.81434600000000001</v>
      </c>
      <c r="AB305" s="46">
        <v>0.85251040000000011</v>
      </c>
      <c r="AC305" s="47">
        <v>2.9926362437007123E-2</v>
      </c>
      <c r="AD305" s="275"/>
    </row>
    <row r="306" spans="2:30" x14ac:dyDescent="0.25">
      <c r="B306" s="274"/>
      <c r="C306" s="124">
        <v>1184</v>
      </c>
      <c r="D306" s="43">
        <v>0.256189</v>
      </c>
      <c r="E306" s="43">
        <v>0.18882399999999999</v>
      </c>
      <c r="F306" s="43">
        <v>0.20261799999999999</v>
      </c>
      <c r="G306" s="43">
        <v>0.23392399999999999</v>
      </c>
      <c r="H306" s="43">
        <v>0.24741299999999999</v>
      </c>
      <c r="I306" s="43">
        <v>0.18132599999999999</v>
      </c>
      <c r="J306" s="43">
        <v>0.221942</v>
      </c>
      <c r="K306" s="43">
        <v>0.24287300000000001</v>
      </c>
      <c r="L306" s="43">
        <v>0.21474399999999999</v>
      </c>
      <c r="M306" s="43">
        <v>0.22800699999999999</v>
      </c>
      <c r="N306" s="46">
        <v>0.22178599999999998</v>
      </c>
      <c r="O306" s="47">
        <v>2.4970058425598133E-2</v>
      </c>
      <c r="P306" s="43"/>
      <c r="Q306" s="124">
        <v>1184</v>
      </c>
      <c r="R306" s="43">
        <v>0.80026299999999995</v>
      </c>
      <c r="S306" s="43">
        <v>0.84722799999999998</v>
      </c>
      <c r="T306" s="43">
        <v>0.84217399999999998</v>
      </c>
      <c r="U306" s="43">
        <v>0.85534299999999996</v>
      </c>
      <c r="V306" s="43">
        <v>0.840445</v>
      </c>
      <c r="W306" s="43">
        <v>0.85616999999999999</v>
      </c>
      <c r="X306" s="43">
        <v>0.842225</v>
      </c>
      <c r="Y306" s="43">
        <v>0.84200900000000001</v>
      </c>
      <c r="Z306" s="43">
        <v>0.90825999999999996</v>
      </c>
      <c r="AA306" s="43">
        <v>0.80865299999999996</v>
      </c>
      <c r="AB306" s="46">
        <v>0.84427699999999994</v>
      </c>
      <c r="AC306" s="47">
        <v>2.9061611617007373E-2</v>
      </c>
      <c r="AD306" s="275"/>
    </row>
    <row r="307" spans="2:30" x14ac:dyDescent="0.25">
      <c r="B307" s="274"/>
      <c r="C307" s="124">
        <v>1188</v>
      </c>
      <c r="D307" s="43">
        <v>0.19126000000000001</v>
      </c>
      <c r="E307" s="43">
        <v>0.16794700000000001</v>
      </c>
      <c r="F307" s="43">
        <v>0.183947</v>
      </c>
      <c r="G307" s="43">
        <v>0.20088600000000001</v>
      </c>
      <c r="H307" s="43">
        <v>0.232462</v>
      </c>
      <c r="I307" s="43">
        <v>0.150368</v>
      </c>
      <c r="J307" s="43">
        <v>0.19996900000000001</v>
      </c>
      <c r="K307" s="43">
        <v>0.26610800000000001</v>
      </c>
      <c r="L307" s="43">
        <v>0.18115899999999999</v>
      </c>
      <c r="M307" s="43">
        <v>0.231654</v>
      </c>
      <c r="N307" s="46">
        <v>0.200576</v>
      </c>
      <c r="O307" s="47">
        <v>3.432409737261051E-2</v>
      </c>
      <c r="P307" s="43"/>
      <c r="Q307" s="124">
        <v>1188</v>
      </c>
      <c r="R307" s="43">
        <v>0.802234</v>
      </c>
      <c r="S307" s="43">
        <v>0.85336199999999995</v>
      </c>
      <c r="T307" s="43">
        <v>0.851051</v>
      </c>
      <c r="U307" s="43">
        <v>0.81862199999999996</v>
      </c>
      <c r="V307" s="43">
        <v>0.83238599999999996</v>
      </c>
      <c r="W307" s="43">
        <v>0.84235800000000005</v>
      </c>
      <c r="X307" s="43">
        <v>0.82511900000000005</v>
      </c>
      <c r="Y307" s="43">
        <v>0.82562100000000005</v>
      </c>
      <c r="Z307" s="43">
        <v>0.91603900000000005</v>
      </c>
      <c r="AA307" s="43">
        <v>0.81157199999999996</v>
      </c>
      <c r="AB307" s="46">
        <v>0.83783639999999993</v>
      </c>
      <c r="AC307" s="47">
        <v>3.2005137265410669E-2</v>
      </c>
      <c r="AD307" s="275"/>
    </row>
    <row r="308" spans="2:30" x14ac:dyDescent="0.25">
      <c r="B308" s="274"/>
      <c r="C308" s="124">
        <v>1192</v>
      </c>
      <c r="D308" s="43">
        <v>0.247476</v>
      </c>
      <c r="E308" s="43">
        <v>0.180532</v>
      </c>
      <c r="F308" s="43">
        <v>0.19464100000000001</v>
      </c>
      <c r="G308" s="43">
        <v>0.20883699999999999</v>
      </c>
      <c r="H308" s="43">
        <v>0.22401099999999999</v>
      </c>
      <c r="I308" s="43">
        <v>0.18091499999999999</v>
      </c>
      <c r="J308" s="43">
        <v>0.171096</v>
      </c>
      <c r="K308" s="43">
        <v>0.25361499999999998</v>
      </c>
      <c r="L308" s="43">
        <v>0.213753</v>
      </c>
      <c r="M308" s="43">
        <v>0.200901</v>
      </c>
      <c r="N308" s="46">
        <v>0.20757769999999995</v>
      </c>
      <c r="O308" s="47">
        <v>2.7901217166003068E-2</v>
      </c>
      <c r="P308" s="43"/>
      <c r="Q308" s="124">
        <v>1192</v>
      </c>
      <c r="R308" s="43">
        <v>0.83079700000000001</v>
      </c>
      <c r="S308" s="43">
        <v>0.90604300000000004</v>
      </c>
      <c r="T308" s="43">
        <v>0.86808399999999997</v>
      </c>
      <c r="U308" s="43">
        <v>0.83815300000000004</v>
      </c>
      <c r="V308" s="43">
        <v>0.830924</v>
      </c>
      <c r="W308" s="43">
        <v>0.858263</v>
      </c>
      <c r="X308" s="43">
        <v>0.82638100000000003</v>
      </c>
      <c r="Y308" s="43">
        <v>0.82667999999999997</v>
      </c>
      <c r="Z308" s="43">
        <v>0.92886299999999999</v>
      </c>
      <c r="AA308" s="43">
        <v>0.82028999999999996</v>
      </c>
      <c r="AB308" s="46">
        <v>0.85344779999999998</v>
      </c>
      <c r="AC308" s="47">
        <v>3.7258838846343269E-2</v>
      </c>
      <c r="AD308" s="275"/>
    </row>
    <row r="309" spans="2:30" x14ac:dyDescent="0.25">
      <c r="B309" s="274"/>
      <c r="C309" s="188">
        <v>1196</v>
      </c>
      <c r="D309" s="49">
        <v>0.222244</v>
      </c>
      <c r="E309" s="49">
        <v>0.193299</v>
      </c>
      <c r="F309" s="49">
        <v>0.16251699999999999</v>
      </c>
      <c r="G309" s="49">
        <v>0.19211600000000001</v>
      </c>
      <c r="H309" s="49">
        <v>0.24179700000000001</v>
      </c>
      <c r="I309" s="49">
        <v>0.170431</v>
      </c>
      <c r="J309" s="49">
        <v>0.176394</v>
      </c>
      <c r="K309" s="49">
        <v>0.26420500000000002</v>
      </c>
      <c r="L309" s="49">
        <v>0.180538</v>
      </c>
      <c r="M309" s="49">
        <v>0.21684700000000001</v>
      </c>
      <c r="N309" s="48">
        <v>0.20203880000000002</v>
      </c>
      <c r="O309" s="50">
        <v>3.3214280248110038E-2</v>
      </c>
      <c r="P309" s="43"/>
      <c r="Q309" s="188">
        <v>1196</v>
      </c>
      <c r="R309" s="49">
        <v>0.84157599999999999</v>
      </c>
      <c r="S309" s="49">
        <v>0.87792300000000001</v>
      </c>
      <c r="T309" s="49">
        <v>0.85187400000000002</v>
      </c>
      <c r="U309" s="49">
        <v>0.85500699999999996</v>
      </c>
      <c r="V309" s="49">
        <v>0.83098399999999994</v>
      </c>
      <c r="W309" s="49">
        <v>0.83226500000000003</v>
      </c>
      <c r="X309" s="49">
        <v>0.82664400000000005</v>
      </c>
      <c r="Y309" s="49">
        <v>0.81426399999999999</v>
      </c>
      <c r="Z309" s="49">
        <v>0.83192900000000003</v>
      </c>
      <c r="AA309" s="49">
        <v>0.81704900000000003</v>
      </c>
      <c r="AB309" s="48">
        <v>0.83795149999999996</v>
      </c>
      <c r="AC309" s="50">
        <v>1.9260230939252342E-2</v>
      </c>
      <c r="AD309" s="275"/>
    </row>
    <row r="310" spans="2:30" ht="15.75" thickBot="1" x14ac:dyDescent="0.3">
      <c r="B310" s="276"/>
      <c r="C310" s="277"/>
      <c r="D310" s="277"/>
      <c r="E310" s="277"/>
      <c r="F310" s="277"/>
      <c r="G310" s="277"/>
      <c r="H310" s="277"/>
      <c r="I310" s="277"/>
      <c r="J310" s="277"/>
      <c r="K310" s="277"/>
      <c r="L310" s="277"/>
      <c r="M310" s="277"/>
      <c r="N310" s="277"/>
      <c r="O310" s="277"/>
      <c r="P310" s="277"/>
      <c r="Q310" s="277"/>
      <c r="R310" s="277"/>
      <c r="S310" s="277"/>
      <c r="T310" s="277"/>
      <c r="U310" s="277"/>
      <c r="V310" s="277"/>
      <c r="W310" s="277"/>
      <c r="X310" s="277"/>
      <c r="Y310" s="277"/>
      <c r="Z310" s="277"/>
      <c r="AA310" s="277"/>
      <c r="AB310" s="277"/>
      <c r="AC310" s="277"/>
      <c r="AD310" s="278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A7262-D333-4BBE-9A13-54A8601A2484}">
  <dimension ref="B1:AX104"/>
  <sheetViews>
    <sheetView topLeftCell="R71" zoomScale="78" zoomScaleNormal="78" workbookViewId="0">
      <selection activeCell="T2" sqref="T2"/>
    </sheetView>
  </sheetViews>
  <sheetFormatPr defaultRowHeight="15" x14ac:dyDescent="0.25"/>
  <sheetData>
    <row r="1" spans="2:50" s="63" customFormat="1" x14ac:dyDescent="0.25">
      <c r="Z1"/>
      <c r="AA1"/>
      <c r="AB1"/>
      <c r="AC1"/>
      <c r="AD1"/>
      <c r="AE1"/>
      <c r="AF1"/>
      <c r="AG1"/>
    </row>
    <row r="2" spans="2:50" s="63" customFormat="1" ht="15.75" thickBot="1" x14ac:dyDescent="0.3">
      <c r="S2"/>
      <c r="T2"/>
      <c r="V2"/>
      <c r="W2"/>
      <c r="X2"/>
      <c r="Z2"/>
      <c r="AA2"/>
      <c r="AB2"/>
      <c r="AC2"/>
      <c r="AD2"/>
      <c r="AE2"/>
      <c r="AF2"/>
      <c r="AG2"/>
    </row>
    <row r="3" spans="2:50" s="63" customFormat="1" ht="21.75" thickBot="1" x14ac:dyDescent="0.4">
      <c r="B3" s="250" t="s">
        <v>217</v>
      </c>
      <c r="Z3"/>
      <c r="AA3"/>
      <c r="AB3"/>
      <c r="AC3"/>
      <c r="AD3"/>
      <c r="AE3"/>
      <c r="AF3"/>
      <c r="AG3"/>
    </row>
    <row r="4" spans="2:50" s="63" customFormat="1" x14ac:dyDescent="0.25">
      <c r="B4" s="261"/>
      <c r="C4" s="263"/>
      <c r="D4" s="263"/>
      <c r="E4" s="263"/>
      <c r="F4" s="26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3"/>
      <c r="X4" s="263"/>
      <c r="Y4" s="263"/>
      <c r="Z4" s="239"/>
      <c r="AA4" s="239"/>
      <c r="AB4" s="239"/>
      <c r="AC4" s="239"/>
      <c r="AD4" s="239"/>
      <c r="AE4" s="239"/>
      <c r="AF4" s="239"/>
      <c r="AG4" s="239"/>
      <c r="AH4" s="263"/>
      <c r="AI4" s="263"/>
      <c r="AJ4" s="263"/>
      <c r="AK4" s="263"/>
      <c r="AL4" s="263"/>
      <c r="AM4" s="263"/>
      <c r="AN4" s="263"/>
      <c r="AO4" s="263"/>
      <c r="AP4" s="263"/>
      <c r="AQ4" s="263"/>
      <c r="AR4" s="263"/>
      <c r="AS4" s="263"/>
      <c r="AT4" s="263"/>
      <c r="AU4" s="263"/>
      <c r="AV4" s="263"/>
      <c r="AW4" s="263"/>
      <c r="AX4" s="264"/>
    </row>
    <row r="5" spans="2:50" s="63" customFormat="1" x14ac:dyDescent="0.25">
      <c r="B5" s="257"/>
      <c r="G5" s="169" t="s">
        <v>155</v>
      </c>
      <c r="L5" s="169" t="s">
        <v>156</v>
      </c>
      <c r="T5" s="8"/>
      <c r="U5" s="8"/>
      <c r="V5" s="4" t="s">
        <v>16</v>
      </c>
      <c r="W5" s="5" t="s">
        <v>16</v>
      </c>
      <c r="X5" s="5" t="s">
        <v>16</v>
      </c>
      <c r="Y5" s="6" t="s">
        <v>28</v>
      </c>
      <c r="AA5" s="8"/>
      <c r="AB5" s="8"/>
      <c r="AC5" s="8"/>
      <c r="AD5" s="8"/>
      <c r="AE5" s="8"/>
      <c r="AF5" s="8"/>
      <c r="AG5" s="8"/>
      <c r="AX5" s="260"/>
    </row>
    <row r="6" spans="2:50" s="63" customFormat="1" x14ac:dyDescent="0.25">
      <c r="B6" s="257"/>
      <c r="D6" s="66"/>
      <c r="E6" s="66"/>
      <c r="G6" s="130" t="s">
        <v>16</v>
      </c>
      <c r="H6" s="131" t="s">
        <v>126</v>
      </c>
      <c r="I6" s="131" t="s">
        <v>28</v>
      </c>
      <c r="J6" s="131" t="s">
        <v>127</v>
      </c>
      <c r="K6" s="132" t="s">
        <v>17</v>
      </c>
      <c r="L6" s="130" t="s">
        <v>16</v>
      </c>
      <c r="M6" s="131" t="s">
        <v>126</v>
      </c>
      <c r="N6" s="131" t="s">
        <v>28</v>
      </c>
      <c r="O6" s="131" t="s">
        <v>127</v>
      </c>
      <c r="P6" s="132" t="s">
        <v>17</v>
      </c>
      <c r="T6" s="8"/>
      <c r="U6" s="145" t="s">
        <v>63</v>
      </c>
      <c r="V6" s="10" t="s">
        <v>126</v>
      </c>
      <c r="W6" s="11" t="s">
        <v>28</v>
      </c>
      <c r="X6" s="11" t="s">
        <v>17</v>
      </c>
      <c r="Y6" s="12" t="s">
        <v>127</v>
      </c>
      <c r="AA6" s="8"/>
      <c r="AB6" s="8"/>
      <c r="AC6" s="8"/>
      <c r="AD6" s="8"/>
      <c r="AE6" s="8"/>
      <c r="AF6" s="8"/>
      <c r="AG6" s="8"/>
      <c r="AX6" s="260"/>
    </row>
    <row r="7" spans="2:50" s="63" customFormat="1" x14ac:dyDescent="0.25">
      <c r="B7" s="257"/>
      <c r="D7" s="56" t="s">
        <v>128</v>
      </c>
      <c r="E7" s="57"/>
      <c r="F7" s="57"/>
      <c r="G7" s="46">
        <v>1</v>
      </c>
      <c r="H7" s="43">
        <v>0.35010000000000002</v>
      </c>
      <c r="I7" s="43">
        <v>2.0710000000000002</v>
      </c>
      <c r="J7" s="43">
        <v>0.20100000000000001</v>
      </c>
      <c r="K7" s="47">
        <v>7.4209999999999998E-2</v>
      </c>
      <c r="L7" s="46">
        <v>0.83340000000000003</v>
      </c>
      <c r="M7" s="43">
        <v>0.32679999999999998</v>
      </c>
      <c r="N7" s="43">
        <v>1.4630000000000001</v>
      </c>
      <c r="O7" s="43">
        <v>0.1792</v>
      </c>
      <c r="P7" s="47">
        <v>6.8500000000000005E-2</v>
      </c>
      <c r="S7" s="56" t="s">
        <v>128</v>
      </c>
      <c r="T7" s="57"/>
      <c r="U7" s="57"/>
      <c r="V7" s="136" t="s">
        <v>64</v>
      </c>
      <c r="W7" s="137" t="s">
        <v>64</v>
      </c>
      <c r="X7" s="137" t="s">
        <v>64</v>
      </c>
      <c r="Y7" s="138" t="s">
        <v>64</v>
      </c>
      <c r="Z7" s="8"/>
      <c r="AA7" s="8"/>
      <c r="AB7" s="8"/>
      <c r="AC7" s="8"/>
      <c r="AD7" s="8"/>
      <c r="AE7" s="8"/>
      <c r="AF7" s="8"/>
      <c r="AG7" s="8"/>
      <c r="AX7" s="260"/>
    </row>
    <row r="8" spans="2:50" s="63" customFormat="1" x14ac:dyDescent="0.25">
      <c r="B8" s="257"/>
      <c r="D8" s="65" t="s">
        <v>58</v>
      </c>
      <c r="E8" s="66"/>
      <c r="F8" s="66"/>
      <c r="G8" s="46">
        <v>1</v>
      </c>
      <c r="H8" s="43">
        <v>0.35549999999999998</v>
      </c>
      <c r="I8" s="43">
        <v>2.488</v>
      </c>
      <c r="J8" s="43">
        <v>0.25380000000000003</v>
      </c>
      <c r="K8" s="47">
        <v>4.5690000000000001E-2</v>
      </c>
      <c r="L8" s="46">
        <v>1.3460000000000001</v>
      </c>
      <c r="M8" s="43">
        <v>0.39810000000000001</v>
      </c>
      <c r="N8" s="43">
        <v>2.177</v>
      </c>
      <c r="O8" s="43">
        <v>0.26550000000000001</v>
      </c>
      <c r="P8" s="47">
        <v>5.2589999999999998E-2</v>
      </c>
      <c r="S8" s="65" t="s">
        <v>58</v>
      </c>
      <c r="T8" s="66"/>
      <c r="U8" s="66"/>
      <c r="V8" s="139">
        <v>1E-4</v>
      </c>
      <c r="W8" s="140" t="s">
        <v>64</v>
      </c>
      <c r="X8" s="140" t="s">
        <v>64</v>
      </c>
      <c r="Y8" s="141" t="s">
        <v>64</v>
      </c>
      <c r="Z8" s="8"/>
      <c r="AA8" s="8"/>
      <c r="AB8" s="8"/>
      <c r="AC8" s="8"/>
      <c r="AD8" s="8"/>
      <c r="AE8" s="8"/>
      <c r="AF8" s="8"/>
      <c r="AG8" s="8"/>
      <c r="AX8" s="260"/>
    </row>
    <row r="9" spans="2:50" s="63" customFormat="1" x14ac:dyDescent="0.25">
      <c r="B9" s="257"/>
      <c r="D9" s="70" t="s">
        <v>60</v>
      </c>
      <c r="E9" s="71"/>
      <c r="F9" s="71"/>
      <c r="G9" s="48">
        <v>1</v>
      </c>
      <c r="H9" s="49">
        <v>0.2072</v>
      </c>
      <c r="I9" s="49">
        <v>2.3199999999999998</v>
      </c>
      <c r="J9" s="49">
        <v>0.1021</v>
      </c>
      <c r="K9" s="50">
        <v>4.5560000000000002E-3</v>
      </c>
      <c r="L9" s="48">
        <v>1.0840000000000001</v>
      </c>
      <c r="M9" s="49">
        <v>0.24560000000000001</v>
      </c>
      <c r="N9" s="49">
        <v>1.841</v>
      </c>
      <c r="O9" s="49">
        <v>0.1179</v>
      </c>
      <c r="P9" s="50">
        <v>8.071E-3</v>
      </c>
      <c r="S9" s="70" t="s">
        <v>60</v>
      </c>
      <c r="T9" s="71"/>
      <c r="U9" s="71"/>
      <c r="V9" s="142" t="s">
        <v>64</v>
      </c>
      <c r="W9" s="143" t="s">
        <v>64</v>
      </c>
      <c r="X9" s="143" t="s">
        <v>64</v>
      </c>
      <c r="Y9" s="144" t="s">
        <v>64</v>
      </c>
      <c r="Z9" s="8"/>
      <c r="AA9" s="8"/>
      <c r="AB9" s="8"/>
      <c r="AC9" s="8"/>
      <c r="AD9" s="8"/>
      <c r="AE9" s="8"/>
      <c r="AF9" s="8"/>
      <c r="AG9" s="8"/>
      <c r="AX9" s="260"/>
    </row>
    <row r="10" spans="2:50" s="63" customFormat="1" x14ac:dyDescent="0.25">
      <c r="B10" s="257"/>
      <c r="AX10" s="260"/>
    </row>
    <row r="11" spans="2:50" s="63" customFormat="1" x14ac:dyDescent="0.25">
      <c r="B11" s="257"/>
      <c r="C11" s="219" t="s">
        <v>56</v>
      </c>
      <c r="S11" s="219" t="s">
        <v>57</v>
      </c>
      <c r="AI11" s="219" t="s">
        <v>59</v>
      </c>
      <c r="AX11" s="260"/>
    </row>
    <row r="12" spans="2:50" s="63" customFormat="1" x14ac:dyDescent="0.25">
      <c r="B12" s="257"/>
      <c r="C12" s="115" t="s">
        <v>19</v>
      </c>
      <c r="D12" s="76"/>
      <c r="E12" s="76"/>
      <c r="F12" s="76"/>
      <c r="G12" s="77"/>
      <c r="H12" s="115" t="s">
        <v>20</v>
      </c>
      <c r="I12" s="76"/>
      <c r="J12" s="76"/>
      <c r="K12" s="76"/>
      <c r="L12" s="77"/>
      <c r="M12" s="115" t="s">
        <v>21</v>
      </c>
      <c r="N12" s="76"/>
      <c r="O12" s="76"/>
      <c r="P12" s="76"/>
      <c r="Q12" s="77"/>
      <c r="S12" s="115" t="s">
        <v>19</v>
      </c>
      <c r="T12" s="76"/>
      <c r="U12" s="76"/>
      <c r="V12" s="76"/>
      <c r="W12" s="77"/>
      <c r="X12" s="115" t="s">
        <v>20</v>
      </c>
      <c r="Y12" s="76"/>
      <c r="Z12" s="76"/>
      <c r="AA12" s="76"/>
      <c r="AB12" s="77"/>
      <c r="AC12" s="115" t="s">
        <v>21</v>
      </c>
      <c r="AD12" s="76"/>
      <c r="AE12" s="76"/>
      <c r="AF12" s="76"/>
      <c r="AG12" s="77"/>
      <c r="AI12" s="115" t="s">
        <v>19</v>
      </c>
      <c r="AJ12" s="76"/>
      <c r="AK12" s="76"/>
      <c r="AL12" s="76"/>
      <c r="AM12" s="77"/>
      <c r="AN12" s="115" t="s">
        <v>20</v>
      </c>
      <c r="AO12" s="76"/>
      <c r="AP12" s="76"/>
      <c r="AQ12" s="76"/>
      <c r="AR12" s="77"/>
      <c r="AS12" s="115" t="s">
        <v>21</v>
      </c>
      <c r="AT12" s="76"/>
      <c r="AU12" s="76"/>
      <c r="AV12" s="76"/>
      <c r="AW12" s="77"/>
      <c r="AX12" s="260"/>
    </row>
    <row r="13" spans="2:50" s="63" customFormat="1" x14ac:dyDescent="0.25">
      <c r="B13" s="257"/>
      <c r="C13" s="62" t="s">
        <v>16</v>
      </c>
      <c r="D13" s="63" t="s">
        <v>126</v>
      </c>
      <c r="E13" s="63" t="s">
        <v>28</v>
      </c>
      <c r="F13" s="63" t="s">
        <v>127</v>
      </c>
      <c r="G13" s="29" t="s">
        <v>17</v>
      </c>
      <c r="H13" s="62" t="s">
        <v>16</v>
      </c>
      <c r="I13" s="63" t="s">
        <v>126</v>
      </c>
      <c r="J13" s="63" t="s">
        <v>28</v>
      </c>
      <c r="K13" s="63" t="s">
        <v>127</v>
      </c>
      <c r="L13" s="29" t="s">
        <v>17</v>
      </c>
      <c r="M13" s="62" t="s">
        <v>16</v>
      </c>
      <c r="N13" s="63" t="s">
        <v>126</v>
      </c>
      <c r="O13" s="63" t="s">
        <v>28</v>
      </c>
      <c r="P13" s="63" t="s">
        <v>127</v>
      </c>
      <c r="Q13" s="29" t="s">
        <v>17</v>
      </c>
      <c r="R13" s="133"/>
      <c r="S13" s="62" t="s">
        <v>16</v>
      </c>
      <c r="T13" s="63" t="s">
        <v>126</v>
      </c>
      <c r="U13" s="63" t="s">
        <v>28</v>
      </c>
      <c r="V13" s="63" t="s">
        <v>127</v>
      </c>
      <c r="W13" s="29" t="s">
        <v>17</v>
      </c>
      <c r="X13" s="62" t="s">
        <v>16</v>
      </c>
      <c r="Y13" s="63" t="s">
        <v>126</v>
      </c>
      <c r="Z13" s="63" t="s">
        <v>28</v>
      </c>
      <c r="AA13" s="63" t="s">
        <v>127</v>
      </c>
      <c r="AB13" s="29" t="s">
        <v>17</v>
      </c>
      <c r="AC13" s="62" t="s">
        <v>16</v>
      </c>
      <c r="AD13" s="63" t="s">
        <v>126</v>
      </c>
      <c r="AE13" s="63" t="s">
        <v>28</v>
      </c>
      <c r="AF13" s="63" t="s">
        <v>127</v>
      </c>
      <c r="AG13" s="29" t="s">
        <v>17</v>
      </c>
      <c r="AI13" s="62" t="s">
        <v>16</v>
      </c>
      <c r="AJ13" s="63" t="s">
        <v>126</v>
      </c>
      <c r="AK13" s="63" t="s">
        <v>28</v>
      </c>
      <c r="AL13" s="63" t="s">
        <v>127</v>
      </c>
      <c r="AM13" s="29" t="s">
        <v>17</v>
      </c>
      <c r="AN13" s="62" t="s">
        <v>16</v>
      </c>
      <c r="AO13" s="63" t="s">
        <v>126</v>
      </c>
      <c r="AP13" s="63" t="s">
        <v>28</v>
      </c>
      <c r="AQ13" s="63" t="s">
        <v>127</v>
      </c>
      <c r="AR13" s="29" t="s">
        <v>17</v>
      </c>
      <c r="AS13" s="62" t="s">
        <v>16</v>
      </c>
      <c r="AT13" s="63" t="s">
        <v>126</v>
      </c>
      <c r="AU13" s="63" t="s">
        <v>28</v>
      </c>
      <c r="AV13" s="63" t="s">
        <v>127</v>
      </c>
      <c r="AW13" s="29" t="s">
        <v>17</v>
      </c>
      <c r="AX13" s="260"/>
    </row>
    <row r="14" spans="2:50" s="63" customFormat="1" x14ac:dyDescent="0.25">
      <c r="B14" s="282"/>
      <c r="C14" s="62">
        <v>0.45817868659170491</v>
      </c>
      <c r="D14" s="63">
        <v>0.7632533908754473</v>
      </c>
      <c r="E14" s="63">
        <v>0.49679741943021855</v>
      </c>
      <c r="F14" s="63">
        <v>0.48409790206852082</v>
      </c>
      <c r="G14" s="29">
        <v>2.0578945931967281E-3</v>
      </c>
      <c r="H14" s="62">
        <v>0.61872404681011706</v>
      </c>
      <c r="I14" s="63">
        <v>0.84641346835443088</v>
      </c>
      <c r="J14" s="63">
        <v>6.1538462244597749</v>
      </c>
      <c r="K14" s="63">
        <v>8.7277746620683494E-2</v>
      </c>
      <c r="L14" s="29">
        <v>6.037553203707189E-2</v>
      </c>
      <c r="M14" s="62">
        <v>0.76825318364930506</v>
      </c>
      <c r="N14" s="63">
        <v>1.1322625375686928</v>
      </c>
      <c r="O14" s="63">
        <v>2.8129229364485422</v>
      </c>
      <c r="P14" s="63">
        <v>0.96376863305069649</v>
      </c>
      <c r="Q14" s="29">
        <v>0.16937478370159992</v>
      </c>
      <c r="S14" s="62">
        <v>0.26305818673883624</v>
      </c>
      <c r="T14" s="63">
        <v>0.16937225708987028</v>
      </c>
      <c r="U14" s="63">
        <v>3.8439698743274096</v>
      </c>
      <c r="V14" s="63">
        <v>0.34409858257786641</v>
      </c>
      <c r="W14" s="29">
        <v>8.7837289422846874E-5</v>
      </c>
      <c r="X14" s="62">
        <v>0.45694306692095099</v>
      </c>
      <c r="Y14" s="63">
        <v>0.41395773523585372</v>
      </c>
      <c r="Z14" s="63">
        <v>0.30981322587726817</v>
      </c>
      <c r="AA14" s="63">
        <v>0.6977883252448347</v>
      </c>
      <c r="AB14" s="29">
        <v>4.1107527945395197E-3</v>
      </c>
      <c r="AC14" s="62">
        <v>0.54039541112716172</v>
      </c>
      <c r="AD14" s="63">
        <v>3.5899185468415175E-2</v>
      </c>
      <c r="AE14" s="63">
        <v>1.9367285259004046</v>
      </c>
      <c r="AF14" s="63">
        <v>5.4060050215461196E-2</v>
      </c>
      <c r="AG14" s="29">
        <v>9.82991032656594E-3</v>
      </c>
      <c r="AI14" s="62">
        <v>0.16748514527087199</v>
      </c>
      <c r="AJ14" s="63">
        <v>0.19530162229108311</v>
      </c>
      <c r="AK14" s="63">
        <v>0.47275370264736383</v>
      </c>
      <c r="AL14" s="63">
        <v>0.21493771783789395</v>
      </c>
      <c r="AM14" s="29">
        <v>2.3590771631723504E-3</v>
      </c>
      <c r="AN14" s="62">
        <v>0.47743083643423395</v>
      </c>
      <c r="AO14" s="63">
        <v>0.38481012658227848</v>
      </c>
      <c r="AP14" s="63">
        <v>5.0962601716321325</v>
      </c>
      <c r="AQ14" s="63">
        <v>5.1960741773309928E-2</v>
      </c>
      <c r="AR14" s="29">
        <v>3.1566190871149094E-4</v>
      </c>
      <c r="AS14" s="62">
        <v>0.87017690884445398</v>
      </c>
      <c r="AT14" s="63">
        <v>0.38149597157369131</v>
      </c>
      <c r="AU14" s="63">
        <v>2.8880156955074976</v>
      </c>
      <c r="AV14" s="63">
        <v>0.66088799196453674</v>
      </c>
      <c r="AW14" s="29">
        <v>8.4435748238431193E-3</v>
      </c>
      <c r="AX14" s="260"/>
    </row>
    <row r="15" spans="2:50" s="63" customFormat="1" x14ac:dyDescent="0.25">
      <c r="B15" s="282"/>
      <c r="C15" s="62">
        <v>5.7905636920338894</v>
      </c>
      <c r="D15" s="63">
        <v>0.72070243580809956</v>
      </c>
      <c r="E15" s="63">
        <v>2.8725340066510898</v>
      </c>
      <c r="F15" s="63">
        <v>0.36429804831727874</v>
      </c>
      <c r="G15" s="29">
        <v>9.9960432384702796E-3</v>
      </c>
      <c r="H15" s="62">
        <v>5.4075665819252343</v>
      </c>
      <c r="I15" s="63">
        <v>0.66395677629065197</v>
      </c>
      <c r="J15" s="63">
        <v>4.2607070282228108</v>
      </c>
      <c r="K15" s="63">
        <v>9.0336210412222728E-2</v>
      </c>
      <c r="L15" s="29">
        <v>0.17721090719415297</v>
      </c>
      <c r="M15" s="62">
        <v>1.1328061947401353</v>
      </c>
      <c r="N15" s="63">
        <v>0.21696868826188004</v>
      </c>
      <c r="O15" s="63">
        <v>2.0756024165326954</v>
      </c>
      <c r="P15" s="63">
        <v>0.7172109273371482</v>
      </c>
      <c r="Q15" s="29">
        <v>2.0000235691282758E-2</v>
      </c>
      <c r="S15" s="62">
        <v>0.32402137034152328</v>
      </c>
      <c r="T15" s="63">
        <v>0.339945560072344</v>
      </c>
      <c r="U15" s="63">
        <v>5.2702144806055342</v>
      </c>
      <c r="V15" s="63">
        <v>0.17633985600614277</v>
      </c>
      <c r="W15" s="29">
        <v>1.864246260448801E-2</v>
      </c>
      <c r="X15" s="62">
        <v>3.6117853631563245E-2</v>
      </c>
      <c r="Y15" s="63">
        <v>4.251609437698211E-2</v>
      </c>
      <c r="Z15" s="63">
        <v>3.0743080530897209</v>
      </c>
      <c r="AA15" s="63">
        <v>0.19481392033834205</v>
      </c>
      <c r="AB15" s="29">
        <v>3.1879209368833664E-2</v>
      </c>
      <c r="AC15" s="62">
        <v>0.82621186649571132</v>
      </c>
      <c r="AD15" s="63">
        <v>1.1385137988961288E-3</v>
      </c>
      <c r="AE15" s="63">
        <v>0.57736799954620599</v>
      </c>
      <c r="AF15" s="63">
        <v>7.3331330105724971E-2</v>
      </c>
      <c r="AG15" s="29">
        <v>2.1850146870659636E-2</v>
      </c>
      <c r="AI15" s="62">
        <v>1.1509780828095242E-3</v>
      </c>
      <c r="AJ15" s="63">
        <v>5.2500450694531582E-2</v>
      </c>
      <c r="AK15" s="63">
        <v>2.5667496687737015</v>
      </c>
      <c r="AL15" s="63">
        <v>0.38522344076627457</v>
      </c>
      <c r="AM15" s="29">
        <v>2.0373155074326181E-3</v>
      </c>
      <c r="AN15" s="62">
        <v>5.4959998520108044</v>
      </c>
      <c r="AO15" s="63">
        <v>0.10233226223802999</v>
      </c>
      <c r="AP15" s="63">
        <v>4.0935045802414942</v>
      </c>
      <c r="AQ15" s="63">
        <v>4.2244551296004441E-2</v>
      </c>
      <c r="AR15" s="29">
        <v>2.3737165560401296E-2</v>
      </c>
      <c r="AS15" s="62">
        <v>0.92686359978701538</v>
      </c>
      <c r="AT15" s="63">
        <v>0.3981280028800358</v>
      </c>
      <c r="AU15" s="63">
        <v>0.98796611292971881</v>
      </c>
      <c r="AV15" s="63">
        <v>0.13120116323799452</v>
      </c>
      <c r="AW15" s="29">
        <v>5.3830267524230104E-4</v>
      </c>
      <c r="AX15" s="260"/>
    </row>
    <row r="16" spans="2:50" s="63" customFormat="1" x14ac:dyDescent="0.25">
      <c r="B16" s="282"/>
      <c r="C16" s="62">
        <v>1.4003533166438624</v>
      </c>
      <c r="D16" s="63">
        <v>0.12254798382289557</v>
      </c>
      <c r="E16" s="63">
        <v>0.8564933220787293</v>
      </c>
      <c r="F16" s="63">
        <v>0.23074176955651243</v>
      </c>
      <c r="G16" s="29">
        <v>9.4161104986459923E-2</v>
      </c>
      <c r="H16" s="62">
        <v>4.0792349999999997</v>
      </c>
      <c r="I16" s="63">
        <v>0.6695437982901985</v>
      </c>
      <c r="J16" s="63">
        <v>5.9758740221295445</v>
      </c>
      <c r="K16" s="63">
        <v>0.28312614424247257</v>
      </c>
      <c r="L16" s="29">
        <v>0.10592654036185034</v>
      </c>
      <c r="M16" s="62">
        <v>1.4601176389918822</v>
      </c>
      <c r="N16" s="63">
        <v>0.3678299298382986</v>
      </c>
      <c r="O16" s="63">
        <v>6.5741839762611285</v>
      </c>
      <c r="P16" s="63">
        <v>0.19089208919587602</v>
      </c>
      <c r="Q16" s="29">
        <v>0.20125064631834011</v>
      </c>
      <c r="S16" s="62">
        <v>3.6334680269362924</v>
      </c>
      <c r="T16" s="63">
        <v>0.37892585421840985</v>
      </c>
      <c r="U16" s="63">
        <v>4.867423780782997</v>
      </c>
      <c r="V16" s="63">
        <v>0.6788693572999841</v>
      </c>
      <c r="W16" s="29">
        <v>1.9185157660393068E-3</v>
      </c>
      <c r="X16" s="62">
        <v>3.1021399574241208E-2</v>
      </c>
      <c r="Y16" s="63">
        <v>2.5387720257272522E-2</v>
      </c>
      <c r="Z16" s="63">
        <v>0.70009138357714196</v>
      </c>
      <c r="AA16" s="63">
        <v>1.1901203238178601E-4</v>
      </c>
      <c r="AB16" s="29">
        <v>1.7644894296733753E-2</v>
      </c>
      <c r="AC16" s="62">
        <v>8.7029675321729213E-2</v>
      </c>
      <c r="AD16" s="63">
        <v>0.1397687820501525</v>
      </c>
      <c r="AE16" s="63">
        <v>2.928247803975959</v>
      </c>
      <c r="AF16" s="63">
        <v>0.14614413299577036</v>
      </c>
      <c r="AG16" s="29">
        <v>5.2422640835701985E-3</v>
      </c>
      <c r="AI16" s="62">
        <v>1.1979799019860076</v>
      </c>
      <c r="AJ16" s="63">
        <v>9.1440990251552154E-2</v>
      </c>
      <c r="AK16" s="63">
        <v>0.75188403233335666</v>
      </c>
      <c r="AL16" s="63">
        <v>0.15580118448390617</v>
      </c>
      <c r="AM16" s="29">
        <v>7.8348200704246293E-2</v>
      </c>
      <c r="AN16" s="62">
        <v>3.385701229508197</v>
      </c>
      <c r="AO16" s="63">
        <v>0.36140145590301409</v>
      </c>
      <c r="AP16" s="63">
        <v>7.3899723429590409</v>
      </c>
      <c r="AQ16" s="63">
        <v>3.5280532465162641E-2</v>
      </c>
      <c r="AR16" s="29">
        <v>5.8435576530552332E-3</v>
      </c>
      <c r="AS16" s="62">
        <v>1.2845557992903667</v>
      </c>
      <c r="AT16" s="63">
        <v>0.37236450023959722</v>
      </c>
      <c r="AU16" s="63">
        <v>7.5590047934261584</v>
      </c>
      <c r="AV16" s="63">
        <v>0.14770418837406932</v>
      </c>
      <c r="AW16" s="29">
        <v>4.5900596387516318E-4</v>
      </c>
      <c r="AX16" s="260"/>
    </row>
    <row r="17" spans="2:50" s="63" customFormat="1" x14ac:dyDescent="0.25">
      <c r="B17" s="282"/>
      <c r="C17" s="62">
        <v>0.96162574056290506</v>
      </c>
      <c r="D17" s="63">
        <v>0.627807541546621</v>
      </c>
      <c r="E17" s="63">
        <v>7.6249561464516891</v>
      </c>
      <c r="F17" s="63">
        <v>0.2692408899209443</v>
      </c>
      <c r="G17" s="29">
        <v>0.2895502344137077</v>
      </c>
      <c r="H17" s="62">
        <v>0.89085765481288104</v>
      </c>
      <c r="I17" s="63">
        <v>0.49773459021287658</v>
      </c>
      <c r="J17" s="63">
        <v>10.754460746952747</v>
      </c>
      <c r="K17" s="63">
        <v>0.89575565756192876</v>
      </c>
      <c r="L17" s="29">
        <v>0.35428886726176878</v>
      </c>
      <c r="M17" s="62">
        <v>1.4736374966315704</v>
      </c>
      <c r="N17" s="63">
        <v>4.7222343106145545E-3</v>
      </c>
      <c r="O17" s="63">
        <v>8.5732902087144875</v>
      </c>
      <c r="P17" s="63">
        <v>0.40131403707558261</v>
      </c>
      <c r="Q17" s="29">
        <v>2.9970307868549366E-2</v>
      </c>
      <c r="S17" s="62">
        <v>0.53739138590122548</v>
      </c>
      <c r="T17" s="63">
        <v>5.7757855901073435E-2</v>
      </c>
      <c r="U17" s="63">
        <v>0.56784351913674203</v>
      </c>
      <c r="V17" s="63">
        <v>4.9066250640548197E-2</v>
      </c>
      <c r="W17" s="29">
        <v>2.4107184637994668E-2</v>
      </c>
      <c r="X17" s="62">
        <v>2.485498553186555</v>
      </c>
      <c r="Y17" s="63">
        <v>7.1751757002155544E-4</v>
      </c>
      <c r="Z17" s="63">
        <v>2.7949227193695427</v>
      </c>
      <c r="AA17" s="63">
        <v>1.5551052383658479E-2</v>
      </c>
      <c r="AB17" s="29">
        <v>1.0130510176143106E-2</v>
      </c>
      <c r="AC17" s="62">
        <v>0.16366937736870463</v>
      </c>
      <c r="AD17" s="63">
        <v>0.9542278869897165</v>
      </c>
      <c r="AE17" s="63">
        <v>0.9822943103652193</v>
      </c>
      <c r="AF17" s="63">
        <v>2.7333512733173061E-2</v>
      </c>
      <c r="AG17" s="29">
        <v>9.9686593972598256E-2</v>
      </c>
      <c r="AI17" s="62">
        <v>0.39865000671891426</v>
      </c>
      <c r="AJ17" s="63">
        <v>3.7408413258811557E-2</v>
      </c>
      <c r="AK17" s="63">
        <v>5.7187606253258334</v>
      </c>
      <c r="AL17" s="63">
        <v>0.15995850646744533</v>
      </c>
      <c r="AM17" s="29">
        <v>4.7117495919650469E-2</v>
      </c>
      <c r="AN17" s="62">
        <v>0.18310721280426587</v>
      </c>
      <c r="AO17" s="63">
        <v>0.28070452766262305</v>
      </c>
      <c r="AP17" s="63">
        <v>9.0974616087039255</v>
      </c>
      <c r="AQ17" s="63">
        <v>0.28838746022611772</v>
      </c>
      <c r="AR17" s="29">
        <v>9.7611201819432537E-3</v>
      </c>
      <c r="AS17" s="62">
        <v>1.0712151805728243</v>
      </c>
      <c r="AT17" s="63">
        <v>6.0597002926503973E-3</v>
      </c>
      <c r="AU17" s="63">
        <v>8.5080516034322127</v>
      </c>
      <c r="AV17" s="63">
        <v>7.6489663205225586E-2</v>
      </c>
      <c r="AW17" s="29">
        <v>2.6594897043132381E-3</v>
      </c>
      <c r="AX17" s="260"/>
    </row>
    <row r="18" spans="2:50" s="63" customFormat="1" x14ac:dyDescent="0.25">
      <c r="B18" s="282"/>
      <c r="C18" s="62">
        <v>1.1454495243154359</v>
      </c>
      <c r="D18" s="63">
        <v>0.57499261644181643</v>
      </c>
      <c r="E18" s="63">
        <v>6.8232799306319416</v>
      </c>
      <c r="F18" s="63">
        <v>0.53568009680412376</v>
      </c>
      <c r="G18" s="29">
        <v>0.38372091759778149</v>
      </c>
      <c r="H18" s="62">
        <v>0.74487555313804299</v>
      </c>
      <c r="I18" s="63">
        <v>0.6405788066573963</v>
      </c>
      <c r="J18" s="63">
        <v>7.7950050238198374</v>
      </c>
      <c r="K18" s="63">
        <v>0.47385774863693514</v>
      </c>
      <c r="L18" s="29">
        <v>0.33708878588427871</v>
      </c>
      <c r="M18" s="62">
        <v>2.2592987772363107</v>
      </c>
      <c r="N18" s="63">
        <v>2.492840684660961</v>
      </c>
      <c r="O18" s="63">
        <v>0.64369300293796661</v>
      </c>
      <c r="P18" s="63">
        <v>0.55405552813139092</v>
      </c>
      <c r="Q18" s="29">
        <v>4.5735376096851389E-2</v>
      </c>
      <c r="S18" s="62">
        <v>0.37468035777231473</v>
      </c>
      <c r="T18" s="63">
        <v>0.10247308018412303</v>
      </c>
      <c r="U18" s="63">
        <v>0.47852038133894365</v>
      </c>
      <c r="V18" s="63">
        <v>2.9870853871745182E-2</v>
      </c>
      <c r="W18" s="29">
        <v>4.3930182273830998E-2</v>
      </c>
      <c r="X18" s="62">
        <v>2.6166898189508925E-3</v>
      </c>
      <c r="Y18" s="63">
        <v>0.2897045960629766</v>
      </c>
      <c r="Z18" s="63">
        <v>2.4490415707832369</v>
      </c>
      <c r="AA18" s="63">
        <v>0.55597317477968056</v>
      </c>
      <c r="AB18" s="29">
        <v>4.8112054070840295E-3</v>
      </c>
      <c r="AC18" s="62">
        <v>0.66715017660951326</v>
      </c>
      <c r="AD18" s="63">
        <v>0.16219905905978077</v>
      </c>
      <c r="AE18" s="63">
        <v>1.2710030037659072</v>
      </c>
      <c r="AF18" s="63">
        <v>6.7311366217500265E-2</v>
      </c>
      <c r="AG18" s="29">
        <v>6.2124849939975989E-2</v>
      </c>
      <c r="AI18" s="62">
        <v>0.72811466063613417</v>
      </c>
      <c r="AJ18" s="63">
        <v>0.15508994260150175</v>
      </c>
      <c r="AK18" s="63">
        <v>7.0820636834873776</v>
      </c>
      <c r="AL18" s="63">
        <v>0.28860256559158132</v>
      </c>
      <c r="AM18" s="29">
        <v>7.4264420068838701E-4</v>
      </c>
      <c r="AN18" s="62">
        <v>0.94454612890490197</v>
      </c>
      <c r="AO18" s="63">
        <v>0.19592379031447318</v>
      </c>
      <c r="AP18" s="63">
        <v>11.322289562581204</v>
      </c>
      <c r="AQ18" s="63">
        <v>0.15955144538140781</v>
      </c>
      <c r="AR18" s="29">
        <v>1.6786503821720256E-2</v>
      </c>
      <c r="AS18" s="62">
        <v>3.0707348980306293</v>
      </c>
      <c r="AT18" s="63">
        <v>1.8235681369321923</v>
      </c>
      <c r="AU18" s="63">
        <v>0.90120732118380931</v>
      </c>
      <c r="AV18" s="63">
        <v>0.14511511940785399</v>
      </c>
      <c r="AW18" s="29">
        <v>2.5176705859066258E-3</v>
      </c>
      <c r="AX18" s="260"/>
    </row>
    <row r="19" spans="2:50" s="63" customFormat="1" x14ac:dyDescent="0.25">
      <c r="B19" s="282"/>
      <c r="C19" s="62">
        <v>1.1943958054300363</v>
      </c>
      <c r="D19" s="63">
        <v>0.34343163769643731</v>
      </c>
      <c r="E19" s="63">
        <v>3.7553229133590147</v>
      </c>
      <c r="F19" s="63">
        <v>0.38658526299035323</v>
      </c>
      <c r="G19" s="29">
        <v>1.2233592320406278E-2</v>
      </c>
      <c r="H19" s="62">
        <v>0.78372084530665431</v>
      </c>
      <c r="I19" s="63">
        <v>0.56306830310837741</v>
      </c>
      <c r="J19" s="63">
        <v>2.6454872593361078</v>
      </c>
      <c r="K19" s="63">
        <v>0.34914066308583197</v>
      </c>
      <c r="L19" s="29">
        <v>0.2840072566611444</v>
      </c>
      <c r="M19" s="62">
        <v>9.6568493742085731E-2</v>
      </c>
      <c r="N19" s="63">
        <v>0.99627235436249473</v>
      </c>
      <c r="O19" s="63">
        <v>1.0862004983294358</v>
      </c>
      <c r="P19" s="63">
        <v>0.33533846261595762</v>
      </c>
      <c r="Q19" s="29">
        <v>6.3639670530085558E-3</v>
      </c>
      <c r="S19" s="62">
        <v>9.1174381928194825E-2</v>
      </c>
      <c r="T19" s="63">
        <v>1.6908854967162285E-2</v>
      </c>
      <c r="U19" s="63">
        <v>0.72696079462157248</v>
      </c>
      <c r="V19" s="63">
        <v>1.7205363370432016E-2</v>
      </c>
      <c r="W19" s="29">
        <v>2.8121959625733276E-2</v>
      </c>
      <c r="X19" s="62">
        <v>1.7799978540157739E-2</v>
      </c>
      <c r="Y19" s="63">
        <v>0.2442506879248556</v>
      </c>
      <c r="Z19" s="63">
        <v>2.243347052657267</v>
      </c>
      <c r="AA19" s="63">
        <v>0.301921397638238</v>
      </c>
      <c r="AB19" s="29">
        <v>4.3047679700382036E-2</v>
      </c>
      <c r="AC19" s="62">
        <v>0.26737002379943747</v>
      </c>
      <c r="AD19" s="63">
        <v>0.17242503058150571</v>
      </c>
      <c r="AE19" s="63">
        <v>0.84199305126623181</v>
      </c>
      <c r="AF19" s="63">
        <v>0.33844459695611856</v>
      </c>
      <c r="AG19" s="29">
        <v>4.1570743515491372E-2</v>
      </c>
      <c r="AI19" s="62">
        <v>1.0751276399472601E-3</v>
      </c>
      <c r="AJ19" s="63">
        <v>0.13350730786190115</v>
      </c>
      <c r="AK19" s="63">
        <v>5.06699458174654</v>
      </c>
      <c r="AL19" s="63">
        <v>0.25568510285758606</v>
      </c>
      <c r="AM19" s="29">
        <v>1.8299241084724114E-2</v>
      </c>
      <c r="AN19" s="62">
        <v>0.22382779816096093</v>
      </c>
      <c r="AO19" s="63">
        <v>0.14519599428506427</v>
      </c>
      <c r="AP19" s="63">
        <v>1.9386281028555066</v>
      </c>
      <c r="AQ19" s="63">
        <v>0.26367720687658042</v>
      </c>
      <c r="AR19" s="29">
        <v>7.4264420068838701E-4</v>
      </c>
      <c r="AS19" s="62">
        <v>3.7027834889575048E-2</v>
      </c>
      <c r="AT19" s="63">
        <v>0.80301284804253692</v>
      </c>
      <c r="AU19" s="63">
        <v>0.60382344236247298</v>
      </c>
      <c r="AV19" s="63">
        <v>4.3945696906650837E-2</v>
      </c>
      <c r="AW19" s="29">
        <v>5.0017925631579249E-4</v>
      </c>
      <c r="AX19" s="260"/>
    </row>
    <row r="20" spans="2:50" s="63" customFormat="1" x14ac:dyDescent="0.25">
      <c r="B20" s="282"/>
      <c r="C20" s="62">
        <v>2.6884280235530831</v>
      </c>
      <c r="D20" s="63">
        <v>0.76358895020507611</v>
      </c>
      <c r="E20" s="63">
        <v>4.9103152617079884</v>
      </c>
      <c r="F20" s="63">
        <v>9.1630282259144047E-2</v>
      </c>
      <c r="G20" s="29">
        <v>0.31326298365404509</v>
      </c>
      <c r="H20" s="62">
        <v>0.47333618299670993</v>
      </c>
      <c r="I20" s="63">
        <v>4.1870108624004733E-2</v>
      </c>
      <c r="J20" s="63">
        <v>1.6383950249972303</v>
      </c>
      <c r="K20" s="63">
        <v>0.35242238035744994</v>
      </c>
      <c r="L20" s="29">
        <v>0.37833855221956164</v>
      </c>
      <c r="M20" s="62">
        <v>0.94703410797640586</v>
      </c>
      <c r="N20" s="63">
        <v>0.52726926462479173</v>
      </c>
      <c r="O20" s="63">
        <v>6.8469743300112791</v>
      </c>
      <c r="P20" s="63">
        <v>0.57530454220628213</v>
      </c>
      <c r="Q20" s="29">
        <v>0.13879188217812896</v>
      </c>
      <c r="S20" s="62">
        <v>1.7982441802778841</v>
      </c>
      <c r="T20" s="63">
        <v>0.14967493673428581</v>
      </c>
      <c r="U20" s="63">
        <v>0.18616453065263333</v>
      </c>
      <c r="V20" s="63">
        <v>0.22681517165792334</v>
      </c>
      <c r="W20" s="29">
        <v>0.10893873904390426</v>
      </c>
      <c r="X20" s="62">
        <v>2.9071309295198797</v>
      </c>
      <c r="Y20" s="63">
        <v>1.0624242481454369</v>
      </c>
      <c r="Z20" s="63">
        <v>2.1058833813822719</v>
      </c>
      <c r="AA20" s="63">
        <v>4.0573535365846063E-2</v>
      </c>
      <c r="AB20" s="29">
        <v>6.3928963328330245E-3</v>
      </c>
      <c r="AC20" s="62">
        <v>9.3519812999693641E-2</v>
      </c>
      <c r="AD20" s="63">
        <v>0.50091074123245494</v>
      </c>
      <c r="AE20" s="63">
        <v>1.0019187320694709</v>
      </c>
      <c r="AF20" s="63">
        <v>5.8233529591998505E-2</v>
      </c>
      <c r="AG20" s="29">
        <v>8.0038794504731836E-2</v>
      </c>
      <c r="AI20" s="62">
        <v>1.7245444251018309</v>
      </c>
      <c r="AJ20" s="63">
        <v>0.16539996221275757</v>
      </c>
      <c r="AK20" s="63">
        <v>6.1336819834710754</v>
      </c>
      <c r="AL20" s="63">
        <v>3.1153028156447559E-2</v>
      </c>
      <c r="AM20" s="29">
        <v>2.2346423237962265E-2</v>
      </c>
      <c r="AN20" s="62">
        <v>0.26111803752320095</v>
      </c>
      <c r="AO20" s="63">
        <v>0.11101633152966127</v>
      </c>
      <c r="AP20" s="63">
        <v>1.4284966233198684</v>
      </c>
      <c r="AQ20" s="63">
        <v>0.10154808748828995</v>
      </c>
      <c r="AR20" s="29">
        <v>1.0314672224756159E-2</v>
      </c>
      <c r="AS20" s="62">
        <v>0.58830509757198701</v>
      </c>
      <c r="AT20" s="63">
        <v>0.37342492176196773</v>
      </c>
      <c r="AU20" s="63">
        <v>6.0837224574854849</v>
      </c>
      <c r="AV20" s="63">
        <v>0.362973111921573</v>
      </c>
      <c r="AW20" s="29">
        <v>1.1376028207670159E-3</v>
      </c>
      <c r="AX20" s="260"/>
    </row>
    <row r="21" spans="2:50" s="63" customFormat="1" x14ac:dyDescent="0.25">
      <c r="B21" s="282"/>
      <c r="C21" s="62">
        <v>3.2254452694029321</v>
      </c>
      <c r="D21" s="63">
        <v>0.1166515253927074</v>
      </c>
      <c r="E21" s="63">
        <v>6.0734751900274269</v>
      </c>
      <c r="F21" s="63">
        <v>0.13249659853620832</v>
      </c>
      <c r="G21" s="29">
        <v>0.37420554824086533</v>
      </c>
      <c r="H21" s="62">
        <v>1.0314469219583131</v>
      </c>
      <c r="I21" s="63">
        <v>9.3433183951760215E-2</v>
      </c>
      <c r="J21" s="63">
        <v>4.1784049726300347</v>
      </c>
      <c r="K21" s="63">
        <v>0.4222772937149743</v>
      </c>
      <c r="L21" s="29">
        <v>0.18006430868167203</v>
      </c>
      <c r="M21" s="62">
        <v>4.6408063903987138</v>
      </c>
      <c r="N21" s="63">
        <v>0.57319248468094908</v>
      </c>
      <c r="O21" s="63">
        <v>1.2228624402443478</v>
      </c>
      <c r="P21" s="63">
        <v>0.18886377416072017</v>
      </c>
      <c r="Q21" s="29">
        <v>2.1131620054177999E-3</v>
      </c>
      <c r="S21" s="62">
        <v>0.34747398947515662</v>
      </c>
      <c r="T21" s="63">
        <v>0.11851318104768889</v>
      </c>
      <c r="U21" s="63">
        <v>0.12712584523809523</v>
      </c>
      <c r="V21" s="63">
        <v>9.9748525175975072E-2</v>
      </c>
      <c r="W21" s="29">
        <v>2.7367682910477858E-3</v>
      </c>
      <c r="X21" s="62">
        <v>3.3588646375943831E-2</v>
      </c>
      <c r="Y21" s="63">
        <v>6.3270724350246027E-3</v>
      </c>
      <c r="Z21" s="63">
        <v>2.3414109926690889</v>
      </c>
      <c r="AA21" s="63">
        <v>5.6243589297002745E-2</v>
      </c>
      <c r="AB21" s="29">
        <v>0.17734028952382197</v>
      </c>
      <c r="AC21" s="62">
        <v>8.5237986094831256E-2</v>
      </c>
      <c r="AD21" s="63">
        <v>0.27128572858465655</v>
      </c>
      <c r="AE21" s="63">
        <v>1.1411136679255169</v>
      </c>
      <c r="AF21" s="63">
        <v>0.16637221175591213</v>
      </c>
      <c r="AG21" s="29">
        <v>7.6742497765591722E-2</v>
      </c>
      <c r="AI21" s="62">
        <v>2.9829046865070699</v>
      </c>
      <c r="AJ21" s="63">
        <v>4.2653142469086122E-2</v>
      </c>
      <c r="AK21" s="63">
        <v>3.8222967763050075</v>
      </c>
      <c r="AL21" s="63">
        <v>1.9088102066901581E-2</v>
      </c>
      <c r="AM21" s="29">
        <v>1.5203619467891618E-3</v>
      </c>
      <c r="AN21" s="62">
        <v>0.70395055744062029</v>
      </c>
      <c r="AO21" s="63">
        <v>9.2662636165169853E-3</v>
      </c>
      <c r="AP21" s="63">
        <v>3.812541849585704</v>
      </c>
      <c r="AQ21" s="63">
        <v>0.10854826037963008</v>
      </c>
      <c r="AR21" s="29">
        <v>1.6011835949133601E-4</v>
      </c>
      <c r="AS21" s="62">
        <v>3.3743945926564636</v>
      </c>
      <c r="AT21" s="63">
        <v>0.20065817408760325</v>
      </c>
      <c r="AU21" s="63">
        <v>1.0258347732157607</v>
      </c>
      <c r="AV21" s="63">
        <v>8.729067287456059E-2</v>
      </c>
      <c r="AW21" s="29">
        <v>1.3953171327102138E-3</v>
      </c>
      <c r="AX21" s="260"/>
    </row>
    <row r="22" spans="2:50" s="63" customFormat="1" x14ac:dyDescent="0.25">
      <c r="B22" s="282"/>
      <c r="C22" s="62">
        <v>0.18626220897225459</v>
      </c>
      <c r="D22" s="63">
        <v>0.1704698584788755</v>
      </c>
      <c r="E22" s="63">
        <v>1.7085911898010158</v>
      </c>
      <c r="F22" s="63">
        <v>0.10900295701022081</v>
      </c>
      <c r="G22" s="29">
        <v>0.11645171467013031</v>
      </c>
      <c r="H22" s="62">
        <v>0.7494858207866576</v>
      </c>
      <c r="I22" s="63">
        <v>0.52576114185185308</v>
      </c>
      <c r="J22" s="63">
        <v>4.8854306557808496</v>
      </c>
      <c r="K22" s="63">
        <v>7.5936783231440444E-2</v>
      </c>
      <c r="L22" s="29">
        <v>7.5579442391669471E-2</v>
      </c>
      <c r="M22" s="62">
        <v>2.2416114590925349</v>
      </c>
      <c r="N22" s="63">
        <v>0.623633422404962</v>
      </c>
      <c r="O22" s="63">
        <v>2.1002808437124694</v>
      </c>
      <c r="P22" s="63">
        <v>6.1947973490060981E-2</v>
      </c>
      <c r="Q22" s="29">
        <v>0.29949061272012811</v>
      </c>
      <c r="S22" s="62">
        <v>0.14505240889976229</v>
      </c>
      <c r="T22" s="63">
        <v>0.22412914227734415</v>
      </c>
      <c r="U22" s="63">
        <v>9.3238113824039806E-2</v>
      </c>
      <c r="V22" s="63">
        <v>0.22236602074581088</v>
      </c>
      <c r="W22" s="29">
        <v>4.4972122085025143E-2</v>
      </c>
      <c r="X22" s="62">
        <v>0.37226998550293394</v>
      </c>
      <c r="Y22" s="63">
        <v>0.32532981393376259</v>
      </c>
      <c r="Z22" s="63">
        <v>5.2010537770457601</v>
      </c>
      <c r="AA22" s="63">
        <v>8.8581439223789388E-2</v>
      </c>
      <c r="AB22" s="29">
        <v>2.4856264507773049E-2</v>
      </c>
      <c r="AC22" s="62">
        <v>1.4669195272028019</v>
      </c>
      <c r="AD22" s="63">
        <v>0.17214644435726478</v>
      </c>
      <c r="AE22" s="63">
        <v>2.1300212772984528</v>
      </c>
      <c r="AF22" s="63">
        <v>0.12918581559645773</v>
      </c>
      <c r="AG22" s="29">
        <v>1.4940349913662367E-3</v>
      </c>
      <c r="AI22" s="62">
        <v>4.5105632834473323E-2</v>
      </c>
      <c r="AJ22" s="63">
        <v>0.10474966596154905</v>
      </c>
      <c r="AK22" s="63">
        <v>1.0844244821635263</v>
      </c>
      <c r="AL22" s="63">
        <v>7.5918122157250037E-2</v>
      </c>
      <c r="AM22" s="29">
        <v>2.984301233567091E-3</v>
      </c>
      <c r="AN22" s="62">
        <v>0.6062785659345441</v>
      </c>
      <c r="AO22" s="63">
        <v>0.36410085125827918</v>
      </c>
      <c r="AP22" s="63">
        <v>3.8992383128362103</v>
      </c>
      <c r="AQ22" s="63">
        <v>3.339529826253447E-2</v>
      </c>
      <c r="AR22" s="29">
        <v>8.7333128076845842E-3</v>
      </c>
      <c r="AS22" s="62">
        <v>2.1411672946529539</v>
      </c>
      <c r="AT22" s="63">
        <v>0.3089192908243068</v>
      </c>
      <c r="AU22" s="63">
        <v>1.3115810293495076</v>
      </c>
      <c r="AV22" s="63">
        <v>3.4152826910114988E-2</v>
      </c>
      <c r="AW22" s="29">
        <v>4.4833140657574077E-3</v>
      </c>
      <c r="AX22" s="260"/>
    </row>
    <row r="23" spans="2:50" s="63" customFormat="1" x14ac:dyDescent="0.25">
      <c r="B23" s="282"/>
      <c r="C23" s="62">
        <v>0.25484535813382314</v>
      </c>
      <c r="D23" s="63">
        <v>9.05842285132928E-2</v>
      </c>
      <c r="E23" s="63">
        <v>1.1552306571991222</v>
      </c>
      <c r="F23" s="63">
        <v>0.19423363575264077</v>
      </c>
      <c r="G23" s="29">
        <v>3.0865334872074422E-3</v>
      </c>
      <c r="H23" s="62">
        <v>2.2830875670280077</v>
      </c>
      <c r="I23" s="63">
        <v>5.2236658223251242E-2</v>
      </c>
      <c r="J23" s="63">
        <v>5.2791158175674218</v>
      </c>
      <c r="K23" s="63">
        <v>0.53847322834782063</v>
      </c>
      <c r="L23" s="29">
        <v>6.7073366450908389E-2</v>
      </c>
      <c r="M23" s="62">
        <v>2.7486149549235921</v>
      </c>
      <c r="N23" s="63">
        <v>0.33369621916874698</v>
      </c>
      <c r="O23" s="63">
        <v>2.3854891285475142</v>
      </c>
      <c r="P23" s="63">
        <v>0.18735602117702316</v>
      </c>
      <c r="Q23" s="29">
        <v>0.19126458430194093</v>
      </c>
      <c r="S23" s="62">
        <v>2.7582561963292624</v>
      </c>
      <c r="T23" s="63">
        <v>9.1874770304764652E-2</v>
      </c>
      <c r="U23" s="63">
        <v>0.71242931993705438</v>
      </c>
      <c r="V23" s="63">
        <v>3.5389049160114698E-2</v>
      </c>
      <c r="W23" s="29">
        <v>3.0719980043647024E-2</v>
      </c>
      <c r="X23" s="62">
        <v>0.26508423478177823</v>
      </c>
      <c r="Y23" s="63">
        <v>0.14900856949505831</v>
      </c>
      <c r="Z23" s="63">
        <v>1.8024005918497668</v>
      </c>
      <c r="AA23" s="63">
        <v>1.3971221207240198E-2</v>
      </c>
      <c r="AB23" s="29">
        <v>5.0405068249790262E-2</v>
      </c>
      <c r="AC23" s="62">
        <v>0.44783701684093469</v>
      </c>
      <c r="AD23" s="63">
        <v>0.18933407400441754</v>
      </c>
      <c r="AE23" s="63">
        <v>0.63751872234650264</v>
      </c>
      <c r="AF23" s="63">
        <v>1.582653456218475E-2</v>
      </c>
      <c r="AG23" s="29">
        <v>1.9534094436880114E-2</v>
      </c>
      <c r="AI23" s="62">
        <v>8.9189983947770377E-2</v>
      </c>
      <c r="AJ23" s="63">
        <v>8.8794230579720981E-2</v>
      </c>
      <c r="AK23" s="63">
        <v>0.84704276882973339</v>
      </c>
      <c r="AL23" s="63">
        <v>6.8008210268056105E-2</v>
      </c>
      <c r="AM23" s="29">
        <v>2.1227119658279972E-3</v>
      </c>
      <c r="AN23" s="62">
        <v>2.0414736169952969</v>
      </c>
      <c r="AO23" s="63">
        <v>2.8163800086509951E-2</v>
      </c>
      <c r="AP23" s="63">
        <v>3.772389746238781</v>
      </c>
      <c r="AQ23" s="63">
        <v>0.16772550377638337</v>
      </c>
      <c r="AR23" s="29">
        <v>8.4329002665436959E-4</v>
      </c>
      <c r="AS23" s="62">
        <v>3.3136580214312916</v>
      </c>
      <c r="AT23" s="63">
        <v>0.21489445735671908</v>
      </c>
      <c r="AU23" s="63">
        <v>1.694786212920764</v>
      </c>
      <c r="AV23" s="63">
        <v>6.3212582578529616E-2</v>
      </c>
      <c r="AW23" s="29">
        <v>6.6944723634949053E-4</v>
      </c>
      <c r="AX23" s="260"/>
    </row>
    <row r="24" spans="2:50" s="63" customFormat="1" x14ac:dyDescent="0.25">
      <c r="B24" s="282"/>
      <c r="C24" s="62">
        <v>0.62965846975881223</v>
      </c>
      <c r="D24" s="63">
        <v>0.24958123953098826</v>
      </c>
      <c r="E24" s="63">
        <v>4.6446801389320154</v>
      </c>
      <c r="F24" s="63">
        <v>0.2745589567138752</v>
      </c>
      <c r="G24" s="29">
        <v>0.19539727251768069</v>
      </c>
      <c r="H24" s="62">
        <v>0.76313640554067885</v>
      </c>
      <c r="I24" s="63">
        <v>0.56916216731624003</v>
      </c>
      <c r="J24" s="63">
        <v>1.1496535203204912</v>
      </c>
      <c r="K24" s="63">
        <v>0.32475380334386766</v>
      </c>
      <c r="L24" s="29">
        <v>2.742898602717516E-2</v>
      </c>
      <c r="M24" s="62">
        <v>9.9031691011568918E-2</v>
      </c>
      <c r="N24" s="63">
        <v>0.3974625417003545</v>
      </c>
      <c r="O24" s="63">
        <v>7.8097741697611518</v>
      </c>
      <c r="P24" s="63">
        <v>4.1841483396019959E-2</v>
      </c>
      <c r="Q24" s="29">
        <v>0.15526523270046197</v>
      </c>
      <c r="S24" s="62">
        <v>1.6978206668670139</v>
      </c>
      <c r="T24" s="63">
        <v>0.21475116975720024</v>
      </c>
      <c r="U24" s="63">
        <v>0.41007579678145234</v>
      </c>
      <c r="V24" s="63">
        <v>5.7713961125795084E-2</v>
      </c>
      <c r="W24" s="29">
        <v>3.5273677614335787E-2</v>
      </c>
      <c r="X24" s="62">
        <v>0.20702544280677909</v>
      </c>
      <c r="Y24" s="63">
        <v>1.0254385215009927</v>
      </c>
      <c r="Z24" s="63">
        <v>2.3602705531933497</v>
      </c>
      <c r="AA24" s="63">
        <v>4.0431226160608159E-2</v>
      </c>
      <c r="AB24" s="29">
        <v>7.9283360790774304E-2</v>
      </c>
      <c r="AC24" s="62">
        <v>0.34128358311321771</v>
      </c>
      <c r="AD24" s="63">
        <v>0.28555666273057456</v>
      </c>
      <c r="AE24" s="63">
        <v>0.31504328352178473</v>
      </c>
      <c r="AF24" s="63">
        <v>0.25484299035099284</v>
      </c>
      <c r="AG24" s="29">
        <v>2.7855153203342618E-2</v>
      </c>
      <c r="AI24" s="62">
        <v>0.30262437385605606</v>
      </c>
      <c r="AJ24" s="63">
        <v>8.6264656616415414E-2</v>
      </c>
      <c r="AK24" s="63">
        <v>6.5089569525202968</v>
      </c>
      <c r="AL24" s="63">
        <v>0.1212750897863851</v>
      </c>
      <c r="AM24" s="29">
        <v>4.3835832018456616E-2</v>
      </c>
      <c r="AN24" s="62">
        <v>0.50231476643782091</v>
      </c>
      <c r="AO24" s="63">
        <v>0.42283580532560255</v>
      </c>
      <c r="AP24" s="63">
        <v>0.90740308719104767</v>
      </c>
      <c r="AQ24" s="63">
        <v>3.9649587327497536E-2</v>
      </c>
      <c r="AR24" s="29">
        <v>1.3266949786424983E-4</v>
      </c>
      <c r="AS24" s="62">
        <v>0.25857716680373732</v>
      </c>
      <c r="AT24" s="63">
        <v>0.19228678793154133</v>
      </c>
      <c r="AU24" s="63">
        <v>10.626099754914884</v>
      </c>
      <c r="AV24" s="63">
        <v>2.7999040410014584E-2</v>
      </c>
      <c r="AW24" s="29">
        <v>2.5585388909958436E-2</v>
      </c>
      <c r="AX24" s="260"/>
    </row>
    <row r="25" spans="2:50" s="63" customFormat="1" x14ac:dyDescent="0.25">
      <c r="B25" s="282"/>
      <c r="C25" s="62">
        <v>0.54944299098885507</v>
      </c>
      <c r="D25" s="63">
        <v>0.54225095193663131</v>
      </c>
      <c r="E25" s="63">
        <v>2.0623136443628849</v>
      </c>
      <c r="F25" s="63">
        <v>0.10739091595353087</v>
      </c>
      <c r="G25" s="29">
        <v>0.16951071724906147</v>
      </c>
      <c r="H25" s="62">
        <v>1.7393053098499669</v>
      </c>
      <c r="I25" s="63">
        <v>1.4966459000456962</v>
      </c>
      <c r="J25" s="63">
        <v>1.5456313299081357</v>
      </c>
      <c r="K25" s="63">
        <v>0.25640364238148072</v>
      </c>
      <c r="L25" s="29">
        <v>2.3775452270351129E-2</v>
      </c>
      <c r="M25" s="62">
        <v>0.81177150021487665</v>
      </c>
      <c r="N25" s="63">
        <v>3.5152791743857894</v>
      </c>
      <c r="O25" s="63">
        <v>1.6057898519691218</v>
      </c>
      <c r="P25" s="63">
        <v>0.24782842711486228</v>
      </c>
      <c r="Q25" s="29">
        <v>0.28653085692925895</v>
      </c>
      <c r="S25" s="62">
        <v>0.42296555845832695</v>
      </c>
      <c r="T25" s="63">
        <v>0.63270806328128582</v>
      </c>
      <c r="U25" s="63">
        <v>3.9962080691872712</v>
      </c>
      <c r="V25" s="63">
        <v>0.12282384976701355</v>
      </c>
      <c r="W25" s="29">
        <v>8.1876910209747772E-2</v>
      </c>
      <c r="X25" s="62">
        <v>0.74152562564128188</v>
      </c>
      <c r="Y25" s="63">
        <v>1.47997921688411E-2</v>
      </c>
      <c r="Z25" s="63">
        <v>1.6070539280140068</v>
      </c>
      <c r="AA25" s="63">
        <v>7.0219628985438709E-2</v>
      </c>
      <c r="AB25" s="29">
        <v>4.5093541545132331E-3</v>
      </c>
      <c r="AC25" s="62">
        <v>0.10780218429590081</v>
      </c>
      <c r="AD25" s="63">
        <v>0.66069085894330071</v>
      </c>
      <c r="AE25" s="63">
        <v>3.4187264205260925</v>
      </c>
      <c r="AF25" s="63">
        <v>0.20736095877619973</v>
      </c>
      <c r="AG25" s="29">
        <v>2.3915930979761697E-2</v>
      </c>
      <c r="AI25" s="62">
        <v>0.53025140096580181</v>
      </c>
      <c r="AJ25" s="63">
        <v>0.17127004304858817</v>
      </c>
      <c r="AK25" s="63">
        <v>1.6801263597523022</v>
      </c>
      <c r="AL25" s="63">
        <v>3.0927861543122263E-2</v>
      </c>
      <c r="AM25" s="29">
        <v>2.4688726096806949E-2</v>
      </c>
      <c r="AN25" s="62">
        <v>1.3884256490541422</v>
      </c>
      <c r="AO25" s="63">
        <v>0.52350647620015134</v>
      </c>
      <c r="AP25" s="63">
        <v>1.2528935489067414</v>
      </c>
      <c r="AQ25" s="63">
        <v>0.16148002385122276</v>
      </c>
      <c r="AR25" s="29">
        <v>1.3968420694672741E-3</v>
      </c>
      <c r="AS25" s="62">
        <v>0.69056973689369439</v>
      </c>
      <c r="AT25" s="63">
        <v>1.3578372499094853</v>
      </c>
      <c r="AU25" s="63">
        <v>1.3137335071048186</v>
      </c>
      <c r="AV25" s="63">
        <v>0.10993724706192924</v>
      </c>
      <c r="AW25" s="29">
        <v>1.0715730591863029E-2</v>
      </c>
      <c r="AX25" s="260"/>
    </row>
    <row r="26" spans="2:50" s="63" customFormat="1" x14ac:dyDescent="0.25">
      <c r="B26" s="282"/>
      <c r="C26" s="62">
        <v>1.3981286489881863</v>
      </c>
      <c r="D26" s="63">
        <v>0.54771719605079228</v>
      </c>
      <c r="E26" s="63">
        <v>5.6571265953700767</v>
      </c>
      <c r="F26" s="63">
        <v>0.37538959979275216</v>
      </c>
      <c r="G26" s="29">
        <v>0.42005370926400581</v>
      </c>
      <c r="H26" s="62">
        <v>1.1938862565560926</v>
      </c>
      <c r="I26" s="63">
        <v>0.23828524025068262</v>
      </c>
      <c r="J26" s="63">
        <v>3.5688669706035148</v>
      </c>
      <c r="K26" s="63">
        <v>0.15604910985301551</v>
      </c>
      <c r="L26" s="29">
        <v>4.2715669974593286E-2</v>
      </c>
      <c r="M26" s="62">
        <v>0.71901226236593185</v>
      </c>
      <c r="N26" s="63">
        <v>0.409985634449132</v>
      </c>
      <c r="O26" s="63">
        <v>2.4100256039653227</v>
      </c>
      <c r="P26" s="63">
        <v>3.9399327012989649E-2</v>
      </c>
      <c r="Q26" s="29">
        <v>1.5821477729265152E-2</v>
      </c>
      <c r="S26" s="62">
        <v>2.5193470938761569</v>
      </c>
      <c r="T26" s="63">
        <v>2.5747020642460358E-2</v>
      </c>
      <c r="U26" s="63">
        <v>0.41923975701891836</v>
      </c>
      <c r="V26" s="63">
        <v>0.11507143497343718</v>
      </c>
      <c r="W26" s="29">
        <v>5.2288630774719812E-2</v>
      </c>
      <c r="X26" s="62">
        <v>2.606196121000397</v>
      </c>
      <c r="Y26" s="63">
        <v>0.101575951974733</v>
      </c>
      <c r="Z26" s="63">
        <v>4.0399539024443571</v>
      </c>
      <c r="AA26" s="63">
        <v>0.50951427756410872</v>
      </c>
      <c r="AB26" s="29">
        <v>9.8218985259757334E-4</v>
      </c>
      <c r="AC26" s="62">
        <v>9.5933829422716652E-2</v>
      </c>
      <c r="AD26" s="63">
        <v>4.1750370024286457E-2</v>
      </c>
      <c r="AE26" s="63">
        <v>1.4017380653565603</v>
      </c>
      <c r="AF26" s="63">
        <v>2.5855090680553056E-2</v>
      </c>
      <c r="AG26" s="29">
        <v>3.4448206265672867E-3</v>
      </c>
      <c r="AI26" s="62">
        <v>0.50840084449151324</v>
      </c>
      <c r="AJ26" s="63">
        <v>0.19760086278963812</v>
      </c>
      <c r="AK26" s="63">
        <v>6.57277405911882</v>
      </c>
      <c r="AL26" s="63">
        <v>0.1575771043272868</v>
      </c>
      <c r="AM26" s="29">
        <v>7.8122510064201362E-3</v>
      </c>
      <c r="AN26" s="62">
        <v>1.1840318920442316</v>
      </c>
      <c r="AO26" s="63">
        <v>1.3620169277510023E-2</v>
      </c>
      <c r="AP26" s="63">
        <v>3.2786863693300683</v>
      </c>
      <c r="AQ26" s="63">
        <v>7.6340712765856369E-2</v>
      </c>
      <c r="AR26" s="29">
        <v>1.3114456110718947E-3</v>
      </c>
      <c r="AS26" s="62">
        <v>0.71411537170585082</v>
      </c>
      <c r="AT26" s="63">
        <v>0.22178600049583042</v>
      </c>
      <c r="AU26" s="63">
        <v>1.375412292200862</v>
      </c>
      <c r="AV26" s="63">
        <v>1.7821440870903201E-2</v>
      </c>
      <c r="AW26" s="29">
        <v>8.0059179745667992E-4</v>
      </c>
      <c r="AX26" s="260"/>
    </row>
    <row r="27" spans="2:50" s="63" customFormat="1" x14ac:dyDescent="0.25">
      <c r="B27" s="282"/>
      <c r="C27" s="62">
        <v>0.8750980842158731</v>
      </c>
      <c r="D27" s="63">
        <v>0.30304437460820655</v>
      </c>
      <c r="E27" s="63">
        <v>2.2619609534897411</v>
      </c>
      <c r="F27" s="63">
        <v>0.36580370466037121</v>
      </c>
      <c r="G27" s="29">
        <v>0.15573864173593457</v>
      </c>
      <c r="H27" s="62">
        <v>1.6215744155363554</v>
      </c>
      <c r="I27" s="63">
        <v>4.5111370446605778E-2</v>
      </c>
      <c r="J27" s="63">
        <v>1.3384668928672612</v>
      </c>
      <c r="K27" s="63">
        <v>0.71395862627026707</v>
      </c>
      <c r="L27" s="29">
        <v>8.4902354631782861E-3</v>
      </c>
      <c r="M27" s="62">
        <v>3.8096517751586312</v>
      </c>
      <c r="N27" s="63">
        <v>0.35281671086097732</v>
      </c>
      <c r="O27" s="63">
        <v>0.93968697560933567</v>
      </c>
      <c r="P27" s="63">
        <v>6.5146738057515099E-2</v>
      </c>
      <c r="Q27" s="29">
        <v>4.1244482832640183E-3</v>
      </c>
      <c r="S27" s="62">
        <v>0.66584624009245907</v>
      </c>
      <c r="T27" s="63">
        <v>5.1060638515618248E-2</v>
      </c>
      <c r="U27" s="63">
        <v>4.6167656546506501</v>
      </c>
      <c r="V27" s="63">
        <v>0.11968817447838696</v>
      </c>
      <c r="W27" s="29">
        <v>0.18812416704407267</v>
      </c>
      <c r="X27" s="62">
        <v>1.1629331935947264E-2</v>
      </c>
      <c r="Y27" s="63">
        <v>0.63765663007396645</v>
      </c>
      <c r="Z27" s="63">
        <v>0.47735107832919105</v>
      </c>
      <c r="AA27" s="63">
        <v>0.25397849346803275</v>
      </c>
      <c r="AB27" s="29">
        <v>1.6371169125992417E-4</v>
      </c>
      <c r="AC27" s="62">
        <v>0.16284081797607494</v>
      </c>
      <c r="AD27" s="63">
        <v>0.54723270661684753</v>
      </c>
      <c r="AE27" s="63">
        <v>3.8309360082013848</v>
      </c>
      <c r="AF27" s="63">
        <v>6.3387915353836588E-2</v>
      </c>
      <c r="AG27" s="29">
        <v>1.5019784674326492E-2</v>
      </c>
      <c r="AI27" s="62">
        <v>0.31517872369627403</v>
      </c>
      <c r="AJ27" s="63">
        <v>0.11162756319640146</v>
      </c>
      <c r="AK27" s="63">
        <v>2.4302412575093943</v>
      </c>
      <c r="AL27" s="63">
        <v>0.18686285172080108</v>
      </c>
      <c r="AM27" s="29">
        <v>1.0339071212869125E-3</v>
      </c>
      <c r="AN27" s="62">
        <v>1.1857651952100414</v>
      </c>
      <c r="AO27" s="63">
        <v>1.8293124814994743E-2</v>
      </c>
      <c r="AP27" s="63">
        <v>0.71670633592508837</v>
      </c>
      <c r="AQ27" s="63">
        <v>0.16030883658338504</v>
      </c>
      <c r="AR27" s="29">
        <v>7.9906686069961973E-4</v>
      </c>
      <c r="AS27" s="62">
        <v>2.7021217993875775</v>
      </c>
      <c r="AT27" s="63">
        <v>0.27156772552627306</v>
      </c>
      <c r="AU27" s="63">
        <v>0.52778088427738268</v>
      </c>
      <c r="AV27" s="63">
        <v>2.5986114803456375E-2</v>
      </c>
      <c r="AW27" s="29">
        <v>4.4070672279043906E-4</v>
      </c>
      <c r="AX27" s="260"/>
    </row>
    <row r="28" spans="2:50" s="63" customFormat="1" x14ac:dyDescent="0.25">
      <c r="B28" s="282"/>
      <c r="C28" s="62">
        <v>1.300520154067379</v>
      </c>
      <c r="D28" s="63">
        <v>0.39882683318861734</v>
      </c>
      <c r="E28" s="63">
        <v>4.2026804865002951</v>
      </c>
      <c r="F28" s="63">
        <v>0.12897985380116941</v>
      </c>
      <c r="G28" s="29">
        <v>2.4645399153282884E-3</v>
      </c>
      <c r="H28" s="62">
        <v>0.85155242731699332</v>
      </c>
      <c r="I28" s="63">
        <v>0.75465609589552829</v>
      </c>
      <c r="J28" s="63">
        <v>0.73514599528534941</v>
      </c>
      <c r="K28" s="63">
        <v>0.40736461001853635</v>
      </c>
      <c r="L28" s="29">
        <v>2.2410449933985443E-2</v>
      </c>
      <c r="M28" s="62">
        <v>1.0334690648020375</v>
      </c>
      <c r="N28" s="63">
        <v>0.25237729483402865</v>
      </c>
      <c r="O28" s="63">
        <v>0.82527117923218951</v>
      </c>
      <c r="P28" s="63">
        <v>6.5766116443531766E-2</v>
      </c>
      <c r="Q28" s="29">
        <v>5.8639602804300801E-4</v>
      </c>
      <c r="S28" s="62">
        <v>4.0330306527054043E-2</v>
      </c>
      <c r="T28" s="63">
        <v>6.9063642808187484E-2</v>
      </c>
      <c r="U28" s="63">
        <v>1.0220329669820836</v>
      </c>
      <c r="V28" s="63">
        <v>0.45245220282626764</v>
      </c>
      <c r="W28" s="29">
        <v>1.7573930168809308E-2</v>
      </c>
      <c r="X28" s="62">
        <v>0.55131778580857427</v>
      </c>
      <c r="Y28" s="63">
        <v>0.3339676217498056</v>
      </c>
      <c r="Z28" s="63">
        <v>0.34857377914575477</v>
      </c>
      <c r="AA28" s="63">
        <v>0.52299203998405164</v>
      </c>
      <c r="AB28" s="29">
        <v>3.144091401814935E-2</v>
      </c>
      <c r="AC28" s="62">
        <v>0.18094267326196722</v>
      </c>
      <c r="AD28" s="63">
        <v>2.5769766535101023E-3</v>
      </c>
      <c r="AE28" s="63">
        <v>3.8389070296794143</v>
      </c>
      <c r="AF28" s="63">
        <v>0.32873771961590914</v>
      </c>
      <c r="AG28" s="29">
        <v>1.8018108108108107E-3</v>
      </c>
      <c r="AI28" s="62">
        <v>9.367676106910694E-2</v>
      </c>
      <c r="AJ28" s="63">
        <v>0.16275672646430184</v>
      </c>
      <c r="AK28" s="63">
        <v>6.2976310129421087</v>
      </c>
      <c r="AL28" s="63">
        <v>5.0786530161441613E-2</v>
      </c>
      <c r="AM28" s="29">
        <v>4.6525820457911059E-3</v>
      </c>
      <c r="AN28" s="62">
        <v>0.39544316872784641</v>
      </c>
      <c r="AO28" s="63">
        <v>0.31394336446848697</v>
      </c>
      <c r="AP28" s="63">
        <v>0.31627932830983085</v>
      </c>
      <c r="AQ28" s="63">
        <v>0.16985065495025883</v>
      </c>
      <c r="AR28" s="29">
        <v>2.3423028588446869E-3</v>
      </c>
      <c r="AS28" s="62">
        <v>1.1329497744029084</v>
      </c>
      <c r="AT28" s="63">
        <v>9.1330590809828027E-2</v>
      </c>
      <c r="AU28" s="63">
        <v>0.47122184741186723</v>
      </c>
      <c r="AV28" s="63">
        <v>2.9741728286285168E-2</v>
      </c>
      <c r="AW28" s="29">
        <v>1.0384819315580934E-3</v>
      </c>
      <c r="AX28" s="260"/>
    </row>
    <row r="29" spans="2:50" s="63" customFormat="1" x14ac:dyDescent="0.25">
      <c r="B29" s="282"/>
      <c r="C29" s="62">
        <v>0.10561920597681251</v>
      </c>
      <c r="D29" s="63">
        <v>0.85676432366376443</v>
      </c>
      <c r="E29" s="63">
        <v>5.5443188966201351</v>
      </c>
      <c r="F29" s="63">
        <v>1.3878821577273837</v>
      </c>
      <c r="G29" s="29">
        <v>0.33408888728897923</v>
      </c>
      <c r="H29" s="62">
        <v>0.54691081126841068</v>
      </c>
      <c r="I29" s="63">
        <v>0.74116074469620541</v>
      </c>
      <c r="J29" s="63">
        <v>2.1343597641319789</v>
      </c>
      <c r="K29" s="63">
        <v>0.60472962222978366</v>
      </c>
      <c r="L29" s="29">
        <v>0.12803341556811623</v>
      </c>
      <c r="M29" s="62">
        <v>0.80612633859894811</v>
      </c>
      <c r="N29" s="63">
        <v>0.68043214535680485</v>
      </c>
      <c r="O29" s="63">
        <v>6.9190883788538073</v>
      </c>
      <c r="P29" s="63">
        <v>8.852526623105926E-2</v>
      </c>
      <c r="Q29" s="29">
        <v>4.2870606144620529E-3</v>
      </c>
      <c r="S29" s="62">
        <v>0.13782495611973575</v>
      </c>
      <c r="T29" s="63">
        <v>0.23339078162270771</v>
      </c>
      <c r="U29" s="63">
        <v>0.87754135145400114</v>
      </c>
      <c r="V29" s="63">
        <v>0.26170485468989746</v>
      </c>
      <c r="W29" s="29">
        <v>2.0120023633252316E-2</v>
      </c>
      <c r="X29" s="62">
        <v>0.40264275855039183</v>
      </c>
      <c r="Y29" s="63">
        <v>0.16112485795228626</v>
      </c>
      <c r="Z29" s="63">
        <v>1.0937422758365658</v>
      </c>
      <c r="AA29" s="63">
        <v>0.6105110328185539</v>
      </c>
      <c r="AB29" s="29">
        <v>2.7447461615825775E-2</v>
      </c>
      <c r="AC29" s="62">
        <v>6.2938668790739061E-2</v>
      </c>
      <c r="AD29" s="63">
        <v>0.10811931672851496</v>
      </c>
      <c r="AE29" s="63">
        <v>2.8906859589361749</v>
      </c>
      <c r="AF29" s="63">
        <v>0.24465922363049883</v>
      </c>
      <c r="AG29" s="29">
        <v>1.5092025381505086E-2</v>
      </c>
      <c r="AI29" s="62">
        <v>4.9115855408514215E-2</v>
      </c>
      <c r="AJ29" s="63">
        <v>0.47131262112130645</v>
      </c>
      <c r="AK29" s="63">
        <v>5.0129880503437789</v>
      </c>
      <c r="AL29" s="63">
        <v>0.2015722346570229</v>
      </c>
      <c r="AM29" s="29">
        <v>7.3090218765902238E-3</v>
      </c>
      <c r="AN29" s="62">
        <v>0.10280490341279157</v>
      </c>
      <c r="AO29" s="63">
        <v>0.39996905971675195</v>
      </c>
      <c r="AP29" s="63">
        <v>1.7957035707176734</v>
      </c>
      <c r="AQ29" s="63">
        <v>0.24151623501594169</v>
      </c>
      <c r="AR29" s="29">
        <v>7.8564741723748874E-3</v>
      </c>
      <c r="AS29" s="62">
        <v>1.0885798814658607</v>
      </c>
      <c r="AT29" s="63">
        <v>0.14843401416693147</v>
      </c>
      <c r="AU29" s="63">
        <v>7.2047432550043515</v>
      </c>
      <c r="AV29" s="63">
        <v>4.434662935252455E-2</v>
      </c>
      <c r="AW29" s="29">
        <v>3.1261203519737032E-3</v>
      </c>
      <c r="AX29" s="260"/>
    </row>
    <row r="30" spans="2:50" s="63" customFormat="1" x14ac:dyDescent="0.25">
      <c r="B30" s="282"/>
      <c r="C30" s="62">
        <v>3.8942761333333333</v>
      </c>
      <c r="D30" s="63">
        <v>1.3184048462497573</v>
      </c>
      <c r="E30" s="63">
        <v>0.93929091057115321</v>
      </c>
      <c r="F30" s="63">
        <v>0.5738126246703682</v>
      </c>
      <c r="G30" s="29">
        <v>0.20617404351056032</v>
      </c>
      <c r="H30" s="62">
        <v>0.43123887077952539</v>
      </c>
      <c r="I30" s="63">
        <v>0.17911272989251317</v>
      </c>
      <c r="J30" s="63">
        <v>3.6892125520199306</v>
      </c>
      <c r="K30" s="63">
        <v>1.6642118977227973E-2</v>
      </c>
      <c r="L30" s="29">
        <v>1.2019495671544174E-2</v>
      </c>
      <c r="M30" s="62">
        <v>0.92391217721748009</v>
      </c>
      <c r="N30" s="63">
        <v>0.18851186732728176</v>
      </c>
      <c r="O30" s="63">
        <v>9.9939410467787173</v>
      </c>
      <c r="P30" s="63">
        <v>5.0461405072559792E-2</v>
      </c>
      <c r="Q30" s="29">
        <v>1.8037683015538392E-2</v>
      </c>
      <c r="S30" s="62">
        <v>0.21540867473816772</v>
      </c>
      <c r="T30" s="63">
        <v>0.11681494238618687</v>
      </c>
      <c r="U30" s="63">
        <v>4.1736898323692637</v>
      </c>
      <c r="V30" s="63">
        <v>0.48079757004795692</v>
      </c>
      <c r="W30" s="29">
        <v>5.8464597051822238E-4</v>
      </c>
      <c r="X30" s="62">
        <v>2.9465306590785476E-2</v>
      </c>
      <c r="Y30" s="63">
        <v>0.1398154709754541</v>
      </c>
      <c r="Z30" s="63">
        <v>0.47776667499375469</v>
      </c>
      <c r="AA30" s="63">
        <v>0.10408000122899146</v>
      </c>
      <c r="AB30" s="29">
        <v>5.0247096031455538E-2</v>
      </c>
      <c r="AC30" s="62">
        <v>4.832838333529272E-2</v>
      </c>
      <c r="AD30" s="63">
        <v>0.21591175827974921</v>
      </c>
      <c r="AE30" s="63">
        <v>0.5657841208127169</v>
      </c>
      <c r="AF30" s="63">
        <v>7.0318152524368209E-3</v>
      </c>
      <c r="AG30" s="29">
        <v>9.6486680107804607E-3</v>
      </c>
      <c r="AI30" s="62">
        <v>2.1150841333333332</v>
      </c>
      <c r="AJ30" s="63">
        <v>1.2524816292426821</v>
      </c>
      <c r="AK30" s="63">
        <v>1.0128051214742448</v>
      </c>
      <c r="AL30" s="63">
        <v>0.19795912400452981</v>
      </c>
      <c r="AM30" s="29">
        <v>7.3196964338896465E-5</v>
      </c>
      <c r="AN30" s="62">
        <v>0.33903571280684686</v>
      </c>
      <c r="AO30" s="63">
        <v>2.9949724351077785E-2</v>
      </c>
      <c r="AP30" s="63">
        <v>2.8598533725232826</v>
      </c>
      <c r="AQ30" s="63">
        <v>7.0395517203310082E-3</v>
      </c>
      <c r="AR30" s="29">
        <v>3.4966799839393661E-3</v>
      </c>
      <c r="AS30" s="62">
        <v>9.177068463952931E-2</v>
      </c>
      <c r="AT30" s="63">
        <v>0.11348774761059754</v>
      </c>
      <c r="AU30" s="63">
        <v>8.3576198123274672</v>
      </c>
      <c r="AV30" s="63">
        <v>7.6855352119516562E-3</v>
      </c>
      <c r="AW30" s="29">
        <v>4.1935760819159429E-3</v>
      </c>
      <c r="AX30" s="260"/>
    </row>
    <row r="31" spans="2:50" s="63" customFormat="1" x14ac:dyDescent="0.25">
      <c r="B31" s="282"/>
      <c r="C31" s="62">
        <v>1.1536247349460387</v>
      </c>
      <c r="D31" s="63">
        <v>0.34191604104343598</v>
      </c>
      <c r="E31" s="63">
        <v>4.7297150724686974</v>
      </c>
      <c r="F31" s="63">
        <v>0.16944676736390105</v>
      </c>
      <c r="G31" s="29">
        <v>0.17357120341487439</v>
      </c>
      <c r="H31" s="62">
        <v>1.1963622335691479</v>
      </c>
      <c r="I31" s="63">
        <v>8.081324952499104E-2</v>
      </c>
      <c r="J31" s="63">
        <v>1.2866689871403243</v>
      </c>
      <c r="K31" s="63">
        <v>0.20501565317049347</v>
      </c>
      <c r="L31" s="29">
        <v>8.220746182480014E-2</v>
      </c>
      <c r="M31" s="62">
        <v>0.89954839609993231</v>
      </c>
      <c r="N31" s="63">
        <v>0.56891789174962626</v>
      </c>
      <c r="O31" s="63">
        <v>1.7264925456303455</v>
      </c>
      <c r="P31" s="63">
        <v>2.4417331989476709E-2</v>
      </c>
      <c r="Q31" s="29">
        <v>5.8798991921379278E-4</v>
      </c>
      <c r="S31" s="62">
        <v>8.8666324341017289E-2</v>
      </c>
      <c r="T31" s="63">
        <v>0.1860649094914395</v>
      </c>
      <c r="U31" s="63">
        <v>0.65988663612580356</v>
      </c>
      <c r="V31" s="63">
        <v>0.11865528812105219</v>
      </c>
      <c r="W31" s="29">
        <v>1.9535622465258876E-2</v>
      </c>
      <c r="X31" s="62">
        <v>0.29070148833225051</v>
      </c>
      <c r="Y31" s="63">
        <v>0.87683264120493631</v>
      </c>
      <c r="Z31" s="63">
        <v>0.99124098688370266</v>
      </c>
      <c r="AA31" s="63">
        <v>0.4144196176478594</v>
      </c>
      <c r="AB31" s="29">
        <v>2.1507506714216525E-2</v>
      </c>
      <c r="AC31" s="62">
        <v>3.0899947283218068</v>
      </c>
      <c r="AD31" s="63">
        <v>9.4021190289036063E-2</v>
      </c>
      <c r="AE31" s="63">
        <v>0.45462455108094252</v>
      </c>
      <c r="AF31" s="63">
        <v>4.6491946494881926E-2</v>
      </c>
      <c r="AG31" s="29">
        <v>1.6598212969107431E-2</v>
      </c>
      <c r="AI31" s="62">
        <v>0.6582119016036283</v>
      </c>
      <c r="AJ31" s="63">
        <v>0.27835194252893269</v>
      </c>
      <c r="AK31" s="63">
        <v>5.0696805141574766</v>
      </c>
      <c r="AL31" s="63">
        <v>5.5891149180175348E-2</v>
      </c>
      <c r="AM31" s="29">
        <v>1.2477032546267725E-2</v>
      </c>
      <c r="AN31" s="62">
        <v>0.75989781545977264</v>
      </c>
      <c r="AO31" s="63">
        <v>5.310354420785271E-2</v>
      </c>
      <c r="AP31" s="63">
        <v>0.97211694027102558</v>
      </c>
      <c r="AQ31" s="63">
        <v>6.4506480971280353E-2</v>
      </c>
      <c r="AR31" s="29">
        <v>5.805434234128725E-3</v>
      </c>
      <c r="AS31" s="62">
        <v>0.96610011878222868</v>
      </c>
      <c r="AT31" s="63">
        <v>4.559912970444651E-2</v>
      </c>
      <c r="AU31" s="63">
        <v>1.3637043604343682</v>
      </c>
      <c r="AV31" s="63">
        <v>1.5015030839364655E-2</v>
      </c>
      <c r="AW31" s="29">
        <v>1.2184244688912139E-3</v>
      </c>
      <c r="AX31" s="260"/>
    </row>
    <row r="32" spans="2:50" s="63" customFormat="1" x14ac:dyDescent="0.25">
      <c r="B32" s="282"/>
      <c r="C32" s="62">
        <v>3.940397350993377</v>
      </c>
      <c r="D32" s="63">
        <v>0.6167639927194638</v>
      </c>
      <c r="E32" s="63">
        <v>2.3023841475198119</v>
      </c>
      <c r="F32" s="63">
        <v>0.32968606218226332</v>
      </c>
      <c r="G32" s="29">
        <v>0.1392055992935346</v>
      </c>
      <c r="H32" s="62">
        <v>0.43609455753410398</v>
      </c>
      <c r="I32" s="63">
        <v>4.7808438563895538E-3</v>
      </c>
      <c r="J32" s="63">
        <v>1.1286991429184881</v>
      </c>
      <c r="K32" s="63">
        <v>0.26694821718515954</v>
      </c>
      <c r="L32" s="29">
        <v>0.22650279672435691</v>
      </c>
      <c r="M32" s="62">
        <v>1.5189151621076524</v>
      </c>
      <c r="N32" s="63">
        <v>0.34429548068112187</v>
      </c>
      <c r="O32" s="63">
        <v>0.69227983676215565</v>
      </c>
      <c r="P32" s="63">
        <v>0.31659085382940544</v>
      </c>
      <c r="Q32" s="29">
        <v>7.2047947622205968E-2</v>
      </c>
      <c r="S32" s="62">
        <v>1.8381280270759175E-2</v>
      </c>
      <c r="T32" s="63">
        <v>0.3226477387099112</v>
      </c>
      <c r="U32" s="63">
        <v>1.1922477265496723</v>
      </c>
      <c r="V32" s="63">
        <v>4.0205675679698016E-2</v>
      </c>
      <c r="W32" s="29">
        <v>2.1589401248566426E-2</v>
      </c>
      <c r="X32" s="62">
        <v>0.30382418548764256</v>
      </c>
      <c r="Y32" s="63">
        <v>1.1463305715327088</v>
      </c>
      <c r="Z32" s="63">
        <v>4.2878359777137964</v>
      </c>
      <c r="AA32" s="63">
        <v>9.2566435021484622E-2</v>
      </c>
      <c r="AB32" s="29">
        <v>4.1649308727554914E-5</v>
      </c>
      <c r="AC32" s="62">
        <v>1.6538589978033307</v>
      </c>
      <c r="AD32" s="63">
        <v>0.25224108333970263</v>
      </c>
      <c r="AE32" s="63">
        <v>1.8656615132434191</v>
      </c>
      <c r="AF32" s="63">
        <v>3.2570009294667968E-3</v>
      </c>
      <c r="AG32" s="29">
        <v>3.170981128355186E-2</v>
      </c>
      <c r="AI32" s="62">
        <v>2.6737690757270371</v>
      </c>
      <c r="AJ32" s="63">
        <v>0.1358216440722855</v>
      </c>
      <c r="AK32" s="63">
        <v>3.0537633278141345</v>
      </c>
      <c r="AL32" s="63">
        <v>0.14668414281567557</v>
      </c>
      <c r="AM32" s="29">
        <v>1.1632217582856296E-2</v>
      </c>
      <c r="AN32" s="62">
        <v>5.4796710068509627E-2</v>
      </c>
      <c r="AO32" s="63">
        <v>1.1124252209651941E-2</v>
      </c>
      <c r="AP32" s="63">
        <v>0.88915714190452055</v>
      </c>
      <c r="AQ32" s="63">
        <v>1.4468835398610692E-2</v>
      </c>
      <c r="AR32" s="29">
        <v>6.0997470282413721E-4</v>
      </c>
      <c r="AS32" s="62">
        <v>1.1169798213888871</v>
      </c>
      <c r="AT32" s="63">
        <v>0.14202725668230148</v>
      </c>
      <c r="AU32" s="63">
        <v>0.31366211484356921</v>
      </c>
      <c r="AV32" s="63">
        <v>0.12568061165927275</v>
      </c>
      <c r="AW32" s="29">
        <v>1.1391277575240762E-3</v>
      </c>
      <c r="AX32" s="260"/>
    </row>
    <row r="33" spans="2:50" s="63" customFormat="1" x14ac:dyDescent="0.25">
      <c r="B33" s="282"/>
      <c r="C33" s="62">
        <v>2.1101493449858695</v>
      </c>
      <c r="D33" s="63">
        <v>1.9431196471885337</v>
      </c>
      <c r="E33" s="63">
        <v>3.0264352414415026</v>
      </c>
      <c r="F33" s="63">
        <v>0.20046667191804188</v>
      </c>
      <c r="G33" s="29">
        <v>7.692473078618102E-2</v>
      </c>
      <c r="H33" s="62">
        <v>1.8387519160738204</v>
      </c>
      <c r="I33" s="63">
        <v>0.42692683980391033</v>
      </c>
      <c r="J33" s="63">
        <v>6.1535131516803192</v>
      </c>
      <c r="K33" s="63">
        <v>0.21817261408907979</v>
      </c>
      <c r="L33" s="29">
        <v>0.19718802320360954</v>
      </c>
      <c r="M33" s="62">
        <v>2.3623886228678965</v>
      </c>
      <c r="N33" s="63">
        <v>0.63889219367925665</v>
      </c>
      <c r="O33" s="63">
        <v>2.2730457517582274</v>
      </c>
      <c r="P33" s="63">
        <v>3.2273218102958391E-2</v>
      </c>
      <c r="Q33" s="29">
        <v>6.2191048307277313E-2</v>
      </c>
      <c r="S33" s="62">
        <v>6.0230655704697711E-2</v>
      </c>
      <c r="T33" s="63">
        <v>6.5513604547758383E-2</v>
      </c>
      <c r="U33" s="63">
        <v>0.87705355473877078</v>
      </c>
      <c r="V33" s="63">
        <v>0.11164683471336241</v>
      </c>
      <c r="W33" s="29">
        <v>1.9402126602420054E-2</v>
      </c>
      <c r="X33" s="62">
        <v>0.47691039039382738</v>
      </c>
      <c r="Y33" s="63">
        <v>0.19478500907347052</v>
      </c>
      <c r="Z33" s="63">
        <v>1.0641850622327551</v>
      </c>
      <c r="AA33" s="63">
        <v>3.074529917312217E-2</v>
      </c>
      <c r="AB33" s="29">
        <v>5.9716942639502509E-2</v>
      </c>
      <c r="AC33" s="62">
        <v>1.1873208131587563</v>
      </c>
      <c r="AD33" s="63">
        <v>0.1232723900093623</v>
      </c>
      <c r="AE33" s="63">
        <v>3.6268062238569385</v>
      </c>
      <c r="AF33" s="63">
        <v>0.20063861315114603</v>
      </c>
      <c r="AG33" s="29">
        <v>2.416428270738109E-2</v>
      </c>
      <c r="AI33" s="62">
        <v>2.2895829837268291</v>
      </c>
      <c r="AJ33" s="63">
        <v>1.2210636866698168</v>
      </c>
      <c r="AK33" s="63">
        <v>2.6589072381068601</v>
      </c>
      <c r="AL33" s="63">
        <v>9.9993820459123597E-2</v>
      </c>
      <c r="AM33" s="29">
        <v>1.4793411480242385E-2</v>
      </c>
      <c r="AN33" s="62">
        <v>1.3765162118677117</v>
      </c>
      <c r="AO33" s="63">
        <v>0.13444460057922911</v>
      </c>
      <c r="AP33" s="63">
        <v>6.779128092790125</v>
      </c>
      <c r="AQ33" s="63">
        <v>2.287671075514093E-2</v>
      </c>
      <c r="AR33" s="29">
        <v>6.9994597149069729E-5</v>
      </c>
      <c r="AS33" s="62">
        <v>2.5563781402892238</v>
      </c>
      <c r="AT33" s="63">
        <v>0.27032677981454212</v>
      </c>
      <c r="AU33" s="63">
        <v>1.7574816208911206</v>
      </c>
      <c r="AV33" s="63">
        <v>1.1475047777245144E-2</v>
      </c>
      <c r="AW33" s="29">
        <v>3.4707560590693399E-3</v>
      </c>
      <c r="AX33" s="260"/>
    </row>
    <row r="34" spans="2:50" s="63" customFormat="1" x14ac:dyDescent="0.25">
      <c r="B34" s="282"/>
      <c r="C34" s="62">
        <v>5.0091428438245336</v>
      </c>
      <c r="D34" s="63">
        <v>1.0649522161404956</v>
      </c>
      <c r="E34" s="63">
        <v>4.2108435747589237</v>
      </c>
      <c r="F34" s="63">
        <v>0.36650855555191586</v>
      </c>
      <c r="G34" s="29">
        <v>0.11359387944358577</v>
      </c>
      <c r="H34" s="62">
        <v>2.5341060090612904</v>
      </c>
      <c r="I34" s="63">
        <v>0.59074631724402193</v>
      </c>
      <c r="J34" s="63">
        <v>4.2134517781789604</v>
      </c>
      <c r="K34" s="63">
        <v>5.6159888618311532E-2</v>
      </c>
      <c r="L34" s="29">
        <v>2.6642283756500865E-2</v>
      </c>
      <c r="M34" s="62">
        <v>1.8112775266047645</v>
      </c>
      <c r="N34" s="63">
        <v>0.78260198278872828</v>
      </c>
      <c r="O34" s="63">
        <v>1.6228526468624567</v>
      </c>
      <c r="P34" s="63">
        <v>0.25019528294490095</v>
      </c>
      <c r="Q34" s="29">
        <v>0.11662967036699468</v>
      </c>
      <c r="S34" s="62">
        <v>6.6400868010250164E-2</v>
      </c>
      <c r="T34" s="63">
        <v>6.9732685040936215E-2</v>
      </c>
      <c r="U34" s="63">
        <v>0.15790387351808619</v>
      </c>
      <c r="V34" s="63">
        <v>1.4316630301735852E-2</v>
      </c>
      <c r="W34" s="29">
        <v>1.6750789746698223E-2</v>
      </c>
      <c r="X34" s="62">
        <v>0.45960317969027253</v>
      </c>
      <c r="Y34" s="63">
        <v>2.5672773132746549E-2</v>
      </c>
      <c r="Z34" s="63">
        <v>5.02738903525157</v>
      </c>
      <c r="AA34" s="63">
        <v>3.1515104294337425E-2</v>
      </c>
      <c r="AB34" s="29">
        <v>3.7789936334189651E-2</v>
      </c>
      <c r="AC34" s="62">
        <v>0.67964099176372761</v>
      </c>
      <c r="AD34" s="63">
        <v>0.31247756170150709</v>
      </c>
      <c r="AE34" s="63">
        <v>0.89647208874495798</v>
      </c>
      <c r="AF34" s="63">
        <v>1.3105046047912306E-2</v>
      </c>
      <c r="AG34" s="29">
        <v>4.9757747294396429E-2</v>
      </c>
      <c r="AI34" s="62">
        <v>6.9253025098832017</v>
      </c>
      <c r="AJ34" s="63">
        <v>0.34599012394702683</v>
      </c>
      <c r="AK34" s="63">
        <v>3.66203561693594</v>
      </c>
      <c r="AL34" s="63">
        <v>0.25534698879192419</v>
      </c>
      <c r="AM34" s="29">
        <v>2.5008962815789625E-4</v>
      </c>
      <c r="AN34" s="62">
        <v>2.8593207497920221</v>
      </c>
      <c r="AO34" s="63">
        <v>0.34212698735107555</v>
      </c>
      <c r="AP34" s="63">
        <v>3.7574335541100301</v>
      </c>
      <c r="AQ34" s="63">
        <v>1.7452641869774743E-2</v>
      </c>
      <c r="AR34" s="29">
        <v>6.6792229959243023E-4</v>
      </c>
      <c r="AS34" s="62">
        <v>0.91306427734430662</v>
      </c>
      <c r="AT34" s="63">
        <v>0.376910103874874</v>
      </c>
      <c r="AU34" s="63">
        <v>1.1135115201021237</v>
      </c>
      <c r="AV34" s="63">
        <v>0.15502944166373209</v>
      </c>
      <c r="AW34" s="29">
        <v>1.9282825293028036E-2</v>
      </c>
      <c r="AX34" s="260"/>
    </row>
    <row r="35" spans="2:50" s="63" customFormat="1" x14ac:dyDescent="0.25">
      <c r="B35" s="282"/>
      <c r="C35" s="62">
        <v>6.8770024534447103</v>
      </c>
      <c r="D35" s="63">
        <v>1.2899292886154841</v>
      </c>
      <c r="E35" s="63">
        <v>4.7061056488451385</v>
      </c>
      <c r="F35" s="63">
        <v>0.21826640389572269</v>
      </c>
      <c r="G35" s="29">
        <v>0.54829585656596003</v>
      </c>
      <c r="H35" s="62">
        <v>4.2196438208310845</v>
      </c>
      <c r="I35" s="63">
        <v>0.43724776011259281</v>
      </c>
      <c r="J35" s="63">
        <v>2.9942139566921844</v>
      </c>
      <c r="K35" s="63">
        <v>0.30309493870022697</v>
      </c>
      <c r="L35" s="29">
        <v>1.8046666072015914E-3</v>
      </c>
      <c r="M35" s="62">
        <v>0.80480233197940554</v>
      </c>
      <c r="N35" s="63">
        <v>0.18937257826745194</v>
      </c>
      <c r="O35" s="63">
        <v>1.5801661999300718</v>
      </c>
      <c r="P35" s="63">
        <v>1.3338109604281678</v>
      </c>
      <c r="Q35" s="29">
        <v>0.13581165968650549</v>
      </c>
      <c r="S35" s="62">
        <v>4.4605046938739762E-2</v>
      </c>
      <c r="T35" s="63">
        <v>7.9945500216503009E-3</v>
      </c>
      <c r="U35" s="63">
        <v>0.10463098166494737</v>
      </c>
      <c r="V35" s="63">
        <v>2.9745339198611487E-2</v>
      </c>
      <c r="W35" s="29">
        <v>8.5020981572705712E-3</v>
      </c>
      <c r="X35" s="62">
        <v>0.6870483154207484</v>
      </c>
      <c r="Y35" s="63">
        <v>4.789155319497778E-2</v>
      </c>
      <c r="Z35" s="63">
        <v>1.4950404071342742</v>
      </c>
      <c r="AA35" s="63">
        <v>0.10226664574511285</v>
      </c>
      <c r="AB35" s="29">
        <v>2.4281597759501356E-2</v>
      </c>
      <c r="AC35" s="62">
        <v>1.6585592722303431</v>
      </c>
      <c r="AD35" s="63">
        <v>0.10260434680253948</v>
      </c>
      <c r="AE35" s="63">
        <v>2.6089187390620259</v>
      </c>
      <c r="AF35" s="63">
        <v>2.1061622901349275E-2</v>
      </c>
      <c r="AG35" s="29">
        <v>2.2298669718555006E-3</v>
      </c>
      <c r="AI35" s="62">
        <v>7.0646532721376856</v>
      </c>
      <c r="AJ35" s="63">
        <v>0.1489604381239196</v>
      </c>
      <c r="AK35" s="63">
        <v>4.6314739754230194</v>
      </c>
      <c r="AL35" s="63">
        <v>0.14166188255458467</v>
      </c>
      <c r="AM35" s="29">
        <v>1.436490425150843E-3</v>
      </c>
      <c r="AN35" s="62">
        <v>3.944453010562023</v>
      </c>
      <c r="AO35" s="63">
        <v>0.17800958657390445</v>
      </c>
      <c r="AP35" s="63">
        <v>2.6475385730467966</v>
      </c>
      <c r="AQ35" s="63">
        <v>6.8430201961887552E-2</v>
      </c>
      <c r="AR35" s="29">
        <v>2.241657032878704E-4</v>
      </c>
      <c r="AS35" s="62">
        <v>0.59978895187148984</v>
      </c>
      <c r="AT35" s="63">
        <v>0.10483554941528113</v>
      </c>
      <c r="AU35" s="63">
        <v>0.97541840774591082</v>
      </c>
      <c r="AV35" s="63">
        <v>0.44059255042666301</v>
      </c>
      <c r="AW35" s="29">
        <v>1.2428234570041794E-3</v>
      </c>
      <c r="AX35" s="260"/>
    </row>
    <row r="36" spans="2:50" s="63" customFormat="1" x14ac:dyDescent="0.25">
      <c r="B36" s="282"/>
      <c r="C36" s="62">
        <v>1.2671451909093514</v>
      </c>
      <c r="D36" s="63">
        <v>2.5625927399971848</v>
      </c>
      <c r="E36" s="63">
        <v>4.1133504121070592</v>
      </c>
      <c r="F36" s="63">
        <v>0.42046778280030789</v>
      </c>
      <c r="G36" s="29">
        <v>0.12815204754173229</v>
      </c>
      <c r="H36" s="62">
        <v>1.59077940975568</v>
      </c>
      <c r="I36" s="63">
        <v>0.91575240526087331</v>
      </c>
      <c r="J36" s="63">
        <v>9.0890062063272445</v>
      </c>
      <c r="K36" s="63">
        <v>0.40701959694714168</v>
      </c>
      <c r="L36" s="29">
        <v>6.2559666344668835E-2</v>
      </c>
      <c r="M36" s="62">
        <v>2.1802938064921307</v>
      </c>
      <c r="N36" s="63">
        <v>0.23725312582827499</v>
      </c>
      <c r="O36" s="63">
        <v>1.4697634937965776</v>
      </c>
      <c r="P36" s="63">
        <v>0.76478952804877864</v>
      </c>
      <c r="Q36" s="29">
        <v>0.13802521694850314</v>
      </c>
      <c r="S36" s="62">
        <v>0.23682658971113599</v>
      </c>
      <c r="T36" s="63">
        <v>2.6810705790784508E-2</v>
      </c>
      <c r="U36" s="63">
        <v>0.29813074653113786</v>
      </c>
      <c r="V36" s="63">
        <v>0.21876285969709863</v>
      </c>
      <c r="W36" s="29">
        <v>1.6931520501046338E-2</v>
      </c>
      <c r="X36" s="62">
        <v>0.89630197729398042</v>
      </c>
      <c r="Y36" s="63">
        <v>3.9919309640077068E-2</v>
      </c>
      <c r="Z36" s="63">
        <v>1.8872459128865995</v>
      </c>
      <c r="AA36" s="63">
        <v>0.22287546170132735</v>
      </c>
      <c r="AB36" s="29">
        <v>3.7555181449088502E-2</v>
      </c>
      <c r="AC36" s="62">
        <v>3.1247981419750293</v>
      </c>
      <c r="AD36" s="63">
        <v>0.4867058028172157</v>
      </c>
      <c r="AE36" s="63">
        <v>0.68177285527505593</v>
      </c>
      <c r="AF36" s="63">
        <v>8.528801487210301E-2</v>
      </c>
      <c r="AG36" s="29">
        <v>3.3489863649156952E-2</v>
      </c>
      <c r="AI36" s="62">
        <v>1.2603822023109486</v>
      </c>
      <c r="AJ36" s="63">
        <v>1.8770400708319737</v>
      </c>
      <c r="AK36" s="63">
        <v>3.5474891566055993</v>
      </c>
      <c r="AL36" s="63">
        <v>0.23402096192296748</v>
      </c>
      <c r="AM36" s="29">
        <v>2.0543947991116938E-2</v>
      </c>
      <c r="AN36" s="62">
        <v>2.8472557431884931</v>
      </c>
      <c r="AO36" s="63">
        <v>0.17716998252784108</v>
      </c>
      <c r="AP36" s="63">
        <v>7.9890437651873629</v>
      </c>
      <c r="AQ36" s="63">
        <v>9.1797061102985328E-2</v>
      </c>
      <c r="AR36" s="29">
        <v>4.1935760819159429E-4</v>
      </c>
      <c r="AS36" s="62">
        <v>1.7242855016848131</v>
      </c>
      <c r="AT36" s="63">
        <v>0.18245775478068224</v>
      </c>
      <c r="AU36" s="63">
        <v>1.2406882909512651</v>
      </c>
      <c r="AV36" s="63">
        <v>0.23682526092191372</v>
      </c>
      <c r="AW36" s="29">
        <v>2.9675269292394274E-3</v>
      </c>
      <c r="AX36" s="260"/>
    </row>
    <row r="37" spans="2:50" s="63" customFormat="1" x14ac:dyDescent="0.25">
      <c r="B37" s="282"/>
      <c r="C37" s="62">
        <v>5.4188390976434055</v>
      </c>
      <c r="D37" s="63">
        <v>0.47927948536645909</v>
      </c>
      <c r="E37" s="63">
        <v>0.86094520277699338</v>
      </c>
      <c r="F37" s="63">
        <v>0.15232892336477741</v>
      </c>
      <c r="G37" s="29">
        <v>2.8728102019898047E-2</v>
      </c>
      <c r="H37" s="62">
        <v>2.7695830099322944</v>
      </c>
      <c r="I37" s="63">
        <v>0.7939043535929653</v>
      </c>
      <c r="J37" s="63">
        <v>2.4157971368140649</v>
      </c>
      <c r="K37" s="63">
        <v>7.40327389970801E-2</v>
      </c>
      <c r="L37" s="29">
        <v>1.5279490257840854E-2</v>
      </c>
      <c r="M37" s="62">
        <v>4.1862617809446707</v>
      </c>
      <c r="N37" s="63">
        <v>1.093097949725925</v>
      </c>
      <c r="O37" s="63">
        <v>1.5437955244791095</v>
      </c>
      <c r="P37" s="63">
        <v>0.55935996484695172</v>
      </c>
      <c r="Q37" s="29">
        <v>7.8216199059952654E-2</v>
      </c>
      <c r="S37" s="62">
        <v>1.2411955482669422E-2</v>
      </c>
      <c r="T37" s="63">
        <v>1.9420011712095772E-2</v>
      </c>
      <c r="U37" s="63">
        <v>0.37360899127159025</v>
      </c>
      <c r="V37" s="63">
        <v>0.53860486169321053</v>
      </c>
      <c r="W37" s="29">
        <v>5.4612731785877366E-3</v>
      </c>
      <c r="X37" s="62">
        <v>4.9221073786922614E-2</v>
      </c>
      <c r="Y37" s="63">
        <v>4.2794454188846504E-2</v>
      </c>
      <c r="Z37" s="63">
        <v>0.24342469179006923</v>
      </c>
      <c r="AA37" s="63">
        <v>1.838341102684015E-2</v>
      </c>
      <c r="AB37" s="29">
        <v>1.4140540509966397E-2</v>
      </c>
      <c r="AC37" s="62">
        <v>5.8356274301977401E-2</v>
      </c>
      <c r="AD37" s="63">
        <v>0.1549210411971173</v>
      </c>
      <c r="AE37" s="63">
        <v>4.0938747776631921</v>
      </c>
      <c r="AF37" s="63">
        <v>0.11497525552895466</v>
      </c>
      <c r="AG37" s="29">
        <v>2.2452082162892156E-2</v>
      </c>
      <c r="AI37" s="62">
        <v>7.2666030872197336</v>
      </c>
      <c r="AJ37" s="63">
        <v>0.35090104599465144</v>
      </c>
      <c r="AK37" s="63">
        <v>1.3195255742853829</v>
      </c>
      <c r="AL37" s="63">
        <v>1.7530681745955869E-2</v>
      </c>
      <c r="AM37" s="29">
        <v>1.8710974009130408E-3</v>
      </c>
      <c r="AN37" s="62">
        <v>4.5455499110669795</v>
      </c>
      <c r="AO37" s="63">
        <v>0.69661499391722081</v>
      </c>
      <c r="AP37" s="63">
        <v>1.561976211971293</v>
      </c>
      <c r="AQ37" s="63">
        <v>2.2430018912666255E-2</v>
      </c>
      <c r="AR37" s="29">
        <v>8.6768901476733497E-4</v>
      </c>
      <c r="AS37" s="62">
        <v>3.4888188397285123</v>
      </c>
      <c r="AT37" s="63">
        <v>0.58703403263436915</v>
      </c>
      <c r="AU37" s="63">
        <v>0.63254747739367889</v>
      </c>
      <c r="AV37" s="63">
        <v>0.12560526448960121</v>
      </c>
      <c r="AW37" s="29">
        <v>2.7128624908103497E-3</v>
      </c>
      <c r="AX37" s="260"/>
    </row>
    <row r="38" spans="2:50" s="63" customFormat="1" x14ac:dyDescent="0.25">
      <c r="B38" s="282"/>
      <c r="C38" s="62">
        <v>1.8151083306686502</v>
      </c>
      <c r="E38" s="63">
        <v>1.4007621815157927</v>
      </c>
      <c r="F38" s="63">
        <v>0.13340716781108233</v>
      </c>
      <c r="G38" s="29">
        <v>0.19022932036712387</v>
      </c>
      <c r="H38" s="62">
        <v>1.6585458154506436</v>
      </c>
      <c r="I38" s="63">
        <v>1.0782720573680695</v>
      </c>
      <c r="J38" s="63">
        <v>2.1616073984043696</v>
      </c>
      <c r="K38" s="63">
        <v>1.3650187888824583</v>
      </c>
      <c r="L38" s="29">
        <v>0.10268570959774184</v>
      </c>
      <c r="M38" s="62"/>
      <c r="O38" s="63">
        <v>2.2364953296376893</v>
      </c>
      <c r="P38" s="63">
        <v>7.1048459423566718E-2</v>
      </c>
      <c r="Q38" s="29">
        <v>0.10249078102002349</v>
      </c>
      <c r="S38" s="62">
        <v>1.0513269583166151E-2</v>
      </c>
      <c r="T38" s="63">
        <v>0.17571438416971041</v>
      </c>
      <c r="U38" s="63">
        <v>0.38349317271373623</v>
      </c>
      <c r="V38" s="63">
        <v>0.35686125741726971</v>
      </c>
      <c r="W38" s="29">
        <v>3.1348806576507893E-4</v>
      </c>
      <c r="X38" s="62">
        <v>0.3563482036050159</v>
      </c>
      <c r="Y38" s="63">
        <v>0.51605653547430519</v>
      </c>
      <c r="Z38" s="63">
        <v>0.81698523984803717</v>
      </c>
      <c r="AA38" s="63">
        <v>1.964952649631431E-2</v>
      </c>
      <c r="AB38" s="29">
        <v>1.2332415245708512E-2</v>
      </c>
      <c r="AC38" s="62">
        <v>1.8549455378723672</v>
      </c>
      <c r="AE38" s="63">
        <v>0.98981277678926083</v>
      </c>
      <c r="AF38" s="63">
        <v>9.1891580113129569E-3</v>
      </c>
      <c r="AG38" s="29"/>
      <c r="AI38" s="62">
        <v>1.0542996315858149</v>
      </c>
      <c r="AK38" s="63">
        <v>1.1392464450929627</v>
      </c>
      <c r="AL38" s="63">
        <v>5.4168682307988748E-2</v>
      </c>
      <c r="AM38" s="29">
        <v>5.2610318118581829E-4</v>
      </c>
      <c r="AN38" s="62">
        <v>1.9466043991416313</v>
      </c>
      <c r="AO38" s="63">
        <v>0.86043247551827629</v>
      </c>
      <c r="AP38" s="63">
        <v>1.338423814724603</v>
      </c>
      <c r="AQ38" s="63">
        <v>0.82225250208197764</v>
      </c>
      <c r="AR38" s="29">
        <v>1.5996586581562998E-3</v>
      </c>
      <c r="AS38" s="62"/>
      <c r="AU38" s="63">
        <v>1.7248273601397981</v>
      </c>
      <c r="AV38" s="63">
        <v>2.0315031707270125E-2</v>
      </c>
      <c r="AW38" s="29">
        <v>2.5588438783472555E-3</v>
      </c>
      <c r="AX38" s="260"/>
    </row>
    <row r="39" spans="2:50" s="63" customFormat="1" x14ac:dyDescent="0.25">
      <c r="B39" s="282"/>
      <c r="C39" s="62">
        <v>2.2865101466675317</v>
      </c>
      <c r="E39" s="63">
        <v>3.2540864317832514</v>
      </c>
      <c r="F39" s="63">
        <v>0.94639566080075777</v>
      </c>
      <c r="G39" s="29"/>
      <c r="H39" s="62"/>
      <c r="I39" s="63">
        <v>0.27910532759567502</v>
      </c>
      <c r="J39" s="63">
        <v>6.202511641213956</v>
      </c>
      <c r="K39" s="63">
        <v>0.34426268880309135</v>
      </c>
      <c r="L39" s="29">
        <v>0.24867901463739497</v>
      </c>
      <c r="M39" s="62"/>
      <c r="O39" s="63">
        <v>4.876304397704363</v>
      </c>
      <c r="P39" s="63">
        <v>0.10056688014277923</v>
      </c>
      <c r="Q39" s="29">
        <v>0.19030349941968147</v>
      </c>
      <c r="S39" s="62">
        <v>3.7401797136756114E-2</v>
      </c>
      <c r="U39" s="63">
        <v>0.26908420152705809</v>
      </c>
      <c r="V39" s="63">
        <v>0.29580841415687714</v>
      </c>
      <c r="W39" s="29"/>
      <c r="X39" s="62">
        <v>5.1801807864225523E-2</v>
      </c>
      <c r="Y39" s="63">
        <v>3.7685725855172908E-2</v>
      </c>
      <c r="Z39" s="63">
        <v>0.78218218440429887</v>
      </c>
      <c r="AB39" s="29">
        <v>6.4030560620187528E-3</v>
      </c>
      <c r="AC39" s="62">
        <v>2.1577136302810169</v>
      </c>
      <c r="AE39" s="63">
        <v>1.0096376059007379</v>
      </c>
      <c r="AF39" s="63">
        <v>9.2040129581903093E-2</v>
      </c>
      <c r="AG39" s="29"/>
      <c r="AI39" s="62">
        <v>1.4486648557164001</v>
      </c>
      <c r="AK39" s="63">
        <v>5.0125428533534953</v>
      </c>
      <c r="AL39" s="63">
        <v>0.61635041727828854</v>
      </c>
      <c r="AM39" s="29"/>
      <c r="AN39" s="62"/>
      <c r="AO39" s="63">
        <v>0.11092617682231247</v>
      </c>
      <c r="AP39" s="63">
        <v>5.8652828878647867</v>
      </c>
      <c r="AQ39" s="63">
        <v>5.703160603488952E-2</v>
      </c>
      <c r="AR39" s="29">
        <v>6.0997470282413721E-4</v>
      </c>
      <c r="AS39" s="62"/>
      <c r="AU39" s="63">
        <v>4.7561272576370799</v>
      </c>
      <c r="AV39" s="63">
        <v>3.1451047249864167E-2</v>
      </c>
      <c r="AW39" s="29">
        <v>1.7933256263029632E-3</v>
      </c>
      <c r="AX39" s="260"/>
    </row>
    <row r="40" spans="2:50" s="63" customFormat="1" x14ac:dyDescent="0.25">
      <c r="B40" s="282"/>
      <c r="C40" s="62"/>
      <c r="E40" s="63">
        <v>2.5748974950847732</v>
      </c>
      <c r="F40" s="63">
        <v>0.93482414997827157</v>
      </c>
      <c r="G40" s="29"/>
      <c r="H40" s="62"/>
      <c r="I40" s="63">
        <v>0.69701071921148483</v>
      </c>
      <c r="J40" s="63">
        <v>9.8251607382319701</v>
      </c>
      <c r="K40" s="63">
        <v>1.2334869431643616</v>
      </c>
      <c r="L40" s="29">
        <v>0.29175068268096227</v>
      </c>
      <c r="M40" s="62"/>
      <c r="O40" s="63">
        <v>7.1622073395481438</v>
      </c>
      <c r="Q40" s="29"/>
      <c r="S40" s="62">
        <v>0.49349383567326943</v>
      </c>
      <c r="U40" s="63">
        <v>0.55888707963346862</v>
      </c>
      <c r="W40" s="29"/>
      <c r="X40" s="62"/>
      <c r="Z40" s="63">
        <v>0.97469725548284036</v>
      </c>
      <c r="AB40" s="29"/>
      <c r="AC40" s="62">
        <v>0.40300059923935183</v>
      </c>
      <c r="AE40" s="63">
        <v>1.668863549751701</v>
      </c>
      <c r="AG40" s="29"/>
      <c r="AI40" s="62"/>
      <c r="AK40" s="63">
        <v>2.0481146135756929</v>
      </c>
      <c r="AL40" s="63">
        <v>0.63142914507363246</v>
      </c>
      <c r="AM40" s="29"/>
      <c r="AN40" s="62"/>
      <c r="AO40" s="63">
        <v>0.56540985019576151</v>
      </c>
      <c r="AP40" s="63">
        <v>7.1151557865728812</v>
      </c>
      <c r="AQ40" s="63">
        <v>0.36624878614832002</v>
      </c>
      <c r="AR40" s="29">
        <v>5.0780394010109422E-4</v>
      </c>
      <c r="AS40" s="62"/>
      <c r="AU40" s="63">
        <v>8.1595630390567511</v>
      </c>
      <c r="AW40" s="29"/>
      <c r="AX40" s="260"/>
    </row>
    <row r="41" spans="2:50" s="63" customFormat="1" x14ac:dyDescent="0.25">
      <c r="B41" s="282"/>
      <c r="C41" s="62"/>
      <c r="E41" s="63">
        <v>6.6660482374768097</v>
      </c>
      <c r="G41" s="29"/>
      <c r="H41" s="62"/>
      <c r="J41" s="63">
        <v>0.43486679156729829</v>
      </c>
      <c r="K41" s="63">
        <v>0.91520572660727895</v>
      </c>
      <c r="L41" s="29"/>
      <c r="M41" s="62"/>
      <c r="O41" s="63">
        <v>1.9248647311275437</v>
      </c>
      <c r="Q41" s="29"/>
      <c r="S41" s="73"/>
      <c r="T41" s="74"/>
      <c r="U41" s="74">
        <v>0.63755501383594182</v>
      </c>
      <c r="V41" s="74"/>
      <c r="W41" s="30"/>
      <c r="X41" s="73"/>
      <c r="Y41" s="74"/>
      <c r="Z41" s="74">
        <v>1.0586104469424937</v>
      </c>
      <c r="AA41" s="74"/>
      <c r="AB41" s="30"/>
      <c r="AC41" s="73"/>
      <c r="AD41" s="74"/>
      <c r="AE41" s="74"/>
      <c r="AF41" s="74"/>
      <c r="AG41" s="30"/>
      <c r="AI41" s="62"/>
      <c r="AK41" s="63">
        <v>5.1535765821480117</v>
      </c>
      <c r="AM41" s="29"/>
      <c r="AN41" s="62"/>
      <c r="AP41" s="63">
        <v>0.15400373143534143</v>
      </c>
      <c r="AQ41" s="63">
        <v>0.91744195612781965</v>
      </c>
      <c r="AR41" s="29"/>
      <c r="AS41" s="62"/>
      <c r="AU41" s="63">
        <v>1.7170055094698931</v>
      </c>
      <c r="AW41" s="29"/>
      <c r="AX41" s="260"/>
    </row>
    <row r="42" spans="2:50" s="63" customFormat="1" x14ac:dyDescent="0.25">
      <c r="B42" s="282"/>
      <c r="C42" s="62"/>
      <c r="E42" s="63">
        <v>1.8632020810606746</v>
      </c>
      <c r="G42" s="29"/>
      <c r="H42" s="62"/>
      <c r="J42" s="63">
        <v>2.9954508802213486</v>
      </c>
      <c r="L42" s="29"/>
      <c r="M42" s="62"/>
      <c r="O42" s="63">
        <v>1.8703924757806045</v>
      </c>
      <c r="Q42" s="29"/>
      <c r="AI42" s="62"/>
      <c r="AK42" s="63">
        <v>2.4575938367311707</v>
      </c>
      <c r="AM42" s="29"/>
      <c r="AN42" s="62"/>
      <c r="AP42" s="63">
        <v>3.3979502743545842</v>
      </c>
      <c r="AR42" s="29"/>
      <c r="AS42" s="62"/>
      <c r="AU42" s="63">
        <v>1.2460174482063078</v>
      </c>
      <c r="AW42" s="29"/>
      <c r="AX42" s="260"/>
    </row>
    <row r="43" spans="2:50" s="63" customFormat="1" x14ac:dyDescent="0.25">
      <c r="B43" s="282"/>
      <c r="C43" s="62"/>
      <c r="E43" s="63">
        <v>9.8741297458087338</v>
      </c>
      <c r="G43" s="29"/>
      <c r="H43" s="62"/>
      <c r="J43" s="63">
        <v>2.2428589967251011</v>
      </c>
      <c r="L43" s="29"/>
      <c r="M43" s="62"/>
      <c r="O43" s="63">
        <v>9.7797189418458821</v>
      </c>
      <c r="Q43" s="29"/>
      <c r="AI43" s="62"/>
      <c r="AK43" s="63">
        <v>10.791980189004734</v>
      </c>
      <c r="AM43" s="29"/>
      <c r="AN43" s="62"/>
      <c r="AP43" s="63">
        <v>1.7481395274703566</v>
      </c>
      <c r="AR43" s="29"/>
      <c r="AS43" s="62"/>
      <c r="AU43" s="63">
        <v>9.6890605718035427</v>
      </c>
      <c r="AW43" s="29"/>
      <c r="AX43" s="260"/>
    </row>
    <row r="44" spans="2:50" s="63" customFormat="1" x14ac:dyDescent="0.25">
      <c r="B44" s="282"/>
      <c r="C44" s="62"/>
      <c r="E44" s="63">
        <v>3.6007671000907169</v>
      </c>
      <c r="G44" s="29"/>
      <c r="H44" s="62"/>
      <c r="J44" s="63">
        <v>6.1377366788021339</v>
      </c>
      <c r="L44" s="29"/>
      <c r="M44" s="62"/>
      <c r="Q44" s="29"/>
      <c r="AI44" s="62"/>
      <c r="AK44" s="63">
        <v>2.4315566737224068</v>
      </c>
      <c r="AM44" s="29"/>
      <c r="AN44" s="62"/>
      <c r="AP44" s="63">
        <v>2.9599358409321637</v>
      </c>
      <c r="AR44" s="29"/>
      <c r="AS44" s="62"/>
      <c r="AW44" s="29"/>
      <c r="AX44" s="260"/>
    </row>
    <row r="45" spans="2:50" s="63" customFormat="1" x14ac:dyDescent="0.25">
      <c r="B45" s="282"/>
      <c r="C45" s="62"/>
      <c r="E45" s="63">
        <v>3.8203203193260853</v>
      </c>
      <c r="G45" s="29"/>
      <c r="H45" s="62"/>
      <c r="J45" s="63">
        <v>9.433301877455337</v>
      </c>
      <c r="L45" s="29"/>
      <c r="M45" s="62"/>
      <c r="Q45" s="29"/>
      <c r="AI45" s="62"/>
      <c r="AK45" s="63">
        <v>5.3893431255092326</v>
      </c>
      <c r="AM45" s="29"/>
      <c r="AN45" s="62"/>
      <c r="AP45" s="63">
        <v>7.7388611599611217</v>
      </c>
      <c r="AR45" s="29"/>
      <c r="AS45" s="62"/>
      <c r="AW45" s="29"/>
      <c r="AX45" s="260"/>
    </row>
    <row r="46" spans="2:50" s="63" customFormat="1" x14ac:dyDescent="0.25">
      <c r="B46" s="282"/>
      <c r="C46" s="62"/>
      <c r="E46" s="63">
        <v>3.646556224736206</v>
      </c>
      <c r="G46" s="29"/>
      <c r="H46" s="62"/>
      <c r="J46" s="63">
        <v>3.4188979929339247</v>
      </c>
      <c r="L46" s="29"/>
      <c r="M46" s="62"/>
      <c r="Q46" s="29"/>
      <c r="AI46" s="62"/>
      <c r="AK46" s="63">
        <v>4.1117015886946016</v>
      </c>
      <c r="AM46" s="29"/>
      <c r="AN46" s="62"/>
      <c r="AP46" s="63">
        <v>2.6024806434638803</v>
      </c>
      <c r="AR46" s="29"/>
      <c r="AS46" s="62"/>
      <c r="AW46" s="29"/>
      <c r="AX46" s="260"/>
    </row>
    <row r="47" spans="2:50" s="63" customFormat="1" x14ac:dyDescent="0.25">
      <c r="B47" s="282"/>
      <c r="C47" s="73"/>
      <c r="D47" s="74"/>
      <c r="E47" s="74"/>
      <c r="F47" s="74"/>
      <c r="G47" s="30"/>
      <c r="H47" s="73"/>
      <c r="I47" s="74"/>
      <c r="J47" s="74">
        <v>0.98287907380640749</v>
      </c>
      <c r="K47" s="74"/>
      <c r="L47" s="30"/>
      <c r="M47" s="73"/>
      <c r="N47" s="74"/>
      <c r="O47" s="74"/>
      <c r="P47" s="74"/>
      <c r="Q47" s="30"/>
      <c r="AI47" s="73"/>
      <c r="AJ47" s="74"/>
      <c r="AK47" s="74"/>
      <c r="AL47" s="74"/>
      <c r="AM47" s="30"/>
      <c r="AN47" s="73"/>
      <c r="AO47" s="74"/>
      <c r="AP47" s="74">
        <v>0.95158563821542208</v>
      </c>
      <c r="AQ47" s="74"/>
      <c r="AR47" s="30"/>
      <c r="AS47" s="73"/>
      <c r="AT47" s="74"/>
      <c r="AU47" s="74"/>
      <c r="AV47" s="74"/>
      <c r="AW47" s="30"/>
      <c r="AX47" s="260"/>
    </row>
    <row r="48" spans="2:50" s="63" customFormat="1" x14ac:dyDescent="0.25">
      <c r="B48" s="282"/>
      <c r="AX48" s="260"/>
    </row>
    <row r="49" spans="2:50" s="63" customFormat="1" x14ac:dyDescent="0.25">
      <c r="B49" s="282"/>
      <c r="AX49" s="260"/>
    </row>
    <row r="50" spans="2:50" s="63" customFormat="1" x14ac:dyDescent="0.25">
      <c r="B50" s="282"/>
      <c r="AX50" s="260"/>
    </row>
    <row r="51" spans="2:50" s="219" customFormat="1" x14ac:dyDescent="0.25">
      <c r="B51" s="283"/>
      <c r="C51" s="135" t="s">
        <v>128</v>
      </c>
      <c r="S51" s="135" t="s">
        <v>58</v>
      </c>
      <c r="AI51" s="135" t="s">
        <v>60</v>
      </c>
      <c r="AX51" s="284"/>
    </row>
    <row r="52" spans="2:50" s="63" customFormat="1" x14ac:dyDescent="0.25">
      <c r="B52" s="282"/>
      <c r="C52" s="115" t="s">
        <v>19</v>
      </c>
      <c r="D52" s="76"/>
      <c r="E52" s="76"/>
      <c r="F52" s="76"/>
      <c r="G52" s="77"/>
      <c r="H52" s="115" t="s">
        <v>20</v>
      </c>
      <c r="I52" s="76"/>
      <c r="J52" s="76"/>
      <c r="K52" s="76"/>
      <c r="L52" s="77"/>
      <c r="M52" s="115" t="s">
        <v>21</v>
      </c>
      <c r="N52" s="76"/>
      <c r="O52" s="76"/>
      <c r="P52" s="76"/>
      <c r="Q52" s="77"/>
      <c r="S52" s="115" t="s">
        <v>19</v>
      </c>
      <c r="T52" s="76"/>
      <c r="U52" s="76"/>
      <c r="V52" s="76"/>
      <c r="W52" s="77"/>
      <c r="X52" s="115" t="s">
        <v>20</v>
      </c>
      <c r="Y52" s="76"/>
      <c r="Z52" s="76"/>
      <c r="AA52" s="76"/>
      <c r="AB52" s="77"/>
      <c r="AC52" s="115" t="s">
        <v>21</v>
      </c>
      <c r="AD52" s="76"/>
      <c r="AE52" s="76"/>
      <c r="AF52" s="76"/>
      <c r="AG52" s="77"/>
      <c r="AI52" s="115" t="s">
        <v>19</v>
      </c>
      <c r="AJ52" s="76"/>
      <c r="AK52" s="76"/>
      <c r="AL52" s="76"/>
      <c r="AM52" s="77"/>
      <c r="AN52" s="115" t="s">
        <v>20</v>
      </c>
      <c r="AO52" s="76"/>
      <c r="AP52" s="76"/>
      <c r="AQ52" s="76"/>
      <c r="AR52" s="77"/>
      <c r="AS52" s="115" t="s">
        <v>21</v>
      </c>
      <c r="AT52" s="76"/>
      <c r="AU52" s="76"/>
      <c r="AV52" s="76"/>
      <c r="AW52" s="77"/>
      <c r="AX52" s="260"/>
    </row>
    <row r="53" spans="2:50" s="63" customFormat="1" x14ac:dyDescent="0.25">
      <c r="B53" s="282"/>
      <c r="C53" s="62" t="s">
        <v>16</v>
      </c>
      <c r="D53" s="63" t="s">
        <v>126</v>
      </c>
      <c r="E53" s="63" t="s">
        <v>28</v>
      </c>
      <c r="F53" s="63" t="s">
        <v>127</v>
      </c>
      <c r="G53" s="29" t="s">
        <v>17</v>
      </c>
      <c r="H53" s="62" t="s">
        <v>16</v>
      </c>
      <c r="I53" s="63" t="s">
        <v>126</v>
      </c>
      <c r="J53" s="63" t="s">
        <v>28</v>
      </c>
      <c r="K53" s="63" t="s">
        <v>127</v>
      </c>
      <c r="L53" s="29" t="s">
        <v>17</v>
      </c>
      <c r="M53" s="62" t="s">
        <v>16</v>
      </c>
      <c r="N53" s="63" t="s">
        <v>126</v>
      </c>
      <c r="O53" s="63" t="s">
        <v>28</v>
      </c>
      <c r="P53" s="63" t="s">
        <v>127</v>
      </c>
      <c r="Q53" s="29" t="s">
        <v>17</v>
      </c>
      <c r="S53" s="62" t="s">
        <v>16</v>
      </c>
      <c r="T53" s="63" t="s">
        <v>126</v>
      </c>
      <c r="U53" s="63" t="s">
        <v>28</v>
      </c>
      <c r="V53" s="63" t="s">
        <v>127</v>
      </c>
      <c r="W53" s="29" t="s">
        <v>17</v>
      </c>
      <c r="X53" s="62" t="s">
        <v>16</v>
      </c>
      <c r="Y53" s="63" t="s">
        <v>126</v>
      </c>
      <c r="Z53" s="63" t="s">
        <v>28</v>
      </c>
      <c r="AA53" s="63" t="s">
        <v>127</v>
      </c>
      <c r="AB53" s="29" t="s">
        <v>17</v>
      </c>
      <c r="AC53" s="62" t="s">
        <v>16</v>
      </c>
      <c r="AD53" s="63" t="s">
        <v>126</v>
      </c>
      <c r="AE53" s="63" t="s">
        <v>28</v>
      </c>
      <c r="AF53" s="63" t="s">
        <v>127</v>
      </c>
      <c r="AG53" s="29" t="s">
        <v>17</v>
      </c>
      <c r="AI53" s="62" t="s">
        <v>16</v>
      </c>
      <c r="AJ53" s="63" t="s">
        <v>126</v>
      </c>
      <c r="AK53" s="63" t="s">
        <v>28</v>
      </c>
      <c r="AL53" s="63" t="s">
        <v>127</v>
      </c>
      <c r="AM53" s="29" t="s">
        <v>17</v>
      </c>
      <c r="AN53" s="62" t="s">
        <v>16</v>
      </c>
      <c r="AO53" s="63" t="s">
        <v>126</v>
      </c>
      <c r="AP53" s="63" t="s">
        <v>28</v>
      </c>
      <c r="AQ53" s="63" t="s">
        <v>127</v>
      </c>
      <c r="AR53" s="29" t="s">
        <v>17</v>
      </c>
      <c r="AS53" s="62" t="s">
        <v>16</v>
      </c>
      <c r="AT53" s="63" t="s">
        <v>126</v>
      </c>
      <c r="AU53" s="63" t="s">
        <v>28</v>
      </c>
      <c r="AV53" s="63" t="s">
        <v>127</v>
      </c>
      <c r="AW53" s="29" t="s">
        <v>17</v>
      </c>
      <c r="AX53" s="260"/>
    </row>
    <row r="54" spans="2:50" s="63" customFormat="1" x14ac:dyDescent="0.25">
      <c r="B54" s="282"/>
      <c r="C54" s="62">
        <f t="shared" ref="C54:Q54" si="0">C14*0.550963</f>
        <v>0.25243950370062551</v>
      </c>
      <c r="D54" s="63">
        <f t="shared" si="0"/>
        <v>0.42052437799690906</v>
      </c>
      <c r="E54" s="63">
        <f t="shared" si="0"/>
        <v>0.27371699660153148</v>
      </c>
      <c r="F54" s="63">
        <f t="shared" si="0"/>
        <v>0.26672003241737841</v>
      </c>
      <c r="G54" s="29">
        <f t="shared" si="0"/>
        <v>1.1338237787514489E-3</v>
      </c>
      <c r="H54" s="62">
        <f t="shared" si="0"/>
        <v>0.34089405700264253</v>
      </c>
      <c r="I54" s="63">
        <f t="shared" si="0"/>
        <v>0.46634250376496228</v>
      </c>
      <c r="J54" s="63">
        <f t="shared" si="0"/>
        <v>3.3905415773670309</v>
      </c>
      <c r="K54" s="63">
        <f t="shared" si="0"/>
        <v>4.8086809111371635E-2</v>
      </c>
      <c r="L54" s="29">
        <f t="shared" si="0"/>
        <v>3.3264684257741241E-2</v>
      </c>
      <c r="M54" s="62">
        <f t="shared" si="0"/>
        <v>0.42327907882297205</v>
      </c>
      <c r="N54" s="63">
        <f t="shared" si="0"/>
        <v>0.62383476448645969</v>
      </c>
      <c r="O54" s="63">
        <f t="shared" si="0"/>
        <v>1.5498164598344981</v>
      </c>
      <c r="P54" s="63">
        <f t="shared" si="0"/>
        <v>0.53100085737151093</v>
      </c>
      <c r="Q54" s="29">
        <f t="shared" si="0"/>
        <v>9.3319238952584593E-2</v>
      </c>
      <c r="S54" s="62">
        <f t="shared" ref="S54:AG54" si="1">S14*1.5013734</f>
        <v>0.39494856422192148</v>
      </c>
      <c r="T54" s="63">
        <f t="shared" si="1"/>
        <v>0.25429100149269268</v>
      </c>
      <c r="U54" s="63">
        <f t="shared" si="1"/>
        <v>5.7712341197165156</v>
      </c>
      <c r="V54" s="63">
        <f t="shared" si="1"/>
        <v>0.5166204588601121</v>
      </c>
      <c r="W54" s="29">
        <f t="shared" si="1"/>
        <v>1.3187656986756366E-4</v>
      </c>
      <c r="X54" s="62">
        <f t="shared" si="1"/>
        <v>0.68604216598953571</v>
      </c>
      <c r="Y54" s="63">
        <f t="shared" si="1"/>
        <v>0.6215051324073535</v>
      </c>
      <c r="Z54" s="63">
        <f t="shared" si="1"/>
        <v>0.46514533630032212</v>
      </c>
      <c r="AA54" s="63">
        <f t="shared" si="1"/>
        <v>1.0476408303531433</v>
      </c>
      <c r="AB54" s="29">
        <f t="shared" si="1"/>
        <v>6.1717748996973007E-3</v>
      </c>
      <c r="AC54" s="62">
        <f t="shared" si="1"/>
        <v>0.8113352957483847</v>
      </c>
      <c r="AD54" s="63">
        <f t="shared" si="1"/>
        <v>5.3898082143945085E-2</v>
      </c>
      <c r="AE54" s="63">
        <f t="shared" si="1"/>
        <v>2.9077526918080787</v>
      </c>
      <c r="AF54" s="63">
        <f t="shared" si="1"/>
        <v>8.1164321396157715E-2</v>
      </c>
      <c r="AG54" s="29">
        <f t="shared" si="1"/>
        <v>1.4758365888691416E-2</v>
      </c>
      <c r="AI54" s="62">
        <f t="shared" ref="AI54:AW54" si="2">AI14*0.6557649</f>
        <v>0.10983087954003884</v>
      </c>
      <c r="AJ54" s="63">
        <f t="shared" si="2"/>
        <v>0.12807194881154987</v>
      </c>
      <c r="AK54" s="63">
        <f t="shared" si="2"/>
        <v>0.31001528454117827</v>
      </c>
      <c r="AL54" s="63">
        <f t="shared" si="2"/>
        <v>0.14094861104419473</v>
      </c>
      <c r="AM54" s="29">
        <f t="shared" si="2"/>
        <v>1.547E-3</v>
      </c>
      <c r="AN54" s="62">
        <f t="shared" si="2"/>
        <v>0.3130823847112118</v>
      </c>
      <c r="AO54" s="63">
        <f t="shared" si="2"/>
        <v>0.25234497417721519</v>
      </c>
      <c r="AP54" s="63">
        <f t="shared" si="2"/>
        <v>3.341948541824328</v>
      </c>
      <c r="AQ54" s="63">
        <f t="shared" si="2"/>
        <v>3.4074030632900404E-2</v>
      </c>
      <c r="AR54" s="29">
        <f t="shared" si="2"/>
        <v>2.0699999999999999E-4</v>
      </c>
      <c r="AS54" s="62">
        <f t="shared" si="2"/>
        <v>0.57063147361069244</v>
      </c>
      <c r="AT54" s="63">
        <f t="shared" si="2"/>
        <v>0.2501716676494245</v>
      </c>
      <c r="AU54" s="63">
        <f t="shared" si="2"/>
        <v>1.8938593237629047</v>
      </c>
      <c r="AV54" s="63">
        <f t="shared" si="2"/>
        <v>0.4333871479618252</v>
      </c>
      <c r="AW54" s="29">
        <f t="shared" si="2"/>
        <v>5.5370000000000003E-3</v>
      </c>
      <c r="AX54" s="260"/>
    </row>
    <row r="55" spans="2:50" s="63" customFormat="1" x14ac:dyDescent="0.25">
      <c r="B55" s="282"/>
      <c r="C55" s="62">
        <f t="shared" ref="C55:Q55" si="3">C15*0.550963</f>
        <v>3.1903863434540676</v>
      </c>
      <c r="D55" s="63">
        <f t="shared" si="3"/>
        <v>0.39708037614013797</v>
      </c>
      <c r="E55" s="63">
        <f t="shared" si="3"/>
        <v>1.5826599539065043</v>
      </c>
      <c r="F55" s="63">
        <f t="shared" si="3"/>
        <v>0.20071474559503283</v>
      </c>
      <c r="G55" s="29">
        <f t="shared" si="3"/>
        <v>5.5074499707973004E-3</v>
      </c>
      <c r="H55" s="62">
        <f t="shared" si="3"/>
        <v>2.9793691066772729</v>
      </c>
      <c r="I55" s="63">
        <f t="shared" si="3"/>
        <v>0.36581561733542645</v>
      </c>
      <c r="J55" s="63">
        <f t="shared" si="3"/>
        <v>2.3474919263907243</v>
      </c>
      <c r="K55" s="63">
        <f t="shared" si="3"/>
        <v>4.977190949734947E-2</v>
      </c>
      <c r="L55" s="29">
        <f t="shared" si="3"/>
        <v>9.7636653060412096E-2</v>
      </c>
      <c r="M55" s="62">
        <f t="shared" si="3"/>
        <v>0.62413429947260912</v>
      </c>
      <c r="N55" s="63">
        <f t="shared" si="3"/>
        <v>0.11954171939083021</v>
      </c>
      <c r="O55" s="63">
        <f t="shared" si="3"/>
        <v>1.1435801342201035</v>
      </c>
      <c r="P55" s="63">
        <f t="shared" si="3"/>
        <v>0.39515668415845717</v>
      </c>
      <c r="Q55" s="29">
        <f t="shared" si="3"/>
        <v>1.1019389857176222E-2</v>
      </c>
      <c r="S55" s="62">
        <f t="shared" ref="S55:AG55" si="4">S15*1.5013734</f>
        <v>0.48647706646231198</v>
      </c>
      <c r="T55" s="63">
        <f t="shared" si="4"/>
        <v>0.5103852213407194</v>
      </c>
      <c r="U55" s="63">
        <f t="shared" si="4"/>
        <v>7.9125598334759655</v>
      </c>
      <c r="V55" s="63">
        <f t="shared" si="4"/>
        <v>0.26475196916745303</v>
      </c>
      <c r="W55" s="29">
        <f t="shared" si="4"/>
        <v>2.7989297464873022E-2</v>
      </c>
      <c r="X55" s="62">
        <f t="shared" si="4"/>
        <v>5.422638470752246E-2</v>
      </c>
      <c r="Y55" s="63">
        <f t="shared" si="4"/>
        <v>6.3832533169490516E-2</v>
      </c>
      <c r="Z55" s="63">
        <f t="shared" si="4"/>
        <v>4.6156843343146949</v>
      </c>
      <c r="AA55" s="63">
        <f t="shared" si="4"/>
        <v>0.29248843794570578</v>
      </c>
      <c r="AB55" s="29">
        <f t="shared" si="4"/>
        <v>4.7862596959397652E-2</v>
      </c>
      <c r="AC55" s="62">
        <f t="shared" si="4"/>
        <v>1.2404525191210123</v>
      </c>
      <c r="AD55" s="63">
        <f t="shared" si="4"/>
        <v>1.7093343331955973E-3</v>
      </c>
      <c r="AE55" s="63">
        <f t="shared" si="4"/>
        <v>0.8668449565298858</v>
      </c>
      <c r="AF55" s="63">
        <f t="shared" si="4"/>
        <v>0.11009770840735467</v>
      </c>
      <c r="AG55" s="29">
        <f t="shared" si="4"/>
        <v>3.2805229297701619E-2</v>
      </c>
      <c r="AI55" s="62">
        <f t="shared" ref="AI55:AW55" si="5">AI15*0.6557649</f>
        <v>7.5477102737577938E-4</v>
      </c>
      <c r="AJ55" s="63">
        <f t="shared" si="5"/>
        <v>3.4427952799654431E-2</v>
      </c>
      <c r="AK55" s="63">
        <f t="shared" si="5"/>
        <v>1.6831843398684194</v>
      </c>
      <c r="AL55" s="63">
        <f t="shared" si="5"/>
        <v>0.25261601111175197</v>
      </c>
      <c r="AM55" s="29">
        <f t="shared" si="5"/>
        <v>1.3359999999999999E-3</v>
      </c>
      <c r="AN55" s="62">
        <f t="shared" si="5"/>
        <v>3.6040837933538801</v>
      </c>
      <c r="AO55" s="63">
        <f t="shared" si="5"/>
        <v>6.7105905713295513E-2</v>
      </c>
      <c r="AP55" s="63">
        <f t="shared" si="5"/>
        <v>2.6843766217116052</v>
      </c>
      <c r="AQ55" s="63">
        <f t="shared" si="5"/>
        <v>2.7702493956169222E-2</v>
      </c>
      <c r="AR55" s="29">
        <f t="shared" si="5"/>
        <v>1.5566E-2</v>
      </c>
      <c r="AS55" s="62">
        <f t="shared" si="5"/>
        <v>0.60780461582797218</v>
      </c>
      <c r="AT55" s="63">
        <f t="shared" si="5"/>
        <v>0.2610783699958264</v>
      </c>
      <c r="AU55" s="63">
        <f t="shared" si="5"/>
        <v>0.64787349924874571</v>
      </c>
      <c r="AV55" s="63">
        <f t="shared" si="5"/>
        <v>8.6037117690647147E-2</v>
      </c>
      <c r="AW55" s="29">
        <f t="shared" si="5"/>
        <v>3.5300000000000002E-4</v>
      </c>
      <c r="AX55" s="260"/>
    </row>
    <row r="56" spans="2:50" s="63" customFormat="1" x14ac:dyDescent="0.25">
      <c r="B56" s="282"/>
      <c r="C56" s="62">
        <f t="shared" ref="C56:Q56" si="6">C16*0.550963</f>
        <v>0.77154286439805231</v>
      </c>
      <c r="D56" s="63">
        <f t="shared" si="6"/>
        <v>6.7519404811014011E-2</v>
      </c>
      <c r="E56" s="63">
        <f t="shared" si="6"/>
        <v>0.47189613021246291</v>
      </c>
      <c r="F56" s="63">
        <f t="shared" si="6"/>
        <v>0.12713017758016476</v>
      </c>
      <c r="G56" s="29">
        <f t="shared" si="6"/>
        <v>5.1879284886654914E-2</v>
      </c>
      <c r="H56" s="62">
        <f t="shared" si="6"/>
        <v>2.2475075533049997</v>
      </c>
      <c r="I56" s="63">
        <f t="shared" si="6"/>
        <v>0.36889385973736261</v>
      </c>
      <c r="J56" s="63">
        <f t="shared" si="6"/>
        <v>3.2924854788545601</v>
      </c>
      <c r="K56" s="63">
        <f t="shared" si="6"/>
        <v>0.15599202981026541</v>
      </c>
      <c r="L56" s="29">
        <f t="shared" si="6"/>
        <v>5.8361604457386147E-2</v>
      </c>
      <c r="M56" s="62">
        <f t="shared" si="6"/>
        <v>0.80447079473188432</v>
      </c>
      <c r="N56" s="63">
        <f t="shared" si="6"/>
        <v>0.20266068163349851</v>
      </c>
      <c r="O56" s="63">
        <f t="shared" si="6"/>
        <v>3.6221321261127599</v>
      </c>
      <c r="P56" s="63">
        <f t="shared" si="6"/>
        <v>0.10517447813962744</v>
      </c>
      <c r="Q56" s="29">
        <f t="shared" si="6"/>
        <v>0.11088165984749161</v>
      </c>
      <c r="S56" s="62">
        <f t="shared" ref="S56:AG56" si="7">S16*1.5013734</f>
        <v>5.4551922453926336</v>
      </c>
      <c r="T56" s="63">
        <f t="shared" si="7"/>
        <v>0.56890919809579832</v>
      </c>
      <c r="U56" s="63">
        <f t="shared" si="7"/>
        <v>7.3078205909950231</v>
      </c>
      <c r="V56" s="63">
        <f t="shared" si="7"/>
        <v>1.0192363951252921</v>
      </c>
      <c r="W56" s="29">
        <f t="shared" si="7"/>
        <v>2.8804085386120388E-3</v>
      </c>
      <c r="X56" s="62">
        <f t="shared" si="7"/>
        <v>4.6574704151537076E-2</v>
      </c>
      <c r="Y56" s="63">
        <f t="shared" si="7"/>
        <v>3.811644788091012E-2</v>
      </c>
      <c r="Z56" s="63">
        <f t="shared" si="7"/>
        <v>1.0510985808719178</v>
      </c>
      <c r="AA56" s="63">
        <f t="shared" si="7"/>
        <v>1.7868149969795216E-4</v>
      </c>
      <c r="AB56" s="29">
        <f t="shared" si="7"/>
        <v>2.6491574942927764E-2</v>
      </c>
      <c r="AC56" s="62">
        <f t="shared" si="7"/>
        <v>0.13066403953868069</v>
      </c>
      <c r="AD56" s="63">
        <f t="shared" si="7"/>
        <v>0.20984513152049644</v>
      </c>
      <c r="AE56" s="63">
        <f t="shared" si="7"/>
        <v>4.3963933614979194</v>
      </c>
      <c r="AF56" s="63">
        <f t="shared" si="7"/>
        <v>0.21941691384591194</v>
      </c>
      <c r="AG56" s="29">
        <f t="shared" si="7"/>
        <v>7.8705958508476729E-3</v>
      </c>
      <c r="AI56" s="62">
        <f t="shared" ref="AI56:AW56" si="8">AI16*0.6557649</f>
        <v>0.78559317062786405</v>
      </c>
      <c r="AJ56" s="63">
        <f t="shared" si="8"/>
        <v>5.9963791828210072E-2</v>
      </c>
      <c r="AK56" s="63">
        <f t="shared" si="8"/>
        <v>0.49305915727468036</v>
      </c>
      <c r="AL56" s="63">
        <f t="shared" si="8"/>
        <v>0.10216894816297029</v>
      </c>
      <c r="AM56" s="29">
        <f t="shared" si="8"/>
        <v>5.1378E-2</v>
      </c>
      <c r="AN56" s="62">
        <f t="shared" si="8"/>
        <v>2.2202240281983197</v>
      </c>
      <c r="AO56" s="63">
        <f t="shared" si="8"/>
        <v>0.23699438959009445</v>
      </c>
      <c r="AP56" s="63">
        <f t="shared" si="8"/>
        <v>4.8460844744833009</v>
      </c>
      <c r="AQ56" s="63">
        <f t="shared" si="8"/>
        <v>2.3135734843964133E-2</v>
      </c>
      <c r="AR56" s="29">
        <f t="shared" si="8"/>
        <v>3.8319999999999995E-3</v>
      </c>
      <c r="AS56" s="62">
        <f t="shared" si="8"/>
        <v>0.84236660526606733</v>
      </c>
      <c r="AT56" s="63">
        <f t="shared" si="8"/>
        <v>0.24418356926316945</v>
      </c>
      <c r="AU56" s="63">
        <f t="shared" si="8"/>
        <v>4.9569300224606252</v>
      </c>
      <c r="AV56" s="63">
        <f t="shared" si="8"/>
        <v>9.6859222318702726E-2</v>
      </c>
      <c r="AW56" s="29">
        <f t="shared" si="8"/>
        <v>3.01E-4</v>
      </c>
      <c r="AX56" s="260"/>
    </row>
    <row r="57" spans="2:50" s="63" customFormat="1" x14ac:dyDescent="0.25">
      <c r="B57" s="282"/>
      <c r="C57" s="62">
        <f t="shared" ref="C57:Q57" si="9">C17*0.550963</f>
        <v>0.52982020289775988</v>
      </c>
      <c r="D57" s="63">
        <f t="shared" si="9"/>
        <v>0.34589872651315096</v>
      </c>
      <c r="E57" s="63">
        <f t="shared" si="9"/>
        <v>4.2010687133174622</v>
      </c>
      <c r="F57" s="63">
        <f t="shared" si="9"/>
        <v>0.14834176843351324</v>
      </c>
      <c r="G57" s="29">
        <f t="shared" si="9"/>
        <v>0.15953146580327962</v>
      </c>
      <c r="H57" s="62">
        <f t="shared" si="9"/>
        <v>0.49082960606866938</v>
      </c>
      <c r="I57" s="63">
        <f t="shared" si="9"/>
        <v>0.27423334302745711</v>
      </c>
      <c r="J57" s="63">
        <f t="shared" si="9"/>
        <v>5.9253099565233258</v>
      </c>
      <c r="K57" s="63">
        <f t="shared" si="9"/>
        <v>0.49352822435729293</v>
      </c>
      <c r="L57" s="29">
        <f t="shared" si="9"/>
        <v>0.1952000571731459</v>
      </c>
      <c r="M57" s="62">
        <f t="shared" si="9"/>
        <v>0.81191973605661993</v>
      </c>
      <c r="N57" s="63">
        <f t="shared" si="9"/>
        <v>2.6017763824791266E-3</v>
      </c>
      <c r="O57" s="63">
        <f t="shared" si="9"/>
        <v>4.7235656932639598</v>
      </c>
      <c r="P57" s="63">
        <f t="shared" si="9"/>
        <v>0.22110918580927422</v>
      </c>
      <c r="Q57" s="29">
        <f t="shared" si="9"/>
        <v>1.6512530734179565E-2</v>
      </c>
      <c r="S57" s="62">
        <f t="shared" ref="S57:AG57" si="10">S17*1.5013734</f>
        <v>0.80682513218123497</v>
      </c>
      <c r="T57" s="63">
        <f t="shared" si="10"/>
        <v>8.6716108490904692E-2</v>
      </c>
      <c r="U57" s="63">
        <f t="shared" si="10"/>
        <v>0.85254515499429551</v>
      </c>
      <c r="V57" s="63">
        <f t="shared" si="10"/>
        <v>7.3666763549452022E-2</v>
      </c>
      <c r="W57" s="29">
        <f t="shared" si="10"/>
        <v>3.6193885764373823E-2</v>
      </c>
      <c r="X57" s="62">
        <f t="shared" si="10"/>
        <v>3.731661413492779</v>
      </c>
      <c r="Y57" s="63">
        <f t="shared" si="10"/>
        <v>1.0772617936630009E-3</v>
      </c>
      <c r="Z57" s="63">
        <f t="shared" si="10"/>
        <v>4.1962226259170965</v>
      </c>
      <c r="AA57" s="63">
        <f t="shared" si="10"/>
        <v>2.3347936390831436E-2</v>
      </c>
      <c r="AB57" s="29">
        <f t="shared" si="10"/>
        <v>1.5209678506890574E-2</v>
      </c>
      <c r="AC57" s="62">
        <f t="shared" si="10"/>
        <v>0.24572884957593513</v>
      </c>
      <c r="AD57" s="63">
        <f t="shared" si="10"/>
        <v>1.4326523670645666</v>
      </c>
      <c r="AE57" s="63">
        <f t="shared" si="10"/>
        <v>1.4747905485536845</v>
      </c>
      <c r="AF57" s="63">
        <f t="shared" si="10"/>
        <v>4.1037808946147336E-2</v>
      </c>
      <c r="AG57" s="29">
        <f t="shared" si="10"/>
        <v>0.14966680052705936</v>
      </c>
      <c r="AI57" s="62">
        <f t="shared" ref="AI57:AW57" si="11">AI17*0.6557649</f>
        <v>0.26142068179102812</v>
      </c>
      <c r="AJ57" s="63">
        <f t="shared" si="11"/>
        <v>2.4531124379823233E-2</v>
      </c>
      <c r="AK57" s="63">
        <f t="shared" si="11"/>
        <v>3.7501624895907324</v>
      </c>
      <c r="AL57" s="63">
        <f t="shared" si="11"/>
        <v>0.10489517399777364</v>
      </c>
      <c r="AM57" s="29">
        <f t="shared" si="11"/>
        <v>3.0897999999999998E-2</v>
      </c>
      <c r="AN57" s="62">
        <f t="shared" si="11"/>
        <v>0.12007528309386813</v>
      </c>
      <c r="AO57" s="63">
        <f t="shared" si="11"/>
        <v>0.18407617651222724</v>
      </c>
      <c r="AP57" s="63">
        <f t="shared" si="11"/>
        <v>5.9657960020855683</v>
      </c>
      <c r="AQ57" s="63">
        <f t="shared" si="11"/>
        <v>0.18911437401643405</v>
      </c>
      <c r="AR57" s="29">
        <f t="shared" si="11"/>
        <v>6.4009999999999996E-3</v>
      </c>
      <c r="AS57" s="62">
        <f t="shared" si="11"/>
        <v>0.70246531576682003</v>
      </c>
      <c r="AT57" s="63">
        <f t="shared" si="11"/>
        <v>3.9737387564398588E-3</v>
      </c>
      <c r="AU57" s="63">
        <f t="shared" si="11"/>
        <v>5.5792816089195645</v>
      </c>
      <c r="AV57" s="63">
        <f t="shared" si="11"/>
        <v>5.0159236342808437E-2</v>
      </c>
      <c r="AW57" s="29">
        <f t="shared" si="11"/>
        <v>1.7440000000000001E-3</v>
      </c>
      <c r="AX57" s="260"/>
    </row>
    <row r="58" spans="2:50" s="63" customFormat="1" x14ac:dyDescent="0.25">
      <c r="B58" s="282"/>
      <c r="C58" s="62">
        <f t="shared" ref="C58:Q58" si="12">C18*0.550963</f>
        <v>0.63110030626540548</v>
      </c>
      <c r="D58" s="63">
        <f t="shared" si="12"/>
        <v>0.31679965693263251</v>
      </c>
      <c r="E58" s="63">
        <f t="shared" si="12"/>
        <v>3.7593747804207664</v>
      </c>
      <c r="F58" s="63">
        <f t="shared" si="12"/>
        <v>0.29513991317549043</v>
      </c>
      <c r="G58" s="29">
        <f t="shared" si="12"/>
        <v>0.21141602792242647</v>
      </c>
      <c r="H58" s="62">
        <f t="shared" si="12"/>
        <v>0.41039886938359554</v>
      </c>
      <c r="I58" s="63">
        <f t="shared" si="12"/>
        <v>0.35293522105237901</v>
      </c>
      <c r="J58" s="63">
        <f t="shared" si="12"/>
        <v>4.2947593529388488</v>
      </c>
      <c r="K58" s="63">
        <f t="shared" si="12"/>
        <v>0.26107808676225169</v>
      </c>
      <c r="L58" s="29">
        <f t="shared" si="12"/>
        <v>0.18572344873715985</v>
      </c>
      <c r="M58" s="62">
        <f t="shared" si="12"/>
        <v>1.2447900322024494</v>
      </c>
      <c r="N58" s="63">
        <f t="shared" si="12"/>
        <v>1.373462982142857</v>
      </c>
      <c r="O58" s="63">
        <f t="shared" si="12"/>
        <v>0.35465102797771086</v>
      </c>
      <c r="P58" s="63">
        <f t="shared" si="12"/>
        <v>0.30526409594585552</v>
      </c>
      <c r="Q58" s="29">
        <f t="shared" si="12"/>
        <v>2.519850002044953E-2</v>
      </c>
      <c r="S58" s="62">
        <f t="shared" ref="S58:AG58" si="13">S18*1.5013734</f>
        <v>0.56253512266183658</v>
      </c>
      <c r="T58" s="63">
        <f t="shared" si="13"/>
        <v>0.15385035680450942</v>
      </c>
      <c r="U58" s="63">
        <f t="shared" si="13"/>
        <v>0.71843777190014646</v>
      </c>
      <c r="V58" s="63">
        <f t="shared" si="13"/>
        <v>4.4847305438325227E-2</v>
      </c>
      <c r="W58" s="29">
        <f t="shared" si="13"/>
        <v>6.5955607123081378E-2</v>
      </c>
      <c r="X58" s="62">
        <f t="shared" si="13"/>
        <v>3.9286284902236863E-3</v>
      </c>
      <c r="Y58" s="63">
        <f t="shared" si="13"/>
        <v>0.43495477438669783</v>
      </c>
      <c r="Z58" s="63">
        <f t="shared" si="13"/>
        <v>3.6769258698681693</v>
      </c>
      <c r="AA58" s="63">
        <f t="shared" si="13"/>
        <v>0.83472333572776325</v>
      </c>
      <c r="AB58" s="29">
        <f t="shared" si="13"/>
        <v>7.2234158201321336E-3</v>
      </c>
      <c r="AC58" s="62">
        <f t="shared" si="13"/>
        <v>1.0016415289668255</v>
      </c>
      <c r="AD58" s="63">
        <f t="shared" si="13"/>
        <v>0.24352135277738388</v>
      </c>
      <c r="AE58" s="63">
        <f t="shared" si="13"/>
        <v>1.908250101174233</v>
      </c>
      <c r="AF58" s="63">
        <f t="shared" si="13"/>
        <v>0.10105949475661352</v>
      </c>
      <c r="AG58" s="29">
        <f t="shared" si="13"/>
        <v>9.3272597178871555E-2</v>
      </c>
      <c r="AI58" s="62">
        <f t="shared" ref="AI58:AW58" si="14">AI18*0.6557649</f>
        <v>0.47747203762058843</v>
      </c>
      <c r="AJ58" s="63">
        <f t="shared" si="14"/>
        <v>0.10170254070107954</v>
      </c>
      <c r="AK58" s="63">
        <f t="shared" si="14"/>
        <v>4.6441687831957319</v>
      </c>
      <c r="AL58" s="63">
        <f t="shared" si="14"/>
        <v>0.18925543256490676</v>
      </c>
      <c r="AM58" s="29">
        <f t="shared" si="14"/>
        <v>4.8700000000000002E-4</v>
      </c>
      <c r="AN58" s="62">
        <f t="shared" si="14"/>
        <v>0.61940019776671018</v>
      </c>
      <c r="AO58" s="63">
        <f t="shared" si="14"/>
        <v>0.12847994476319147</v>
      </c>
      <c r="AP58" s="63">
        <f t="shared" si="14"/>
        <v>7.424760082777107</v>
      </c>
      <c r="AQ58" s="63">
        <f t="shared" si="14"/>
        <v>0.10462823762539435</v>
      </c>
      <c r="AR58" s="29">
        <f t="shared" si="14"/>
        <v>1.1008E-2</v>
      </c>
      <c r="AS58" s="62">
        <f t="shared" si="14"/>
        <v>2.0136801633335657</v>
      </c>
      <c r="AT58" s="63">
        <f t="shared" si="14"/>
        <v>1.1958319769585253</v>
      </c>
      <c r="AU58" s="63">
        <f t="shared" si="14"/>
        <v>0.59098012885536855</v>
      </c>
      <c r="AV58" s="63">
        <f t="shared" si="14"/>
        <v>9.5161401766979431E-2</v>
      </c>
      <c r="AW58" s="29">
        <f t="shared" si="14"/>
        <v>1.6509999999999999E-3</v>
      </c>
      <c r="AX58" s="260"/>
    </row>
    <row r="59" spans="2:50" s="63" customFormat="1" x14ac:dyDescent="0.25">
      <c r="B59" s="282"/>
      <c r="C59" s="62">
        <f t="shared" ref="C59:Q59" si="15">C19*0.550963</f>
        <v>0.65806789614714911</v>
      </c>
      <c r="D59" s="63">
        <f t="shared" si="15"/>
        <v>0.18921812540014218</v>
      </c>
      <c r="E59" s="63">
        <f t="shared" si="15"/>
        <v>2.0690439783130228</v>
      </c>
      <c r="F59" s="63">
        <f t="shared" si="15"/>
        <v>0.21299417625295397</v>
      </c>
      <c r="G59" s="29">
        <f t="shared" si="15"/>
        <v>6.7402567256280039E-3</v>
      </c>
      <c r="H59" s="62">
        <f t="shared" si="15"/>
        <v>0.43180118809269019</v>
      </c>
      <c r="I59" s="63">
        <f t="shared" si="15"/>
        <v>0.31022980148550094</v>
      </c>
      <c r="J59" s="63">
        <f t="shared" si="15"/>
        <v>1.4575655968655998</v>
      </c>
      <c r="K59" s="63">
        <f t="shared" si="15"/>
        <v>0.19236358715575924</v>
      </c>
      <c r="L59" s="29">
        <f t="shared" si="15"/>
        <v>0.1564774901517941</v>
      </c>
      <c r="M59" s="62">
        <f t="shared" si="15"/>
        <v>5.3205667017620778E-2</v>
      </c>
      <c r="N59" s="63">
        <f t="shared" si="15"/>
        <v>0.54890920517662312</v>
      </c>
      <c r="O59" s="63">
        <f t="shared" si="15"/>
        <v>0.59845628516108085</v>
      </c>
      <c r="P59" s="63">
        <f t="shared" si="15"/>
        <v>0.18475908537827584</v>
      </c>
      <c r="Q59" s="29">
        <f t="shared" si="15"/>
        <v>3.5063103794267529E-3</v>
      </c>
      <c r="S59" s="62">
        <f t="shared" ref="S59:AG59" si="16">S19*1.5013734</f>
        <v>0.13688679178843244</v>
      </c>
      <c r="T59" s="63">
        <f t="shared" si="16"/>
        <v>2.5386505072155331E-2</v>
      </c>
      <c r="U59" s="63">
        <f t="shared" si="16"/>
        <v>1.091439599887692</v>
      </c>
      <c r="V59" s="63">
        <f t="shared" si="16"/>
        <v>2.5831674901700977E-2</v>
      </c>
      <c r="W59" s="29">
        <f t="shared" si="16"/>
        <v>4.2221562137949899E-2</v>
      </c>
      <c r="X59" s="62">
        <f t="shared" si="16"/>
        <v>2.6724414300763662E-2</v>
      </c>
      <c r="Y59" s="63">
        <f t="shared" si="16"/>
        <v>0.3667114857820794</v>
      </c>
      <c r="Z59" s="63">
        <f t="shared" si="16"/>
        <v>3.3681015918280202</v>
      </c>
      <c r="AA59" s="63">
        <f t="shared" si="16"/>
        <v>0.4532967553048734</v>
      </c>
      <c r="AB59" s="29">
        <f t="shared" si="16"/>
        <v>6.4630641233873562E-2</v>
      </c>
      <c r="AC59" s="62">
        <f t="shared" si="16"/>
        <v>0.40142224168984236</v>
      </c>
      <c r="AD59" s="63">
        <f t="shared" si="16"/>
        <v>0.25887435440925921</v>
      </c>
      <c r="AE59" s="63">
        <f t="shared" si="16"/>
        <v>1.2641459701559568</v>
      </c>
      <c r="AF59" s="63">
        <f t="shared" si="16"/>
        <v>0.50813171524363743</v>
      </c>
      <c r="AG59" s="29">
        <f t="shared" si="16"/>
        <v>6.2413208532381234E-2</v>
      </c>
      <c r="AI59" s="62">
        <f t="shared" ref="AI59:AW59" si="17">AI19*0.6557649</f>
        <v>7.0503096929725102E-4</v>
      </c>
      <c r="AJ59" s="63">
        <f t="shared" si="17"/>
        <v>8.7549406389328815E-2</v>
      </c>
      <c r="AK59" s="63">
        <f t="shared" si="17"/>
        <v>3.3227571951995616</v>
      </c>
      <c r="AL59" s="63">
        <f t="shared" si="17"/>
        <v>0.16766931590689463</v>
      </c>
      <c r="AM59" s="29">
        <f t="shared" si="17"/>
        <v>1.2E-2</v>
      </c>
      <c r="AN59" s="62">
        <f t="shared" si="17"/>
        <v>0.14677841367824274</v>
      </c>
      <c r="AO59" s="63">
        <f t="shared" si="17"/>
        <v>9.5214436672745748E-2</v>
      </c>
      <c r="AP59" s="63">
        <f t="shared" si="17"/>
        <v>1.271284264006231</v>
      </c>
      <c r="AQ59" s="63">
        <f t="shared" si="17"/>
        <v>0.17291025719970007</v>
      </c>
      <c r="AR59" s="29">
        <f t="shared" si="17"/>
        <v>4.8700000000000002E-4</v>
      </c>
      <c r="AS59" s="62">
        <f t="shared" si="17"/>
        <v>2.4281554443578691E-2</v>
      </c>
      <c r="AT59" s="63">
        <f t="shared" si="17"/>
        <v>0.52658763999532943</v>
      </c>
      <c r="AU59" s="63">
        <f t="shared" si="17"/>
        <v>0.39596621929848286</v>
      </c>
      <c r="AV59" s="63">
        <f t="shared" si="17"/>
        <v>2.8818045537420196E-2</v>
      </c>
      <c r="AW59" s="29">
        <f t="shared" si="17"/>
        <v>3.28E-4</v>
      </c>
      <c r="AX59" s="260"/>
    </row>
    <row r="60" spans="2:50" s="63" customFormat="1" x14ac:dyDescent="0.25">
      <c r="B60" s="282"/>
      <c r="C60" s="62">
        <f t="shared" ref="C60:Q60" si="18">C20*0.550963</f>
        <v>1.4812243691408773</v>
      </c>
      <c r="D60" s="63">
        <f t="shared" si="18"/>
        <v>0.42070925877183935</v>
      </c>
      <c r="E60" s="63">
        <f t="shared" si="18"/>
        <v>2.7054020275364183</v>
      </c>
      <c r="F60" s="63">
        <f t="shared" si="18"/>
        <v>5.0484895204344779E-2</v>
      </c>
      <c r="G60" s="29">
        <f t="shared" si="18"/>
        <v>0.17259631326298364</v>
      </c>
      <c r="H60" s="62">
        <f t="shared" si="18"/>
        <v>0.26079072339241627</v>
      </c>
      <c r="I60" s="63">
        <f t="shared" si="18"/>
        <v>2.306888065780752E-2</v>
      </c>
      <c r="J60" s="63">
        <f t="shared" si="18"/>
        <v>0.90269503815754903</v>
      </c>
      <c r="K60" s="63">
        <f t="shared" si="18"/>
        <v>0.19417169194888168</v>
      </c>
      <c r="L60" s="29">
        <f t="shared" si="18"/>
        <v>0.20845054374654634</v>
      </c>
      <c r="M60" s="62">
        <f t="shared" si="18"/>
        <v>0.52178075323300444</v>
      </c>
      <c r="N60" s="63">
        <f t="shared" si="18"/>
        <v>0.29050585584546912</v>
      </c>
      <c r="O60" s="63">
        <f t="shared" si="18"/>
        <v>3.7724295177860041</v>
      </c>
      <c r="P60" s="63">
        <f t="shared" si="18"/>
        <v>0.3169715164875998</v>
      </c>
      <c r="Q60" s="29">
        <f t="shared" si="18"/>
        <v>7.6469191780508469E-2</v>
      </c>
      <c r="S60" s="62">
        <f t="shared" ref="S60:AG60" si="19">S20*1.5013734</f>
        <v>2.6998359789740198</v>
      </c>
      <c r="T60" s="63">
        <f t="shared" si="19"/>
        <v>0.22471796865953958</v>
      </c>
      <c r="U60" s="63">
        <f t="shared" si="19"/>
        <v>0.27950247434534836</v>
      </c>
      <c r="V60" s="63">
        <f t="shared" si="19"/>
        <v>0.34053426544364002</v>
      </c>
      <c r="W60" s="29">
        <f t="shared" si="19"/>
        <v>0.1635577250300593</v>
      </c>
      <c r="X60" s="62">
        <f t="shared" si="19"/>
        <v>4.3646890478984224</v>
      </c>
      <c r="Y60" s="63">
        <f t="shared" si="19"/>
        <v>1.5950955056805585</v>
      </c>
      <c r="Z60" s="63">
        <f t="shared" si="19"/>
        <v>3.1617172923093984</v>
      </c>
      <c r="AA60" s="63">
        <f t="shared" si="19"/>
        <v>6.0916026742240552E-2</v>
      </c>
      <c r="AB60" s="29">
        <f t="shared" si="19"/>
        <v>9.5981245030730498E-3</v>
      </c>
      <c r="AC60" s="62">
        <f t="shared" si="19"/>
        <v>0.14040815961071426</v>
      </c>
      <c r="AD60" s="63">
        <f t="shared" si="19"/>
        <v>0.75205406266069108</v>
      </c>
      <c r="AE60" s="63">
        <f t="shared" si="19"/>
        <v>1.5042541332908306</v>
      </c>
      <c r="AF60" s="63">
        <f t="shared" si="19"/>
        <v>8.7430272317539415E-2</v>
      </c>
      <c r="AG60" s="29">
        <f t="shared" si="19"/>
        <v>0.12016811703747056</v>
      </c>
      <c r="AI60" s="62">
        <f t="shared" ref="AI60:AW60" si="20">AI20*0.6557649</f>
        <v>1.1308957024724595</v>
      </c>
      <c r="AJ60" s="63">
        <f t="shared" si="20"/>
        <v>0.10846348968045275</v>
      </c>
      <c r="AK60" s="63">
        <f t="shared" si="20"/>
        <v>4.0222533525227115</v>
      </c>
      <c r="AL60" s="63">
        <f t="shared" si="20"/>
        <v>2.0429062393710017E-2</v>
      </c>
      <c r="AM60" s="29">
        <f t="shared" si="20"/>
        <v>1.4654E-2</v>
      </c>
      <c r="AN60" s="62">
        <f t="shared" si="20"/>
        <v>0.17123204376459811</v>
      </c>
      <c r="AO60" s="63">
        <f t="shared" si="20"/>
        <v>7.2800613543915163E-2</v>
      </c>
      <c r="AP60" s="63">
        <f t="shared" si="20"/>
        <v>0.9367579453416911</v>
      </c>
      <c r="AQ60" s="63">
        <f t="shared" si="20"/>
        <v>6.6591671436949704E-2</v>
      </c>
      <c r="AR60" s="29">
        <f t="shared" si="20"/>
        <v>6.764E-3</v>
      </c>
      <c r="AS60" s="62">
        <f t="shared" si="20"/>
        <v>0.38578983347878432</v>
      </c>
      <c r="AT60" s="63">
        <f t="shared" si="20"/>
        <v>0.2448789564767446</v>
      </c>
      <c r="AU60" s="63">
        <f t="shared" si="20"/>
        <v>3.9894916489607231</v>
      </c>
      <c r="AV60" s="63">
        <f t="shared" si="20"/>
        <v>0.23802502644193912</v>
      </c>
      <c r="AW60" s="29">
        <f t="shared" si="20"/>
        <v>7.4600000000000014E-4</v>
      </c>
      <c r="AX60" s="260"/>
    </row>
    <row r="61" spans="2:50" s="63" customFormat="1" x14ac:dyDescent="0.25">
      <c r="B61" s="282"/>
      <c r="C61" s="62">
        <f t="shared" ref="C61:Q61" si="21">C21*0.550963</f>
        <v>1.7771010019660476</v>
      </c>
      <c r="D61" s="63">
        <f t="shared" si="21"/>
        <v>6.4270674384942245E-2</v>
      </c>
      <c r="E61" s="63">
        <f t="shared" si="21"/>
        <v>3.346260111123081</v>
      </c>
      <c r="F61" s="63">
        <f t="shared" si="21"/>
        <v>7.3000723419304941E-2</v>
      </c>
      <c r="G61" s="29">
        <f t="shared" si="21"/>
        <v>0.20617341147543189</v>
      </c>
      <c r="H61" s="62">
        <f t="shared" si="21"/>
        <v>0.56828909046291809</v>
      </c>
      <c r="I61" s="63">
        <f t="shared" si="21"/>
        <v>5.1478227329613664E-2</v>
      </c>
      <c r="J61" s="63">
        <f t="shared" si="21"/>
        <v>2.3021465389351619</v>
      </c>
      <c r="K61" s="63">
        <f t="shared" si="21"/>
        <v>0.23265916457708338</v>
      </c>
      <c r="L61" s="29">
        <f t="shared" si="21"/>
        <v>9.9208771704180063E-2</v>
      </c>
      <c r="M61" s="62">
        <f t="shared" si="21"/>
        <v>2.5569126112732463</v>
      </c>
      <c r="N61" s="63">
        <f t="shared" si="21"/>
        <v>0.31580785093726976</v>
      </c>
      <c r="O61" s="63">
        <f t="shared" si="21"/>
        <v>0.67375195866434656</v>
      </c>
      <c r="P61" s="63">
        <f t="shared" si="21"/>
        <v>0.10405695160291287</v>
      </c>
      <c r="Q61" s="29">
        <f t="shared" si="21"/>
        <v>1.1642740779910072E-3</v>
      </c>
      <c r="S61" s="62">
        <f t="shared" ref="S61:AG61" si="22">S21*1.5013734</f>
        <v>0.52168820498988011</v>
      </c>
      <c r="T61" s="63">
        <f t="shared" si="22"/>
        <v>0.17793253757438424</v>
      </c>
      <c r="U61" s="63">
        <f t="shared" si="22"/>
        <v>0.19086336249299285</v>
      </c>
      <c r="V61" s="63">
        <f t="shared" si="22"/>
        <v>0.14975978238843929</v>
      </c>
      <c r="W61" s="29">
        <f t="shared" si="22"/>
        <v>4.108911114142604E-3</v>
      </c>
      <c r="X61" s="62">
        <f t="shared" si="22"/>
        <v>5.0429100210848468E-2</v>
      </c>
      <c r="Y61" s="63">
        <f t="shared" si="22"/>
        <v>9.4992982538191668E-3</v>
      </c>
      <c r="Z61" s="63">
        <f t="shared" si="22"/>
        <v>3.5153321828609654</v>
      </c>
      <c r="AA61" s="63">
        <f t="shared" si="22"/>
        <v>8.4442628891044633E-2</v>
      </c>
      <c r="AB61" s="29">
        <f t="shared" si="22"/>
        <v>0.26625399343936501</v>
      </c>
      <c r="AC61" s="62">
        <f t="shared" si="22"/>
        <v>0.12797404499234954</v>
      </c>
      <c r="AD61" s="63">
        <f t="shared" si="22"/>
        <v>0.40730117669662302</v>
      </c>
      <c r="AE61" s="63">
        <f t="shared" si="22"/>
        <v>1.7132377073998044</v>
      </c>
      <c r="AF61" s="63">
        <f t="shared" si="22"/>
        <v>0.24978681322949378</v>
      </c>
      <c r="AG61" s="29">
        <f t="shared" si="22"/>
        <v>0.11521914479481886</v>
      </c>
      <c r="AI61" s="62">
        <f t="shared" ref="AI61:AW61" si="23">AI21*0.6557649</f>
        <v>1.95608419345684</v>
      </c>
      <c r="AJ61" s="63">
        <f t="shared" si="23"/>
        <v>2.7970433705926015E-2</v>
      </c>
      <c r="AK61" s="63">
        <f t="shared" si="23"/>
        <v>2.5065280632839757</v>
      </c>
      <c r="AL61" s="63">
        <f t="shared" si="23"/>
        <v>1.2517307343091508E-2</v>
      </c>
      <c r="AM61" s="29">
        <f t="shared" si="23"/>
        <v>9.9700000000000006E-4</v>
      </c>
      <c r="AN61" s="62">
        <f t="shared" si="23"/>
        <v>0.46162606690499264</v>
      </c>
      <c r="AO61" s="63">
        <f t="shared" si="23"/>
        <v>6.0764904338588988E-3</v>
      </c>
      <c r="AP61" s="63">
        <f t="shared" si="23"/>
        <v>2.5001311247393843</v>
      </c>
      <c r="AQ61" s="63">
        <f t="shared" si="23"/>
        <v>7.1182139113022083E-2</v>
      </c>
      <c r="AR61" s="29">
        <f t="shared" si="23"/>
        <v>1.05E-4</v>
      </c>
      <c r="AS61" s="62">
        <f t="shared" si="23"/>
        <v>2.2128095326139063</v>
      </c>
      <c r="AT61" s="63">
        <f t="shared" si="23"/>
        <v>0.13158458746473972</v>
      </c>
      <c r="AU61" s="63">
        <f t="shared" si="23"/>
        <v>0.67270643747435599</v>
      </c>
      <c r="AV61" s="63">
        <f t="shared" si="23"/>
        <v>5.7242159368518938E-2</v>
      </c>
      <c r="AW61" s="29">
        <f t="shared" si="23"/>
        <v>9.1500000000000001E-4</v>
      </c>
      <c r="AX61" s="260"/>
    </row>
    <row r="62" spans="2:50" s="63" customFormat="1" x14ac:dyDescent="0.25">
      <c r="B62" s="282"/>
      <c r="C62" s="62">
        <f t="shared" ref="C62:Q62" si="24">C22*0.550963</f>
        <v>0.1026235854419803</v>
      </c>
      <c r="D62" s="63">
        <f t="shared" si="24"/>
        <v>9.392258463709667E-2</v>
      </c>
      <c r="E62" s="63">
        <f t="shared" si="24"/>
        <v>0.941370527706337</v>
      </c>
      <c r="F62" s="63">
        <f t="shared" si="24"/>
        <v>6.0056596203222283E-2</v>
      </c>
      <c r="G62" s="29">
        <f t="shared" si="24"/>
        <v>6.4160586069799005E-2</v>
      </c>
      <c r="H62" s="62">
        <f t="shared" si="24"/>
        <v>0.41293895627807919</v>
      </c>
      <c r="I62" s="63">
        <f t="shared" si="24"/>
        <v>0.2896749359981225</v>
      </c>
      <c r="J62" s="63">
        <f t="shared" si="24"/>
        <v>2.6916915304009841</v>
      </c>
      <c r="K62" s="63">
        <f t="shared" si="24"/>
        <v>4.1838357899544119E-2</v>
      </c>
      <c r="L62" s="29">
        <f t="shared" si="24"/>
        <v>4.1641476318441388E-2</v>
      </c>
      <c r="M62" s="62">
        <f t="shared" si="24"/>
        <v>1.2350449743360004</v>
      </c>
      <c r="N62" s="63">
        <f t="shared" si="24"/>
        <v>0.34359894130850505</v>
      </c>
      <c r="O62" s="63">
        <f t="shared" si="24"/>
        <v>1.1571770344943533</v>
      </c>
      <c r="P62" s="63">
        <f t="shared" si="24"/>
        <v>3.4131041318004464E-2</v>
      </c>
      <c r="Q62" s="29">
        <f t="shared" si="24"/>
        <v>0.16500824645611994</v>
      </c>
      <c r="S62" s="62">
        <f t="shared" ref="S62:AG62" si="25">S22*1.5013734</f>
        <v>0.21777782832802636</v>
      </c>
      <c r="T62" s="63">
        <f t="shared" si="25"/>
        <v>0.33650153238001995</v>
      </c>
      <c r="U62" s="63">
        <f t="shared" si="25"/>
        <v>0.13998522396158566</v>
      </c>
      <c r="V62" s="63">
        <f t="shared" si="25"/>
        <v>0.33385442861160863</v>
      </c>
      <c r="W62" s="29">
        <f t="shared" si="25"/>
        <v>6.7519947840009295E-2</v>
      </c>
      <c r="X62" s="62">
        <f t="shared" si="25"/>
        <v>0.55891625385249066</v>
      </c>
      <c r="Y62" s="63">
        <f t="shared" si="25"/>
        <v>0.48844152886710052</v>
      </c>
      <c r="Z62" s="63">
        <f t="shared" si="25"/>
        <v>7.8087237928260356</v>
      </c>
      <c r="AA62" s="63">
        <f t="shared" si="25"/>
        <v>0.13299381658431403</v>
      </c>
      <c r="AB62" s="29">
        <f t="shared" si="25"/>
        <v>3.7318534355334554E-2</v>
      </c>
      <c r="AC62" s="62">
        <f t="shared" si="25"/>
        <v>2.2023939580828635</v>
      </c>
      <c r="AD62" s="63">
        <f t="shared" si="25"/>
        <v>0.25845609246257745</v>
      </c>
      <c r="AE62" s="63">
        <f t="shared" si="25"/>
        <v>3.1979572871699209</v>
      </c>
      <c r="AF62" s="63">
        <f t="shared" si="25"/>
        <v>0.19395614719382678</v>
      </c>
      <c r="AG62" s="29">
        <f t="shared" si="25"/>
        <v>2.2431043947064976E-3</v>
      </c>
      <c r="AI62" s="62">
        <f t="shared" ref="AI62:AW62" si="26">AI22*0.6557649</f>
        <v>2.9578690805135116E-2</v>
      </c>
      <c r="AJ62" s="63">
        <f t="shared" si="26"/>
        <v>6.8691154224308618E-2</v>
      </c>
      <c r="AK62" s="63">
        <f t="shared" si="26"/>
        <v>0.71112751210351655</v>
      </c>
      <c r="AL62" s="63">
        <f t="shared" si="26"/>
        <v>4.9784439784636855E-2</v>
      </c>
      <c r="AM62" s="29">
        <f t="shared" si="26"/>
        <v>1.957E-3</v>
      </c>
      <c r="AN62" s="62">
        <f t="shared" si="26"/>
        <v>0.39757620316220971</v>
      </c>
      <c r="AO62" s="63">
        <f t="shared" si="26"/>
        <v>0.2387645583153003</v>
      </c>
      <c r="AP62" s="63">
        <f t="shared" si="26"/>
        <v>2.5569836222932061</v>
      </c>
      <c r="AQ62" s="63">
        <f t="shared" si="26"/>
        <v>2.189946442560109E-2</v>
      </c>
      <c r="AR62" s="29">
        <f t="shared" si="26"/>
        <v>5.7270000000000003E-3</v>
      </c>
      <c r="AS62" s="62">
        <f t="shared" si="26"/>
        <v>1.4041023568613649</v>
      </c>
      <c r="AT62" s="63">
        <f t="shared" si="26"/>
        <v>0.20257842785547248</v>
      </c>
      <c r="AU62" s="63">
        <f t="shared" si="26"/>
        <v>0.86008880255327691</v>
      </c>
      <c r="AV62" s="63">
        <f t="shared" si="26"/>
        <v>2.2396225123428863E-2</v>
      </c>
      <c r="AW62" s="29">
        <f t="shared" si="26"/>
        <v>2.9399999999999999E-3</v>
      </c>
      <c r="AX62" s="260"/>
    </row>
    <row r="63" spans="2:50" s="63" customFormat="1" x14ac:dyDescent="0.25">
      <c r="B63" s="282"/>
      <c r="C63" s="62">
        <f t="shared" ref="C63:Q63" si="27">C23*0.550963</f>
        <v>0.14041036305348559</v>
      </c>
      <c r="D63" s="63">
        <f t="shared" si="27"/>
        <v>4.990855829436934E-2</v>
      </c>
      <c r="E63" s="63">
        <f t="shared" si="27"/>
        <v>0.63648934858239992</v>
      </c>
      <c r="F63" s="63">
        <f t="shared" si="27"/>
        <v>0.10701554665518222</v>
      </c>
      <c r="G63" s="29">
        <f t="shared" si="27"/>
        <v>1.7005657497122738E-3</v>
      </c>
      <c r="H63" s="62">
        <f t="shared" si="27"/>
        <v>1.2578967751924521</v>
      </c>
      <c r="I63" s="63">
        <f t="shared" si="27"/>
        <v>2.8780465924657172E-2</v>
      </c>
      <c r="J63" s="63">
        <f t="shared" si="27"/>
        <v>2.9085974881943994</v>
      </c>
      <c r="K63" s="63">
        <f t="shared" si="27"/>
        <v>0.29667882531020029</v>
      </c>
      <c r="L63" s="29">
        <f t="shared" si="27"/>
        <v>3.6954943199891836E-2</v>
      </c>
      <c r="M63" s="62">
        <f t="shared" si="27"/>
        <v>1.514385141409567</v>
      </c>
      <c r="N63" s="63">
        <f t="shared" si="27"/>
        <v>0.18385427000187032</v>
      </c>
      <c r="O63" s="63">
        <f t="shared" si="27"/>
        <v>1.314316246731924</v>
      </c>
      <c r="P63" s="63">
        <f t="shared" si="27"/>
        <v>0.1032262354957562</v>
      </c>
      <c r="Q63" s="29">
        <f t="shared" si="27"/>
        <v>0.10537970916075028</v>
      </c>
      <c r="S63" s="62">
        <f t="shared" ref="S63:AG63" si="28">S23*1.5013734</f>
        <v>4.1411724835539321</v>
      </c>
      <c r="T63" s="63">
        <f t="shared" si="28"/>
        <v>0.13793833626668356</v>
      </c>
      <c r="U63" s="63">
        <f t="shared" si="28"/>
        <v>1.0696224303335833</v>
      </c>
      <c r="V63" s="63">
        <f t="shared" si="28"/>
        <v>5.3132177060288555E-2</v>
      </c>
      <c r="W63" s="29">
        <f t="shared" si="28"/>
        <v>4.6122160886062483E-2</v>
      </c>
      <c r="X63" s="62">
        <f t="shared" si="28"/>
        <v>0.39799041886071668</v>
      </c>
      <c r="Y63" s="63">
        <f t="shared" si="28"/>
        <v>0.22371750261193199</v>
      </c>
      <c r="Z63" s="63">
        <f t="shared" si="28"/>
        <v>2.7060763047474969</v>
      </c>
      <c r="AA63" s="63">
        <f t="shared" si="28"/>
        <v>2.0976019886066323E-2</v>
      </c>
      <c r="AB63" s="29">
        <f t="shared" si="28"/>
        <v>7.5676828695419654E-2</v>
      </c>
      <c r="AC63" s="62">
        <f t="shared" si="28"/>
        <v>0.67237058462033139</v>
      </c>
      <c r="AD63" s="63">
        <f t="shared" si="28"/>
        <v>0.28426114242386397</v>
      </c>
      <c r="AE63" s="63">
        <f t="shared" si="28"/>
        <v>0.95715365173302469</v>
      </c>
      <c r="AF63" s="63">
        <f t="shared" si="28"/>
        <v>2.376153800584483E-2</v>
      </c>
      <c r="AG63" s="29">
        <f t="shared" si="28"/>
        <v>2.9327969780619783E-2</v>
      </c>
      <c r="AI63" s="62">
        <f t="shared" ref="AI63:AW63" si="29">AI23*0.6557649</f>
        <v>5.8487660904511247E-2</v>
      </c>
      <c r="AJ63" s="63">
        <f t="shared" si="29"/>
        <v>5.8228139736687667E-2</v>
      </c>
      <c r="AK63" s="63">
        <f t="shared" si="29"/>
        <v>0.55546091659735319</v>
      </c>
      <c r="AL63" s="63">
        <f t="shared" si="29"/>
        <v>4.4597397205610782E-2</v>
      </c>
      <c r="AM63" s="29">
        <f t="shared" si="29"/>
        <v>1.392E-3</v>
      </c>
      <c r="AN63" s="62">
        <f t="shared" si="29"/>
        <v>1.3387267423015592</v>
      </c>
      <c r="AO63" s="63">
        <f t="shared" si="29"/>
        <v>1.8468831547350188E-2</v>
      </c>
      <c r="AP63" s="63">
        <f t="shared" si="29"/>
        <v>2.4738007847032994</v>
      </c>
      <c r="AQ63" s="63">
        <f t="shared" si="29"/>
        <v>0.10998849821136966</v>
      </c>
      <c r="AR63" s="29">
        <f t="shared" si="29"/>
        <v>5.53E-4</v>
      </c>
      <c r="AS63" s="62">
        <f t="shared" si="29"/>
        <v>2.1729806210580889</v>
      </c>
      <c r="AT63" s="63">
        <f t="shared" si="29"/>
        <v>0.14092024233908315</v>
      </c>
      <c r="AU63" s="63">
        <f t="shared" si="29"/>
        <v>1.1113813114373634</v>
      </c>
      <c r="AV63" s="63">
        <f t="shared" si="29"/>
        <v>4.1452592893351216E-2</v>
      </c>
      <c r="AW63" s="29">
        <f t="shared" si="29"/>
        <v>4.3899999999999999E-4</v>
      </c>
      <c r="AX63" s="260"/>
    </row>
    <row r="64" spans="2:50" s="63" customFormat="1" x14ac:dyDescent="0.25">
      <c r="B64" s="282"/>
      <c r="C64" s="62">
        <f t="shared" ref="C64:Q64" si="30">C24*0.550963</f>
        <v>0.34691851947372443</v>
      </c>
      <c r="D64" s="63">
        <f t="shared" si="30"/>
        <v>0.13751002847571189</v>
      </c>
      <c r="E64" s="63">
        <f t="shared" si="30"/>
        <v>2.5590469033863998</v>
      </c>
      <c r="F64" s="63">
        <f t="shared" si="30"/>
        <v>0.15127182646794682</v>
      </c>
      <c r="G64" s="29">
        <f t="shared" si="30"/>
        <v>0.1076566674581589</v>
      </c>
      <c r="H64" s="62">
        <f t="shared" si="30"/>
        <v>0.42045992340590904</v>
      </c>
      <c r="I64" s="63">
        <f t="shared" si="30"/>
        <v>0.31358729519105755</v>
      </c>
      <c r="J64" s="63">
        <f t="shared" si="30"/>
        <v>0.63341655251633877</v>
      </c>
      <c r="K64" s="63">
        <f t="shared" si="30"/>
        <v>0.17892732975174735</v>
      </c>
      <c r="L64" s="29">
        <f t="shared" si="30"/>
        <v>1.5112356428490507E-2</v>
      </c>
      <c r="M64" s="62">
        <f t="shared" si="30"/>
        <v>5.4562797574807045E-2</v>
      </c>
      <c r="N64" s="63">
        <f t="shared" si="30"/>
        <v>0.2189871543628524</v>
      </c>
      <c r="O64" s="63">
        <f t="shared" si="30"/>
        <v>4.3028966058941132</v>
      </c>
      <c r="P64" s="63">
        <f t="shared" si="30"/>
        <v>2.3053109216321345E-2</v>
      </c>
      <c r="Q64" s="29">
        <f t="shared" si="30"/>
        <v>8.5545398404344622E-2</v>
      </c>
      <c r="S64" s="62">
        <f t="shared" ref="S64:AG64" si="31">S24*1.5013734</f>
        <v>2.5490627872043961</v>
      </c>
      <c r="T64" s="63">
        <f t="shared" si="31"/>
        <v>0.32242169389234493</v>
      </c>
      <c r="U64" s="63">
        <f t="shared" si="31"/>
        <v>0.61567689327147823</v>
      </c>
      <c r="V64" s="63">
        <f t="shared" si="31"/>
        <v>8.66502060429028E-2</v>
      </c>
      <c r="W64" s="29">
        <f t="shared" si="31"/>
        <v>5.295896129033921E-2</v>
      </c>
      <c r="X64" s="62">
        <f t="shared" si="31"/>
        <v>0.31082249295331948</v>
      </c>
      <c r="Y64" s="63">
        <f t="shared" si="31"/>
        <v>1.5395661195169186</v>
      </c>
      <c r="Z64" s="63">
        <f t="shared" si="31"/>
        <v>3.5436474253677805</v>
      </c>
      <c r="AA64" s="63">
        <f t="shared" si="31"/>
        <v>6.0702367486921219E-2</v>
      </c>
      <c r="AB64" s="29">
        <f t="shared" si="31"/>
        <v>0.11903392895387151</v>
      </c>
      <c r="AC64" s="62">
        <f t="shared" si="31"/>
        <v>0.51239409354287424</v>
      </c>
      <c r="AD64" s="63">
        <f t="shared" si="31"/>
        <v>0.42872717761645601</v>
      </c>
      <c r="AE64" s="63">
        <f t="shared" si="31"/>
        <v>0.47299760572826594</v>
      </c>
      <c r="AF64" s="63">
        <f t="shared" si="31"/>
        <v>0.38261448688943733</v>
      </c>
      <c r="AG64" s="29">
        <f t="shared" si="31"/>
        <v>4.1820986072423398E-2</v>
      </c>
      <c r="AI64" s="62">
        <f t="shared" ref="AI64:AW64" si="32">AI24*0.6557649</f>
        <v>0.19845044225927921</v>
      </c>
      <c r="AJ64" s="63">
        <f t="shared" si="32"/>
        <v>5.6569333919597987E-2</v>
      </c>
      <c r="AK64" s="63">
        <f t="shared" si="32"/>
        <v>4.2683455050737775</v>
      </c>
      <c r="AL64" s="63">
        <f t="shared" si="32"/>
        <v>7.9527947126259838E-2</v>
      </c>
      <c r="AM64" s="29">
        <f t="shared" si="32"/>
        <v>2.8746000000000001E-2</v>
      </c>
      <c r="AN64" s="62">
        <f t="shared" si="32"/>
        <v>0.32940039258162096</v>
      </c>
      <c r="AO64" s="63">
        <f t="shared" si="32"/>
        <v>0.2772808795957632</v>
      </c>
      <c r="AP64" s="63">
        <f t="shared" si="32"/>
        <v>0.59504309473152861</v>
      </c>
      <c r="AQ64" s="63">
        <f t="shared" si="32"/>
        <v>2.6000807668857689E-2</v>
      </c>
      <c r="AR64" s="29">
        <f t="shared" si="32"/>
        <v>8.7000000000000001E-5</v>
      </c>
      <c r="AS64" s="62">
        <f t="shared" si="32"/>
        <v>0.16956582993133612</v>
      </c>
      <c r="AT64" s="63">
        <f t="shared" si="32"/>
        <v>0.1260949262592484</v>
      </c>
      <c r="AU64" s="63">
        <f t="shared" si="32"/>
        <v>6.9682232431717832</v>
      </c>
      <c r="AV64" s="63">
        <f t="shared" si="32"/>
        <v>1.8360787934569172E-2</v>
      </c>
      <c r="AW64" s="29">
        <f t="shared" si="32"/>
        <v>1.6778000000000001E-2</v>
      </c>
      <c r="AX64" s="260"/>
    </row>
    <row r="65" spans="2:50" s="63" customFormat="1" x14ac:dyDescent="0.25">
      <c r="B65" s="282"/>
      <c r="C65" s="62">
        <f t="shared" ref="C65:Q65" si="33">C25*0.550963</f>
        <v>0.30272275864419257</v>
      </c>
      <c r="D65" s="63">
        <f t="shared" si="33"/>
        <v>0.29876021123186219</v>
      </c>
      <c r="E65" s="63">
        <f t="shared" si="33"/>
        <v>1.136258512439108</v>
      </c>
      <c r="F65" s="63">
        <f t="shared" si="33"/>
        <v>5.9168421226505223E-2</v>
      </c>
      <c r="G65" s="29">
        <f t="shared" si="33"/>
        <v>9.3394133307694652E-2</v>
      </c>
      <c r="H65" s="62">
        <f t="shared" si="33"/>
        <v>0.95829287143086728</v>
      </c>
      <c r="I65" s="63">
        <f t="shared" si="33"/>
        <v>0.82459651502687692</v>
      </c>
      <c r="J65" s="63">
        <f t="shared" si="33"/>
        <v>0.85158567442017608</v>
      </c>
      <c r="K65" s="63">
        <f t="shared" si="33"/>
        <v>0.14126892001742775</v>
      </c>
      <c r="L65" s="29">
        <f t="shared" si="33"/>
        <v>1.309939450922947E-2</v>
      </c>
      <c r="M65" s="62">
        <f t="shared" si="33"/>
        <v>0.44725606107288907</v>
      </c>
      <c r="N65" s="63">
        <f t="shared" si="33"/>
        <v>1.9367887597571176</v>
      </c>
      <c r="O65" s="63">
        <f t="shared" si="33"/>
        <v>0.88473079421046319</v>
      </c>
      <c r="P65" s="63">
        <f t="shared" si="33"/>
        <v>0.13654429368848586</v>
      </c>
      <c r="Q65" s="29">
        <f t="shared" si="33"/>
        <v>0.1578679005263153</v>
      </c>
      <c r="S65" s="62">
        <f t="shared" ref="S65:AG65" si="34">S25*1.5013734</f>
        <v>0.63502923858547711</v>
      </c>
      <c r="T65" s="63">
        <f t="shared" si="34"/>
        <v>0.94993105617603935</v>
      </c>
      <c r="U65" s="63">
        <f t="shared" si="34"/>
        <v>5.9998004959431288</v>
      </c>
      <c r="V65" s="63">
        <f t="shared" si="34"/>
        <v>0.18440446092579035</v>
      </c>
      <c r="W65" s="29">
        <f t="shared" si="34"/>
        <v>0.12292781506310373</v>
      </c>
      <c r="X65" s="62">
        <f t="shared" si="34"/>
        <v>1.1133068497561787</v>
      </c>
      <c r="Y65" s="63">
        <f t="shared" si="34"/>
        <v>2.2220014287826339E-2</v>
      </c>
      <c r="Z65" s="63">
        <f t="shared" si="34"/>
        <v>2.412788019885745</v>
      </c>
      <c r="AA65" s="63">
        <f t="shared" si="34"/>
        <v>0.10542588311660667</v>
      </c>
      <c r="AB65" s="29">
        <f t="shared" si="34"/>
        <v>6.7702243787656586E-3</v>
      </c>
      <c r="AC65" s="62">
        <f t="shared" si="34"/>
        <v>0.16185133196376322</v>
      </c>
      <c r="AD65" s="63">
        <f t="shared" si="34"/>
        <v>0.99194368124062382</v>
      </c>
      <c r="AE65" s="63">
        <f t="shared" si="34"/>
        <v>5.1327849096550899</v>
      </c>
      <c r="AF65" s="63">
        <f t="shared" si="34"/>
        <v>0.31132622770508284</v>
      </c>
      <c r="AG65" s="29">
        <f t="shared" si="34"/>
        <v>3.5906742609250156E-2</v>
      </c>
      <c r="AI65" s="62">
        <f t="shared" ref="AI65:AW65" si="35">AI25*0.6557649</f>
        <v>0.34772025692919895</v>
      </c>
      <c r="AJ65" s="63">
        <f t="shared" si="35"/>
        <v>0.11231288265275312</v>
      </c>
      <c r="AK65" s="63">
        <f t="shared" si="35"/>
        <v>1.1017678942903324</v>
      </c>
      <c r="AL65" s="63">
        <f t="shared" si="35"/>
        <v>2.0281406032039415E-2</v>
      </c>
      <c r="AM65" s="29">
        <f t="shared" si="35"/>
        <v>1.619E-2</v>
      </c>
      <c r="AN65" s="62">
        <f t="shared" si="35"/>
        <v>0.91048080690942468</v>
      </c>
      <c r="AO65" s="63">
        <f t="shared" si="35"/>
        <v>0.34329717201474463</v>
      </c>
      <c r="AP65" s="63">
        <f t="shared" si="35"/>
        <v>0.82160361280947436</v>
      </c>
      <c r="AQ65" s="63">
        <f t="shared" si="35"/>
        <v>0.10589293169279471</v>
      </c>
      <c r="AR65" s="29">
        <f t="shared" si="35"/>
        <v>9.1600000000000004E-4</v>
      </c>
      <c r="AS65" s="62">
        <f t="shared" si="35"/>
        <v>0.4528513944571198</v>
      </c>
      <c r="AT65" s="63">
        <f t="shared" si="35"/>
        <v>0.89042200840316865</v>
      </c>
      <c r="AU65" s="63">
        <f t="shared" si="35"/>
        <v>0.86150032191324066</v>
      </c>
      <c r="AV65" s="63">
        <f t="shared" si="35"/>
        <v>7.2092987825841323E-2</v>
      </c>
      <c r="AW65" s="29">
        <f t="shared" si="35"/>
        <v>7.0269999999999994E-3</v>
      </c>
      <c r="AX65" s="260"/>
    </row>
    <row r="66" spans="2:50" s="63" customFormat="1" x14ac:dyDescent="0.25">
      <c r="B66" s="282"/>
      <c r="C66" s="62">
        <f t="shared" ref="C66:Q66" si="36">C26*0.550963</f>
        <v>0.77031715483247809</v>
      </c>
      <c r="D66" s="63">
        <f t="shared" si="36"/>
        <v>0.30177190948773264</v>
      </c>
      <c r="E66" s="63">
        <f t="shared" si="36"/>
        <v>3.1168674403648833</v>
      </c>
      <c r="F66" s="63">
        <f t="shared" si="36"/>
        <v>0.20682578007061411</v>
      </c>
      <c r="G66" s="29">
        <f t="shared" si="36"/>
        <v>0.23143405181722443</v>
      </c>
      <c r="H66" s="62">
        <f t="shared" si="36"/>
        <v>0.65778715357091444</v>
      </c>
      <c r="I66" s="63">
        <f t="shared" si="36"/>
        <v>0.13128635082423684</v>
      </c>
      <c r="J66" s="63">
        <f t="shared" si="36"/>
        <v>1.9663136527246243</v>
      </c>
      <c r="K66" s="63">
        <f t="shared" si="36"/>
        <v>8.5977285711946988E-2</v>
      </c>
      <c r="L66" s="29">
        <f t="shared" si="36"/>
        <v>2.3534753676211839E-2</v>
      </c>
      <c r="M66" s="62">
        <f t="shared" si="36"/>
        <v>0.39614915310992088</v>
      </c>
      <c r="N66" s="63">
        <f t="shared" si="36"/>
        <v>0.22588691511299711</v>
      </c>
      <c r="O66" s="63">
        <f t="shared" si="36"/>
        <v>1.3278349368375462</v>
      </c>
      <c r="P66" s="63">
        <f t="shared" si="36"/>
        <v>2.1707571409057814E-2</v>
      </c>
      <c r="Q66" s="29">
        <f t="shared" si="36"/>
        <v>8.7170488341491159E-3</v>
      </c>
      <c r="S66" s="62">
        <f t="shared" ref="S66:AG66" si="37">S26*1.5013734</f>
        <v>3.7824807121129651</v>
      </c>
      <c r="T66" s="63">
        <f t="shared" si="37"/>
        <v>3.8655891921840893E-2</v>
      </c>
      <c r="U66" s="63">
        <f t="shared" si="37"/>
        <v>0.62943541941066738</v>
      </c>
      <c r="V66" s="63">
        <f t="shared" si="37"/>
        <v>0.17276519156894829</v>
      </c>
      <c r="W66" s="29">
        <f t="shared" si="37"/>
        <v>7.8504759367585719E-2</v>
      </c>
      <c r="X66" s="62">
        <f t="shared" si="37"/>
        <v>3.9128735312531777</v>
      </c>
      <c r="Y66" s="63">
        <f t="shared" si="37"/>
        <v>0.15250343237454161</v>
      </c>
      <c r="Z66" s="63">
        <f t="shared" si="37"/>
        <v>6.0654793263561535</v>
      </c>
      <c r="AA66" s="63">
        <f t="shared" si="37"/>
        <v>0.76497118325496971</v>
      </c>
      <c r="AB66" s="29">
        <f t="shared" si="37"/>
        <v>1.4746337184399175E-3</v>
      </c>
      <c r="AC66" s="62">
        <f t="shared" si="37"/>
        <v>0.14403249965540416</v>
      </c>
      <c r="AD66" s="63">
        <f t="shared" si="37"/>
        <v>6.2682894994621041E-2</v>
      </c>
      <c r="AE66" s="63">
        <f t="shared" si="37"/>
        <v>2.1045322450938011</v>
      </c>
      <c r="AF66" s="63">
        <f t="shared" si="37"/>
        <v>3.881814540237026E-2</v>
      </c>
      <c r="AG66" s="29">
        <f t="shared" si="37"/>
        <v>5.1719620564994575E-3</v>
      </c>
      <c r="AI66" s="62">
        <f t="shared" ref="AI66:AW66" si="38">AI26*0.6557649</f>
        <v>0.3333914289478927</v>
      </c>
      <c r="AJ66" s="63">
        <f t="shared" si="38"/>
        <v>0.12957971002716076</v>
      </c>
      <c r="AK66" s="63">
        <f t="shared" si="38"/>
        <v>4.3101945236006474</v>
      </c>
      <c r="AL66" s="63">
        <f t="shared" si="38"/>
        <v>0.10333353406147279</v>
      </c>
      <c r="AM66" s="29">
        <f t="shared" si="38"/>
        <v>5.1229999999999999E-3</v>
      </c>
      <c r="AN66" s="62">
        <f t="shared" si="38"/>
        <v>0.77644655528319639</v>
      </c>
      <c r="AO66" s="63">
        <f t="shared" si="38"/>
        <v>8.9316289442494326E-3</v>
      </c>
      <c r="AP66" s="63">
        <f t="shared" si="38"/>
        <v>2.1500474391150952</v>
      </c>
      <c r="AQ66" s="63">
        <f t="shared" si="38"/>
        <v>5.0061559872830522E-2</v>
      </c>
      <c r="AR66" s="29">
        <f t="shared" si="38"/>
        <v>8.5999999999999998E-4</v>
      </c>
      <c r="AS66" s="62">
        <f t="shared" si="38"/>
        <v>0.46829179531515008</v>
      </c>
      <c r="AT66" s="63">
        <f t="shared" si="38"/>
        <v>0.14543947443654817</v>
      </c>
      <c r="AU66" s="63">
        <f t="shared" si="38"/>
        <v>0.90194710425386904</v>
      </c>
      <c r="AV66" s="63">
        <f t="shared" si="38"/>
        <v>1.168667539056375E-2</v>
      </c>
      <c r="AW66" s="29">
        <f t="shared" si="38"/>
        <v>5.2499999999999997E-4</v>
      </c>
      <c r="AX66" s="260"/>
    </row>
    <row r="67" spans="2:50" s="63" customFormat="1" x14ac:dyDescent="0.25">
      <c r="B67" s="282"/>
      <c r="C67" s="62">
        <f t="shared" ref="C67:Q67" si="39">C27*0.550963</f>
        <v>0.48214666577383009</v>
      </c>
      <c r="D67" s="63">
        <f t="shared" si="39"/>
        <v>0.1669662377672613</v>
      </c>
      <c r="E67" s="63">
        <f t="shared" si="39"/>
        <v>1.2462567928175683</v>
      </c>
      <c r="F67" s="63">
        <f t="shared" si="39"/>
        <v>0.20154430653079208</v>
      </c>
      <c r="G67" s="29">
        <f t="shared" si="39"/>
        <v>8.5806229266755712E-2</v>
      </c>
      <c r="H67" s="62">
        <f t="shared" si="39"/>
        <v>0.89342750470715693</v>
      </c>
      <c r="I67" s="63">
        <f t="shared" si="39"/>
        <v>2.4854695995373259E-2</v>
      </c>
      <c r="J67" s="63">
        <f t="shared" si="39"/>
        <v>0.73744573469482477</v>
      </c>
      <c r="K67" s="63">
        <f t="shared" si="39"/>
        <v>0.39336478660574514</v>
      </c>
      <c r="L67" s="29">
        <f t="shared" si="39"/>
        <v>4.6778056014990981E-3</v>
      </c>
      <c r="M67" s="62">
        <f t="shared" si="39"/>
        <v>2.0989771709967249</v>
      </c>
      <c r="N67" s="63">
        <f t="shared" si="39"/>
        <v>0.19438895346609664</v>
      </c>
      <c r="O67" s="63">
        <f t="shared" si="39"/>
        <v>0.51773275514264638</v>
      </c>
      <c r="P67" s="63">
        <f t="shared" si="39"/>
        <v>3.5893442240382691E-2</v>
      </c>
      <c r="Q67" s="29">
        <f t="shared" si="39"/>
        <v>2.2724183994919933E-3</v>
      </c>
      <c r="S67" s="62">
        <f t="shared" ref="S67:AG67" si="40">S27*1.5013734</f>
        <v>0.99968383336483169</v>
      </c>
      <c r="T67" s="63">
        <f t="shared" si="40"/>
        <v>7.6661084454364731E-2</v>
      </c>
      <c r="U67" s="63">
        <f t="shared" si="40"/>
        <v>6.9314891479260732</v>
      </c>
      <c r="V67" s="63">
        <f t="shared" si="40"/>
        <v>0.17969664145640907</v>
      </c>
      <c r="W67" s="29">
        <f t="shared" si="40"/>
        <v>0.28244462029712736</v>
      </c>
      <c r="X67" s="62">
        <f t="shared" si="40"/>
        <v>1.7459969628401725E-2</v>
      </c>
      <c r="Y67" s="63">
        <f t="shared" si="40"/>
        <v>0.95736070272669327</v>
      </c>
      <c r="Z67" s="63">
        <f t="shared" si="40"/>
        <v>0.71668221146476396</v>
      </c>
      <c r="AA67" s="63">
        <f t="shared" si="40"/>
        <v>0.38131655426497812</v>
      </c>
      <c r="AB67" s="29">
        <f t="shared" si="40"/>
        <v>2.4579237852666265E-4</v>
      </c>
      <c r="AC67" s="62">
        <f t="shared" si="40"/>
        <v>0.24448487254352078</v>
      </c>
      <c r="AD67" s="63">
        <f t="shared" si="40"/>
        <v>0.82160062932453892</v>
      </c>
      <c r="AE67" s="63">
        <f t="shared" si="40"/>
        <v>5.7516654198157413</v>
      </c>
      <c r="AF67" s="63">
        <f t="shared" si="40"/>
        <v>9.5168929993701842E-2</v>
      </c>
      <c r="AG67" s="29">
        <f t="shared" si="40"/>
        <v>2.2550305183761461E-2</v>
      </c>
      <c r="AI67" s="62">
        <f t="shared" ref="AI67:AW67" si="41">AI27*0.6557649</f>
        <v>0.20668314422681477</v>
      </c>
      <c r="AJ67" s="63">
        <f t="shared" si="41"/>
        <v>7.3201437816731885E-2</v>
      </c>
      <c r="AK67" s="63">
        <f t="shared" si="41"/>
        <v>1.5936669152065221</v>
      </c>
      <c r="AL67" s="63">
        <f t="shared" si="41"/>
        <v>0.12253809927240594</v>
      </c>
      <c r="AM67" s="29">
        <f t="shared" si="41"/>
        <v>6.78E-4</v>
      </c>
      <c r="AN67" s="62">
        <f t="shared" si="41"/>
        <v>0.77758319466039327</v>
      </c>
      <c r="AO67" s="63">
        <f t="shared" si="41"/>
        <v>1.1995989164992546E-2</v>
      </c>
      <c r="AP67" s="63">
        <f t="shared" si="41"/>
        <v>0.46999085870728197</v>
      </c>
      <c r="AQ67" s="63">
        <f t="shared" si="41"/>
        <v>0.10512490819121983</v>
      </c>
      <c r="AR67" s="29">
        <f t="shared" si="41"/>
        <v>5.2400000000000005E-4</v>
      </c>
      <c r="AS67" s="62">
        <f t="shared" si="41"/>
        <v>1.7719566315632147</v>
      </c>
      <c r="AT67" s="63">
        <f t="shared" si="41"/>
        <v>0.1780845823729639</v>
      </c>
      <c r="AU67" s="63">
        <f t="shared" si="41"/>
        <v>0.34610017880006944</v>
      </c>
      <c r="AV67" s="63">
        <f t="shared" si="41"/>
        <v>1.7040781975477089E-2</v>
      </c>
      <c r="AW67" s="29">
        <f t="shared" si="41"/>
        <v>2.8899999999999998E-4</v>
      </c>
      <c r="AX67" s="260"/>
    </row>
    <row r="68" spans="2:50" s="63" customFormat="1" x14ac:dyDescent="0.25">
      <c r="B68" s="282"/>
      <c r="C68" s="62">
        <f t="shared" ref="C68:Q68" si="42">C28*0.550963</f>
        <v>0.71653848564542533</v>
      </c>
      <c r="D68" s="63">
        <f t="shared" si="42"/>
        <v>0.21973882849410017</v>
      </c>
      <c r="E68" s="63">
        <f t="shared" si="42"/>
        <v>2.3155214488836622</v>
      </c>
      <c r="F68" s="63">
        <f t="shared" si="42"/>
        <v>7.1063127189853706E-2</v>
      </c>
      <c r="G68" s="29">
        <f t="shared" si="42"/>
        <v>1.3578703053690197E-3</v>
      </c>
      <c r="H68" s="62">
        <f t="shared" si="42"/>
        <v>0.46917388001185256</v>
      </c>
      <c r="I68" s="63">
        <f t="shared" si="42"/>
        <v>0.41578758656288795</v>
      </c>
      <c r="J68" s="63">
        <f t="shared" si="42"/>
        <v>0.40503824300040198</v>
      </c>
      <c r="K68" s="63">
        <f t="shared" si="42"/>
        <v>0.22444282762964285</v>
      </c>
      <c r="L68" s="29">
        <f t="shared" si="42"/>
        <v>1.2347328726978421E-2</v>
      </c>
      <c r="M68" s="62">
        <f t="shared" si="42"/>
        <v>0.56940321635052493</v>
      </c>
      <c r="N68" s="63">
        <f t="shared" si="42"/>
        <v>0.13905055149364093</v>
      </c>
      <c r="O68" s="63">
        <f t="shared" si="42"/>
        <v>0.4546938847233048</v>
      </c>
      <c r="P68" s="63">
        <f t="shared" si="42"/>
        <v>3.6234696814077594E-2</v>
      </c>
      <c r="Q68" s="29">
        <f t="shared" si="42"/>
        <v>3.2308251479865979E-4</v>
      </c>
      <c r="S68" s="62">
        <f t="shared" ref="S68:AG68" si="43">S28*1.5013734</f>
        <v>6.0550849433565326E-2</v>
      </c>
      <c r="T68" s="63">
        <f t="shared" si="43"/>
        <v>0.103690316219314</v>
      </c>
      <c r="U68" s="63">
        <f t="shared" si="43"/>
        <v>1.5344531105499786</v>
      </c>
      <c r="V68" s="63">
        <f t="shared" si="43"/>
        <v>0.67929970209476309</v>
      </c>
      <c r="W68" s="29">
        <f t="shared" si="43"/>
        <v>2.6385031288907807E-2</v>
      </c>
      <c r="X68" s="62">
        <f t="shared" si="43"/>
        <v>0.8277338585598909</v>
      </c>
      <c r="Y68" s="63">
        <f t="shared" si="43"/>
        <v>0.50141010375641959</v>
      </c>
      <c r="Z68" s="63">
        <f t="shared" si="43"/>
        <v>0.52333939994691092</v>
      </c>
      <c r="AA68" s="63">
        <f t="shared" si="43"/>
        <v>0.78520633724379163</v>
      </c>
      <c r="AB68" s="29">
        <f t="shared" si="43"/>
        <v>4.7204551978536555E-2</v>
      </c>
      <c r="AC68" s="62">
        <f t="shared" si="43"/>
        <v>0.27166251656040885</v>
      </c>
      <c r="AD68" s="63">
        <f t="shared" si="43"/>
        <v>3.8690042000010844E-3</v>
      </c>
      <c r="AE68" s="63">
        <f t="shared" si="43"/>
        <v>5.7636328994336834</v>
      </c>
      <c r="AF68" s="63">
        <f t="shared" si="43"/>
        <v>0.49355806780798422</v>
      </c>
      <c r="AG68" s="29">
        <f t="shared" si="43"/>
        <v>2.7051908231837838E-3</v>
      </c>
      <c r="AI68" s="62">
        <f t="shared" ref="AI68:AW68" si="44">AI28*0.6557649</f>
        <v>6.1429931854806802E-2</v>
      </c>
      <c r="AJ68" s="63">
        <f t="shared" si="44"/>
        <v>0.10673014845419025</v>
      </c>
      <c r="AK68" s="63">
        <f t="shared" si="44"/>
        <v>4.1297653714388805</v>
      </c>
      <c r="AL68" s="63">
        <f t="shared" si="44"/>
        <v>3.3304023872664741E-2</v>
      </c>
      <c r="AM68" s="29">
        <f t="shared" si="44"/>
        <v>3.0509999999999999E-3</v>
      </c>
      <c r="AN68" s="62">
        <f t="shared" si="44"/>
        <v>0.25931774999649931</v>
      </c>
      <c r="AO68" s="63">
        <f t="shared" si="44"/>
        <v>0.20587303900634091</v>
      </c>
      <c r="AP68" s="63">
        <f t="shared" si="44"/>
        <v>0.2074048821011634</v>
      </c>
      <c r="AQ68" s="63">
        <f t="shared" si="44"/>
        <v>0.11138209775839099</v>
      </c>
      <c r="AR68" s="29">
        <f t="shared" si="44"/>
        <v>1.5360000000000003E-3</v>
      </c>
      <c r="AS68" s="62">
        <f t="shared" si="44"/>
        <v>0.74294869551634579</v>
      </c>
      <c r="AT68" s="63">
        <f t="shared" si="44"/>
        <v>5.9891395749347792E-2</v>
      </c>
      <c r="AU68" s="63">
        <f t="shared" si="44"/>
        <v>0.30901074764585834</v>
      </c>
      <c r="AV68" s="63">
        <f t="shared" si="44"/>
        <v>1.9503581475482965E-2</v>
      </c>
      <c r="AW68" s="29">
        <f t="shared" si="44"/>
        <v>6.8099999999999996E-4</v>
      </c>
      <c r="AX68" s="260"/>
    </row>
    <row r="69" spans="2:50" s="63" customFormat="1" x14ac:dyDescent="0.25">
      <c r="B69" s="282"/>
      <c r="C69" s="62">
        <f t="shared" ref="C69:Q69" si="45">C29*0.550963</f>
        <v>5.8192274582602552E-2</v>
      </c>
      <c r="D69" s="63">
        <f t="shared" si="45"/>
        <v>0.47204544205875865</v>
      </c>
      <c r="E69" s="63">
        <f t="shared" si="45"/>
        <v>3.0547145722385194</v>
      </c>
      <c r="F69" s="63">
        <f t="shared" si="45"/>
        <v>0.76467171726795247</v>
      </c>
      <c r="G69" s="29">
        <f t="shared" si="45"/>
        <v>0.18407061560739785</v>
      </c>
      <c r="H69" s="62">
        <f t="shared" si="45"/>
        <v>0.30132762130887736</v>
      </c>
      <c r="I69" s="63">
        <f t="shared" si="45"/>
        <v>0.40835214738005543</v>
      </c>
      <c r="J69" s="63">
        <f t="shared" si="45"/>
        <v>1.1759532587254475</v>
      </c>
      <c r="K69" s="63">
        <f t="shared" si="45"/>
        <v>0.33318364685258828</v>
      </c>
      <c r="L69" s="29">
        <f t="shared" si="45"/>
        <v>7.0541674741656027E-2</v>
      </c>
      <c r="M69" s="62">
        <f t="shared" si="45"/>
        <v>0.44414578589349224</v>
      </c>
      <c r="N69" s="63">
        <f t="shared" si="45"/>
        <v>0.37489293610222124</v>
      </c>
      <c r="O69" s="63">
        <f t="shared" si="45"/>
        <v>3.8121616904784301</v>
      </c>
      <c r="P69" s="63">
        <f t="shared" si="45"/>
        <v>4.8774146258463102E-2</v>
      </c>
      <c r="Q69" s="29">
        <f t="shared" si="45"/>
        <v>2.3620117773258558E-3</v>
      </c>
      <c r="S69" s="62">
        <f t="shared" ref="S69:AG69" si="46">S29*1.5013734</f>
        <v>0.20692672297433848</v>
      </c>
      <c r="T69" s="63">
        <f t="shared" si="46"/>
        <v>0.35040671133354223</v>
      </c>
      <c r="U69" s="63">
        <f t="shared" si="46"/>
        <v>1.3175172424730888</v>
      </c>
      <c r="V69" s="63">
        <f t="shared" si="46"/>
        <v>0.39291670748227731</v>
      </c>
      <c r="W69" s="29">
        <f t="shared" si="46"/>
        <v>3.0207668290336383E-2</v>
      </c>
      <c r="X69" s="62">
        <f t="shared" si="46"/>
        <v>0.60451712739018093</v>
      </c>
      <c r="Y69" s="63">
        <f t="shared" si="46"/>
        <v>0.24190857580834108</v>
      </c>
      <c r="Z69" s="63">
        <f t="shared" si="46"/>
        <v>1.6421155593964827</v>
      </c>
      <c r="AA69" s="63">
        <f t="shared" si="46"/>
        <v>0.91660502508030395</v>
      </c>
      <c r="AB69" s="29">
        <f t="shared" si="46"/>
        <v>4.1208888767521837E-2</v>
      </c>
      <c r="AC69" s="62">
        <f t="shared" si="46"/>
        <v>9.4494443153825797E-2</v>
      </c>
      <c r="AD69" s="63">
        <f t="shared" si="46"/>
        <v>0.1623274661623674</v>
      </c>
      <c r="AE69" s="63">
        <f t="shared" si="46"/>
        <v>4.3399990065002658</v>
      </c>
      <c r="AF69" s="63">
        <f t="shared" si="46"/>
        <v>0.3673248504234824</v>
      </c>
      <c r="AG69" s="29">
        <f t="shared" si="46"/>
        <v>2.2658765459916588E-2</v>
      </c>
      <c r="AI69" s="62">
        <f t="shared" ref="AI69:AW69" si="47">AI29*0.6557649</f>
        <v>3.2208454010378786E-2</v>
      </c>
      <c r="AJ69" s="63">
        <f t="shared" si="47"/>
        <v>0.3090702738583514</v>
      </c>
      <c r="AK69" s="63">
        <f t="shared" si="47"/>
        <v>3.2873416075348829</v>
      </c>
      <c r="AL69" s="63">
        <f t="shared" si="47"/>
        <v>0.13218399630263916</v>
      </c>
      <c r="AM69" s="29">
        <f t="shared" si="47"/>
        <v>4.7930000000000004E-3</v>
      </c>
      <c r="AN69" s="62">
        <f t="shared" si="47"/>
        <v>6.7415847205998913E-2</v>
      </c>
      <c r="AO69" s="63">
        <f t="shared" si="47"/>
        <v>0.26228567044824985</v>
      </c>
      <c r="AP69" s="63">
        <f t="shared" si="47"/>
        <v>1.177559372481318</v>
      </c>
      <c r="AQ69" s="63">
        <f t="shared" si="47"/>
        <v>0.15837786970360548</v>
      </c>
      <c r="AR69" s="29">
        <f t="shared" si="47"/>
        <v>5.1520000000000003E-3</v>
      </c>
      <c r="AS69" s="62">
        <f t="shared" si="47"/>
        <v>0.71385247711147204</v>
      </c>
      <c r="AT69" s="63">
        <f t="shared" si="47"/>
        <v>9.7337816456776402E-2</v>
      </c>
      <c r="AU69" s="63">
        <f t="shared" si="47"/>
        <v>4.7246177401436027</v>
      </c>
      <c r="AV69" s="63">
        <f t="shared" si="47"/>
        <v>2.9080962962695325E-2</v>
      </c>
      <c r="AW69" s="29">
        <f t="shared" si="47"/>
        <v>2.0500000000000002E-3</v>
      </c>
      <c r="AX69" s="260"/>
    </row>
    <row r="70" spans="2:50" s="63" customFormat="1" x14ac:dyDescent="0.25">
      <c r="B70" s="282"/>
      <c r="C70" s="62">
        <f t="shared" ref="C70:Q70" si="48">C30*0.550963</f>
        <v>2.1456020612497331</v>
      </c>
      <c r="D70" s="63">
        <f t="shared" si="48"/>
        <v>0.72639228930430499</v>
      </c>
      <c r="E70" s="63">
        <f t="shared" si="48"/>
        <v>0.51751453796101432</v>
      </c>
      <c r="F70" s="63">
        <f t="shared" si="48"/>
        <v>0.31614952512626004</v>
      </c>
      <c r="G70" s="29">
        <f t="shared" si="48"/>
        <v>0.11359426953470884</v>
      </c>
      <c r="H70" s="62">
        <f t="shared" si="48"/>
        <v>0.23759666196129964</v>
      </c>
      <c r="I70" s="63">
        <f t="shared" si="48"/>
        <v>9.8684486999768728E-2</v>
      </c>
      <c r="J70" s="63">
        <f t="shared" si="48"/>
        <v>2.0326196152985569</v>
      </c>
      <c r="K70" s="63">
        <f t="shared" si="48"/>
        <v>9.1691917980504557E-3</v>
      </c>
      <c r="L70" s="29">
        <f t="shared" si="48"/>
        <v>6.6222973936809924E-3</v>
      </c>
      <c r="M70" s="62">
        <f t="shared" si="48"/>
        <v>0.50904142489627446</v>
      </c>
      <c r="N70" s="63">
        <f t="shared" si="48"/>
        <v>0.10386306395824113</v>
      </c>
      <c r="O70" s="63">
        <f t="shared" si="48"/>
        <v>5.5062917409563426</v>
      </c>
      <c r="P70" s="63">
        <f t="shared" si="48"/>
        <v>2.780236712299276E-2</v>
      </c>
      <c r="Q70" s="29">
        <f t="shared" si="48"/>
        <v>9.9380959472900789E-3</v>
      </c>
      <c r="S70" s="62">
        <f t="shared" ref="S70:AG70" si="49">S30*1.5013734</f>
        <v>0.32340885438113698</v>
      </c>
      <c r="T70" s="63">
        <f t="shared" si="49"/>
        <v>0.17538284722115349</v>
      </c>
      <c r="U70" s="63">
        <f t="shared" si="49"/>
        <v>6.2662668941696715</v>
      </c>
      <c r="V70" s="63">
        <f t="shared" si="49"/>
        <v>0.7218566824546393</v>
      </c>
      <c r="W70" s="29">
        <f t="shared" si="49"/>
        <v>8.7777190855324334E-4</v>
      </c>
      <c r="X70" s="62">
        <f t="shared" si="49"/>
        <v>4.4238427538250004E-2</v>
      </c>
      <c r="Y70" s="63">
        <f t="shared" si="49"/>
        <v>0.20991522903101886</v>
      </c>
      <c r="Z70" s="63">
        <f t="shared" si="49"/>
        <v>0.71730617724206847</v>
      </c>
      <c r="AA70" s="63">
        <f t="shared" si="49"/>
        <v>0.15626294531717508</v>
      </c>
      <c r="AB70" s="29">
        <f t="shared" si="49"/>
        <v>7.5439653408872917E-2</v>
      </c>
      <c r="AC70" s="62">
        <f t="shared" si="49"/>
        <v>7.255894920461177E-2</v>
      </c>
      <c r="AD70" s="63">
        <f t="shared" si="49"/>
        <v>0.32416417062844521</v>
      </c>
      <c r="AE70" s="63">
        <f t="shared" si="49"/>
        <v>0.84945322913059962</v>
      </c>
      <c r="AF70" s="63">
        <f t="shared" si="49"/>
        <v>1.0557380373722929E-2</v>
      </c>
      <c r="AG70" s="29">
        <f t="shared" si="49"/>
        <v>1.4486253496816698E-2</v>
      </c>
      <c r="AI70" s="62">
        <f t="shared" ref="AI70:AW70" si="50">AI30*0.6557649</f>
        <v>1.3869979351869199</v>
      </c>
      <c r="AJ70" s="63">
        <f t="shared" si="50"/>
        <v>0.82133349035216452</v>
      </c>
      <c r="AK70" s="63">
        <f t="shared" si="50"/>
        <v>0.664162049203046</v>
      </c>
      <c r="AL70" s="63">
        <f t="shared" si="50"/>
        <v>0.1298146451569181</v>
      </c>
      <c r="AM70" s="29">
        <f t="shared" si="50"/>
        <v>4.8000000000000008E-5</v>
      </c>
      <c r="AN70" s="62">
        <f t="shared" si="50"/>
        <v>0.22232772030521064</v>
      </c>
      <c r="AO70" s="63">
        <f t="shared" si="50"/>
        <v>1.9639977994112087E-2</v>
      </c>
      <c r="AP70" s="63">
        <f t="shared" si="50"/>
        <v>1.8753914608473932</v>
      </c>
      <c r="AQ70" s="63">
        <f t="shared" si="50"/>
        <v>4.6162909299276916E-3</v>
      </c>
      <c r="AR70" s="29">
        <f t="shared" si="50"/>
        <v>2.2929999999999999E-3</v>
      </c>
      <c r="AS70" s="62">
        <f t="shared" si="50"/>
        <v>6.0179993835572473E-2</v>
      </c>
      <c r="AT70" s="63">
        <f t="shared" si="50"/>
        <v>7.442128146308874E-2</v>
      </c>
      <c r="AU70" s="63">
        <f t="shared" si="50"/>
        <v>5.4806337204689406</v>
      </c>
      <c r="AV70" s="63">
        <f t="shared" si="50"/>
        <v>5.0399042297119565E-3</v>
      </c>
      <c r="AW70" s="29">
        <f t="shared" si="50"/>
        <v>2.7499999999999998E-3</v>
      </c>
      <c r="AX70" s="260"/>
    </row>
    <row r="71" spans="2:50" s="63" customFormat="1" x14ac:dyDescent="0.25">
      <c r="B71" s="282"/>
      <c r="C71" s="62">
        <f t="shared" ref="C71:Q71" si="51">C31*0.550963</f>
        <v>0.63560454484007434</v>
      </c>
      <c r="D71" s="63">
        <f t="shared" si="51"/>
        <v>0.1883830877214146</v>
      </c>
      <c r="E71" s="63">
        <f t="shared" si="51"/>
        <v>2.6058980054725707</v>
      </c>
      <c r="F71" s="63">
        <f t="shared" si="51"/>
        <v>9.3358899287117006E-2</v>
      </c>
      <c r="G71" s="29">
        <f t="shared" si="51"/>
        <v>9.5631310947069434E-2</v>
      </c>
      <c r="H71" s="62">
        <f t="shared" si="51"/>
        <v>0.65915132529395848</v>
      </c>
      <c r="I71" s="63">
        <f t="shared" si="51"/>
        <v>4.4525110398037637E-2</v>
      </c>
      <c r="J71" s="63">
        <f t="shared" si="51"/>
        <v>0.7089070051617945</v>
      </c>
      <c r="K71" s="63">
        <f t="shared" si="51"/>
        <v>0.11295603931777459</v>
      </c>
      <c r="L71" s="29">
        <f t="shared" si="51"/>
        <v>4.5293269789377359E-2</v>
      </c>
      <c r="M71" s="62">
        <f t="shared" si="51"/>
        <v>0.49561788296040699</v>
      </c>
      <c r="N71" s="63">
        <f t="shared" si="51"/>
        <v>0.31345270839204931</v>
      </c>
      <c r="O71" s="63">
        <f t="shared" si="51"/>
        <v>0.95123351241813203</v>
      </c>
      <c r="P71" s="63">
        <f t="shared" si="51"/>
        <v>1.3453046484918055E-2</v>
      </c>
      <c r="Q71" s="29">
        <f t="shared" si="51"/>
        <v>3.239606898597889E-4</v>
      </c>
      <c r="S71" s="62">
        <f t="shared" ref="S71:AG71" si="52">S31*1.5013734</f>
        <v>0.1331212608413759</v>
      </c>
      <c r="T71" s="63">
        <f t="shared" si="52"/>
        <v>0.2793529057838548</v>
      </c>
      <c r="U71" s="63">
        <f t="shared" si="52"/>
        <v>0.99073624249476056</v>
      </c>
      <c r="V71" s="63">
        <f t="shared" si="52"/>
        <v>0.17814589335428374</v>
      </c>
      <c r="W71" s="29">
        <f t="shared" si="52"/>
        <v>2.9330263921782101E-2</v>
      </c>
      <c r="X71" s="62">
        <f t="shared" si="52"/>
        <v>0.43645148192245131</v>
      </c>
      <c r="Y71" s="63">
        <f t="shared" si="52"/>
        <v>1.3164532037568355</v>
      </c>
      <c r="Z71" s="63">
        <f t="shared" si="52"/>
        <v>1.4882228506969402</v>
      </c>
      <c r="AA71" s="63">
        <f t="shared" si="52"/>
        <v>0.62219859037466674</v>
      </c>
      <c r="AB71" s="29">
        <f t="shared" si="52"/>
        <v>3.2290798481046094E-2</v>
      </c>
      <c r="AC71" s="62">
        <f t="shared" si="52"/>
        <v>4.6392358912425875</v>
      </c>
      <c r="AD71" s="63">
        <f t="shared" si="52"/>
        <v>0.14116091413629706</v>
      </c>
      <c r="AE71" s="63">
        <f t="shared" si="52"/>
        <v>0.68256120797986841</v>
      </c>
      <c r="AF71" s="63">
        <f t="shared" si="52"/>
        <v>6.980177178163896E-2</v>
      </c>
      <c r="AG71" s="29">
        <f t="shared" si="52"/>
        <v>2.4920115439352918E-2</v>
      </c>
      <c r="AI71" s="62">
        <f t="shared" ref="AI71:AW71" si="53">AI31*0.6557649</f>
        <v>0.43163226183391312</v>
      </c>
      <c r="AJ71" s="63">
        <f t="shared" si="53"/>
        <v>0.18253343375729128</v>
      </c>
      <c r="AK71" s="63">
        <f t="shared" si="53"/>
        <v>3.3245185353984259</v>
      </c>
      <c r="AL71" s="63">
        <f t="shared" si="53"/>
        <v>3.6651453853022771E-2</v>
      </c>
      <c r="AM71" s="29">
        <f t="shared" si="53"/>
        <v>8.182E-3</v>
      </c>
      <c r="AN71" s="62">
        <f t="shared" si="53"/>
        <v>0.49831431496519624</v>
      </c>
      <c r="AO71" s="63">
        <f t="shared" si="53"/>
        <v>3.4823440357108111E-2</v>
      </c>
      <c r="AP71" s="63">
        <f t="shared" si="53"/>
        <v>0.63748016812513508</v>
      </c>
      <c r="AQ71" s="63">
        <f t="shared" si="53"/>
        <v>4.2301086043483566E-2</v>
      </c>
      <c r="AR71" s="29">
        <f t="shared" si="53"/>
        <v>3.8070000000000001E-3</v>
      </c>
      <c r="AS71" s="62">
        <f t="shared" si="53"/>
        <v>0.63353454778321627</v>
      </c>
      <c r="AT71" s="63">
        <f t="shared" si="53"/>
        <v>2.9902308730723394E-2</v>
      </c>
      <c r="AU71" s="63">
        <f t="shared" si="53"/>
        <v>0.89426945354980736</v>
      </c>
      <c r="AV71" s="63">
        <f t="shared" si="53"/>
        <v>9.8463301968728777E-3</v>
      </c>
      <c r="AW71" s="29">
        <f t="shared" si="53"/>
        <v>7.9900000000000001E-4</v>
      </c>
      <c r="AX71" s="260"/>
    </row>
    <row r="72" spans="2:50" s="63" customFormat="1" x14ac:dyDescent="0.25">
      <c r="B72" s="282"/>
      <c r="C72" s="62">
        <f t="shared" ref="C72:Q72" si="54">C32*0.550963</f>
        <v>2.1710131456953641</v>
      </c>
      <c r="D72" s="63">
        <f t="shared" si="54"/>
        <v>0.33981413972069391</v>
      </c>
      <c r="E72" s="63">
        <f t="shared" si="54"/>
        <v>1.2685284770699581</v>
      </c>
      <c r="F72" s="63">
        <f t="shared" si="54"/>
        <v>0.18164482187812633</v>
      </c>
      <c r="G72" s="29">
        <f t="shared" si="54"/>
        <v>7.6697134603563699E-2</v>
      </c>
      <c r="H72" s="62">
        <f t="shared" si="54"/>
        <v>0.24027196570266252</v>
      </c>
      <c r="I72" s="63">
        <f t="shared" si="54"/>
        <v>2.6340680736479578E-3</v>
      </c>
      <c r="J72" s="63">
        <f t="shared" si="54"/>
        <v>0.62187146587979891</v>
      </c>
      <c r="K72" s="63">
        <f t="shared" si="54"/>
        <v>0.14707859058498704</v>
      </c>
      <c r="L72" s="29">
        <f t="shared" si="54"/>
        <v>0.12479466039164186</v>
      </c>
      <c r="M72" s="62">
        <f t="shared" si="54"/>
        <v>0.83686605446031848</v>
      </c>
      <c r="N72" s="63">
        <f t="shared" si="54"/>
        <v>0.18969407092251295</v>
      </c>
      <c r="O72" s="63">
        <f t="shared" si="54"/>
        <v>0.38142057570198756</v>
      </c>
      <c r="P72" s="63">
        <f t="shared" si="54"/>
        <v>0.17442984659841071</v>
      </c>
      <c r="Q72" s="29">
        <f t="shared" si="54"/>
        <v>3.9695753365773467E-2</v>
      </c>
      <c r="S72" s="62">
        <f t="shared" ref="S72:AG72" si="55">S32*1.5013734</f>
        <v>2.7597165256462625E-2</v>
      </c>
      <c r="T72" s="63">
        <f t="shared" si="55"/>
        <v>0.48441473246921102</v>
      </c>
      <c r="U72" s="63">
        <f t="shared" si="55"/>
        <v>1.7900090228521519</v>
      </c>
      <c r="V72" s="63">
        <f t="shared" si="55"/>
        <v>6.0363731994525528E-2</v>
      </c>
      <c r="W72" s="29">
        <f t="shared" si="55"/>
        <v>3.2413752756524424E-2</v>
      </c>
      <c r="X72" s="62">
        <f t="shared" si="55"/>
        <v>0.45615355036781258</v>
      </c>
      <c r="Y72" s="63">
        <f t="shared" si="55"/>
        <v>1.7210702277060064</v>
      </c>
      <c r="Z72" s="63">
        <f t="shared" si="55"/>
        <v>6.4376428805024872</v>
      </c>
      <c r="AA72" s="63">
        <f t="shared" si="55"/>
        <v>0.13897678327408544</v>
      </c>
      <c r="AB72" s="29">
        <f t="shared" si="55"/>
        <v>6.2531164251938793E-5</v>
      </c>
      <c r="AC72" s="62">
        <f t="shared" si="55"/>
        <v>2.4830599066525791</v>
      </c>
      <c r="AD72" s="63">
        <f t="shared" si="55"/>
        <v>0.3787080529134127</v>
      </c>
      <c r="AE72" s="63">
        <f t="shared" si="55"/>
        <v>2.8010545693874174</v>
      </c>
      <c r="AF72" s="63">
        <f t="shared" si="55"/>
        <v>4.8899745592767248E-3</v>
      </c>
      <c r="AG72" s="29">
        <f t="shared" si="55"/>
        <v>4.7608267180144624E-2</v>
      </c>
      <c r="AI72" s="62">
        <f t="shared" ref="AI72:AW72" si="56">AI32*0.6557649</f>
        <v>1.753363910567233</v>
      </c>
      <c r="AJ72" s="63">
        <f t="shared" si="56"/>
        <v>8.9067066842897891E-2</v>
      </c>
      <c r="AK72" s="63">
        <f t="shared" si="56"/>
        <v>2.0025508032877033</v>
      </c>
      <c r="AL72" s="63">
        <f t="shared" si="56"/>
        <v>9.6190312245107212E-2</v>
      </c>
      <c r="AM72" s="29">
        <f t="shared" si="56"/>
        <v>7.6280000000000011E-3</v>
      </c>
      <c r="AN72" s="62">
        <f t="shared" si="56"/>
        <v>3.593375909840521E-2</v>
      </c>
      <c r="AO72" s="63">
        <f t="shared" si="56"/>
        <v>7.2948941378371841E-3</v>
      </c>
      <c r="AP72" s="63">
        <f t="shared" si="56"/>
        <v>0.58307804424530374</v>
      </c>
      <c r="AQ72" s="63">
        <f t="shared" si="56"/>
        <v>9.4881543982864008E-3</v>
      </c>
      <c r="AR72" s="29">
        <f t="shared" si="56"/>
        <v>4.0000000000000002E-4</v>
      </c>
      <c r="AS72" s="62">
        <f t="shared" si="56"/>
        <v>0.73247616087510137</v>
      </c>
      <c r="AT72" s="63">
        <f t="shared" si="56"/>
        <v>9.3136489775543757E-2</v>
      </c>
      <c r="AU72" s="63">
        <f t="shared" si="56"/>
        <v>0.20568860537418168</v>
      </c>
      <c r="AV72" s="63">
        <f t="shared" si="56"/>
        <v>8.2416933736681824E-2</v>
      </c>
      <c r="AW72" s="29">
        <f t="shared" si="56"/>
        <v>7.4700000000000005E-4</v>
      </c>
      <c r="AX72" s="260"/>
    </row>
    <row r="73" spans="2:50" s="63" customFormat="1" x14ac:dyDescent="0.25">
      <c r="B73" s="282"/>
      <c r="C73" s="62">
        <f t="shared" ref="C73:Q73" si="57">C33*0.550963</f>
        <v>1.1626142135614497</v>
      </c>
      <c r="D73" s="63">
        <f t="shared" si="57"/>
        <v>1.070587030173936</v>
      </c>
      <c r="E73" s="63">
        <f t="shared" si="57"/>
        <v>1.6674538399303345</v>
      </c>
      <c r="F73" s="63">
        <f t="shared" si="57"/>
        <v>0.1104497189599801</v>
      </c>
      <c r="G73" s="29">
        <f t="shared" si="57"/>
        <v>4.2382680448146651E-2</v>
      </c>
      <c r="H73" s="62">
        <f t="shared" si="57"/>
        <v>1.0130842719357802</v>
      </c>
      <c r="I73" s="63">
        <f t="shared" si="57"/>
        <v>0.23522089243888183</v>
      </c>
      <c r="J73" s="63">
        <f t="shared" si="57"/>
        <v>3.3903580665892434</v>
      </c>
      <c r="K73" s="63">
        <f t="shared" si="57"/>
        <v>0.12020503797636166</v>
      </c>
      <c r="L73" s="29">
        <f t="shared" si="57"/>
        <v>0.10864330482833032</v>
      </c>
      <c r="M73" s="62">
        <f t="shared" si="57"/>
        <v>1.3015887228211649</v>
      </c>
      <c r="N73" s="63">
        <f t="shared" si="57"/>
        <v>0.35200595970610427</v>
      </c>
      <c r="O73" s="63">
        <f t="shared" si="57"/>
        <v>1.2523641065259683</v>
      </c>
      <c r="P73" s="63">
        <f t="shared" si="57"/>
        <v>1.7781349065660264E-2</v>
      </c>
      <c r="Q73" s="29">
        <f t="shared" si="57"/>
        <v>3.426496654852243E-2</v>
      </c>
      <c r="S73" s="62">
        <f t="shared" ref="S73:AG73" si="58">S33*1.5013734</f>
        <v>9.0428704339591409E-2</v>
      </c>
      <c r="T73" s="63">
        <f t="shared" si="58"/>
        <v>9.8360383206123475E-2</v>
      </c>
      <c r="U73" s="63">
        <f t="shared" si="58"/>
        <v>1.3167848774602344</v>
      </c>
      <c r="V73" s="63">
        <f t="shared" si="58"/>
        <v>0.16762358783283896</v>
      </c>
      <c r="W73" s="29">
        <f t="shared" si="58"/>
        <v>2.9129836784305845E-2</v>
      </c>
      <c r="X73" s="62">
        <f t="shared" si="58"/>
        <v>0.71602057432090793</v>
      </c>
      <c r="Y73" s="63">
        <f t="shared" si="58"/>
        <v>0.29244503134166727</v>
      </c>
      <c r="Z73" s="63">
        <f t="shared" si="58"/>
        <v>1.5977391451136032</v>
      </c>
      <c r="AA73" s="63">
        <f t="shared" si="58"/>
        <v>4.6160174353567625E-2</v>
      </c>
      <c r="AB73" s="29">
        <f t="shared" si="58"/>
        <v>8.9657429208274866E-2</v>
      </c>
      <c r="AC73" s="62">
        <f t="shared" si="58"/>
        <v>1.7826118861429268</v>
      </c>
      <c r="AD73" s="63">
        <f t="shared" si="58"/>
        <v>0.18507788731448233</v>
      </c>
      <c r="AE73" s="63">
        <f t="shared" si="58"/>
        <v>5.4451903914532531</v>
      </c>
      <c r="AF73" s="63">
        <f t="shared" si="58"/>
        <v>0.30123347679802087</v>
      </c>
      <c r="AG73" s="29">
        <f t="shared" si="58"/>
        <v>3.6279611286941953E-2</v>
      </c>
      <c r="AI73" s="62">
        <f t="shared" ref="AI73:AW73" si="59">AI33*0.6557649</f>
        <v>1.5014281563653258</v>
      </c>
      <c r="AJ73" s="63">
        <f t="shared" si="59"/>
        <v>0.80073070638266375</v>
      </c>
      <c r="AK73" s="63">
        <f t="shared" si="59"/>
        <v>1.7436180391064213</v>
      </c>
      <c r="AL73" s="63">
        <f t="shared" si="59"/>
        <v>6.5572437673995135E-2</v>
      </c>
      <c r="AM73" s="29">
        <f t="shared" si="59"/>
        <v>9.7009999999999996E-3</v>
      </c>
      <c r="AN73" s="62">
        <f t="shared" si="59"/>
        <v>0.90267101602380873</v>
      </c>
      <c r="AO73" s="63">
        <f t="shared" si="59"/>
        <v>8.8164050054378121E-2</v>
      </c>
      <c r="AP73" s="63">
        <f t="shared" si="59"/>
        <v>4.4455142558557066</v>
      </c>
      <c r="AQ73" s="63">
        <f t="shared" si="59"/>
        <v>1.5001743940673917E-2</v>
      </c>
      <c r="AR73" s="29">
        <f t="shared" si="59"/>
        <v>4.5899999999999998E-5</v>
      </c>
      <c r="AS73" s="62">
        <f t="shared" si="59"/>
        <v>1.6763830555289487</v>
      </c>
      <c r="AT73" s="63">
        <f t="shared" si="59"/>
        <v>0.17727081373240522</v>
      </c>
      <c r="AU73" s="63">
        <f t="shared" si="59"/>
        <v>1.1524947593755035</v>
      </c>
      <c r="AV73" s="63">
        <f t="shared" si="59"/>
        <v>7.5249335581403839E-3</v>
      </c>
      <c r="AW73" s="29">
        <f t="shared" si="59"/>
        <v>2.2759999999999998E-3</v>
      </c>
      <c r="AX73" s="260"/>
    </row>
    <row r="74" spans="2:50" s="63" customFormat="1" x14ac:dyDescent="0.25">
      <c r="B74" s="282"/>
      <c r="C74" s="62">
        <f t="shared" ref="C74:Q74" si="60">C34*0.550963</f>
        <v>2.7598523686620964</v>
      </c>
      <c r="D74" s="63">
        <f t="shared" si="60"/>
        <v>0.5867492678614159</v>
      </c>
      <c r="E74" s="63">
        <f t="shared" si="60"/>
        <v>2.3200190084799006</v>
      </c>
      <c r="F74" s="63">
        <f t="shared" si="60"/>
        <v>0.20193265329255022</v>
      </c>
      <c r="G74" s="29">
        <f t="shared" si="60"/>
        <v>6.2586024599876347E-2</v>
      </c>
      <c r="H74" s="62">
        <f t="shared" si="60"/>
        <v>1.3961986490704357</v>
      </c>
      <c r="I74" s="63">
        <f t="shared" si="60"/>
        <v>0.32547936318771803</v>
      </c>
      <c r="J74" s="63">
        <f t="shared" si="60"/>
        <v>2.3214560320608144</v>
      </c>
      <c r="K74" s="63">
        <f t="shared" si="60"/>
        <v>3.0942020712810776E-2</v>
      </c>
      <c r="L74" s="29">
        <f t="shared" si="60"/>
        <v>1.4678912585332986E-2</v>
      </c>
      <c r="M74" s="62">
        <f t="shared" si="60"/>
        <v>0.99794689989074081</v>
      </c>
      <c r="N74" s="63">
        <f t="shared" si="60"/>
        <v>0.43118473624322606</v>
      </c>
      <c r="O74" s="63">
        <f t="shared" si="60"/>
        <v>0.89413176287327967</v>
      </c>
      <c r="P74" s="63">
        <f t="shared" si="60"/>
        <v>0.13784834367717147</v>
      </c>
      <c r="Q74" s="29">
        <f t="shared" si="60"/>
        <v>6.4258633074410487E-2</v>
      </c>
      <c r="S74" s="62">
        <f t="shared" ref="S74:AG74" si="61">S34*1.5013734</f>
        <v>9.969249696750053E-2</v>
      </c>
      <c r="T74" s="63">
        <f t="shared" si="61"/>
        <v>0.10469479843103956</v>
      </c>
      <c r="U74" s="63">
        <f t="shared" si="61"/>
        <v>0.23707267545701902</v>
      </c>
      <c r="V74" s="63">
        <f t="shared" si="61"/>
        <v>2.1494607912660182E-2</v>
      </c>
      <c r="W74" s="29">
        <f t="shared" si="61"/>
        <v>2.514919015468545E-2</v>
      </c>
      <c r="X74" s="62">
        <f t="shared" si="61"/>
        <v>0.69003598854239545</v>
      </c>
      <c r="Y74" s="63">
        <f t="shared" si="61"/>
        <v>3.8544418685740343E-2</v>
      </c>
      <c r="Z74" s="63">
        <f t="shared" si="61"/>
        <v>7.5479881689783701</v>
      </c>
      <c r="AA74" s="63">
        <f t="shared" si="61"/>
        <v>4.7315939285743985E-2</v>
      </c>
      <c r="AB74" s="29">
        <f t="shared" si="61"/>
        <v>5.6736805199845856E-2</v>
      </c>
      <c r="AC74" s="62">
        <f t="shared" si="61"/>
        <v>1.0203949065836797</v>
      </c>
      <c r="AD74" s="63">
        <f t="shared" si="61"/>
        <v>0.46914549923550153</v>
      </c>
      <c r="AE74" s="63">
        <f t="shared" si="61"/>
        <v>1.3459393478841193</v>
      </c>
      <c r="AF74" s="63">
        <f t="shared" si="61"/>
        <v>1.9675567542110663E-2</v>
      </c>
      <c r="AG74" s="29">
        <f t="shared" si="61"/>
        <v>7.4704958231728777E-2</v>
      </c>
      <c r="AI74" s="62">
        <f t="shared" ref="AI74:AW74" si="62">AI34*0.6557649</f>
        <v>4.541370307863307</v>
      </c>
      <c r="AJ74" s="63">
        <f t="shared" si="62"/>
        <v>0.22688817903110964</v>
      </c>
      <c r="AK74" s="63">
        <f t="shared" si="62"/>
        <v>2.401434420136435</v>
      </c>
      <c r="AL74" s="63">
        <f t="shared" si="62"/>
        <v>0.16744759257043729</v>
      </c>
      <c r="AM74" s="29">
        <f t="shared" si="62"/>
        <v>1.64E-4</v>
      </c>
      <c r="AN74" s="62">
        <f t="shared" si="62"/>
        <v>1.8750421855552903</v>
      </c>
      <c r="AO74" s="63">
        <f t="shared" si="62"/>
        <v>0.22435486964757931</v>
      </c>
      <c r="AP74" s="63">
        <f t="shared" si="62"/>
        <v>2.4639930388676086</v>
      </c>
      <c r="AQ74" s="63">
        <f t="shared" si="62"/>
        <v>1.1444829950468647E-2</v>
      </c>
      <c r="AR74" s="29">
        <f t="shared" si="62"/>
        <v>4.3800000000000002E-4</v>
      </c>
      <c r="AS74" s="62">
        <f t="shared" si="62"/>
        <v>0.59875550452626147</v>
      </c>
      <c r="AT74" s="63">
        <f t="shared" si="62"/>
        <v>0.24716441657649635</v>
      </c>
      <c r="AU74" s="63">
        <f t="shared" si="62"/>
        <v>0.73020177062861713</v>
      </c>
      <c r="AV74" s="63">
        <f t="shared" si="62"/>
        <v>0.1016628663096731</v>
      </c>
      <c r="AW74" s="29">
        <f t="shared" si="62"/>
        <v>1.2645E-2</v>
      </c>
      <c r="AX74" s="260"/>
    </row>
    <row r="75" spans="2:50" s="63" customFormat="1" x14ac:dyDescent="0.25">
      <c r="B75" s="282"/>
      <c r="C75" s="62">
        <f t="shared" ref="C75:Q75" si="63">C35*0.550963</f>
        <v>3.7889739027572578</v>
      </c>
      <c r="D75" s="63">
        <f t="shared" si="63"/>
        <v>0.71070331064345293</v>
      </c>
      <c r="E75" s="63">
        <f t="shared" si="63"/>
        <v>2.592890086604664</v>
      </c>
      <c r="F75" s="63">
        <f t="shared" si="63"/>
        <v>0.12025671268959906</v>
      </c>
      <c r="G75" s="29">
        <f t="shared" si="63"/>
        <v>0.302090730021151</v>
      </c>
      <c r="H75" s="62">
        <f t="shared" si="63"/>
        <v>2.3248676184565569</v>
      </c>
      <c r="I75" s="63">
        <f t="shared" si="63"/>
        <v>0.24090733765491446</v>
      </c>
      <c r="J75" s="63">
        <f t="shared" si="63"/>
        <v>1.6497011042209959</v>
      </c>
      <c r="K75" s="63">
        <f t="shared" si="63"/>
        <v>0.16699409671109314</v>
      </c>
      <c r="L75" s="29">
        <f t="shared" si="63"/>
        <v>9.9430452790361047E-4</v>
      </c>
      <c r="M75" s="62">
        <f t="shared" si="63"/>
        <v>0.4434163072343692</v>
      </c>
      <c r="N75" s="63">
        <f t="shared" si="63"/>
        <v>0.10433728383997011</v>
      </c>
      <c r="O75" s="63">
        <f t="shared" si="63"/>
        <v>0.87061311001207209</v>
      </c>
      <c r="P75" s="63">
        <f t="shared" si="63"/>
        <v>0.73488048819038465</v>
      </c>
      <c r="Q75" s="29">
        <f t="shared" si="63"/>
        <v>7.4827199455856128E-2</v>
      </c>
      <c r="S75" s="62">
        <f t="shared" ref="S75:AG75" si="64">S35*1.5013734</f>
        <v>6.6968830979575317E-2</v>
      </c>
      <c r="T75" s="63">
        <f t="shared" si="64"/>
        <v>1.2002804747475187E-2</v>
      </c>
      <c r="U75" s="63">
        <f t="shared" si="64"/>
        <v>0.1570901726876397</v>
      </c>
      <c r="V75" s="63">
        <f t="shared" si="64"/>
        <v>4.4658861046772608E-2</v>
      </c>
      <c r="W75" s="29">
        <f t="shared" si="64"/>
        <v>1.2764824017515053E-2</v>
      </c>
      <c r="X75" s="62">
        <f t="shared" si="64"/>
        <v>1.0315160652875215</v>
      </c>
      <c r="Y75" s="63">
        <f t="shared" si="64"/>
        <v>7.1903104051624658E-2</v>
      </c>
      <c r="Z75" s="63">
        <f t="shared" si="64"/>
        <v>2.2446138991965698</v>
      </c>
      <c r="AA75" s="63">
        <f t="shared" si="64"/>
        <v>0.15354042162893561</v>
      </c>
      <c r="AB75" s="29">
        <f t="shared" si="64"/>
        <v>3.6455744985614935E-2</v>
      </c>
      <c r="AC75" s="62">
        <f t="shared" si="64"/>
        <v>2.4901167736499961</v>
      </c>
      <c r="AD75" s="63">
        <f t="shared" si="64"/>
        <v>0.15404743701370782</v>
      </c>
      <c r="AE75" s="63">
        <f t="shared" si="64"/>
        <v>3.9169611975892669</v>
      </c>
      <c r="AF75" s="63">
        <f t="shared" si="64"/>
        <v>3.1621360384916627E-2</v>
      </c>
      <c r="AG75" s="29">
        <f t="shared" si="64"/>
        <v>3.3478629570823973E-3</v>
      </c>
      <c r="AI75" s="62">
        <f t="shared" ref="AI75:AW75" si="65">AI35*0.6557649</f>
        <v>4.6327516465380416</v>
      </c>
      <c r="AJ75" s="63">
        <f t="shared" si="65"/>
        <v>9.7683026810288315E-2</v>
      </c>
      <c r="AK75" s="63">
        <f t="shared" si="65"/>
        <v>3.0371580683458785</v>
      </c>
      <c r="AL75" s="63">
        <f t="shared" si="65"/>
        <v>9.2896890247218963E-2</v>
      </c>
      <c r="AM75" s="29">
        <f t="shared" si="65"/>
        <v>9.4200000000000002E-4</v>
      </c>
      <c r="AN75" s="62">
        <f t="shared" si="65"/>
        <v>2.5866338340259039</v>
      </c>
      <c r="AO75" s="63">
        <f t="shared" si="65"/>
        <v>0.11673243873867779</v>
      </c>
      <c r="AP75" s="63">
        <f t="shared" si="65"/>
        <v>1.7361628676001752</v>
      </c>
      <c r="AQ75" s="63">
        <f t="shared" si="65"/>
        <v>4.4874124546516993E-2</v>
      </c>
      <c r="AR75" s="29">
        <f t="shared" si="65"/>
        <v>1.47E-4</v>
      </c>
      <c r="AS75" s="62">
        <f t="shared" si="65"/>
        <v>0.39332054204511235</v>
      </c>
      <c r="AT75" s="63">
        <f t="shared" si="65"/>
        <v>6.8747473578756893E-2</v>
      </c>
      <c r="AU75" s="63">
        <f t="shared" si="65"/>
        <v>0.63964515461365645</v>
      </c>
      <c r="AV75" s="63">
        <f t="shared" si="65"/>
        <v>0.28892512977128559</v>
      </c>
      <c r="AW75" s="29">
        <f t="shared" si="65"/>
        <v>8.1499999999999997E-4</v>
      </c>
      <c r="AX75" s="260"/>
    </row>
    <row r="76" spans="2:50" s="63" customFormat="1" x14ac:dyDescent="0.25">
      <c r="B76" s="282"/>
      <c r="C76" s="62">
        <f t="shared" ref="C76:Q76" si="66">C36*0.550963</f>
        <v>0.698150115818989</v>
      </c>
      <c r="D76" s="63">
        <f t="shared" si="66"/>
        <v>1.4118937838070689</v>
      </c>
      <c r="E76" s="63">
        <f t="shared" si="66"/>
        <v>2.2663038831057416</v>
      </c>
      <c r="F76" s="63">
        <f t="shared" si="66"/>
        <v>0.23166219101500601</v>
      </c>
      <c r="G76" s="29">
        <f t="shared" si="66"/>
        <v>7.0607036569735451E-2</v>
      </c>
      <c r="H76" s="62">
        <f t="shared" si="66"/>
        <v>0.8764605959372187</v>
      </c>
      <c r="I76" s="63">
        <f t="shared" si="66"/>
        <v>0.50454569245974656</v>
      </c>
      <c r="J76" s="63">
        <f t="shared" si="66"/>
        <v>5.0077061264566778</v>
      </c>
      <c r="K76" s="63">
        <f t="shared" si="66"/>
        <v>0.22425273819278801</v>
      </c>
      <c r="L76" s="29">
        <f t="shared" si="66"/>
        <v>3.4468061448257772E-2</v>
      </c>
      <c r="M76" s="62">
        <f t="shared" si="66"/>
        <v>1.2012612165063237</v>
      </c>
      <c r="N76" s="63">
        <f t="shared" si="66"/>
        <v>0.13071769396572386</v>
      </c>
      <c r="O76" s="63">
        <f t="shared" si="66"/>
        <v>0.80978530383264369</v>
      </c>
      <c r="P76" s="63">
        <f t="shared" si="66"/>
        <v>0.42137073274233922</v>
      </c>
      <c r="Q76" s="29">
        <f t="shared" si="66"/>
        <v>7.6046787605598132E-2</v>
      </c>
      <c r="S76" s="62">
        <f t="shared" ref="S76:AG76" si="67">S36*1.5013734</f>
        <v>0.35556514220501328</v>
      </c>
      <c r="T76" s="63">
        <f t="shared" si="67"/>
        <v>4.0252880509509828E-2</v>
      </c>
      <c r="U76" s="63">
        <f t="shared" si="67"/>
        <v>0.44760557256399269</v>
      </c>
      <c r="V76" s="63">
        <f t="shared" si="67"/>
        <v>0.32844473845715594</v>
      </c>
      <c r="W76" s="29">
        <f t="shared" si="67"/>
        <v>2.5420534501825645E-2</v>
      </c>
      <c r="X76" s="62">
        <f t="shared" si="67"/>
        <v>1.3456839470765862</v>
      </c>
      <c r="Y76" s="63">
        <f t="shared" si="67"/>
        <v>5.9933789639975289E-2</v>
      </c>
      <c r="Z76" s="63">
        <f t="shared" si="67"/>
        <v>2.8334608128666576</v>
      </c>
      <c r="AA76" s="63">
        <f t="shared" si="67"/>
        <v>0.33461928971109167</v>
      </c>
      <c r="AB76" s="29">
        <f t="shared" si="67"/>
        <v>5.6384350459834934E-2</v>
      </c>
      <c r="AC76" s="62">
        <f t="shared" si="67"/>
        <v>4.6914888107307329</v>
      </c>
      <c r="AD76" s="63">
        <f t="shared" si="67"/>
        <v>0.73072714597541277</v>
      </c>
      <c r="AE76" s="63">
        <f t="shared" si="67"/>
        <v>1.0235956297520188</v>
      </c>
      <c r="AF76" s="63">
        <f t="shared" si="67"/>
        <v>0.12804915686777987</v>
      </c>
      <c r="AG76" s="29">
        <f t="shared" si="67"/>
        <v>5.0280790452471184E-2</v>
      </c>
      <c r="AI76" s="62">
        <f t="shared" ref="AI76:AW76" si="68">AI36*0.6557649</f>
        <v>0.82651440886021887</v>
      </c>
      <c r="AJ76" s="63">
        <f t="shared" si="68"/>
        <v>1.230896994345122</v>
      </c>
      <c r="AK76" s="63">
        <f t="shared" si="68"/>
        <v>2.3263188720325552</v>
      </c>
      <c r="AL76" s="63">
        <f t="shared" si="68"/>
        <v>0.15346273269331856</v>
      </c>
      <c r="AM76" s="29">
        <f t="shared" si="68"/>
        <v>1.3472E-2</v>
      </c>
      <c r="AN76" s="62">
        <f t="shared" si="68"/>
        <v>1.8671303777064279</v>
      </c>
      <c r="AO76" s="63">
        <f t="shared" si="68"/>
        <v>0.11618185587537146</v>
      </c>
      <c r="AP76" s="63">
        <f t="shared" si="68"/>
        <v>5.2389344857737141</v>
      </c>
      <c r="AQ76" s="63">
        <f t="shared" si="68"/>
        <v>6.0197290594493059E-2</v>
      </c>
      <c r="AR76" s="29">
        <f t="shared" si="68"/>
        <v>2.7500000000000002E-4</v>
      </c>
      <c r="AS76" s="62">
        <f t="shared" si="68"/>
        <v>1.1307259095837912</v>
      </c>
      <c r="AT76" s="63">
        <f t="shared" si="68"/>
        <v>0.11964939131797861</v>
      </c>
      <c r="AU76" s="63">
        <f t="shared" si="68"/>
        <v>0.81359983304682726</v>
      </c>
      <c r="AV76" s="63">
        <f t="shared" si="68"/>
        <v>0.15530169354593265</v>
      </c>
      <c r="AW76" s="29">
        <f t="shared" si="68"/>
        <v>1.9460000000000002E-3</v>
      </c>
      <c r="AX76" s="260"/>
    </row>
    <row r="77" spans="2:50" s="63" customFormat="1" x14ac:dyDescent="0.25">
      <c r="B77" s="282"/>
      <c r="C77" s="62">
        <f t="shared" ref="C77:Q77" si="69">C37*0.550963</f>
        <v>2.9855798457549034</v>
      </c>
      <c r="D77" s="63">
        <f t="shared" si="69"/>
        <v>0.2640652630959604</v>
      </c>
      <c r="E77" s="63">
        <f t="shared" si="69"/>
        <v>0.4743489517576206</v>
      </c>
      <c r="F77" s="63">
        <f t="shared" si="69"/>
        <v>8.3927600603827854E-2</v>
      </c>
      <c r="G77" s="29">
        <f t="shared" si="69"/>
        <v>1.5828121273189086E-2</v>
      </c>
      <c r="H77" s="62">
        <f t="shared" si="69"/>
        <v>1.5259377639013267</v>
      </c>
      <c r="I77" s="63">
        <f t="shared" si="69"/>
        <v>0.4374119243686409</v>
      </c>
      <c r="J77" s="63">
        <f t="shared" si="69"/>
        <v>1.3310148378904876</v>
      </c>
      <c r="K77" s="63">
        <f t="shared" si="69"/>
        <v>4.0789299976048243E-2</v>
      </c>
      <c r="L77" s="29">
        <f t="shared" si="69"/>
        <v>8.41843379093077E-3</v>
      </c>
      <c r="M77" s="62">
        <f t="shared" si="69"/>
        <v>2.3064753496146184</v>
      </c>
      <c r="N77" s="63">
        <f t="shared" si="69"/>
        <v>0.60225652567484478</v>
      </c>
      <c r="O77" s="63">
        <f t="shared" si="69"/>
        <v>0.85057421355358354</v>
      </c>
      <c r="P77" s="63">
        <f t="shared" si="69"/>
        <v>0.30818664431197107</v>
      </c>
      <c r="Q77" s="29">
        <f t="shared" si="69"/>
        <v>4.3094231682668696E-2</v>
      </c>
      <c r="S77" s="62">
        <f t="shared" ref="S77:AG77" si="70">S37*1.5013734</f>
        <v>1.8634979803664034E-2</v>
      </c>
      <c r="T77" s="63">
        <f t="shared" si="70"/>
        <v>2.9156689012229051E-2</v>
      </c>
      <c r="U77" s="63">
        <f t="shared" si="70"/>
        <v>0.56092660149599782</v>
      </c>
      <c r="V77" s="63">
        <f t="shared" si="70"/>
        <v>0.80864701245686532</v>
      </c>
      <c r="W77" s="29">
        <f t="shared" si="70"/>
        <v>8.1994102804650772E-3</v>
      </c>
      <c r="X77" s="62">
        <f t="shared" si="70"/>
        <v>7.3899210903122889E-2</v>
      </c>
      <c r="Y77" s="63">
        <f t="shared" si="70"/>
        <v>6.4250455186652719E-2</v>
      </c>
      <c r="Z77" s="63">
        <f t="shared" si="70"/>
        <v>0.36547135715680834</v>
      </c>
      <c r="AA77" s="63">
        <f t="shared" si="70"/>
        <v>2.7600364316964488E-2</v>
      </c>
      <c r="AB77" s="29">
        <f t="shared" si="70"/>
        <v>2.1230231383285985E-2</v>
      </c>
      <c r="AC77" s="62">
        <f t="shared" si="70"/>
        <v>8.7614557960092446E-2</v>
      </c>
      <c r="AD77" s="63">
        <f t="shared" si="70"/>
        <v>0.23259433035365609</v>
      </c>
      <c r="AE77" s="63">
        <f t="shared" si="70"/>
        <v>6.146434694114431</v>
      </c>
      <c r="AF77" s="63">
        <f t="shared" si="70"/>
        <v>0.17262079030937547</v>
      </c>
      <c r="AG77" s="29">
        <f t="shared" si="70"/>
        <v>3.3708958933980751E-2</v>
      </c>
      <c r="AI77" s="62">
        <f t="shared" ref="AI77:AW77" si="71">AI37*0.6557649</f>
        <v>4.7651832468303397</v>
      </c>
      <c r="AJ77" s="63">
        <f t="shared" si="71"/>
        <v>0.23010858933657799</v>
      </c>
      <c r="AK77" s="63">
        <f t="shared" si="71"/>
        <v>0.86529855626869667</v>
      </c>
      <c r="AL77" s="63">
        <f t="shared" si="71"/>
        <v>1.1496005762068575E-2</v>
      </c>
      <c r="AM77" s="29">
        <f t="shared" si="71"/>
        <v>1.227E-3</v>
      </c>
      <c r="AN77" s="62">
        <f t="shared" si="71"/>
        <v>2.9808120828758464</v>
      </c>
      <c r="AO77" s="63">
        <f t="shared" si="71"/>
        <v>0.45681566182462691</v>
      </c>
      <c r="AP77" s="63">
        <f t="shared" si="71"/>
        <v>1.0242891744457336</v>
      </c>
      <c r="AQ77" s="63">
        <f t="shared" si="71"/>
        <v>1.4708819109262694E-2</v>
      </c>
      <c r="AR77" s="29">
        <f t="shared" si="71"/>
        <v>5.6899999999999995E-4</v>
      </c>
      <c r="AS77" s="62">
        <f t="shared" si="71"/>
        <v>2.2878449375526837</v>
      </c>
      <c r="AT77" s="63">
        <f t="shared" si="71"/>
        <v>0.38495631370707384</v>
      </c>
      <c r="AU77" s="63">
        <f t="shared" si="71"/>
        <v>0.41480243325831812</v>
      </c>
      <c r="AV77" s="63">
        <f t="shared" si="71"/>
        <v>8.2367523707496892E-2</v>
      </c>
      <c r="AW77" s="29">
        <f t="shared" si="71"/>
        <v>1.7789999999999998E-3</v>
      </c>
      <c r="AX77" s="260"/>
    </row>
    <row r="78" spans="2:50" s="63" customFormat="1" x14ac:dyDescent="0.25">
      <c r="B78" s="282"/>
      <c r="C78" s="62">
        <f>C38*0.550963</f>
        <v>1.0000575311901916</v>
      </c>
      <c r="E78" s="63">
        <f t="shared" ref="E78:L78" si="72">E38*0.550963</f>
        <v>0.77176813381448561</v>
      </c>
      <c r="F78" s="63">
        <f t="shared" si="72"/>
        <v>7.3502413398697355E-2</v>
      </c>
      <c r="G78" s="29">
        <f t="shared" si="72"/>
        <v>0.10480931703743167</v>
      </c>
      <c r="H78" s="62">
        <f t="shared" si="72"/>
        <v>0.91379737811813289</v>
      </c>
      <c r="I78" s="63">
        <f t="shared" si="72"/>
        <v>0.59408800754368363</v>
      </c>
      <c r="J78" s="63">
        <f t="shared" si="72"/>
        <v>1.1909656970470666</v>
      </c>
      <c r="K78" s="63">
        <f t="shared" si="72"/>
        <v>0.75207484697904581</v>
      </c>
      <c r="L78" s="29">
        <f t="shared" si="72"/>
        <v>5.6576026617100636E-2</v>
      </c>
      <c r="M78" s="62"/>
      <c r="O78" s="63">
        <f t="shared" ref="O78:Q79" si="73">O38*0.550963</f>
        <v>1.2322261763031701</v>
      </c>
      <c r="P78" s="63">
        <f t="shared" si="73"/>
        <v>3.9145072349386585E-2</v>
      </c>
      <c r="Q78" s="29">
        <f t="shared" si="73"/>
        <v>5.6468628183135201E-2</v>
      </c>
      <c r="S78" s="62">
        <f t="shared" ref="S78:AC78" si="74">S38*1.5013734</f>
        <v>1.5784343299194748E-2</v>
      </c>
      <c r="T78" s="63">
        <f t="shared" si="74"/>
        <v>0.26381290238978433</v>
      </c>
      <c r="U78" s="63">
        <f t="shared" si="74"/>
        <v>0.57576644859400938</v>
      </c>
      <c r="V78" s="63">
        <f t="shared" si="74"/>
        <v>0.53578199937684146</v>
      </c>
      <c r="W78" s="29">
        <f t="shared" si="74"/>
        <v>4.7066264315714018E-4</v>
      </c>
      <c r="X78" s="62">
        <f t="shared" si="74"/>
        <v>0.53501171403035497</v>
      </c>
      <c r="Y78" s="63">
        <f t="shared" si="74"/>
        <v>0.77479355525727822</v>
      </c>
      <c r="Z78" s="63">
        <f t="shared" si="74"/>
        <v>1.2265999073004632</v>
      </c>
      <c r="AA78" s="63">
        <f t="shared" si="74"/>
        <v>2.9501276404161503E-2</v>
      </c>
      <c r="AB78" s="29">
        <f t="shared" si="74"/>
        <v>1.8515560207661225E-2</v>
      </c>
      <c r="AC78" s="62">
        <f t="shared" si="74"/>
        <v>2.7849658890102647</v>
      </c>
      <c r="AE78" s="63">
        <f>AE38*1.5013734</f>
        <v>1.4860785740515337</v>
      </c>
      <c r="AF78" s="63">
        <f>AF38*1.5013734</f>
        <v>1.3796357406582173E-2</v>
      </c>
      <c r="AG78" s="29"/>
      <c r="AI78" s="62">
        <f>AI38*0.6557649</f>
        <v>0.69137269247690869</v>
      </c>
      <c r="AK78" s="63">
        <f t="shared" ref="AK78:AR78" si="75">AK38*0.6557649</f>
        <v>0.7470778311417422</v>
      </c>
      <c r="AL78" s="63">
        <f t="shared" si="75"/>
        <v>3.5521920536830009E-2</v>
      </c>
      <c r="AM78" s="29">
        <f t="shared" si="75"/>
        <v>3.4499999999999998E-4</v>
      </c>
      <c r="AN78" s="62">
        <f t="shared" si="75"/>
        <v>1.2765148391426719</v>
      </c>
      <c r="AO78" s="63">
        <f t="shared" si="75"/>
        <v>0.56424141626499491</v>
      </c>
      <c r="AP78" s="63">
        <f t="shared" si="75"/>
        <v>0.87769135902049777</v>
      </c>
      <c r="AQ78" s="63">
        <f t="shared" si="75"/>
        <v>0.53920432980253785</v>
      </c>
      <c r="AR78" s="29">
        <f t="shared" si="75"/>
        <v>1.049E-3</v>
      </c>
      <c r="AS78" s="62"/>
      <c r="AU78" s="63">
        <f t="shared" ref="AU78:AW79" si="76">AU38*0.6557649</f>
        <v>1.1310812413393387</v>
      </c>
      <c r="AV78" s="63">
        <f t="shared" si="76"/>
        <v>1.3321884736014823E-2</v>
      </c>
      <c r="AW78" s="29">
        <f t="shared" si="76"/>
        <v>1.678E-3</v>
      </c>
      <c r="AX78" s="260"/>
    </row>
    <row r="79" spans="2:50" s="63" customFormat="1" x14ac:dyDescent="0.25">
      <c r="B79" s="282"/>
      <c r="C79" s="62">
        <f>C39*0.550963</f>
        <v>1.2597824899383832</v>
      </c>
      <c r="E79" s="63">
        <f>E39*0.550963</f>
        <v>1.7928812227145954</v>
      </c>
      <c r="F79" s="63">
        <f>F39*0.550963</f>
        <v>0.52142899246176788</v>
      </c>
      <c r="G79" s="29"/>
      <c r="H79" s="62"/>
      <c r="I79" s="63">
        <f t="shared" ref="I79:L80" si="77">I39*0.550963</f>
        <v>0.15377670860809589</v>
      </c>
      <c r="J79" s="63">
        <f t="shared" si="77"/>
        <v>3.4173544213781648</v>
      </c>
      <c r="K79" s="63">
        <f t="shared" si="77"/>
        <v>0.18967600381101762</v>
      </c>
      <c r="L79" s="29">
        <f t="shared" si="77"/>
        <v>0.13701293594166306</v>
      </c>
      <c r="M79" s="62"/>
      <c r="O79" s="63">
        <f t="shared" si="73"/>
        <v>2.6866632998723889</v>
      </c>
      <c r="P79" s="63">
        <f t="shared" si="73"/>
        <v>5.5408629984106068E-2</v>
      </c>
      <c r="Q79" s="29">
        <f t="shared" si="73"/>
        <v>0.10485018695076596</v>
      </c>
      <c r="S79" s="62">
        <f>S39*1.5013734</f>
        <v>5.6154063333321798E-2</v>
      </c>
      <c r="U79" s="63">
        <f>U39*1.5013734</f>
        <v>0.40399586253296443</v>
      </c>
      <c r="V79" s="63">
        <f>V39*1.5013734</f>
        <v>0.44411888451131881</v>
      </c>
      <c r="W79" s="29"/>
      <c r="X79" s="62">
        <f>X39*1.5013734</f>
        <v>7.7773856399259017E-2</v>
      </c>
      <c r="Y79" s="63">
        <f>Y39*1.5013734</f>
        <v>5.6580346358648857E-2</v>
      </c>
      <c r="Z79" s="63">
        <f>Z39*1.5013734</f>
        <v>1.1743475256185092</v>
      </c>
      <c r="AB79" s="29">
        <f>AB39*1.5013734</f>
        <v>9.613378050223706E-3</v>
      </c>
      <c r="AC79" s="62">
        <f>AC39*1.5013734</f>
        <v>3.2395338493213535</v>
      </c>
      <c r="AE79" s="63">
        <f>AE39*1.5013734</f>
        <v>1.515843045139051</v>
      </c>
      <c r="AF79" s="63">
        <f>AF39*1.5013734</f>
        <v>0.13818660228682245</v>
      </c>
      <c r="AG79" s="29"/>
      <c r="AI79" s="62">
        <f>AI39*0.6557649</f>
        <v>0.94998356424237951</v>
      </c>
      <c r="AK79" s="63">
        <f>AK39*0.6557649</f>
        <v>3.2870496629750696</v>
      </c>
      <c r="AL79" s="63">
        <f>AL39*0.6557649</f>
        <v>0.40418096975145512</v>
      </c>
      <c r="AM79" s="29"/>
      <c r="AN79" s="62"/>
      <c r="AO79" s="63">
        <f t="shared" ref="AO79:AR80" si="78">AO39*0.6557649</f>
        <v>7.2741493251266054E-2</v>
      </c>
      <c r="AP79" s="63">
        <f t="shared" si="78"/>
        <v>3.846246646432363</v>
      </c>
      <c r="AQ79" s="63">
        <f t="shared" si="78"/>
        <v>3.7399325428308719E-2</v>
      </c>
      <c r="AR79" s="29">
        <f t="shared" si="78"/>
        <v>4.0000000000000002E-4</v>
      </c>
      <c r="AS79" s="62"/>
      <c r="AU79" s="63">
        <f t="shared" si="76"/>
        <v>3.1189013154916538</v>
      </c>
      <c r="AV79" s="63">
        <f t="shared" si="76"/>
        <v>2.0624492854702449E-2</v>
      </c>
      <c r="AW79" s="29">
        <f t="shared" si="76"/>
        <v>1.176E-3</v>
      </c>
      <c r="AX79" s="260"/>
    </row>
    <row r="80" spans="2:50" s="63" customFormat="1" x14ac:dyDescent="0.25">
      <c r="B80" s="282"/>
      <c r="C80" s="62"/>
      <c r="E80" s="63">
        <f>E40*0.550963</f>
        <v>1.4186732485843918</v>
      </c>
      <c r="F80" s="63">
        <f>F40*0.550963</f>
        <v>0.51505351814447842</v>
      </c>
      <c r="G80" s="29"/>
      <c r="H80" s="62"/>
      <c r="I80" s="63">
        <f t="shared" si="77"/>
        <v>0.38402711688891733</v>
      </c>
      <c r="J80" s="63">
        <f t="shared" si="77"/>
        <v>5.4133000358185006</v>
      </c>
      <c r="K80" s="63">
        <f t="shared" si="77"/>
        <v>0.67960566666666611</v>
      </c>
      <c r="L80" s="29">
        <f t="shared" si="77"/>
        <v>0.160743831381951</v>
      </c>
      <c r="M80" s="62"/>
      <c r="O80" s="63">
        <f>O40*0.550963</f>
        <v>3.9461112424194638</v>
      </c>
      <c r="Q80" s="29"/>
      <c r="S80" s="62">
        <f>S40*1.5013734</f>
        <v>0.7409185179438178</v>
      </c>
      <c r="U80" s="63">
        <f>U40*1.5013734</f>
        <v>0.83909819496537164</v>
      </c>
      <c r="W80" s="29"/>
      <c r="X80" s="62"/>
      <c r="Z80" s="63">
        <f>Z40*1.5013734</f>
        <v>1.4633845324349408</v>
      </c>
      <c r="AB80" s="29"/>
      <c r="AC80" s="62">
        <f>AC40*1.5013734</f>
        <v>0.60505437988202315</v>
      </c>
      <c r="AE80" s="63">
        <f>AE40*1.5013734</f>
        <v>2.5055873418267809</v>
      </c>
      <c r="AG80" s="29"/>
      <c r="AI80" s="62"/>
      <c r="AK80" s="63">
        <f>AK40*0.6557649</f>
        <v>1.343081674760003</v>
      </c>
      <c r="AL80" s="63">
        <f>AL40*0.6557649</f>
        <v>0.41406907017629607</v>
      </c>
      <c r="AM80" s="29"/>
      <c r="AN80" s="62"/>
      <c r="AO80" s="63">
        <f t="shared" si="78"/>
        <v>0.37077593387263852</v>
      </c>
      <c r="AP80" s="63">
        <f t="shared" si="78"/>
        <v>4.6658694228663871</v>
      </c>
      <c r="AQ80" s="63">
        <f t="shared" si="78"/>
        <v>0.24017309862367445</v>
      </c>
      <c r="AR80" s="29">
        <f t="shared" si="78"/>
        <v>3.3300000000000002E-4</v>
      </c>
      <c r="AS80" s="62"/>
      <c r="AU80" s="63">
        <f>AU40*0.6557649</f>
        <v>5.3507550403507462</v>
      </c>
      <c r="AW80" s="29"/>
      <c r="AX80" s="260"/>
    </row>
    <row r="81" spans="2:50" s="63" customFormat="1" x14ac:dyDescent="0.25">
      <c r="B81" s="282"/>
      <c r="C81" s="62"/>
      <c r="E81" s="63">
        <f t="shared" ref="E81:E86" si="79">E41*0.550963</f>
        <v>3.6727459350649352</v>
      </c>
      <c r="G81" s="29"/>
      <c r="H81" s="62"/>
      <c r="J81" s="63">
        <f>J41*0.550963</f>
        <v>0.23959551208229335</v>
      </c>
      <c r="K81" s="63">
        <f>K41*0.550963</f>
        <v>0.50424449274872618</v>
      </c>
      <c r="L81" s="29"/>
      <c r="M81" s="62"/>
      <c r="O81" s="63">
        <f>O41*0.550963</f>
        <v>1.0605292468562248</v>
      </c>
      <c r="Q81" s="29"/>
      <c r="S81" s="73"/>
      <c r="T81" s="74"/>
      <c r="U81" s="74">
        <f>U41*1.5013734</f>
        <v>0.95720813880991507</v>
      </c>
      <c r="V81" s="74"/>
      <c r="W81" s="30"/>
      <c r="X81" s="73"/>
      <c r="Y81" s="74"/>
      <c r="Z81" s="74">
        <f>Z41*1.5013734</f>
        <v>1.5893695660015714</v>
      </c>
      <c r="AA81" s="74"/>
      <c r="AB81" s="30"/>
      <c r="AC81" s="73"/>
      <c r="AD81" s="74"/>
      <c r="AE81" s="74"/>
      <c r="AF81" s="74"/>
      <c r="AG81" s="30"/>
      <c r="AI81" s="62"/>
      <c r="AK81" s="63">
        <f t="shared" ref="AK81:AK86" si="80">AK41*0.6557649</f>
        <v>3.3795346320346327</v>
      </c>
      <c r="AM81" s="29"/>
      <c r="AN81" s="62"/>
      <c r="AP81" s="63">
        <f>AP41*0.6557649</f>
        <v>0.10099024154432353</v>
      </c>
      <c r="AQ81" s="63">
        <f>AQ41*0.6557649</f>
        <v>0.60162623261596404</v>
      </c>
      <c r="AR81" s="29"/>
      <c r="AS81" s="62"/>
      <c r="AU81" s="63">
        <f>AU41*0.6557649</f>
        <v>1.1259519462169734</v>
      </c>
      <c r="AW81" s="29"/>
      <c r="AX81" s="260"/>
    </row>
    <row r="82" spans="2:50" s="63" customFormat="1" x14ac:dyDescent="0.25">
      <c r="B82" s="282"/>
      <c r="C82" s="62"/>
      <c r="E82" s="63">
        <f t="shared" si="79"/>
        <v>1.0265554081874324</v>
      </c>
      <c r="G82" s="29"/>
      <c r="H82" s="62"/>
      <c r="J82" s="63">
        <f t="shared" ref="J82:J87" si="81">J42*0.550963</f>
        <v>1.6503826033193949</v>
      </c>
      <c r="L82" s="29"/>
      <c r="M82" s="62"/>
      <c r="O82" s="63">
        <f>O42*0.550963</f>
        <v>1.0305170496335092</v>
      </c>
      <c r="Q82" s="29"/>
      <c r="AI82" s="62"/>
      <c r="AK82" s="63">
        <f t="shared" si="80"/>
        <v>1.6116037765846325</v>
      </c>
      <c r="AM82" s="29"/>
      <c r="AN82" s="62"/>
      <c r="AP82" s="63">
        <f t="shared" ref="AP82:AP87" si="82">AP42*0.6557649</f>
        <v>2.2282565218671064</v>
      </c>
      <c r="AR82" s="29"/>
      <c r="AS82" s="62"/>
      <c r="AU82" s="63">
        <f>AU42*0.6557649</f>
        <v>0.81709450732126454</v>
      </c>
      <c r="AW82" s="29"/>
      <c r="AX82" s="260"/>
    </row>
    <row r="83" spans="2:50" s="63" customFormat="1" x14ac:dyDescent="0.25">
      <c r="B83" s="282"/>
      <c r="C83" s="62"/>
      <c r="E83" s="63">
        <f t="shared" si="79"/>
        <v>5.4402801471400171</v>
      </c>
      <c r="G83" s="29"/>
      <c r="H83" s="62"/>
      <c r="J83" s="63">
        <f t="shared" si="81"/>
        <v>1.2357323214126519</v>
      </c>
      <c r="L83" s="29"/>
      <c r="M83" s="62"/>
      <c r="O83" s="63">
        <f>O43*0.550963</f>
        <v>5.3882632873562324</v>
      </c>
      <c r="Q83" s="29"/>
      <c r="AI83" s="62"/>
      <c r="AK83" s="63">
        <f t="shared" si="80"/>
        <v>7.0770018094446705</v>
      </c>
      <c r="AM83" s="29"/>
      <c r="AN83" s="62"/>
      <c r="AP83" s="63">
        <f t="shared" si="82"/>
        <v>1.1463685424176455</v>
      </c>
      <c r="AR83" s="29"/>
      <c r="AS83" s="62"/>
      <c r="AU83" s="63">
        <f>AU43*0.6557649</f>
        <v>6.3537458369626929</v>
      </c>
      <c r="AW83" s="29"/>
      <c r="AX83" s="260"/>
    </row>
    <row r="84" spans="2:50" s="63" customFormat="1" x14ac:dyDescent="0.25">
      <c r="B84" s="282"/>
      <c r="C84" s="62"/>
      <c r="E84" s="63">
        <f t="shared" si="79"/>
        <v>1.9838894437672816</v>
      </c>
      <c r="G84" s="29"/>
      <c r="H84" s="62"/>
      <c r="J84" s="63">
        <f t="shared" si="81"/>
        <v>3.3816658137628601</v>
      </c>
      <c r="L84" s="29"/>
      <c r="M84" s="62"/>
      <c r="Q84" s="29"/>
      <c r="AI84" s="62"/>
      <c r="AK84" s="63">
        <f t="shared" si="80"/>
        <v>1.5945295189879067</v>
      </c>
      <c r="AM84" s="29"/>
      <c r="AN84" s="62"/>
      <c r="AP84" s="63">
        <f t="shared" si="82"/>
        <v>1.9410220307352961</v>
      </c>
      <c r="AR84" s="29"/>
      <c r="AS84" s="62"/>
      <c r="AW84" s="29"/>
      <c r="AX84" s="260"/>
    </row>
    <row r="85" spans="2:50" s="63" customFormat="1" x14ac:dyDescent="0.25">
      <c r="B85" s="282"/>
      <c r="C85" s="62"/>
      <c r="E85" s="63">
        <f t="shared" si="79"/>
        <v>2.1048551440968577</v>
      </c>
      <c r="G85" s="29"/>
      <c r="H85" s="62"/>
      <c r="J85" s="63">
        <f t="shared" si="81"/>
        <v>5.1974003023084245</v>
      </c>
      <c r="L85" s="29"/>
      <c r="M85" s="62"/>
      <c r="Q85" s="29"/>
      <c r="AI85" s="62"/>
      <c r="AK85" s="63">
        <f t="shared" si="80"/>
        <v>3.5341420557652494</v>
      </c>
      <c r="AM85" s="29"/>
      <c r="AN85" s="62"/>
      <c r="AP85" s="63">
        <f t="shared" si="82"/>
        <v>5.0748735146757884</v>
      </c>
      <c r="AR85" s="29"/>
      <c r="AS85" s="62"/>
      <c r="AW85" s="29"/>
      <c r="AX85" s="260"/>
    </row>
    <row r="86" spans="2:50" s="63" customFormat="1" x14ac:dyDescent="0.25">
      <c r="B86" s="282"/>
      <c r="C86" s="62"/>
      <c r="E86" s="63">
        <f t="shared" si="79"/>
        <v>2.0091175572493341</v>
      </c>
      <c r="G86" s="29"/>
      <c r="H86" s="62"/>
      <c r="J86" s="63">
        <f t="shared" si="81"/>
        <v>1.8836862948808539</v>
      </c>
      <c r="L86" s="29"/>
      <c r="M86" s="62"/>
      <c r="Q86" s="29"/>
      <c r="AI86" s="62"/>
      <c r="AK86" s="63">
        <f t="shared" si="80"/>
        <v>2.6963095811401563</v>
      </c>
      <c r="AM86" s="29"/>
      <c r="AN86" s="62"/>
      <c r="AP86" s="63">
        <f t="shared" si="82"/>
        <v>1.7066154589130271</v>
      </c>
      <c r="AR86" s="29"/>
      <c r="AS86" s="62"/>
      <c r="AW86" s="29"/>
      <c r="AX86" s="260"/>
    </row>
    <row r="87" spans="2:50" s="63" customFormat="1" x14ac:dyDescent="0.25">
      <c r="B87" s="282"/>
      <c r="C87" s="73"/>
      <c r="D87" s="74"/>
      <c r="E87" s="74"/>
      <c r="F87" s="74"/>
      <c r="G87" s="30"/>
      <c r="H87" s="73"/>
      <c r="I87" s="74"/>
      <c r="J87" s="74">
        <f t="shared" si="81"/>
        <v>0.54153000314159971</v>
      </c>
      <c r="K87" s="74"/>
      <c r="L87" s="30"/>
      <c r="M87" s="73"/>
      <c r="N87" s="74"/>
      <c r="O87" s="74"/>
      <c r="P87" s="74"/>
      <c r="Q87" s="30"/>
      <c r="AI87" s="73"/>
      <c r="AJ87" s="74"/>
      <c r="AK87" s="74"/>
      <c r="AL87" s="74"/>
      <c r="AM87" s="30"/>
      <c r="AN87" s="73"/>
      <c r="AO87" s="74"/>
      <c r="AP87" s="74">
        <f t="shared" si="82"/>
        <v>0.62401646088577245</v>
      </c>
      <c r="AQ87" s="74"/>
      <c r="AR87" s="30"/>
      <c r="AS87" s="73"/>
      <c r="AT87" s="74"/>
      <c r="AU87" s="74"/>
      <c r="AV87" s="74"/>
      <c r="AW87" s="30"/>
      <c r="AX87" s="260"/>
    </row>
    <row r="88" spans="2:50" s="63" customFormat="1" ht="15.75" thickBot="1" x14ac:dyDescent="0.3">
      <c r="B88" s="285"/>
      <c r="C88" s="246"/>
      <c r="D88" s="246"/>
      <c r="E88" s="246"/>
      <c r="F88" s="246"/>
      <c r="G88" s="246"/>
      <c r="H88" s="246"/>
      <c r="I88" s="246"/>
      <c r="J88" s="246"/>
      <c r="K88" s="246"/>
      <c r="L88" s="246"/>
      <c r="M88" s="246"/>
      <c r="N88" s="246"/>
      <c r="O88" s="246"/>
      <c r="P88" s="246"/>
      <c r="Q88" s="246"/>
      <c r="R88" s="246"/>
      <c r="S88" s="246"/>
      <c r="T88" s="246"/>
      <c r="U88" s="246"/>
      <c r="V88" s="246"/>
      <c r="W88" s="246"/>
      <c r="X88" s="246"/>
      <c r="Y88" s="246"/>
      <c r="Z88" s="246"/>
      <c r="AA88" s="246"/>
      <c r="AB88" s="246"/>
      <c r="AC88" s="246"/>
      <c r="AD88" s="246"/>
      <c r="AE88" s="246"/>
      <c r="AF88" s="246"/>
      <c r="AG88" s="246"/>
      <c r="AH88" s="246"/>
      <c r="AI88" s="246"/>
      <c r="AJ88" s="246"/>
      <c r="AK88" s="246"/>
      <c r="AL88" s="246"/>
      <c r="AM88" s="246"/>
      <c r="AN88" s="246"/>
      <c r="AO88" s="246"/>
      <c r="AP88" s="246"/>
      <c r="AQ88" s="246"/>
      <c r="AR88" s="246"/>
      <c r="AS88" s="246"/>
      <c r="AT88" s="246"/>
      <c r="AU88" s="246"/>
      <c r="AV88" s="246"/>
      <c r="AW88" s="246"/>
      <c r="AX88" s="267"/>
    </row>
    <row r="89" spans="2:50" s="63" customFormat="1" x14ac:dyDescent="0.25">
      <c r="B89" s="134"/>
    </row>
    <row r="90" spans="2:50" s="63" customFormat="1" x14ac:dyDescent="0.25">
      <c r="B90" s="134"/>
    </row>
    <row r="91" spans="2:50" s="63" customFormat="1" x14ac:dyDescent="0.25">
      <c r="B91" s="134"/>
    </row>
    <row r="92" spans="2:50" s="63" customFormat="1" x14ac:dyDescent="0.25">
      <c r="B92" s="134"/>
    </row>
    <row r="93" spans="2:50" s="63" customFormat="1" x14ac:dyDescent="0.25">
      <c r="B93" s="134"/>
    </row>
    <row r="94" spans="2:50" s="63" customFormat="1" x14ac:dyDescent="0.25">
      <c r="B94" s="134"/>
    </row>
    <row r="95" spans="2:50" s="63" customFormat="1" x14ac:dyDescent="0.25">
      <c r="B95" s="134"/>
    </row>
    <row r="96" spans="2:50" s="63" customFormat="1" x14ac:dyDescent="0.25">
      <c r="B96" s="134"/>
    </row>
    <row r="97" spans="2:2" s="63" customFormat="1" x14ac:dyDescent="0.25">
      <c r="B97" s="134"/>
    </row>
    <row r="98" spans="2:2" s="63" customFormat="1" x14ac:dyDescent="0.25">
      <c r="B98" s="134"/>
    </row>
    <row r="99" spans="2:2" s="63" customFormat="1" x14ac:dyDescent="0.25">
      <c r="B99" s="134"/>
    </row>
    <row r="100" spans="2:2" s="63" customFormat="1" x14ac:dyDescent="0.25">
      <c r="B100" s="134"/>
    </row>
    <row r="101" spans="2:2" s="63" customFormat="1" x14ac:dyDescent="0.25">
      <c r="B101" s="134"/>
    </row>
    <row r="102" spans="2:2" s="63" customFormat="1" x14ac:dyDescent="0.25">
      <c r="B102" s="134"/>
    </row>
    <row r="103" spans="2:2" s="63" customFormat="1" x14ac:dyDescent="0.25">
      <c r="B103" s="134"/>
    </row>
    <row r="104" spans="2:2" s="63" customFormat="1" x14ac:dyDescent="0.25">
      <c r="B104" s="134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F1C0C-D91D-45F8-8476-25B67441A35F}">
  <dimension ref="B2:AB30"/>
  <sheetViews>
    <sheetView zoomScale="80" zoomScaleNormal="80" workbookViewId="0">
      <selection activeCell="AE35" sqref="AE35"/>
    </sheetView>
  </sheetViews>
  <sheetFormatPr defaultRowHeight="15" x14ac:dyDescent="0.25"/>
  <cols>
    <col min="11" max="11" width="13.42578125" customWidth="1"/>
    <col min="25" max="25" width="14.140625" customWidth="1"/>
  </cols>
  <sheetData>
    <row r="2" spans="2:28" ht="15.75" thickBot="1" x14ac:dyDescent="0.3"/>
    <row r="3" spans="2:28" ht="21.75" thickBot="1" x14ac:dyDescent="0.4">
      <c r="B3" s="248" t="s">
        <v>218</v>
      </c>
      <c r="T3" s="248" t="s">
        <v>219</v>
      </c>
    </row>
    <row r="4" spans="2:28" x14ac:dyDescent="0.25">
      <c r="B4" s="238"/>
      <c r="C4" s="239"/>
      <c r="D4" s="239"/>
      <c r="E4" s="239"/>
      <c r="F4" s="286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40"/>
      <c r="T4" s="238"/>
      <c r="U4" s="239"/>
      <c r="V4" s="239"/>
      <c r="W4" s="286"/>
      <c r="X4" s="239"/>
      <c r="Y4" s="239"/>
      <c r="Z4" s="239"/>
      <c r="AA4" s="286"/>
      <c r="AB4" s="240"/>
    </row>
    <row r="5" spans="2:28" x14ac:dyDescent="0.25">
      <c r="B5" s="241"/>
      <c r="C5" s="22"/>
      <c r="D5" s="5"/>
      <c r="E5" s="5" t="s">
        <v>2</v>
      </c>
      <c r="F5" s="5" t="s">
        <v>0</v>
      </c>
      <c r="G5" s="5" t="s">
        <v>131</v>
      </c>
      <c r="H5" s="5" t="s">
        <v>130</v>
      </c>
      <c r="I5" s="151" t="s">
        <v>133</v>
      </c>
      <c r="J5" s="34" t="s">
        <v>15</v>
      </c>
      <c r="K5" s="4"/>
      <c r="L5" s="5" t="s">
        <v>2</v>
      </c>
      <c r="M5" s="5" t="s">
        <v>0</v>
      </c>
      <c r="N5" s="5" t="s">
        <v>131</v>
      </c>
      <c r="O5" s="5" t="s">
        <v>130</v>
      </c>
      <c r="P5" s="151" t="s">
        <v>133</v>
      </c>
      <c r="Q5" s="34" t="s">
        <v>15</v>
      </c>
      <c r="R5" s="242"/>
      <c r="T5" s="241"/>
      <c r="U5" s="220"/>
      <c r="V5" s="147"/>
      <c r="W5" s="148" t="s">
        <v>52</v>
      </c>
      <c r="X5" s="148" t="s">
        <v>15</v>
      </c>
      <c r="Y5" s="147"/>
      <c r="Z5" s="148" t="s">
        <v>52</v>
      </c>
      <c r="AA5" s="149" t="s">
        <v>15</v>
      </c>
      <c r="AB5" s="242"/>
    </row>
    <row r="6" spans="2:28" x14ac:dyDescent="0.25">
      <c r="B6" s="241"/>
      <c r="C6" s="115" t="s">
        <v>19</v>
      </c>
      <c r="D6" s="147" t="s">
        <v>28</v>
      </c>
      <c r="E6" s="148">
        <v>68</v>
      </c>
      <c r="F6" s="148">
        <v>0</v>
      </c>
      <c r="G6" s="148">
        <v>1</v>
      </c>
      <c r="H6" s="148">
        <v>0</v>
      </c>
      <c r="I6" s="148">
        <v>59</v>
      </c>
      <c r="J6" s="149">
        <f>E6+F6+G6+H6</f>
        <v>69</v>
      </c>
      <c r="K6" s="152" t="s">
        <v>127</v>
      </c>
      <c r="L6" s="148">
        <v>22</v>
      </c>
      <c r="M6" s="148">
        <v>25</v>
      </c>
      <c r="N6" s="148">
        <v>24</v>
      </c>
      <c r="O6" s="148">
        <v>3</v>
      </c>
      <c r="P6" s="148">
        <v>9</v>
      </c>
      <c r="Q6" s="149">
        <f>L6+M6+N6+O6</f>
        <v>74</v>
      </c>
      <c r="R6" s="242"/>
      <c r="T6" s="241"/>
      <c r="U6" s="115" t="s">
        <v>19</v>
      </c>
      <c r="V6" s="147" t="s">
        <v>28</v>
      </c>
      <c r="W6" s="148">
        <v>50</v>
      </c>
      <c r="X6" s="148">
        <v>69</v>
      </c>
      <c r="Y6" s="152" t="s">
        <v>127</v>
      </c>
      <c r="Z6" s="148">
        <v>3</v>
      </c>
      <c r="AA6" s="149">
        <v>74</v>
      </c>
      <c r="AB6" s="242"/>
    </row>
    <row r="7" spans="2:28" x14ac:dyDescent="0.25">
      <c r="B7" s="241"/>
      <c r="C7" s="115" t="s">
        <v>20</v>
      </c>
      <c r="D7" s="147" t="s">
        <v>28</v>
      </c>
      <c r="E7" s="148">
        <v>30</v>
      </c>
      <c r="F7" s="148">
        <v>0</v>
      </c>
      <c r="G7" s="148">
        <v>1</v>
      </c>
      <c r="H7" s="148">
        <v>0</v>
      </c>
      <c r="I7" s="148">
        <v>24</v>
      </c>
      <c r="J7" s="149">
        <f>E7+F7+G7+H7</f>
        <v>31</v>
      </c>
      <c r="K7" s="152" t="s">
        <v>127</v>
      </c>
      <c r="L7" s="150">
        <v>11</v>
      </c>
      <c r="M7" s="148">
        <v>9</v>
      </c>
      <c r="N7" s="150">
        <v>11</v>
      </c>
      <c r="O7" s="150">
        <v>2</v>
      </c>
      <c r="P7" s="150">
        <v>4</v>
      </c>
      <c r="Q7" s="149">
        <f>L7+M7+N7+O7</f>
        <v>33</v>
      </c>
      <c r="R7" s="242"/>
      <c r="T7" s="241"/>
      <c r="U7" s="115" t="s">
        <v>20</v>
      </c>
      <c r="V7" s="147" t="s">
        <v>28</v>
      </c>
      <c r="W7" s="148">
        <v>24</v>
      </c>
      <c r="X7" s="148">
        <v>31</v>
      </c>
      <c r="Y7" s="152" t="s">
        <v>127</v>
      </c>
      <c r="Z7" s="148">
        <v>2</v>
      </c>
      <c r="AA7" s="149">
        <v>33</v>
      </c>
      <c r="AB7" s="242"/>
    </row>
    <row r="8" spans="2:28" x14ac:dyDescent="0.25">
      <c r="B8" s="241"/>
      <c r="C8" s="115" t="s">
        <v>21</v>
      </c>
      <c r="D8" s="147" t="s">
        <v>28</v>
      </c>
      <c r="E8" s="148">
        <v>33</v>
      </c>
      <c r="F8" s="148">
        <v>0</v>
      </c>
      <c r="G8" s="148">
        <v>1</v>
      </c>
      <c r="H8" s="148">
        <v>0</v>
      </c>
      <c r="I8" s="148">
        <v>26</v>
      </c>
      <c r="J8" s="149">
        <f>E8+F8+G8+H8</f>
        <v>34</v>
      </c>
      <c r="K8" s="152" t="s">
        <v>127</v>
      </c>
      <c r="L8" s="148">
        <v>10</v>
      </c>
      <c r="M8" s="148">
        <v>11</v>
      </c>
      <c r="N8" s="148">
        <v>16</v>
      </c>
      <c r="O8" s="148">
        <v>3</v>
      </c>
      <c r="P8" s="148">
        <v>3</v>
      </c>
      <c r="Q8" s="149">
        <f>L8+M8+N8+O8</f>
        <v>40</v>
      </c>
      <c r="R8" s="242"/>
      <c r="T8" s="241"/>
      <c r="U8" s="115" t="s">
        <v>21</v>
      </c>
      <c r="V8" s="147" t="s">
        <v>28</v>
      </c>
      <c r="W8" s="148">
        <v>24</v>
      </c>
      <c r="X8" s="148">
        <v>34</v>
      </c>
      <c r="Y8" s="152" t="s">
        <v>127</v>
      </c>
      <c r="Z8" s="148">
        <v>4</v>
      </c>
      <c r="AA8" s="149">
        <v>40</v>
      </c>
      <c r="AB8" s="242"/>
    </row>
    <row r="9" spans="2:28" x14ac:dyDescent="0.25">
      <c r="B9" s="241"/>
      <c r="C9" s="8"/>
      <c r="D9" s="8"/>
      <c r="E9" s="8"/>
      <c r="F9" s="8"/>
      <c r="G9" s="8"/>
      <c r="H9" s="8"/>
      <c r="I9" s="8"/>
      <c r="J9" s="8"/>
      <c r="K9" s="8"/>
      <c r="L9" s="35"/>
      <c r="M9" s="35"/>
      <c r="N9" s="35"/>
      <c r="O9" s="35"/>
      <c r="P9" s="35"/>
      <c r="Q9" s="8"/>
      <c r="R9" s="242"/>
      <c r="T9" s="241"/>
      <c r="U9" s="8"/>
      <c r="V9" s="8"/>
      <c r="W9" s="8"/>
      <c r="X9" s="8"/>
      <c r="Y9" s="8"/>
      <c r="Z9" s="35"/>
      <c r="AA9" s="8"/>
      <c r="AB9" s="242"/>
    </row>
    <row r="10" spans="2:28" x14ac:dyDescent="0.25">
      <c r="B10" s="241"/>
      <c r="C10" s="8"/>
      <c r="D10" s="4" t="s">
        <v>28</v>
      </c>
      <c r="E10" s="5" t="s">
        <v>2</v>
      </c>
      <c r="F10" s="5" t="s">
        <v>0</v>
      </c>
      <c r="G10" s="5" t="s">
        <v>131</v>
      </c>
      <c r="H10" s="5" t="s">
        <v>130</v>
      </c>
      <c r="I10" s="159" t="s">
        <v>133</v>
      </c>
      <c r="J10" s="35"/>
      <c r="K10" s="4" t="s">
        <v>127</v>
      </c>
      <c r="L10" s="28" t="s">
        <v>14</v>
      </c>
      <c r="M10" s="151" t="s">
        <v>13</v>
      </c>
      <c r="N10" s="5" t="s">
        <v>129</v>
      </c>
      <c r="O10" s="5" t="s">
        <v>130</v>
      </c>
      <c r="P10" s="34" t="s">
        <v>12</v>
      </c>
      <c r="Q10" s="8"/>
      <c r="R10" s="242"/>
      <c r="T10" s="241"/>
      <c r="U10" s="8"/>
      <c r="V10" s="4" t="s">
        <v>28</v>
      </c>
      <c r="W10" s="159" t="s">
        <v>52</v>
      </c>
      <c r="X10" s="35"/>
      <c r="Y10" s="4" t="s">
        <v>127</v>
      </c>
      <c r="Z10" s="159" t="s">
        <v>52</v>
      </c>
      <c r="AA10" s="8"/>
      <c r="AB10" s="242"/>
    </row>
    <row r="11" spans="2:28" x14ac:dyDescent="0.25">
      <c r="B11" s="241"/>
      <c r="C11" s="8"/>
      <c r="D11" s="7"/>
      <c r="E11" s="8">
        <f>E6/J6</f>
        <v>0.98550724637681164</v>
      </c>
      <c r="F11" s="8">
        <f>F6/J6</f>
        <v>0</v>
      </c>
      <c r="G11" s="8">
        <f>G6/J6</f>
        <v>1.4492753623188406E-2</v>
      </c>
      <c r="H11" s="8">
        <f>H6/J6</f>
        <v>0</v>
      </c>
      <c r="I11" s="9">
        <f>I6/J6</f>
        <v>0.85507246376811596</v>
      </c>
      <c r="J11" s="8"/>
      <c r="K11" s="7"/>
      <c r="L11" s="8">
        <f>L6/Q6</f>
        <v>0.29729729729729731</v>
      </c>
      <c r="M11" s="8">
        <f>M6/Q6</f>
        <v>0.33783783783783783</v>
      </c>
      <c r="N11" s="8">
        <f>N6/Q6</f>
        <v>0.32432432432432434</v>
      </c>
      <c r="O11" s="8">
        <f>O6/Q6</f>
        <v>4.0540540540540543E-2</v>
      </c>
      <c r="P11" s="9">
        <f>P6/Q6</f>
        <v>0.12162162162162163</v>
      </c>
      <c r="Q11" s="8"/>
      <c r="R11" s="242"/>
      <c r="T11" s="241"/>
      <c r="U11" s="8"/>
      <c r="V11" s="7"/>
      <c r="W11" s="9">
        <f>W6/X6</f>
        <v>0.72463768115942029</v>
      </c>
      <c r="X11" s="8"/>
      <c r="Y11" s="7"/>
      <c r="Z11" s="9">
        <f>Z6/AA6</f>
        <v>4.0540540540540543E-2</v>
      </c>
      <c r="AA11" s="8"/>
      <c r="AB11" s="242"/>
    </row>
    <row r="12" spans="2:28" x14ac:dyDescent="0.25">
      <c r="B12" s="241"/>
      <c r="C12" s="8"/>
      <c r="D12" s="7"/>
      <c r="E12" s="8">
        <f>E7/J7</f>
        <v>0.967741935483871</v>
      </c>
      <c r="F12" s="8">
        <f>F7/J7</f>
        <v>0</v>
      </c>
      <c r="G12" s="8">
        <f>G7/J7</f>
        <v>3.2258064516129031E-2</v>
      </c>
      <c r="H12" s="8">
        <f>H7/J7</f>
        <v>0</v>
      </c>
      <c r="I12" s="9">
        <f t="shared" ref="I12:I13" si="0">I7/J7</f>
        <v>0.77419354838709675</v>
      </c>
      <c r="J12" s="8"/>
      <c r="K12" s="7"/>
      <c r="L12" s="8">
        <f>L7/Q7</f>
        <v>0.33333333333333331</v>
      </c>
      <c r="M12" s="8">
        <f>M7/Q7</f>
        <v>0.27272727272727271</v>
      </c>
      <c r="N12" s="8">
        <f>N7/Q7</f>
        <v>0.33333333333333331</v>
      </c>
      <c r="O12" s="8">
        <f>O7/Q7</f>
        <v>6.0606060606060608E-2</v>
      </c>
      <c r="P12" s="9">
        <f t="shared" ref="P12:P13" si="1">P7/Q7</f>
        <v>0.12121212121212122</v>
      </c>
      <c r="Q12" s="8"/>
      <c r="R12" s="242"/>
      <c r="T12" s="241"/>
      <c r="U12" s="8"/>
      <c r="V12" s="7"/>
      <c r="W12" s="9">
        <f>W7/X7</f>
        <v>0.77419354838709675</v>
      </c>
      <c r="X12" s="8"/>
      <c r="Y12" s="7"/>
      <c r="Z12" s="9">
        <f>Z7/AA7</f>
        <v>6.0606060606060608E-2</v>
      </c>
      <c r="AA12" s="8"/>
      <c r="AB12" s="242"/>
    </row>
    <row r="13" spans="2:28" x14ac:dyDescent="0.25">
      <c r="B13" s="241"/>
      <c r="C13" s="8"/>
      <c r="D13" s="7"/>
      <c r="E13" s="8">
        <f>E8/J8</f>
        <v>0.97058823529411764</v>
      </c>
      <c r="F13" s="8">
        <f>F8/J8</f>
        <v>0</v>
      </c>
      <c r="G13" s="8">
        <f>G8/J8</f>
        <v>2.9411764705882353E-2</v>
      </c>
      <c r="H13" s="8">
        <f>H8/J8</f>
        <v>0</v>
      </c>
      <c r="I13" s="9">
        <f t="shared" si="0"/>
        <v>0.76470588235294112</v>
      </c>
      <c r="J13" s="8"/>
      <c r="K13" s="7"/>
      <c r="L13" s="8">
        <f>L8/Q8</f>
        <v>0.25</v>
      </c>
      <c r="M13" s="8">
        <f>M8/Q8</f>
        <v>0.27500000000000002</v>
      </c>
      <c r="N13" s="8">
        <f>N8/Q8</f>
        <v>0.4</v>
      </c>
      <c r="O13" s="8">
        <f>O8/Q8</f>
        <v>7.4999999999999997E-2</v>
      </c>
      <c r="P13" s="9">
        <f t="shared" si="1"/>
        <v>7.4999999999999997E-2</v>
      </c>
      <c r="Q13" s="8"/>
      <c r="R13" s="242"/>
      <c r="T13" s="288"/>
      <c r="U13" s="35"/>
      <c r="V13" s="10"/>
      <c r="W13" s="12">
        <f>W8/X8</f>
        <v>0.70588235294117652</v>
      </c>
      <c r="X13" s="8"/>
      <c r="Y13" s="10"/>
      <c r="Z13" s="12">
        <f>Z8/AA8</f>
        <v>0.1</v>
      </c>
      <c r="AA13" s="8"/>
      <c r="AB13" s="242"/>
    </row>
    <row r="14" spans="2:28" x14ac:dyDescent="0.25">
      <c r="B14" s="241"/>
      <c r="C14" s="8"/>
      <c r="D14" s="4" t="s">
        <v>155</v>
      </c>
      <c r="E14" s="153">
        <f>AVERAGE(E11:E13)</f>
        <v>0.97461247238493343</v>
      </c>
      <c r="F14" s="153">
        <f t="shared" ref="F14:I14" si="2">AVERAGE(F11:F13)</f>
        <v>0</v>
      </c>
      <c r="G14" s="153">
        <f t="shared" si="2"/>
        <v>2.5387527615066598E-2</v>
      </c>
      <c r="H14" s="153">
        <f t="shared" si="2"/>
        <v>0</v>
      </c>
      <c r="I14" s="154">
        <f t="shared" si="2"/>
        <v>0.79799063150271798</v>
      </c>
      <c r="J14" s="8"/>
      <c r="K14" s="4" t="s">
        <v>155</v>
      </c>
      <c r="L14" s="153">
        <f t="shared" ref="L14:P14" si="3">AVERAGE(L11:L13)</f>
        <v>0.29354354354354356</v>
      </c>
      <c r="M14" s="153">
        <f t="shared" si="3"/>
        <v>0.29518837018837019</v>
      </c>
      <c r="N14" s="153">
        <f t="shared" si="3"/>
        <v>0.35255255255255252</v>
      </c>
      <c r="O14" s="153">
        <f t="shared" si="3"/>
        <v>5.8715533715533709E-2</v>
      </c>
      <c r="P14" s="154">
        <f t="shared" si="3"/>
        <v>0.10594458094458094</v>
      </c>
      <c r="Q14" s="8"/>
      <c r="R14" s="242"/>
      <c r="T14" s="241"/>
      <c r="U14" s="8"/>
      <c r="V14" s="4" t="s">
        <v>155</v>
      </c>
      <c r="W14" s="154">
        <f t="shared" ref="W14" si="4">AVERAGE(W11:W13)</f>
        <v>0.73490452749589785</v>
      </c>
      <c r="X14" s="8"/>
      <c r="Y14" s="4" t="s">
        <v>155</v>
      </c>
      <c r="Z14" s="154">
        <f t="shared" ref="Z14" si="5">AVERAGE(Z11:Z13)</f>
        <v>6.7048867048867047E-2</v>
      </c>
      <c r="AA14" s="8"/>
      <c r="AB14" s="242"/>
    </row>
    <row r="15" spans="2:28" x14ac:dyDescent="0.25">
      <c r="B15" s="241"/>
      <c r="C15" s="8"/>
      <c r="D15" s="10" t="s">
        <v>156</v>
      </c>
      <c r="E15" s="156">
        <f>STDEV(E11:E13)</f>
        <v>9.5418777451313011E-3</v>
      </c>
      <c r="F15" s="156">
        <f t="shared" ref="F15:I15" si="6">STDEV(F11:F13)</f>
        <v>0</v>
      </c>
      <c r="G15" s="156">
        <f t="shared" si="6"/>
        <v>9.5418777451312803E-3</v>
      </c>
      <c r="H15" s="156">
        <f t="shared" si="6"/>
        <v>0</v>
      </c>
      <c r="I15" s="157">
        <f t="shared" si="6"/>
        <v>4.9661409895160984E-2</v>
      </c>
      <c r="J15" s="8"/>
      <c r="K15" s="10" t="s">
        <v>156</v>
      </c>
      <c r="L15" s="156">
        <f t="shared" ref="L15:P15" si="7">STDEV(L11:L13)</f>
        <v>4.1793290269419678E-2</v>
      </c>
      <c r="M15" s="156">
        <f t="shared" si="7"/>
        <v>3.6952999071811217E-2</v>
      </c>
      <c r="N15" s="156">
        <f t="shared" si="7"/>
        <v>4.1336857195362807E-2</v>
      </c>
      <c r="O15" s="156">
        <f t="shared" si="7"/>
        <v>1.730734397596545E-2</v>
      </c>
      <c r="P15" s="157">
        <f t="shared" si="7"/>
        <v>2.6799575370201986E-2</v>
      </c>
      <c r="Q15" s="8"/>
      <c r="R15" s="242"/>
      <c r="T15" s="241"/>
      <c r="U15" s="8"/>
      <c r="V15" s="10" t="s">
        <v>156</v>
      </c>
      <c r="W15" s="157">
        <f t="shared" ref="W15" si="8">STDEV(W11:W13)</f>
        <v>3.529392236753108E-2</v>
      </c>
      <c r="X15" s="8"/>
      <c r="Y15" s="10" t="s">
        <v>156</v>
      </c>
      <c r="Z15" s="157">
        <f t="shared" ref="Z15" si="9">STDEV(Z11:Z13)</f>
        <v>3.0248787512020647E-2</v>
      </c>
      <c r="AA15" s="8"/>
      <c r="AB15" s="242"/>
    </row>
    <row r="16" spans="2:28" x14ac:dyDescent="0.25">
      <c r="B16" s="241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242"/>
      <c r="T16" s="241"/>
      <c r="U16" s="8"/>
      <c r="V16" s="8"/>
      <c r="W16" s="8"/>
      <c r="X16" s="8"/>
      <c r="Y16" s="8"/>
      <c r="Z16" s="8"/>
      <c r="AA16" s="8"/>
      <c r="AB16" s="242"/>
    </row>
    <row r="17" spans="2:28" x14ac:dyDescent="0.25">
      <c r="B17" s="241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242"/>
      <c r="T17" s="241"/>
      <c r="U17" s="8"/>
      <c r="V17" s="8"/>
      <c r="W17" s="8"/>
      <c r="X17" s="8"/>
      <c r="Y17" s="8"/>
      <c r="Z17" s="8"/>
      <c r="AA17" s="8"/>
      <c r="AB17" s="242"/>
    </row>
    <row r="18" spans="2:28" x14ac:dyDescent="0.25">
      <c r="B18" s="241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242"/>
      <c r="T18" s="241"/>
      <c r="U18" s="8"/>
      <c r="V18" s="8"/>
      <c r="W18" s="8"/>
      <c r="X18" s="8"/>
      <c r="Y18" s="8"/>
      <c r="Z18" s="8"/>
      <c r="AA18" s="8"/>
      <c r="AB18" s="242"/>
    </row>
    <row r="19" spans="2:28" x14ac:dyDescent="0.25">
      <c r="B19" s="241"/>
      <c r="C19" s="8"/>
      <c r="D19" s="8"/>
      <c r="E19" s="8"/>
      <c r="F19" s="8"/>
      <c r="G19" s="8"/>
      <c r="H19" s="8"/>
      <c r="I19" s="8"/>
      <c r="J19" s="8"/>
      <c r="K19" s="169" t="s">
        <v>155</v>
      </c>
      <c r="L19" s="5" t="s">
        <v>2</v>
      </c>
      <c r="M19" s="5" t="s">
        <v>0</v>
      </c>
      <c r="N19" s="5" t="s">
        <v>131</v>
      </c>
      <c r="O19" s="5" t="s">
        <v>130</v>
      </c>
      <c r="P19" s="159" t="s">
        <v>133</v>
      </c>
      <c r="Q19" s="8"/>
      <c r="R19" s="242"/>
      <c r="T19" s="241"/>
      <c r="U19" s="8"/>
      <c r="V19" s="8"/>
      <c r="W19" s="8"/>
      <c r="X19" s="8"/>
      <c r="Y19" s="169" t="s">
        <v>155</v>
      </c>
      <c r="Z19" s="159" t="s">
        <v>52</v>
      </c>
      <c r="AA19" s="8"/>
      <c r="AB19" s="242"/>
    </row>
    <row r="20" spans="2:28" x14ac:dyDescent="0.25">
      <c r="B20" s="241"/>
      <c r="C20" s="8"/>
      <c r="D20" s="8"/>
      <c r="E20" s="8"/>
      <c r="F20" s="8"/>
      <c r="G20" s="8"/>
      <c r="H20" s="8"/>
      <c r="I20" s="8"/>
      <c r="J20" s="8"/>
      <c r="K20" s="7" t="s">
        <v>28</v>
      </c>
      <c r="L20" s="8">
        <v>0.97461247238493343</v>
      </c>
      <c r="M20" s="8">
        <v>0</v>
      </c>
      <c r="N20" s="8">
        <v>2.5387527615066598E-2</v>
      </c>
      <c r="O20" s="8">
        <v>0</v>
      </c>
      <c r="P20" s="9">
        <v>0.79799063150271798</v>
      </c>
      <c r="Q20" s="8"/>
      <c r="R20" s="242"/>
      <c r="T20" s="241"/>
      <c r="U20" s="8"/>
      <c r="V20" s="8"/>
      <c r="W20" s="8"/>
      <c r="X20" s="8"/>
      <c r="Y20" s="7" t="s">
        <v>40</v>
      </c>
      <c r="Z20" s="9">
        <v>0.73490452749589785</v>
      </c>
      <c r="AA20" s="8"/>
      <c r="AB20" s="242"/>
    </row>
    <row r="21" spans="2:28" x14ac:dyDescent="0.25">
      <c r="B21" s="241"/>
      <c r="C21" s="8"/>
      <c r="D21" s="8"/>
      <c r="E21" s="8"/>
      <c r="F21" s="8"/>
      <c r="G21" s="8"/>
      <c r="H21" s="8"/>
      <c r="I21" s="8"/>
      <c r="J21" s="8"/>
      <c r="K21" s="10" t="s">
        <v>127</v>
      </c>
      <c r="L21" s="11">
        <v>0.29354354354354356</v>
      </c>
      <c r="M21" s="11">
        <v>0.29518837018837019</v>
      </c>
      <c r="N21" s="11">
        <v>0.35255255255255252</v>
      </c>
      <c r="O21" s="11">
        <v>5.8715533715533709E-2</v>
      </c>
      <c r="P21" s="12">
        <v>0.10594458094458094</v>
      </c>
      <c r="Q21" s="8"/>
      <c r="R21" s="242"/>
      <c r="T21" s="241"/>
      <c r="U21" s="8"/>
      <c r="V21" s="8"/>
      <c r="W21" s="8"/>
      <c r="X21" s="8"/>
      <c r="Y21" s="10" t="s">
        <v>132</v>
      </c>
      <c r="Z21" s="12">
        <v>6.7048867048867047E-2</v>
      </c>
      <c r="AA21" s="8"/>
      <c r="AB21" s="242"/>
    </row>
    <row r="22" spans="2:28" x14ac:dyDescent="0.25">
      <c r="B22" s="241"/>
      <c r="C22" s="8"/>
      <c r="D22" s="8"/>
      <c r="E22" s="8"/>
      <c r="F22" s="8"/>
      <c r="G22" s="8"/>
      <c r="H22" s="8"/>
      <c r="I22" s="8"/>
      <c r="J22" s="8"/>
      <c r="K22" s="169" t="s">
        <v>63</v>
      </c>
      <c r="L22" s="193" t="s">
        <v>64</v>
      </c>
      <c r="M22" s="193">
        <v>2.0000000000000001E-4</v>
      </c>
      <c r="N22" s="193">
        <v>2.0000000000000001E-4</v>
      </c>
      <c r="O22" s="212"/>
      <c r="P22" s="194" t="s">
        <v>64</v>
      </c>
      <c r="Q22" s="79"/>
      <c r="R22" s="275"/>
      <c r="S22" s="78"/>
      <c r="T22" s="274"/>
      <c r="U22" s="79"/>
      <c r="V22" s="79"/>
      <c r="W22" s="79"/>
      <c r="X22" s="79"/>
      <c r="Y22" s="129" t="s">
        <v>63</v>
      </c>
      <c r="Z22" s="196" t="s">
        <v>64</v>
      </c>
      <c r="AA22" s="8"/>
      <c r="AB22" s="242"/>
    </row>
    <row r="23" spans="2:28" x14ac:dyDescent="0.25">
      <c r="B23" s="241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242"/>
      <c r="S23" s="8"/>
      <c r="T23" s="288"/>
      <c r="U23" s="35"/>
      <c r="V23" s="8"/>
      <c r="W23" s="8"/>
      <c r="X23" s="8"/>
      <c r="Y23" s="8"/>
      <c r="Z23" s="8"/>
      <c r="AA23" s="35"/>
      <c r="AB23" s="287"/>
    </row>
    <row r="24" spans="2:28" x14ac:dyDescent="0.25">
      <c r="B24" s="241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287"/>
      <c r="S24" s="35"/>
      <c r="T24" s="288"/>
      <c r="U24" s="35"/>
      <c r="V24" s="8"/>
      <c r="W24" s="8"/>
      <c r="X24" s="8"/>
      <c r="Y24" s="8"/>
      <c r="Z24" s="8"/>
      <c r="AA24" s="35"/>
      <c r="AB24" s="287"/>
    </row>
    <row r="25" spans="2:28" x14ac:dyDescent="0.25">
      <c r="B25" s="241"/>
      <c r="C25" s="8"/>
      <c r="D25" s="8"/>
      <c r="E25" s="8"/>
      <c r="F25" s="8"/>
      <c r="G25" s="8"/>
      <c r="H25" s="8"/>
      <c r="I25" s="8"/>
      <c r="J25" s="8"/>
      <c r="K25" s="169" t="s">
        <v>156</v>
      </c>
      <c r="L25" s="5" t="s">
        <v>2</v>
      </c>
      <c r="M25" s="5" t="s">
        <v>0</v>
      </c>
      <c r="N25" s="5" t="s">
        <v>131</v>
      </c>
      <c r="O25" s="5" t="s">
        <v>130</v>
      </c>
      <c r="P25" s="159" t="s">
        <v>133</v>
      </c>
      <c r="Q25" s="8"/>
      <c r="R25" s="242"/>
      <c r="S25" s="8"/>
      <c r="T25" s="241"/>
      <c r="U25" s="8"/>
      <c r="V25" s="8"/>
      <c r="W25" s="8"/>
      <c r="X25" s="8"/>
      <c r="Y25" s="169" t="s">
        <v>156</v>
      </c>
      <c r="Z25" s="159" t="s">
        <v>52</v>
      </c>
      <c r="AA25" s="35"/>
      <c r="AB25" s="242"/>
    </row>
    <row r="26" spans="2:28" x14ac:dyDescent="0.25">
      <c r="B26" s="241"/>
      <c r="C26" s="8"/>
      <c r="D26" s="8"/>
      <c r="E26" s="8"/>
      <c r="F26" s="8"/>
      <c r="G26" s="8"/>
      <c r="H26" s="8"/>
      <c r="I26" s="8"/>
      <c r="J26" s="8"/>
      <c r="K26" s="7" t="s">
        <v>28</v>
      </c>
      <c r="L26" s="8">
        <v>9.5418777451313011E-3</v>
      </c>
      <c r="M26" s="8">
        <v>0</v>
      </c>
      <c r="N26" s="8">
        <v>9.5418777451312803E-3</v>
      </c>
      <c r="O26" s="8">
        <v>0</v>
      </c>
      <c r="P26" s="9">
        <v>4.9661409895160984E-2</v>
      </c>
      <c r="Q26" s="8"/>
      <c r="R26" s="242"/>
      <c r="T26" s="241"/>
      <c r="U26" s="8"/>
      <c r="V26" s="8"/>
      <c r="W26" s="8"/>
      <c r="X26" s="8"/>
      <c r="Y26" s="7" t="s">
        <v>40</v>
      </c>
      <c r="Z26" s="9">
        <v>3.529392236753108E-2</v>
      </c>
      <c r="AA26" s="146"/>
      <c r="AB26" s="242"/>
    </row>
    <row r="27" spans="2:28" x14ac:dyDescent="0.25">
      <c r="B27" s="241"/>
      <c r="C27" s="8"/>
      <c r="D27" s="8"/>
      <c r="E27" s="8"/>
      <c r="F27" s="8"/>
      <c r="G27" s="8"/>
      <c r="H27" s="8"/>
      <c r="I27" s="8"/>
      <c r="J27" s="8"/>
      <c r="K27" s="10" t="s">
        <v>127</v>
      </c>
      <c r="L27" s="11">
        <v>4.1793290269419678E-2</v>
      </c>
      <c r="M27" s="11">
        <v>3.6952999071811217E-2</v>
      </c>
      <c r="N27" s="11">
        <v>4.1336857195362807E-2</v>
      </c>
      <c r="O27" s="11">
        <v>1.730734397596545E-2</v>
      </c>
      <c r="P27" s="12">
        <v>2.6799575370201986E-2</v>
      </c>
      <c r="Q27" s="8"/>
      <c r="R27" s="242"/>
      <c r="T27" s="241"/>
      <c r="U27" s="8"/>
      <c r="V27" s="8"/>
      <c r="W27" s="8"/>
      <c r="X27" s="8"/>
      <c r="Y27" s="10" t="s">
        <v>132</v>
      </c>
      <c r="Z27" s="12">
        <v>3.0248787512020647E-2</v>
      </c>
      <c r="AA27" s="8"/>
      <c r="AB27" s="242"/>
    </row>
    <row r="28" spans="2:28" ht="15.75" thickBot="1" x14ac:dyDescent="0.3">
      <c r="B28" s="243"/>
      <c r="C28" s="244"/>
      <c r="D28" s="244"/>
      <c r="E28" s="244"/>
      <c r="F28" s="244"/>
      <c r="G28" s="244"/>
      <c r="H28" s="244"/>
      <c r="I28" s="244"/>
      <c r="J28" s="244"/>
      <c r="K28" s="244"/>
      <c r="L28" s="244"/>
      <c r="M28" s="244"/>
      <c r="N28" s="244"/>
      <c r="O28" s="244"/>
      <c r="P28" s="244"/>
      <c r="Q28" s="244"/>
      <c r="R28" s="245"/>
      <c r="T28" s="243"/>
      <c r="U28" s="244"/>
      <c r="V28" s="244"/>
      <c r="W28" s="244"/>
      <c r="X28" s="244"/>
      <c r="Y28" s="244"/>
      <c r="Z28" s="244"/>
      <c r="AA28" s="244"/>
      <c r="AB28" s="245"/>
    </row>
    <row r="29" spans="2:28" x14ac:dyDescent="0.25">
      <c r="K29" s="8"/>
      <c r="U29" s="8"/>
    </row>
    <row r="30" spans="2:28" x14ac:dyDescent="0.25">
      <c r="J30" s="8"/>
      <c r="K30" s="8"/>
      <c r="U30" s="8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C5A06-604C-4AE3-A2F6-2F4EA67D9390}">
  <dimension ref="B2:CQ54"/>
  <sheetViews>
    <sheetView topLeftCell="N1" zoomScale="69" zoomScaleNormal="69" workbookViewId="0">
      <selection activeCell="AN30" sqref="AN30"/>
    </sheetView>
  </sheetViews>
  <sheetFormatPr defaultRowHeight="15" x14ac:dyDescent="0.25"/>
  <cols>
    <col min="14" max="95" width="9.140625" style="1"/>
  </cols>
  <sheetData>
    <row r="2" spans="2:45" ht="15.75" thickBot="1" x14ac:dyDescent="0.3"/>
    <row r="3" spans="2:45" ht="21.75" thickBot="1" x14ac:dyDescent="0.4">
      <c r="B3" s="312" t="s">
        <v>200</v>
      </c>
      <c r="C3" s="313"/>
      <c r="Z3" s="312" t="s">
        <v>201</v>
      </c>
      <c r="AA3" s="31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</row>
    <row r="4" spans="2:45" x14ac:dyDescent="0.25">
      <c r="B4" s="238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90"/>
      <c r="Z4" s="238"/>
      <c r="AA4" s="239"/>
      <c r="AB4" s="239"/>
      <c r="AC4" s="239"/>
      <c r="AD4" s="239"/>
      <c r="AE4" s="239"/>
      <c r="AF4" s="239"/>
      <c r="AG4" s="239"/>
      <c r="AH4" s="239"/>
      <c r="AI4" s="239"/>
      <c r="AJ4" s="239"/>
      <c r="AK4" s="239"/>
      <c r="AL4" s="239"/>
      <c r="AM4" s="239"/>
      <c r="AN4" s="239"/>
      <c r="AO4" s="239"/>
      <c r="AP4" s="239"/>
      <c r="AQ4" s="239"/>
      <c r="AR4" s="240"/>
      <c r="AS4"/>
    </row>
    <row r="5" spans="2:45" x14ac:dyDescent="0.25">
      <c r="B5" s="241"/>
      <c r="C5" s="8"/>
      <c r="D5" s="8"/>
      <c r="E5" s="247" t="s">
        <v>11</v>
      </c>
      <c r="F5" s="8"/>
      <c r="G5" s="8"/>
      <c r="H5" s="8"/>
      <c r="I5" s="8"/>
      <c r="J5" s="8"/>
      <c r="K5" s="8"/>
      <c r="L5" s="8"/>
      <c r="M5" s="8"/>
      <c r="N5" s="17"/>
      <c r="O5" s="291" t="s">
        <v>11</v>
      </c>
      <c r="P5" s="17"/>
      <c r="Q5" s="17"/>
      <c r="R5" s="17"/>
      <c r="S5" s="17"/>
      <c r="T5" s="291" t="s">
        <v>12</v>
      </c>
      <c r="U5" s="17"/>
      <c r="V5" s="17"/>
      <c r="W5" s="17"/>
      <c r="X5" s="292"/>
      <c r="Z5" s="241"/>
      <c r="AA5" s="115" t="s">
        <v>19</v>
      </c>
      <c r="AB5" s="5" t="s">
        <v>134</v>
      </c>
      <c r="AC5" s="5" t="s">
        <v>135</v>
      </c>
      <c r="AD5" s="6" t="s">
        <v>22</v>
      </c>
      <c r="AE5" s="22" t="s">
        <v>180</v>
      </c>
      <c r="AF5" s="8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287"/>
      <c r="AS5"/>
    </row>
    <row r="6" spans="2:45" x14ac:dyDescent="0.25">
      <c r="B6" s="241"/>
      <c r="C6" s="115" t="s">
        <v>19</v>
      </c>
      <c r="D6" s="5"/>
      <c r="E6" s="160" t="s">
        <v>0</v>
      </c>
      <c r="F6" s="160" t="s">
        <v>1</v>
      </c>
      <c r="G6" s="160" t="s">
        <v>2</v>
      </c>
      <c r="H6" s="164"/>
      <c r="I6" s="164" t="s">
        <v>3</v>
      </c>
      <c r="J6" s="164" t="s">
        <v>4</v>
      </c>
      <c r="K6" s="164" t="s">
        <v>5</v>
      </c>
      <c r="L6" s="6"/>
      <c r="M6" s="8"/>
      <c r="N6" s="227" t="s">
        <v>6</v>
      </c>
      <c r="O6" s="14"/>
      <c r="P6" s="160" t="s">
        <v>0</v>
      </c>
      <c r="Q6" s="160" t="s">
        <v>1</v>
      </c>
      <c r="R6" s="160" t="s">
        <v>2</v>
      </c>
      <c r="S6" s="164"/>
      <c r="T6" s="14"/>
      <c r="U6" s="164" t="s">
        <v>3</v>
      </c>
      <c r="V6" s="164" t="s">
        <v>4</v>
      </c>
      <c r="W6" s="222" t="s">
        <v>5</v>
      </c>
      <c r="X6" s="292"/>
      <c r="Z6" s="241"/>
      <c r="AA6" s="37" t="s">
        <v>16</v>
      </c>
      <c r="AB6" s="8">
        <v>80</v>
      </c>
      <c r="AC6" s="8">
        <v>63</v>
      </c>
      <c r="AD6" s="9">
        <f t="shared" ref="AD6:AD15" si="0">AB6+AC6</f>
        <v>143</v>
      </c>
      <c r="AE6" s="23">
        <f t="shared" ref="AE6:AE15" si="1">AB6/AD6</f>
        <v>0.55944055944055948</v>
      </c>
      <c r="AF6" s="8"/>
      <c r="AG6" s="4"/>
      <c r="AH6" s="28" t="s">
        <v>16</v>
      </c>
      <c r="AI6" s="28" t="s">
        <v>17</v>
      </c>
      <c r="AJ6" s="28" t="s">
        <v>136</v>
      </c>
      <c r="AK6" s="28" t="s">
        <v>137</v>
      </c>
      <c r="AL6" s="28" t="s">
        <v>18</v>
      </c>
      <c r="AM6" s="28" t="s">
        <v>138</v>
      </c>
      <c r="AN6" s="28" t="s">
        <v>139</v>
      </c>
      <c r="AO6" s="28" t="s">
        <v>140</v>
      </c>
      <c r="AP6" s="28" t="s">
        <v>141</v>
      </c>
      <c r="AQ6" s="34" t="s">
        <v>142</v>
      </c>
      <c r="AR6" s="287"/>
      <c r="AS6"/>
    </row>
    <row r="7" spans="2:45" x14ac:dyDescent="0.25">
      <c r="B7" s="241"/>
      <c r="C7" s="161" t="s">
        <v>6</v>
      </c>
      <c r="D7" s="8"/>
      <c r="E7" s="8">
        <v>7</v>
      </c>
      <c r="F7" s="8">
        <v>9</v>
      </c>
      <c r="G7" s="8">
        <v>35</v>
      </c>
      <c r="H7" s="165">
        <f t="shared" ref="H7:H10" si="2">E7+F7+G7</f>
        <v>51</v>
      </c>
      <c r="I7" s="8">
        <v>17</v>
      </c>
      <c r="J7" s="8">
        <v>3</v>
      </c>
      <c r="K7" s="8">
        <v>31</v>
      </c>
      <c r="L7" s="166">
        <f t="shared" ref="L7:L10" si="3">I7+J7+K7</f>
        <v>51</v>
      </c>
      <c r="M7" s="8"/>
      <c r="N7" s="16"/>
      <c r="O7" s="8"/>
      <c r="P7" s="8">
        <f>E13*1</f>
        <v>0.13725490196078433</v>
      </c>
      <c r="Q7" s="8">
        <f>F13*1</f>
        <v>0.17647058823529413</v>
      </c>
      <c r="R7" s="8">
        <f>G13*1</f>
        <v>0.68627450980392157</v>
      </c>
      <c r="S7" s="8"/>
      <c r="T7" s="17"/>
      <c r="U7" s="8">
        <f>I13*1</f>
        <v>0.33333333333333331</v>
      </c>
      <c r="V7" s="8">
        <f>J13*1</f>
        <v>5.8823529411764705E-2</v>
      </c>
      <c r="W7" s="9">
        <f>K13*1</f>
        <v>0.60784313725490191</v>
      </c>
      <c r="X7" s="292"/>
      <c r="Z7" s="241"/>
      <c r="AA7" s="37" t="s">
        <v>17</v>
      </c>
      <c r="AB7" s="8">
        <v>3</v>
      </c>
      <c r="AC7" s="8">
        <v>285</v>
      </c>
      <c r="AD7" s="9">
        <f t="shared" si="0"/>
        <v>288</v>
      </c>
      <c r="AE7" s="23">
        <f t="shared" si="1"/>
        <v>1.0416666666666666E-2</v>
      </c>
      <c r="AF7" s="8"/>
      <c r="AG7" s="7"/>
      <c r="AH7" s="8">
        <f>AE6*1</f>
        <v>0.55944055944055948</v>
      </c>
      <c r="AI7" s="8">
        <f>AE7*1</f>
        <v>1.0416666666666666E-2</v>
      </c>
      <c r="AJ7" s="8">
        <f>AE8*1</f>
        <v>0.47804878048780486</v>
      </c>
      <c r="AK7" s="8">
        <f>AE9*1</f>
        <v>0.55102040816326525</v>
      </c>
      <c r="AL7" s="8">
        <f>AE10*1</f>
        <v>0.21666666666666667</v>
      </c>
      <c r="AM7" s="8">
        <f>AE11*1</f>
        <v>0.56060606060606055</v>
      </c>
      <c r="AN7" s="8">
        <f>AE12*1</f>
        <v>0.55080213903743314</v>
      </c>
      <c r="AO7" s="8">
        <f>AE13*1</f>
        <v>0.5714285714285714</v>
      </c>
      <c r="AP7" s="8">
        <f>AE14*1</f>
        <v>0.56451612903225812</v>
      </c>
      <c r="AQ7" s="9">
        <f>AE15*1</f>
        <v>0.60317460317460314</v>
      </c>
      <c r="AR7" s="287"/>
      <c r="AS7"/>
    </row>
    <row r="8" spans="2:45" x14ac:dyDescent="0.25">
      <c r="B8" s="241"/>
      <c r="C8" s="161" t="s">
        <v>7</v>
      </c>
      <c r="D8" s="8" t="s">
        <v>8</v>
      </c>
      <c r="E8" s="8">
        <v>46</v>
      </c>
      <c r="F8" s="8">
        <v>2</v>
      </c>
      <c r="G8" s="8">
        <v>1</v>
      </c>
      <c r="H8" s="165">
        <f t="shared" si="2"/>
        <v>49</v>
      </c>
      <c r="I8" s="8">
        <v>36</v>
      </c>
      <c r="J8" s="8">
        <v>4</v>
      </c>
      <c r="K8" s="8">
        <v>9</v>
      </c>
      <c r="L8" s="166">
        <f t="shared" si="3"/>
        <v>49</v>
      </c>
      <c r="M8" s="8"/>
      <c r="N8" s="16"/>
      <c r="O8" s="17"/>
      <c r="P8" s="8">
        <f>E26*1</f>
        <v>0.17241379310344829</v>
      </c>
      <c r="Q8" s="8">
        <f>F26*1</f>
        <v>0.22413793103448276</v>
      </c>
      <c r="R8" s="8">
        <f>G26*1</f>
        <v>0.60344827586206895</v>
      </c>
      <c r="S8" s="8"/>
      <c r="T8" s="17"/>
      <c r="U8" s="8">
        <f>I26*1</f>
        <v>0.39655172413793105</v>
      </c>
      <c r="V8" s="8">
        <f>J26*1</f>
        <v>3.4482758620689655E-2</v>
      </c>
      <c r="W8" s="9">
        <f>K26*1</f>
        <v>0.56896551724137934</v>
      </c>
      <c r="X8" s="292"/>
      <c r="Z8" s="241"/>
      <c r="AA8" s="37" t="s">
        <v>136</v>
      </c>
      <c r="AB8" s="8">
        <v>98</v>
      </c>
      <c r="AC8" s="8">
        <v>107</v>
      </c>
      <c r="AD8" s="9">
        <f t="shared" si="0"/>
        <v>205</v>
      </c>
      <c r="AE8" s="23">
        <f t="shared" si="1"/>
        <v>0.47804878048780486</v>
      </c>
      <c r="AF8" s="8"/>
      <c r="AG8" s="7"/>
      <c r="AH8" s="8">
        <f>AE18*1</f>
        <v>0.60869565217391308</v>
      </c>
      <c r="AI8" s="8">
        <f>AE19*1</f>
        <v>0</v>
      </c>
      <c r="AJ8" s="8">
        <f>AE20*1</f>
        <v>0.51219512195121952</v>
      </c>
      <c r="AK8" s="8">
        <f>AE21*1</f>
        <v>0.48717948717948717</v>
      </c>
      <c r="AL8" s="8">
        <f>AE22*1</f>
        <v>0.14705882352941177</v>
      </c>
      <c r="AM8" s="8">
        <f>AE23*1</f>
        <v>0.54285714285714282</v>
      </c>
      <c r="AN8" s="8">
        <f>AE24*1</f>
        <v>0.52777777777777779</v>
      </c>
      <c r="AO8" s="8">
        <f>AE25*1</f>
        <v>0.61702127659574468</v>
      </c>
      <c r="AP8" s="8">
        <f>AE26*1</f>
        <v>0.59375</v>
      </c>
      <c r="AQ8" s="9">
        <f>AE27*1</f>
        <v>0.54054054054054057</v>
      </c>
      <c r="AR8" s="287"/>
      <c r="AS8"/>
    </row>
    <row r="9" spans="2:45" x14ac:dyDescent="0.25">
      <c r="B9" s="241"/>
      <c r="C9" s="7"/>
      <c r="D9" s="8" t="s">
        <v>9</v>
      </c>
      <c r="E9" s="8">
        <v>46</v>
      </c>
      <c r="F9" s="8">
        <v>0</v>
      </c>
      <c r="G9" s="8">
        <v>0</v>
      </c>
      <c r="H9" s="165">
        <f t="shared" si="2"/>
        <v>46</v>
      </c>
      <c r="I9" s="8">
        <v>34</v>
      </c>
      <c r="J9" s="8">
        <v>2</v>
      </c>
      <c r="K9" s="8">
        <v>10</v>
      </c>
      <c r="L9" s="166">
        <f t="shared" si="3"/>
        <v>46</v>
      </c>
      <c r="M9" s="8"/>
      <c r="N9" s="7"/>
      <c r="O9" s="17"/>
      <c r="P9" s="8">
        <f>E39*1</f>
        <v>0.15517241379310345</v>
      </c>
      <c r="Q9" s="8">
        <f>F39*1</f>
        <v>0.25862068965517243</v>
      </c>
      <c r="R9" s="8">
        <f>G39*1</f>
        <v>0.58620689655172409</v>
      </c>
      <c r="S9" s="8"/>
      <c r="T9" s="17"/>
      <c r="U9" s="8">
        <f>I39*1</f>
        <v>0.43103448275862066</v>
      </c>
      <c r="V9" s="8">
        <f>J39*1</f>
        <v>3.4482758620689655E-2</v>
      </c>
      <c r="W9" s="9">
        <f>K39*1</f>
        <v>0.53448275862068961</v>
      </c>
      <c r="X9" s="292"/>
      <c r="Z9" s="241"/>
      <c r="AA9" s="37" t="s">
        <v>137</v>
      </c>
      <c r="AB9" s="8">
        <v>81</v>
      </c>
      <c r="AC9" s="8">
        <v>66</v>
      </c>
      <c r="AD9" s="9">
        <f t="shared" si="0"/>
        <v>147</v>
      </c>
      <c r="AE9" s="23">
        <f t="shared" si="1"/>
        <v>0.55102040816326525</v>
      </c>
      <c r="AF9" s="8"/>
      <c r="AG9" s="7"/>
      <c r="AH9" s="8">
        <f>AE30*1</f>
        <v>0.59322033898305082</v>
      </c>
      <c r="AI9" s="8">
        <f>AE31*1</f>
        <v>1.2500000000000001E-2</v>
      </c>
      <c r="AJ9" s="8">
        <f>AE32*1</f>
        <v>0.53846153846153844</v>
      </c>
      <c r="AK9" s="8">
        <f>AE33*1</f>
        <v>0.57333333333333336</v>
      </c>
      <c r="AL9" s="8">
        <f>AE34*1</f>
        <v>0.14615384615384616</v>
      </c>
      <c r="AM9" s="8">
        <f>AE35*1</f>
        <v>0.47738693467336685</v>
      </c>
      <c r="AN9" s="8">
        <f>AE36*1</f>
        <v>0.5892857142857143</v>
      </c>
      <c r="AO9" s="8">
        <f>AE37*1</f>
        <v>0.57692307692307687</v>
      </c>
      <c r="AP9" s="8">
        <f>AE38*1</f>
        <v>0.57692307692307687</v>
      </c>
      <c r="AQ9" s="9">
        <f>AE39*1</f>
        <v>0.59615384615384615</v>
      </c>
      <c r="AR9" s="287"/>
      <c r="AS9"/>
    </row>
    <row r="10" spans="2:45" x14ac:dyDescent="0.25">
      <c r="B10" s="241"/>
      <c r="C10" s="10"/>
      <c r="D10" s="11" t="s">
        <v>10</v>
      </c>
      <c r="E10" s="11">
        <v>71</v>
      </c>
      <c r="F10" s="11">
        <v>0</v>
      </c>
      <c r="G10" s="11">
        <v>0</v>
      </c>
      <c r="H10" s="167">
        <f t="shared" si="2"/>
        <v>71</v>
      </c>
      <c r="I10" s="11">
        <v>58</v>
      </c>
      <c r="J10" s="11">
        <v>9</v>
      </c>
      <c r="K10" s="11">
        <v>4</v>
      </c>
      <c r="L10" s="168">
        <f t="shared" si="3"/>
        <v>71</v>
      </c>
      <c r="M10" s="8"/>
      <c r="N10" s="4"/>
      <c r="O10" s="5" t="s">
        <v>155</v>
      </c>
      <c r="P10" s="153">
        <f>AVERAGE(P7:P9)</f>
        <v>0.15494703628577869</v>
      </c>
      <c r="Q10" s="153">
        <f>AVERAGE(Q7:Q9)</f>
        <v>0.2197430696416498</v>
      </c>
      <c r="R10" s="153">
        <f>AVERAGE(R7:R9)</f>
        <v>0.62530989407257154</v>
      </c>
      <c r="S10" s="5"/>
      <c r="T10" s="14"/>
      <c r="U10" s="153">
        <f>AVERAGE(U7:U9)</f>
        <v>0.38697318007662834</v>
      </c>
      <c r="V10" s="153">
        <f>AVERAGE(V7:V9)</f>
        <v>4.2596348884381331E-2</v>
      </c>
      <c r="W10" s="154">
        <f>AVERAGE(W7:W9)</f>
        <v>0.57043047103899036</v>
      </c>
      <c r="X10" s="292"/>
      <c r="Z10" s="241"/>
      <c r="AA10" s="37" t="s">
        <v>18</v>
      </c>
      <c r="AB10" s="8">
        <v>39</v>
      </c>
      <c r="AC10" s="8">
        <v>141</v>
      </c>
      <c r="AD10" s="9">
        <f t="shared" si="0"/>
        <v>180</v>
      </c>
      <c r="AE10" s="23">
        <f t="shared" si="1"/>
        <v>0.21666666666666667</v>
      </c>
      <c r="AF10" s="63"/>
      <c r="AG10" s="4" t="s">
        <v>155</v>
      </c>
      <c r="AH10" s="153">
        <f>AVERAGE(AH7:AH9)</f>
        <v>0.58711885019917454</v>
      </c>
      <c r="AI10" s="153">
        <f t="shared" ref="AI10:AQ10" si="4">AVERAGE(AI7:AI9)</f>
        <v>7.6388888888888895E-3</v>
      </c>
      <c r="AJ10" s="153">
        <f t="shared" si="4"/>
        <v>0.50956848030018753</v>
      </c>
      <c r="AK10" s="153">
        <f t="shared" si="4"/>
        <v>0.53717774289202858</v>
      </c>
      <c r="AL10" s="153">
        <f t="shared" si="4"/>
        <v>0.16995977878330823</v>
      </c>
      <c r="AM10" s="153">
        <f t="shared" si="4"/>
        <v>0.52695004604552331</v>
      </c>
      <c r="AN10" s="153">
        <f t="shared" si="4"/>
        <v>0.55595521036697504</v>
      </c>
      <c r="AO10" s="153">
        <f t="shared" si="4"/>
        <v>0.58845764164913095</v>
      </c>
      <c r="AP10" s="153">
        <f t="shared" si="4"/>
        <v>0.57839640198511166</v>
      </c>
      <c r="AQ10" s="154">
        <f t="shared" si="4"/>
        <v>0.57995632995632995</v>
      </c>
      <c r="AR10" s="287"/>
      <c r="AS10"/>
    </row>
    <row r="11" spans="2:45" x14ac:dyDescent="0.25">
      <c r="B11" s="241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19"/>
      <c r="O11" s="11" t="s">
        <v>156</v>
      </c>
      <c r="P11" s="156">
        <f>STDEV(P7:P9)</f>
        <v>1.7580529083649033E-2</v>
      </c>
      <c r="Q11" s="156">
        <f>STDEV(Q7:Q9)</f>
        <v>4.1251010846047285E-2</v>
      </c>
      <c r="R11" s="156">
        <f>STDEV(R7:R9)</f>
        <v>5.3496070590130042E-2</v>
      </c>
      <c r="S11" s="11"/>
      <c r="T11" s="20"/>
      <c r="U11" s="156">
        <f>STDEV(U7:U9)</f>
        <v>4.954987416236576E-2</v>
      </c>
      <c r="V11" s="156">
        <f>STDEV(V7:V9)</f>
        <v>1.4053150568510177E-2</v>
      </c>
      <c r="W11" s="157">
        <f>STDEV(W7:W9)</f>
        <v>3.6702123311337168E-2</v>
      </c>
      <c r="X11" s="292"/>
      <c r="Z11" s="241"/>
      <c r="AA11" s="37" t="s">
        <v>138</v>
      </c>
      <c r="AB11" s="63">
        <v>111</v>
      </c>
      <c r="AC11" s="63">
        <v>87</v>
      </c>
      <c r="AD11" s="29">
        <f t="shared" si="0"/>
        <v>198</v>
      </c>
      <c r="AE11" s="97">
        <f t="shared" si="1"/>
        <v>0.56060606060606055</v>
      </c>
      <c r="AF11" s="8"/>
      <c r="AG11" s="10" t="s">
        <v>156</v>
      </c>
      <c r="AH11" s="156">
        <f>STDEV(AH7:AH9)</f>
        <v>2.5188036129830414E-2</v>
      </c>
      <c r="AI11" s="156">
        <f t="shared" ref="AI11:AQ11" si="5">STDEV(AI7:AI9)</f>
        <v>6.6969796951339951E-3</v>
      </c>
      <c r="AJ11" s="156">
        <f t="shared" si="5"/>
        <v>3.0291909254294772E-2</v>
      </c>
      <c r="AK11" s="156">
        <f t="shared" si="5"/>
        <v>4.4713933378017365E-2</v>
      </c>
      <c r="AL11" s="156">
        <f t="shared" si="5"/>
        <v>4.0451882253166253E-2</v>
      </c>
      <c r="AM11" s="156">
        <f t="shared" si="5"/>
        <v>4.3830725832240763E-2</v>
      </c>
      <c r="AN11" s="156">
        <f t="shared" si="5"/>
        <v>3.1076070721080512E-2</v>
      </c>
      <c r="AO11" s="156">
        <f t="shared" si="5"/>
        <v>2.488891979736859E-2</v>
      </c>
      <c r="AP11" s="156">
        <f t="shared" si="5"/>
        <v>1.4672519142719165E-2</v>
      </c>
      <c r="AQ11" s="157">
        <f t="shared" si="5"/>
        <v>3.4315100156323573E-2</v>
      </c>
      <c r="AR11" s="287"/>
      <c r="AS11"/>
    </row>
    <row r="12" spans="2:45" x14ac:dyDescent="0.25">
      <c r="B12" s="241"/>
      <c r="C12" s="8"/>
      <c r="D12" s="8"/>
      <c r="E12" s="3" t="s">
        <v>0</v>
      </c>
      <c r="F12" s="3" t="s">
        <v>1</v>
      </c>
      <c r="G12" s="3" t="s">
        <v>2</v>
      </c>
      <c r="H12" s="226"/>
      <c r="I12" s="226" t="s">
        <v>3</v>
      </c>
      <c r="J12" s="226" t="s">
        <v>4</v>
      </c>
      <c r="K12" s="226" t="s">
        <v>5</v>
      </c>
      <c r="L12" s="8"/>
      <c r="M12" s="8"/>
      <c r="N12" s="162" t="s">
        <v>7</v>
      </c>
      <c r="O12" s="8" t="s">
        <v>8</v>
      </c>
      <c r="P12" s="160" t="s">
        <v>0</v>
      </c>
      <c r="Q12" s="160" t="s">
        <v>1</v>
      </c>
      <c r="R12" s="160" t="s">
        <v>2</v>
      </c>
      <c r="S12" s="164"/>
      <c r="T12" s="14"/>
      <c r="U12" s="164" t="s">
        <v>3</v>
      </c>
      <c r="V12" s="164" t="s">
        <v>4</v>
      </c>
      <c r="W12" s="222" t="s">
        <v>5</v>
      </c>
      <c r="X12" s="292"/>
      <c r="Z12" s="241"/>
      <c r="AA12" s="37" t="s">
        <v>139</v>
      </c>
      <c r="AB12" s="8">
        <v>103</v>
      </c>
      <c r="AC12" s="8">
        <v>84</v>
      </c>
      <c r="AD12" s="9">
        <f t="shared" si="0"/>
        <v>187</v>
      </c>
      <c r="AE12" s="23">
        <f t="shared" si="1"/>
        <v>0.55080213903743314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287"/>
      <c r="AS12"/>
    </row>
    <row r="13" spans="2:45" x14ac:dyDescent="0.25">
      <c r="B13" s="241"/>
      <c r="C13" s="293" t="s">
        <v>6</v>
      </c>
      <c r="D13" s="8"/>
      <c r="E13" s="165">
        <f>E7/H7</f>
        <v>0.13725490196078433</v>
      </c>
      <c r="F13" s="165">
        <f>F7/H7</f>
        <v>0.17647058823529413</v>
      </c>
      <c r="G13" s="165">
        <f>G7/H7</f>
        <v>0.68627450980392157</v>
      </c>
      <c r="H13" s="8"/>
      <c r="I13" s="165">
        <f>I7/L7</f>
        <v>0.33333333333333331</v>
      </c>
      <c r="J13" s="165">
        <f>J7/L7</f>
        <v>5.8823529411764705E-2</v>
      </c>
      <c r="K13" s="165">
        <f>K7/L7</f>
        <v>0.60784313725490191</v>
      </c>
      <c r="L13" s="8"/>
      <c r="M13" s="8"/>
      <c r="N13" s="16"/>
      <c r="O13" s="17"/>
      <c r="P13" s="8">
        <f>E14*1</f>
        <v>0.93877551020408168</v>
      </c>
      <c r="Q13" s="8">
        <f>F14*1</f>
        <v>4.0816326530612242E-2</v>
      </c>
      <c r="R13" s="8">
        <f>G14*1</f>
        <v>2.0408163265306121E-2</v>
      </c>
      <c r="S13" s="8"/>
      <c r="T13" s="17"/>
      <c r="U13" s="8">
        <f>I14*1</f>
        <v>0.73469387755102045</v>
      </c>
      <c r="V13" s="8">
        <f>J14*1</f>
        <v>8.1632653061224483E-2</v>
      </c>
      <c r="W13" s="9">
        <f>K14*1</f>
        <v>0.18367346938775511</v>
      </c>
      <c r="X13" s="292"/>
      <c r="Z13" s="241"/>
      <c r="AA13" s="37" t="s">
        <v>140</v>
      </c>
      <c r="AB13" s="8">
        <v>80</v>
      </c>
      <c r="AC13" s="8">
        <v>60</v>
      </c>
      <c r="AD13" s="9">
        <f t="shared" si="0"/>
        <v>140</v>
      </c>
      <c r="AE13" s="23">
        <f t="shared" si="1"/>
        <v>0.5714285714285714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242"/>
      <c r="AS13"/>
    </row>
    <row r="14" spans="2:45" x14ac:dyDescent="0.25">
      <c r="B14" s="241"/>
      <c r="C14" s="293" t="s">
        <v>7</v>
      </c>
      <c r="D14" s="8" t="s">
        <v>8</v>
      </c>
      <c r="E14" s="165">
        <f t="shared" ref="E14:E16" si="6">E8/H8</f>
        <v>0.93877551020408168</v>
      </c>
      <c r="F14" s="165">
        <f t="shared" ref="F14:F16" si="7">F8/H8</f>
        <v>4.0816326530612242E-2</v>
      </c>
      <c r="G14" s="165">
        <f t="shared" ref="G14:G16" si="8">G8/H8</f>
        <v>2.0408163265306121E-2</v>
      </c>
      <c r="H14" s="8"/>
      <c r="I14" s="165">
        <f t="shared" ref="I14:I16" si="9">I8/L8</f>
        <v>0.73469387755102045</v>
      </c>
      <c r="J14" s="165">
        <f t="shared" ref="J14:J16" si="10">J8/L8</f>
        <v>8.1632653061224483E-2</v>
      </c>
      <c r="K14" s="165">
        <f t="shared" ref="K14:K16" si="11">K8/L8</f>
        <v>0.18367346938775511</v>
      </c>
      <c r="L14" s="8"/>
      <c r="M14" s="8"/>
      <c r="N14" s="224"/>
      <c r="O14" s="17"/>
      <c r="P14" s="8">
        <f>E27*1</f>
        <v>0.90566037735849059</v>
      </c>
      <c r="Q14" s="8">
        <f>F27*1</f>
        <v>5.6603773584905662E-2</v>
      </c>
      <c r="R14" s="8">
        <f>G27*1</f>
        <v>3.7735849056603772E-2</v>
      </c>
      <c r="S14" s="8"/>
      <c r="T14" s="17"/>
      <c r="U14" s="8">
        <f>I27*1</f>
        <v>0.67924528301886788</v>
      </c>
      <c r="V14" s="8">
        <f>J27*1</f>
        <v>0.13207547169811321</v>
      </c>
      <c r="W14" s="9">
        <f>K27*1</f>
        <v>0.18867924528301888</v>
      </c>
      <c r="X14" s="292"/>
      <c r="Z14" s="241"/>
      <c r="AA14" s="37" t="s">
        <v>141</v>
      </c>
      <c r="AB14" s="8">
        <v>105</v>
      </c>
      <c r="AC14" s="8">
        <v>81</v>
      </c>
      <c r="AD14" s="9">
        <f t="shared" si="0"/>
        <v>186</v>
      </c>
      <c r="AE14" s="23">
        <f t="shared" si="1"/>
        <v>0.56451612903225812</v>
      </c>
      <c r="AF14" s="8"/>
      <c r="AG14" s="152"/>
      <c r="AH14" s="148" t="s">
        <v>16</v>
      </c>
      <c r="AI14" s="148" t="s">
        <v>17</v>
      </c>
      <c r="AJ14" s="148" t="s">
        <v>136</v>
      </c>
      <c r="AK14" s="148" t="s">
        <v>137</v>
      </c>
      <c r="AL14" s="148" t="s">
        <v>18</v>
      </c>
      <c r="AM14" s="148" t="s">
        <v>138</v>
      </c>
      <c r="AN14" s="148" t="s">
        <v>139</v>
      </c>
      <c r="AO14" s="148" t="s">
        <v>140</v>
      </c>
      <c r="AP14" s="148" t="s">
        <v>141</v>
      </c>
      <c r="AQ14" s="149" t="s">
        <v>142</v>
      </c>
      <c r="AR14" s="242"/>
      <c r="AS14"/>
    </row>
    <row r="15" spans="2:45" x14ac:dyDescent="0.25">
      <c r="B15" s="241"/>
      <c r="C15" s="8"/>
      <c r="D15" s="8" t="s">
        <v>9</v>
      </c>
      <c r="E15" s="165">
        <f t="shared" si="6"/>
        <v>1</v>
      </c>
      <c r="F15" s="165">
        <f t="shared" si="7"/>
        <v>0</v>
      </c>
      <c r="G15" s="165">
        <f t="shared" si="8"/>
        <v>0</v>
      </c>
      <c r="H15" s="8"/>
      <c r="I15" s="165">
        <f t="shared" si="9"/>
        <v>0.73913043478260865</v>
      </c>
      <c r="J15" s="165">
        <f t="shared" si="10"/>
        <v>4.3478260869565216E-2</v>
      </c>
      <c r="K15" s="165">
        <f t="shared" si="11"/>
        <v>0.21739130434782608</v>
      </c>
      <c r="L15" s="8"/>
      <c r="M15" s="8"/>
      <c r="N15" s="224"/>
      <c r="O15" s="17"/>
      <c r="P15" s="8">
        <f>E40*1</f>
        <v>0.82352941176470584</v>
      </c>
      <c r="Q15" s="8">
        <f>F40*1</f>
        <v>5.8823529411764705E-2</v>
      </c>
      <c r="R15" s="8">
        <f>G40*1</f>
        <v>0.11764705882352941</v>
      </c>
      <c r="S15" s="8"/>
      <c r="T15" s="17"/>
      <c r="U15" s="8">
        <f>I40*1</f>
        <v>0.72549019607843135</v>
      </c>
      <c r="V15" s="8">
        <f>J40*1</f>
        <v>0.11764705882352941</v>
      </c>
      <c r="W15" s="9">
        <f>K40*1</f>
        <v>0.15686274509803921</v>
      </c>
      <c r="X15" s="292"/>
      <c r="Z15" s="241"/>
      <c r="AA15" s="38" t="s">
        <v>142</v>
      </c>
      <c r="AB15" s="11">
        <v>114</v>
      </c>
      <c r="AC15" s="11">
        <v>75</v>
      </c>
      <c r="AD15" s="12">
        <f t="shared" si="0"/>
        <v>189</v>
      </c>
      <c r="AE15" s="24">
        <f t="shared" si="1"/>
        <v>0.60317460317460314</v>
      </c>
      <c r="AF15" s="8"/>
      <c r="AG15" s="27" t="s">
        <v>155</v>
      </c>
      <c r="AH15" s="8">
        <v>0.58711885019917454</v>
      </c>
      <c r="AI15" s="8">
        <v>7.6388888888888895E-3</v>
      </c>
      <c r="AJ15" s="8">
        <v>0.50956848030018753</v>
      </c>
      <c r="AK15" s="8">
        <v>0.53717774289202858</v>
      </c>
      <c r="AL15" s="8">
        <v>0.16995977878330823</v>
      </c>
      <c r="AM15" s="8">
        <v>0.52695004604552331</v>
      </c>
      <c r="AN15" s="8">
        <v>0.55595521036697504</v>
      </c>
      <c r="AO15" s="8">
        <v>0.58845764164913095</v>
      </c>
      <c r="AP15" s="8">
        <v>0.57839640198511166</v>
      </c>
      <c r="AQ15" s="9">
        <v>0.57995632995632995</v>
      </c>
      <c r="AR15" s="287"/>
      <c r="AS15"/>
    </row>
    <row r="16" spans="2:45" x14ac:dyDescent="0.25">
      <c r="B16" s="241"/>
      <c r="C16" s="8"/>
      <c r="D16" s="8" t="s">
        <v>10</v>
      </c>
      <c r="E16" s="165">
        <f t="shared" si="6"/>
        <v>1</v>
      </c>
      <c r="F16" s="165">
        <f t="shared" si="7"/>
        <v>0</v>
      </c>
      <c r="G16" s="165">
        <f t="shared" si="8"/>
        <v>0</v>
      </c>
      <c r="H16" s="8"/>
      <c r="I16" s="165">
        <f t="shared" si="9"/>
        <v>0.81690140845070425</v>
      </c>
      <c r="J16" s="165">
        <f t="shared" si="10"/>
        <v>0.12676056338028169</v>
      </c>
      <c r="K16" s="165">
        <f t="shared" si="11"/>
        <v>5.6338028169014086E-2</v>
      </c>
      <c r="L16" s="8"/>
      <c r="M16" s="8"/>
      <c r="N16" s="223"/>
      <c r="O16" s="5" t="s">
        <v>155</v>
      </c>
      <c r="P16" s="153">
        <f>AVERAGE(P13:P15)</f>
        <v>0.88932176644242611</v>
      </c>
      <c r="Q16" s="153">
        <f>AVERAGE(Q13:Q15)</f>
        <v>5.2081209842427534E-2</v>
      </c>
      <c r="R16" s="153">
        <f>AVERAGE(R13:R15)</f>
        <v>5.8597023715146433E-2</v>
      </c>
      <c r="S16" s="5"/>
      <c r="T16" s="14"/>
      <c r="U16" s="153">
        <f>AVERAGE(U13:U15)</f>
        <v>0.71314311888277315</v>
      </c>
      <c r="V16" s="153">
        <f>AVERAGE(V13:V15)</f>
        <v>0.1104517278609557</v>
      </c>
      <c r="W16" s="154">
        <f>AVERAGE(W13:W15)</f>
        <v>0.17640515325627107</v>
      </c>
      <c r="X16" s="292"/>
      <c r="Z16" s="241"/>
      <c r="AA16" s="8"/>
      <c r="AB16" s="8"/>
      <c r="AC16" s="8"/>
      <c r="AD16" s="8"/>
      <c r="AE16" s="8"/>
      <c r="AF16" s="8"/>
      <c r="AG16" s="155" t="s">
        <v>156</v>
      </c>
      <c r="AH16" s="11">
        <v>2.5188036129830414E-2</v>
      </c>
      <c r="AI16" s="11">
        <v>6.6969796951339951E-3</v>
      </c>
      <c r="AJ16" s="11">
        <v>3.0291909254294772E-2</v>
      </c>
      <c r="AK16" s="11">
        <v>4.4713933378017365E-2</v>
      </c>
      <c r="AL16" s="11">
        <v>4.0451882253166253E-2</v>
      </c>
      <c r="AM16" s="11">
        <v>4.3830725832240763E-2</v>
      </c>
      <c r="AN16" s="11">
        <v>3.1076070721080512E-2</v>
      </c>
      <c r="AO16" s="11">
        <v>2.488891979736859E-2</v>
      </c>
      <c r="AP16" s="11">
        <v>1.4672519142719165E-2</v>
      </c>
      <c r="AQ16" s="12">
        <v>3.4315100156323573E-2</v>
      </c>
      <c r="AR16" s="242"/>
      <c r="AS16"/>
    </row>
    <row r="17" spans="2:45" x14ac:dyDescent="0.25">
      <c r="B17" s="241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225"/>
      <c r="O17" s="11" t="s">
        <v>156</v>
      </c>
      <c r="P17" s="156">
        <f>STDEV(P13:P15)</f>
        <v>5.9334883975402562E-2</v>
      </c>
      <c r="Q17" s="156">
        <f>STDEV(Q13:Q15)</f>
        <v>9.8186061131064102E-3</v>
      </c>
      <c r="R17" s="156">
        <f>STDEV(R13:R15)</f>
        <v>5.1867544364915065E-2</v>
      </c>
      <c r="S17" s="11"/>
      <c r="T17" s="20"/>
      <c r="U17" s="156">
        <f>STDEV(U13:U15)</f>
        <v>2.9714885080619452E-2</v>
      </c>
      <c r="V17" s="156">
        <f>STDEV(V13:V15)</f>
        <v>2.5979782115218755E-2</v>
      </c>
      <c r="W17" s="157">
        <f>STDEV(W13:W15)</f>
        <v>1.7108294349396619E-2</v>
      </c>
      <c r="X17" s="292"/>
      <c r="Z17" s="241"/>
      <c r="AA17" s="115" t="s">
        <v>20</v>
      </c>
      <c r="AB17" s="5" t="s">
        <v>134</v>
      </c>
      <c r="AC17" s="5" t="s">
        <v>135</v>
      </c>
      <c r="AD17" s="6" t="s">
        <v>22</v>
      </c>
      <c r="AE17" s="22" t="s">
        <v>180</v>
      </c>
      <c r="AF17" s="8"/>
      <c r="AG17" s="8"/>
      <c r="AH17" s="8"/>
      <c r="AI17" s="8"/>
      <c r="AJ17" s="35"/>
      <c r="AK17" s="8"/>
      <c r="AL17" s="8"/>
      <c r="AM17" s="35"/>
      <c r="AN17" s="8"/>
      <c r="AO17" s="8"/>
      <c r="AP17" s="8"/>
      <c r="AQ17" s="8"/>
      <c r="AR17" s="242"/>
      <c r="AS17"/>
    </row>
    <row r="18" spans="2:45" x14ac:dyDescent="0.25">
      <c r="B18" s="241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162" t="s">
        <v>7</v>
      </c>
      <c r="O18" s="8" t="s">
        <v>9</v>
      </c>
      <c r="P18" s="160" t="s">
        <v>0</v>
      </c>
      <c r="Q18" s="160" t="s">
        <v>1</v>
      </c>
      <c r="R18" s="160" t="s">
        <v>2</v>
      </c>
      <c r="S18" s="164"/>
      <c r="T18" s="14"/>
      <c r="U18" s="164" t="s">
        <v>3</v>
      </c>
      <c r="V18" s="164" t="s">
        <v>4</v>
      </c>
      <c r="W18" s="222" t="s">
        <v>5</v>
      </c>
      <c r="X18" s="292"/>
      <c r="Z18" s="241"/>
      <c r="AA18" s="37" t="s">
        <v>16</v>
      </c>
      <c r="AB18" s="8">
        <v>84</v>
      </c>
      <c r="AC18" s="8">
        <v>54</v>
      </c>
      <c r="AD18" s="9">
        <f t="shared" ref="AD18:AD27" si="12">AB18+AC18</f>
        <v>138</v>
      </c>
      <c r="AE18" s="23">
        <f>AB18/AD18</f>
        <v>0.60869565217391308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242"/>
      <c r="AS18"/>
    </row>
    <row r="19" spans="2:45" x14ac:dyDescent="0.25">
      <c r="B19" s="241"/>
      <c r="C19" s="115" t="s">
        <v>20</v>
      </c>
      <c r="D19" s="5"/>
      <c r="E19" s="160" t="s">
        <v>0</v>
      </c>
      <c r="F19" s="160" t="s">
        <v>1</v>
      </c>
      <c r="G19" s="160" t="s">
        <v>2</v>
      </c>
      <c r="H19" s="164"/>
      <c r="I19" s="164" t="s">
        <v>3</v>
      </c>
      <c r="J19" s="164" t="s">
        <v>4</v>
      </c>
      <c r="K19" s="164" t="s">
        <v>5</v>
      </c>
      <c r="L19" s="6"/>
      <c r="M19" s="8"/>
      <c r="N19" s="16"/>
      <c r="O19" s="17"/>
      <c r="P19" s="8">
        <f>E15*1</f>
        <v>1</v>
      </c>
      <c r="Q19" s="8">
        <f>F15*1</f>
        <v>0</v>
      </c>
      <c r="R19" s="8">
        <f>G15*1</f>
        <v>0</v>
      </c>
      <c r="S19" s="8"/>
      <c r="T19" s="17"/>
      <c r="U19" s="8">
        <f>I15*1</f>
        <v>0.73913043478260865</v>
      </c>
      <c r="V19" s="8">
        <f>J15*1</f>
        <v>4.3478260869565216E-2</v>
      </c>
      <c r="W19" s="9">
        <f>K15*1</f>
        <v>0.21739130434782608</v>
      </c>
      <c r="X19" s="292"/>
      <c r="Z19" s="241"/>
      <c r="AA19" s="37" t="s">
        <v>17</v>
      </c>
      <c r="AB19" s="8">
        <v>0</v>
      </c>
      <c r="AC19" s="8">
        <v>94</v>
      </c>
      <c r="AD19" s="9">
        <f t="shared" si="12"/>
        <v>94</v>
      </c>
      <c r="AE19" s="23">
        <f t="shared" ref="AE19:AE27" si="13">AB19/AD19</f>
        <v>0</v>
      </c>
      <c r="AF19" s="8"/>
      <c r="AG19" s="22"/>
      <c r="AH19" s="5" t="s">
        <v>16</v>
      </c>
      <c r="AI19" s="6" t="s">
        <v>16</v>
      </c>
      <c r="AJ19" s="8"/>
      <c r="AK19" s="8"/>
      <c r="AL19" s="8"/>
      <c r="AM19" s="8"/>
      <c r="AN19" s="8"/>
      <c r="AO19" s="8"/>
      <c r="AP19" s="8"/>
      <c r="AQ19" s="8"/>
      <c r="AR19" s="242"/>
      <c r="AS19"/>
    </row>
    <row r="20" spans="2:45" x14ac:dyDescent="0.25">
      <c r="B20" s="241"/>
      <c r="C20" s="161" t="s">
        <v>6</v>
      </c>
      <c r="D20" s="8"/>
      <c r="E20" s="8">
        <v>10</v>
      </c>
      <c r="F20" s="8">
        <v>13</v>
      </c>
      <c r="G20" s="8">
        <v>35</v>
      </c>
      <c r="H20" s="165">
        <f t="shared" ref="H20:H23" si="14">E20+F20+G20</f>
        <v>58</v>
      </c>
      <c r="I20" s="8">
        <v>23</v>
      </c>
      <c r="J20" s="8">
        <v>2</v>
      </c>
      <c r="K20" s="8">
        <v>33</v>
      </c>
      <c r="L20" s="166">
        <f t="shared" ref="L20:L23" si="15">I20+J20+K20</f>
        <v>58</v>
      </c>
      <c r="M20" s="8"/>
      <c r="N20" s="224"/>
      <c r="O20" s="17"/>
      <c r="P20" s="8">
        <f>E28*1</f>
        <v>1</v>
      </c>
      <c r="Q20" s="8">
        <f>F28*1</f>
        <v>0</v>
      </c>
      <c r="R20" s="8">
        <f>G28*1</f>
        <v>0</v>
      </c>
      <c r="S20" s="8"/>
      <c r="T20" s="17"/>
      <c r="U20" s="8">
        <f>I28*1</f>
        <v>0.72549019607843135</v>
      </c>
      <c r="V20" s="8">
        <f>J28*1</f>
        <v>0.15686274509803921</v>
      </c>
      <c r="W20" s="9">
        <f>K28*1</f>
        <v>0.11764705882352941</v>
      </c>
      <c r="X20" s="292"/>
      <c r="Z20" s="241"/>
      <c r="AA20" s="37" t="s">
        <v>136</v>
      </c>
      <c r="AB20" s="8">
        <v>63</v>
      </c>
      <c r="AC20" s="8">
        <v>60</v>
      </c>
      <c r="AD20" s="9">
        <f t="shared" si="12"/>
        <v>123</v>
      </c>
      <c r="AE20" s="23">
        <f t="shared" si="13"/>
        <v>0.51219512195121952</v>
      </c>
      <c r="AF20" s="8"/>
      <c r="AG20" s="24"/>
      <c r="AH20" s="8" t="s">
        <v>17</v>
      </c>
      <c r="AI20" s="9" t="s">
        <v>18</v>
      </c>
      <c r="AJ20" s="8"/>
      <c r="AK20" s="8"/>
      <c r="AL20" s="8"/>
      <c r="AM20" s="8"/>
      <c r="AN20" s="8"/>
      <c r="AO20" s="8"/>
      <c r="AP20" s="8"/>
      <c r="AQ20" s="8"/>
      <c r="AR20" s="242"/>
      <c r="AS20"/>
    </row>
    <row r="21" spans="2:45" x14ac:dyDescent="0.25">
      <c r="B21" s="241"/>
      <c r="C21" s="161" t="s">
        <v>7</v>
      </c>
      <c r="D21" s="8" t="s">
        <v>8</v>
      </c>
      <c r="E21" s="8">
        <v>48</v>
      </c>
      <c r="F21" s="8">
        <v>3</v>
      </c>
      <c r="G21" s="8">
        <v>2</v>
      </c>
      <c r="H21" s="165">
        <f t="shared" si="14"/>
        <v>53</v>
      </c>
      <c r="I21" s="8">
        <v>36</v>
      </c>
      <c r="J21" s="8">
        <v>7</v>
      </c>
      <c r="K21" s="8">
        <v>10</v>
      </c>
      <c r="L21" s="166">
        <f t="shared" si="15"/>
        <v>53</v>
      </c>
      <c r="M21" s="8"/>
      <c r="N21" s="224"/>
      <c r="O21" s="17"/>
      <c r="P21" s="8">
        <f>E41*1</f>
        <v>0.9821428571428571</v>
      </c>
      <c r="Q21" s="8">
        <f>F41*1</f>
        <v>1.7857142857142856E-2</v>
      </c>
      <c r="R21" s="8">
        <f>G41*1</f>
        <v>0</v>
      </c>
      <c r="S21" s="8"/>
      <c r="T21" s="17"/>
      <c r="U21" s="8">
        <f>I41*1</f>
        <v>0.75</v>
      </c>
      <c r="V21" s="8">
        <f>J41*1</f>
        <v>0.125</v>
      </c>
      <c r="W21" s="9">
        <f>K41*1</f>
        <v>0.125</v>
      </c>
      <c r="X21" s="292"/>
      <c r="Z21" s="241"/>
      <c r="AA21" s="37" t="s">
        <v>137</v>
      </c>
      <c r="AB21" s="8">
        <v>57</v>
      </c>
      <c r="AC21" s="8">
        <v>60</v>
      </c>
      <c r="AD21" s="9">
        <f t="shared" si="12"/>
        <v>117</v>
      </c>
      <c r="AE21" s="23">
        <f t="shared" si="13"/>
        <v>0.48717948717948717</v>
      </c>
      <c r="AF21" s="8"/>
      <c r="AG21" s="129" t="s">
        <v>63</v>
      </c>
      <c r="AH21" s="193" t="s">
        <v>64</v>
      </c>
      <c r="AI21" s="194">
        <v>1E-4</v>
      </c>
      <c r="AJ21" s="35"/>
      <c r="AK21" s="35"/>
      <c r="AL21" s="35"/>
      <c r="AM21" s="35"/>
      <c r="AN21" s="35"/>
      <c r="AO21" s="35"/>
      <c r="AP21" s="35"/>
      <c r="AQ21" s="35"/>
      <c r="AR21" s="242"/>
      <c r="AS21"/>
    </row>
    <row r="22" spans="2:45" x14ac:dyDescent="0.25">
      <c r="B22" s="241"/>
      <c r="C22" s="7"/>
      <c r="D22" s="8" t="s">
        <v>9</v>
      </c>
      <c r="E22" s="8">
        <v>51</v>
      </c>
      <c r="F22" s="8">
        <v>0</v>
      </c>
      <c r="G22" s="8">
        <v>0</v>
      </c>
      <c r="H22" s="165">
        <f t="shared" si="14"/>
        <v>51</v>
      </c>
      <c r="I22" s="8">
        <v>37</v>
      </c>
      <c r="J22" s="8">
        <v>8</v>
      </c>
      <c r="K22" s="8">
        <v>6</v>
      </c>
      <c r="L22" s="166">
        <f t="shared" si="15"/>
        <v>51</v>
      </c>
      <c r="M22" s="8"/>
      <c r="N22" s="223"/>
      <c r="O22" s="5" t="s">
        <v>155</v>
      </c>
      <c r="P22" s="153">
        <f>AVERAGE(P19:P21)</f>
        <v>0.99404761904761907</v>
      </c>
      <c r="Q22" s="153">
        <f>AVERAGE(Q19:Q21)</f>
        <v>5.9523809523809521E-3</v>
      </c>
      <c r="R22" s="153">
        <f>AVERAGE(R19:R21)</f>
        <v>0</v>
      </c>
      <c r="S22" s="5"/>
      <c r="T22" s="14"/>
      <c r="U22" s="153">
        <f>AVERAGE(U19:U21)</f>
        <v>0.73820687695367992</v>
      </c>
      <c r="V22" s="153">
        <f>AVERAGE(V19:V21)</f>
        <v>0.10844700198920147</v>
      </c>
      <c r="W22" s="154">
        <f>AVERAGE(W19:W21)</f>
        <v>0.15334612105711851</v>
      </c>
      <c r="X22" s="292"/>
      <c r="Z22" s="241"/>
      <c r="AA22" s="37" t="s">
        <v>18</v>
      </c>
      <c r="AB22" s="8">
        <v>15</v>
      </c>
      <c r="AC22" s="8">
        <v>87</v>
      </c>
      <c r="AD22" s="9">
        <f t="shared" si="12"/>
        <v>102</v>
      </c>
      <c r="AE22" s="23">
        <f t="shared" si="13"/>
        <v>0.14705882352941177</v>
      </c>
      <c r="AF22" s="8"/>
      <c r="AG22" s="8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242"/>
      <c r="AS22"/>
    </row>
    <row r="23" spans="2:45" x14ac:dyDescent="0.25">
      <c r="B23" s="241"/>
      <c r="C23" s="10"/>
      <c r="D23" s="11" t="s">
        <v>10</v>
      </c>
      <c r="E23" s="11">
        <v>54</v>
      </c>
      <c r="F23" s="11">
        <v>0</v>
      </c>
      <c r="G23" s="11">
        <v>0</v>
      </c>
      <c r="H23" s="167">
        <f t="shared" si="14"/>
        <v>54</v>
      </c>
      <c r="I23" s="11">
        <v>45</v>
      </c>
      <c r="J23" s="11">
        <v>5</v>
      </c>
      <c r="K23" s="11">
        <v>4</v>
      </c>
      <c r="L23" s="168">
        <f t="shared" si="15"/>
        <v>54</v>
      </c>
      <c r="M23" s="8"/>
      <c r="N23" s="225"/>
      <c r="O23" s="11" t="s">
        <v>156</v>
      </c>
      <c r="P23" s="156">
        <f>STDEV(P19:P21)</f>
        <v>1.0309826235529059E-2</v>
      </c>
      <c r="Q23" s="156">
        <f>STDEV(Q19:Q21)</f>
        <v>1.0309826235529031E-2</v>
      </c>
      <c r="R23" s="156">
        <f>STDEV(R19:R21)</f>
        <v>0</v>
      </c>
      <c r="S23" s="11"/>
      <c r="T23" s="20"/>
      <c r="U23" s="156">
        <f>STDEV(U19:U21)</f>
        <v>1.2280974772629698E-2</v>
      </c>
      <c r="V23" s="156">
        <f>STDEV(V19:V21)</f>
        <v>5.8476590387080529E-2</v>
      </c>
      <c r="W23" s="157">
        <f>STDEV(W19:W21)</f>
        <v>5.558646924424511E-2</v>
      </c>
      <c r="X23" s="292"/>
      <c r="Z23" s="241"/>
      <c r="AA23" s="37" t="s">
        <v>138</v>
      </c>
      <c r="AB23" s="63">
        <v>57</v>
      </c>
      <c r="AC23" s="63">
        <v>48</v>
      </c>
      <c r="AD23" s="29">
        <f t="shared" si="12"/>
        <v>105</v>
      </c>
      <c r="AE23" s="97">
        <f t="shared" si="13"/>
        <v>0.54285714285714282</v>
      </c>
      <c r="AF23" s="8"/>
      <c r="AG23" s="8"/>
      <c r="AH23" s="35"/>
      <c r="AI23" s="8"/>
      <c r="AJ23" s="8"/>
      <c r="AK23" s="8"/>
      <c r="AL23" s="8"/>
      <c r="AM23" s="8"/>
      <c r="AN23" s="8"/>
      <c r="AO23" s="8"/>
      <c r="AP23" s="8"/>
      <c r="AQ23" s="8"/>
      <c r="AR23" s="242"/>
      <c r="AS23"/>
    </row>
    <row r="24" spans="2:45" x14ac:dyDescent="0.25">
      <c r="B24" s="241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62" t="s">
        <v>7</v>
      </c>
      <c r="O24" s="8" t="s">
        <v>10</v>
      </c>
      <c r="P24" s="160" t="s">
        <v>0</v>
      </c>
      <c r="Q24" s="160" t="s">
        <v>1</v>
      </c>
      <c r="R24" s="160" t="s">
        <v>2</v>
      </c>
      <c r="S24" s="164"/>
      <c r="T24" s="14"/>
      <c r="U24" s="164" t="s">
        <v>3</v>
      </c>
      <c r="V24" s="164" t="s">
        <v>4</v>
      </c>
      <c r="W24" s="222" t="s">
        <v>5</v>
      </c>
      <c r="X24" s="292"/>
      <c r="Z24" s="241"/>
      <c r="AA24" s="37" t="s">
        <v>139</v>
      </c>
      <c r="AB24" s="8">
        <v>57</v>
      </c>
      <c r="AC24" s="8">
        <v>51</v>
      </c>
      <c r="AD24" s="9">
        <f t="shared" si="12"/>
        <v>108</v>
      </c>
      <c r="AE24" s="23">
        <f t="shared" si="13"/>
        <v>0.52777777777777779</v>
      </c>
      <c r="AF24" s="8"/>
      <c r="AG24" s="8"/>
      <c r="AH24" s="35"/>
      <c r="AI24" s="8"/>
      <c r="AJ24" s="8"/>
      <c r="AK24" s="8"/>
      <c r="AL24" s="8"/>
      <c r="AM24" s="8"/>
      <c r="AN24" s="8"/>
      <c r="AO24" s="8"/>
      <c r="AP24" s="8"/>
      <c r="AQ24" s="8"/>
      <c r="AR24" s="242"/>
      <c r="AS24"/>
    </row>
    <row r="25" spans="2:45" x14ac:dyDescent="0.25">
      <c r="B25" s="241"/>
      <c r="C25" s="8"/>
      <c r="D25" s="8"/>
      <c r="E25" s="3" t="s">
        <v>0</v>
      </c>
      <c r="F25" s="3" t="s">
        <v>1</v>
      </c>
      <c r="G25" s="3" t="s">
        <v>2</v>
      </c>
      <c r="H25" s="226"/>
      <c r="I25" s="226" t="s">
        <v>3</v>
      </c>
      <c r="J25" s="226" t="s">
        <v>4</v>
      </c>
      <c r="K25" s="226" t="s">
        <v>5</v>
      </c>
      <c r="L25" s="8"/>
      <c r="M25" s="8"/>
      <c r="N25" s="16"/>
      <c r="O25" s="17"/>
      <c r="P25" s="8">
        <f>E16*1</f>
        <v>1</v>
      </c>
      <c r="Q25" s="8">
        <f>F16*1</f>
        <v>0</v>
      </c>
      <c r="R25" s="8">
        <f>G16*1</f>
        <v>0</v>
      </c>
      <c r="S25" s="8"/>
      <c r="T25" s="17"/>
      <c r="U25" s="8">
        <f>I16*1</f>
        <v>0.81690140845070425</v>
      </c>
      <c r="V25" s="8">
        <f>J16*1</f>
        <v>0.12676056338028169</v>
      </c>
      <c r="W25" s="9">
        <f>K16*1</f>
        <v>5.6338028169014086E-2</v>
      </c>
      <c r="X25" s="292"/>
      <c r="Z25" s="241"/>
      <c r="AA25" s="37" t="s">
        <v>140</v>
      </c>
      <c r="AB25" s="8">
        <v>87</v>
      </c>
      <c r="AC25" s="8">
        <v>54</v>
      </c>
      <c r="AD25" s="9">
        <f t="shared" si="12"/>
        <v>141</v>
      </c>
      <c r="AE25" s="23">
        <f t="shared" si="13"/>
        <v>0.61702127659574468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242"/>
      <c r="AS25"/>
    </row>
    <row r="26" spans="2:45" x14ac:dyDescent="0.25">
      <c r="B26" s="241"/>
      <c r="C26" s="293" t="s">
        <v>6</v>
      </c>
      <c r="D26" s="8"/>
      <c r="E26" s="165">
        <f>E20/H20</f>
        <v>0.17241379310344829</v>
      </c>
      <c r="F26" s="165">
        <f>F20/H20</f>
        <v>0.22413793103448276</v>
      </c>
      <c r="G26" s="165">
        <f>G20/H20</f>
        <v>0.60344827586206895</v>
      </c>
      <c r="H26" s="8"/>
      <c r="I26" s="165">
        <f>I20/L20</f>
        <v>0.39655172413793105</v>
      </c>
      <c r="J26" s="165">
        <f>J20/L20</f>
        <v>3.4482758620689655E-2</v>
      </c>
      <c r="K26" s="165">
        <f>K20/L20</f>
        <v>0.56896551724137934</v>
      </c>
      <c r="L26" s="8"/>
      <c r="M26" s="8"/>
      <c r="N26" s="224"/>
      <c r="O26" s="17"/>
      <c r="P26" s="8">
        <f>E29*1</f>
        <v>1</v>
      </c>
      <c r="Q26" s="8">
        <f>F29*1</f>
        <v>0</v>
      </c>
      <c r="R26" s="8">
        <f>G29*1</f>
        <v>0</v>
      </c>
      <c r="S26" s="8"/>
      <c r="T26" s="17"/>
      <c r="U26" s="8">
        <f>I29*1</f>
        <v>0.83333333333333337</v>
      </c>
      <c r="V26" s="8">
        <f>J29*1</f>
        <v>9.2592592592592587E-2</v>
      </c>
      <c r="W26" s="9">
        <f>K29*1</f>
        <v>7.407407407407407E-2</v>
      </c>
      <c r="X26" s="292"/>
      <c r="Z26" s="241"/>
      <c r="AA26" s="37" t="s">
        <v>141</v>
      </c>
      <c r="AB26" s="8">
        <v>57</v>
      </c>
      <c r="AC26" s="8">
        <v>39</v>
      </c>
      <c r="AD26" s="9">
        <f t="shared" si="12"/>
        <v>96</v>
      </c>
      <c r="AE26" s="23">
        <f t="shared" si="13"/>
        <v>0.59375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242"/>
      <c r="AS26"/>
    </row>
    <row r="27" spans="2:45" x14ac:dyDescent="0.25">
      <c r="B27" s="241"/>
      <c r="C27" s="293" t="s">
        <v>7</v>
      </c>
      <c r="D27" s="8" t="s">
        <v>8</v>
      </c>
      <c r="E27" s="165">
        <f t="shared" ref="E27:E29" si="16">E21/H21</f>
        <v>0.90566037735849059</v>
      </c>
      <c r="F27" s="165">
        <f t="shared" ref="F27:F29" si="17">F21/H21</f>
        <v>5.6603773584905662E-2</v>
      </c>
      <c r="G27" s="165">
        <f t="shared" ref="G27:G29" si="18">G21/H21</f>
        <v>3.7735849056603772E-2</v>
      </c>
      <c r="H27" s="8"/>
      <c r="I27" s="165">
        <f t="shared" ref="I27:I29" si="19">I21/L21</f>
        <v>0.67924528301886788</v>
      </c>
      <c r="J27" s="165">
        <f t="shared" ref="J27:J29" si="20">J21/L21</f>
        <v>0.13207547169811321</v>
      </c>
      <c r="K27" s="165">
        <f t="shared" ref="K27:K29" si="21">K21/L21</f>
        <v>0.18867924528301888</v>
      </c>
      <c r="L27" s="8"/>
      <c r="M27" s="8"/>
      <c r="N27" s="16"/>
      <c r="O27" s="17"/>
      <c r="P27" s="8">
        <f>E42*1</f>
        <v>1</v>
      </c>
      <c r="Q27" s="8">
        <f>F42*1</f>
        <v>0</v>
      </c>
      <c r="R27" s="8">
        <f>G42*1</f>
        <v>0</v>
      </c>
      <c r="S27" s="8"/>
      <c r="T27" s="17"/>
      <c r="U27" s="8">
        <f>I42*1</f>
        <v>0.88888888888888884</v>
      </c>
      <c r="V27" s="8">
        <f>J42*1</f>
        <v>7.407407407407407E-2</v>
      </c>
      <c r="W27" s="9">
        <f>K42*1</f>
        <v>3.7037037037037035E-2</v>
      </c>
      <c r="X27" s="292"/>
      <c r="Z27" s="241"/>
      <c r="AA27" s="38" t="s">
        <v>142</v>
      </c>
      <c r="AB27" s="11">
        <v>60</v>
      </c>
      <c r="AC27" s="11">
        <v>51</v>
      </c>
      <c r="AD27" s="12">
        <f t="shared" si="12"/>
        <v>111</v>
      </c>
      <c r="AE27" s="24">
        <f t="shared" si="13"/>
        <v>0.54054054054054057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242"/>
      <c r="AS27"/>
    </row>
    <row r="28" spans="2:45" x14ac:dyDescent="0.25">
      <c r="B28" s="241"/>
      <c r="C28" s="8"/>
      <c r="D28" s="8" t="s">
        <v>9</v>
      </c>
      <c r="E28" s="165">
        <f t="shared" si="16"/>
        <v>1</v>
      </c>
      <c r="F28" s="165">
        <f t="shared" si="17"/>
        <v>0</v>
      </c>
      <c r="G28" s="165">
        <f t="shared" si="18"/>
        <v>0</v>
      </c>
      <c r="H28" s="8"/>
      <c r="I28" s="165">
        <f t="shared" si="19"/>
        <v>0.72549019607843135</v>
      </c>
      <c r="J28" s="165">
        <f t="shared" si="20"/>
        <v>0.15686274509803921</v>
      </c>
      <c r="K28" s="165">
        <f t="shared" si="21"/>
        <v>0.11764705882352941</v>
      </c>
      <c r="L28" s="8"/>
      <c r="M28" s="8"/>
      <c r="N28" s="25"/>
      <c r="O28" s="5" t="s">
        <v>155</v>
      </c>
      <c r="P28" s="153">
        <f>AVERAGE(P25:P27)</f>
        <v>1</v>
      </c>
      <c r="Q28" s="153">
        <f>AVERAGE(Q25:Q27)</f>
        <v>0</v>
      </c>
      <c r="R28" s="153">
        <f>AVERAGE(R25:R27)</f>
        <v>0</v>
      </c>
      <c r="S28" s="5"/>
      <c r="T28" s="14"/>
      <c r="U28" s="153">
        <f>AVERAGE(U25:U27)</f>
        <v>0.84637454355764208</v>
      </c>
      <c r="V28" s="153">
        <f>AVERAGE(V25:V27)</f>
        <v>9.7809076682316129E-2</v>
      </c>
      <c r="W28" s="154">
        <f>AVERAGE(W25:W27)</f>
        <v>5.581637976004173E-2</v>
      </c>
      <c r="X28" s="292"/>
      <c r="Z28" s="241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242"/>
      <c r="AS28"/>
    </row>
    <row r="29" spans="2:45" x14ac:dyDescent="0.25">
      <c r="B29" s="241"/>
      <c r="C29" s="8"/>
      <c r="D29" s="8" t="s">
        <v>10</v>
      </c>
      <c r="E29" s="165">
        <f t="shared" si="16"/>
        <v>1</v>
      </c>
      <c r="F29" s="165">
        <f t="shared" si="17"/>
        <v>0</v>
      </c>
      <c r="G29" s="165">
        <f t="shared" si="18"/>
        <v>0</v>
      </c>
      <c r="H29" s="8"/>
      <c r="I29" s="165">
        <f t="shared" si="19"/>
        <v>0.83333333333333337</v>
      </c>
      <c r="J29" s="165">
        <f t="shared" si="20"/>
        <v>9.2592592592592587E-2</v>
      </c>
      <c r="K29" s="165">
        <f t="shared" si="21"/>
        <v>7.407407407407407E-2</v>
      </c>
      <c r="L29" s="8"/>
      <c r="M29" s="8"/>
      <c r="N29" s="19"/>
      <c r="O29" s="11" t="s">
        <v>156</v>
      </c>
      <c r="P29" s="156">
        <f>STDEV(P25:P27)</f>
        <v>0</v>
      </c>
      <c r="Q29" s="156">
        <f>STDEV(Q25:Q27)</f>
        <v>0</v>
      </c>
      <c r="R29" s="156">
        <f>STDEV(R25:R27)</f>
        <v>0</v>
      </c>
      <c r="S29" s="11"/>
      <c r="T29" s="20"/>
      <c r="U29" s="156">
        <f>STDEV(U25:U27)</f>
        <v>3.7724053441345141E-2</v>
      </c>
      <c r="V29" s="156">
        <f>STDEV(V25:V27)</f>
        <v>2.672780048090441E-2</v>
      </c>
      <c r="W29" s="157">
        <f>STDEV(W25:W27)</f>
        <v>1.8524028069446731E-2</v>
      </c>
      <c r="X29" s="292"/>
      <c r="Z29" s="241"/>
      <c r="AA29" s="115" t="s">
        <v>21</v>
      </c>
      <c r="AB29" s="5" t="s">
        <v>134</v>
      </c>
      <c r="AC29" s="5" t="s">
        <v>135</v>
      </c>
      <c r="AD29" s="6" t="s">
        <v>22</v>
      </c>
      <c r="AE29" s="22" t="s">
        <v>180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242"/>
      <c r="AS29"/>
    </row>
    <row r="30" spans="2:45" x14ac:dyDescent="0.25">
      <c r="B30" s="241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292"/>
      <c r="Z30" s="241"/>
      <c r="AA30" s="37" t="s">
        <v>16</v>
      </c>
      <c r="AB30" s="8">
        <v>105</v>
      </c>
      <c r="AC30" s="8">
        <v>72</v>
      </c>
      <c r="AD30" s="9">
        <f t="shared" ref="AD30:AD39" si="22">AB30+AC30</f>
        <v>177</v>
      </c>
      <c r="AE30" s="23">
        <f t="shared" ref="AE30:AE39" si="23">AB30/AD30</f>
        <v>0.59322033898305082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242"/>
      <c r="AS30"/>
    </row>
    <row r="31" spans="2:45" x14ac:dyDescent="0.25">
      <c r="B31" s="241"/>
      <c r="C31" s="8"/>
      <c r="D31" s="8"/>
      <c r="E31" s="3"/>
      <c r="F31" s="3"/>
      <c r="G31" s="3"/>
      <c r="H31" s="226"/>
      <c r="I31" s="226"/>
      <c r="J31" s="226"/>
      <c r="K31" s="226"/>
      <c r="L31" s="8"/>
      <c r="M31" s="8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292"/>
      <c r="Z31" s="241"/>
      <c r="AA31" s="37" t="s">
        <v>17</v>
      </c>
      <c r="AB31" s="8">
        <v>3</v>
      </c>
      <c r="AC31" s="8">
        <v>237</v>
      </c>
      <c r="AD31" s="9">
        <f t="shared" si="22"/>
        <v>240</v>
      </c>
      <c r="AE31" s="23">
        <f t="shared" si="23"/>
        <v>1.2500000000000001E-2</v>
      </c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242"/>
      <c r="AS31"/>
    </row>
    <row r="32" spans="2:45" x14ac:dyDescent="0.25">
      <c r="B32" s="241"/>
      <c r="C32" s="115" t="s">
        <v>21</v>
      </c>
      <c r="D32" s="5"/>
      <c r="E32" s="160" t="s">
        <v>0</v>
      </c>
      <c r="F32" s="160" t="s">
        <v>1</v>
      </c>
      <c r="G32" s="160" t="s">
        <v>2</v>
      </c>
      <c r="H32" s="164"/>
      <c r="I32" s="164" t="s">
        <v>3</v>
      </c>
      <c r="J32" s="164" t="s">
        <v>4</v>
      </c>
      <c r="K32" s="164" t="s">
        <v>5</v>
      </c>
      <c r="L32" s="6"/>
      <c r="M32" s="8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292"/>
      <c r="Z32" s="241"/>
      <c r="AA32" s="37" t="s">
        <v>136</v>
      </c>
      <c r="AB32" s="8">
        <v>84</v>
      </c>
      <c r="AC32" s="8">
        <v>72</v>
      </c>
      <c r="AD32" s="9">
        <f t="shared" si="22"/>
        <v>156</v>
      </c>
      <c r="AE32" s="23">
        <f t="shared" si="23"/>
        <v>0.53846153846153844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242"/>
      <c r="AS32"/>
    </row>
    <row r="33" spans="2:45" x14ac:dyDescent="0.25">
      <c r="B33" s="241"/>
      <c r="C33" s="161" t="s">
        <v>6</v>
      </c>
      <c r="D33" s="8"/>
      <c r="E33" s="8">
        <v>9</v>
      </c>
      <c r="F33" s="8">
        <v>15</v>
      </c>
      <c r="G33" s="8">
        <v>34</v>
      </c>
      <c r="H33" s="165">
        <f t="shared" ref="H33:H36" si="24">E33+F33+G33</f>
        <v>58</v>
      </c>
      <c r="I33" s="8">
        <v>25</v>
      </c>
      <c r="J33" s="8">
        <v>2</v>
      </c>
      <c r="K33" s="8">
        <v>31</v>
      </c>
      <c r="L33" s="166">
        <f t="shared" ref="L33:L36" si="25">I33+J33+K33</f>
        <v>58</v>
      </c>
      <c r="M33" s="8"/>
      <c r="N33" s="169" t="s">
        <v>155</v>
      </c>
      <c r="O33" s="235" t="s">
        <v>11</v>
      </c>
      <c r="P33" s="160" t="s">
        <v>0</v>
      </c>
      <c r="Q33" s="160" t="s">
        <v>1</v>
      </c>
      <c r="R33" s="163" t="s">
        <v>2</v>
      </c>
      <c r="S33" s="169" t="s">
        <v>155</v>
      </c>
      <c r="T33" s="235" t="s">
        <v>12</v>
      </c>
      <c r="U33" s="14">
        <v>0</v>
      </c>
      <c r="V33" s="14">
        <v>1</v>
      </c>
      <c r="W33" s="15">
        <v>2</v>
      </c>
      <c r="X33" s="292"/>
      <c r="Z33" s="241"/>
      <c r="AA33" s="37" t="s">
        <v>137</v>
      </c>
      <c r="AB33" s="8">
        <v>129</v>
      </c>
      <c r="AC33" s="8">
        <v>96</v>
      </c>
      <c r="AD33" s="9">
        <f t="shared" si="22"/>
        <v>225</v>
      </c>
      <c r="AE33" s="23">
        <f t="shared" si="23"/>
        <v>0.57333333333333336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242"/>
      <c r="AS33"/>
    </row>
    <row r="34" spans="2:45" x14ac:dyDescent="0.25">
      <c r="B34" s="241"/>
      <c r="C34" s="161" t="s">
        <v>7</v>
      </c>
      <c r="D34" s="8" t="s">
        <v>8</v>
      </c>
      <c r="E34" s="8">
        <v>42</v>
      </c>
      <c r="F34" s="8">
        <v>3</v>
      </c>
      <c r="G34" s="8">
        <v>6</v>
      </c>
      <c r="H34" s="165">
        <f t="shared" si="24"/>
        <v>51</v>
      </c>
      <c r="I34" s="8">
        <v>37</v>
      </c>
      <c r="J34" s="8">
        <v>6</v>
      </c>
      <c r="K34" s="8">
        <v>8</v>
      </c>
      <c r="L34" s="166">
        <f t="shared" si="25"/>
        <v>51</v>
      </c>
      <c r="M34" s="8"/>
      <c r="N34" s="161" t="s">
        <v>6</v>
      </c>
      <c r="O34" s="8" t="s">
        <v>10</v>
      </c>
      <c r="P34" s="17">
        <v>0.15494703628577869</v>
      </c>
      <c r="Q34" s="17">
        <v>0.2197430696416498</v>
      </c>
      <c r="R34" s="18">
        <v>0.62530989407257154</v>
      </c>
      <c r="S34" s="161" t="s">
        <v>6</v>
      </c>
      <c r="T34" s="8" t="s">
        <v>10</v>
      </c>
      <c r="U34" s="17">
        <v>0.38697318007662834</v>
      </c>
      <c r="V34" s="17">
        <v>4.2596348884381331E-2</v>
      </c>
      <c r="W34" s="18">
        <v>0.57043047103899036</v>
      </c>
      <c r="X34" s="292"/>
      <c r="Z34" s="241"/>
      <c r="AA34" s="37" t="s">
        <v>18</v>
      </c>
      <c r="AB34" s="8">
        <v>19</v>
      </c>
      <c r="AC34" s="8">
        <v>111</v>
      </c>
      <c r="AD34" s="9">
        <f t="shared" si="22"/>
        <v>130</v>
      </c>
      <c r="AE34" s="23">
        <f t="shared" si="23"/>
        <v>0.14615384615384616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242"/>
      <c r="AS34"/>
    </row>
    <row r="35" spans="2:45" x14ac:dyDescent="0.25">
      <c r="B35" s="241"/>
      <c r="C35" s="7"/>
      <c r="D35" s="8" t="s">
        <v>9</v>
      </c>
      <c r="E35" s="8">
        <v>55</v>
      </c>
      <c r="F35" s="8">
        <v>1</v>
      </c>
      <c r="G35" s="8">
        <v>0</v>
      </c>
      <c r="H35" s="165">
        <f t="shared" si="24"/>
        <v>56</v>
      </c>
      <c r="I35" s="8">
        <v>42</v>
      </c>
      <c r="J35" s="8">
        <v>7</v>
      </c>
      <c r="K35" s="8">
        <v>7</v>
      </c>
      <c r="L35" s="166">
        <f t="shared" si="25"/>
        <v>56</v>
      </c>
      <c r="M35" s="8"/>
      <c r="N35" s="162" t="s">
        <v>7</v>
      </c>
      <c r="O35" s="8" t="s">
        <v>8</v>
      </c>
      <c r="P35" s="17">
        <v>0.88932176644242611</v>
      </c>
      <c r="Q35" s="17">
        <v>5.2081209842427534E-2</v>
      </c>
      <c r="R35" s="18">
        <v>5.8597023715146433E-2</v>
      </c>
      <c r="S35" s="162" t="s">
        <v>7</v>
      </c>
      <c r="T35" s="8" t="s">
        <v>8</v>
      </c>
      <c r="U35" s="17">
        <v>0.71314311888277315</v>
      </c>
      <c r="V35" s="17">
        <v>0.1104517278609557</v>
      </c>
      <c r="W35" s="18">
        <v>0.17640515325627107</v>
      </c>
      <c r="X35" s="292"/>
      <c r="Z35" s="241"/>
      <c r="AA35" s="37" t="s">
        <v>138</v>
      </c>
      <c r="AB35" s="63">
        <v>95</v>
      </c>
      <c r="AC35" s="63">
        <v>104</v>
      </c>
      <c r="AD35" s="29">
        <f t="shared" si="22"/>
        <v>199</v>
      </c>
      <c r="AE35" s="97">
        <f t="shared" si="23"/>
        <v>0.47738693467336685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242"/>
      <c r="AS35"/>
    </row>
    <row r="36" spans="2:45" x14ac:dyDescent="0.25">
      <c r="B36" s="241"/>
      <c r="C36" s="10"/>
      <c r="D36" s="11" t="s">
        <v>10</v>
      </c>
      <c r="E36" s="11">
        <v>54</v>
      </c>
      <c r="F36" s="11">
        <v>0</v>
      </c>
      <c r="G36" s="11">
        <v>0</v>
      </c>
      <c r="H36" s="167">
        <f t="shared" si="24"/>
        <v>54</v>
      </c>
      <c r="I36" s="11">
        <v>48</v>
      </c>
      <c r="J36" s="11">
        <v>4</v>
      </c>
      <c r="K36" s="11">
        <v>2</v>
      </c>
      <c r="L36" s="168">
        <f t="shared" si="25"/>
        <v>54</v>
      </c>
      <c r="M36" s="8"/>
      <c r="N36" s="7"/>
      <c r="O36" s="8" t="s">
        <v>9</v>
      </c>
      <c r="P36" s="17">
        <v>0.99404761904761907</v>
      </c>
      <c r="Q36" s="17">
        <v>5.9523809523809521E-3</v>
      </c>
      <c r="R36" s="18">
        <v>0</v>
      </c>
      <c r="S36" s="7"/>
      <c r="T36" s="8" t="s">
        <v>9</v>
      </c>
      <c r="U36" s="17">
        <v>0.73820687695367992</v>
      </c>
      <c r="V36" s="17">
        <v>0.10844700198920147</v>
      </c>
      <c r="W36" s="18">
        <v>0.15334612105711851</v>
      </c>
      <c r="X36" s="292"/>
      <c r="Z36" s="241"/>
      <c r="AA36" s="37" t="s">
        <v>139</v>
      </c>
      <c r="AB36" s="8">
        <v>99</v>
      </c>
      <c r="AC36" s="8">
        <v>69</v>
      </c>
      <c r="AD36" s="9">
        <f t="shared" si="22"/>
        <v>168</v>
      </c>
      <c r="AE36" s="23">
        <f t="shared" si="23"/>
        <v>0.5892857142857143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242"/>
      <c r="AS36"/>
    </row>
    <row r="37" spans="2:45" x14ac:dyDescent="0.25">
      <c r="B37" s="241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10"/>
      <c r="O37" s="11" t="s">
        <v>10</v>
      </c>
      <c r="P37" s="20">
        <v>1</v>
      </c>
      <c r="Q37" s="20">
        <v>0</v>
      </c>
      <c r="R37" s="21">
        <v>0</v>
      </c>
      <c r="S37" s="10"/>
      <c r="T37" s="11" t="s">
        <v>10</v>
      </c>
      <c r="U37" s="20">
        <v>0.84637454355764208</v>
      </c>
      <c r="V37" s="20">
        <v>9.7809076682316129E-2</v>
      </c>
      <c r="W37" s="21">
        <v>5.581637976004173E-2</v>
      </c>
      <c r="X37" s="292"/>
      <c r="Z37" s="241"/>
      <c r="AA37" s="37" t="s">
        <v>140</v>
      </c>
      <c r="AB37" s="8">
        <v>90</v>
      </c>
      <c r="AC37" s="8">
        <v>66</v>
      </c>
      <c r="AD37" s="9">
        <f t="shared" si="22"/>
        <v>156</v>
      </c>
      <c r="AE37" s="23">
        <f t="shared" si="23"/>
        <v>0.57692307692307687</v>
      </c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242"/>
      <c r="AS37"/>
    </row>
    <row r="38" spans="2:45" x14ac:dyDescent="0.25">
      <c r="B38" s="241"/>
      <c r="C38" s="8"/>
      <c r="D38" s="8"/>
      <c r="E38" s="3" t="s">
        <v>0</v>
      </c>
      <c r="F38" s="3" t="s">
        <v>1</v>
      </c>
      <c r="G38" s="3" t="s">
        <v>2</v>
      </c>
      <c r="H38" s="226"/>
      <c r="I38" s="226" t="s">
        <v>3</v>
      </c>
      <c r="J38" s="226" t="s">
        <v>4</v>
      </c>
      <c r="K38" s="226" t="s">
        <v>5</v>
      </c>
      <c r="L38" s="8"/>
      <c r="M38" s="8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292"/>
      <c r="Z38" s="241"/>
      <c r="AA38" s="37" t="s">
        <v>141</v>
      </c>
      <c r="AB38" s="8">
        <v>90</v>
      </c>
      <c r="AC38" s="8">
        <v>66</v>
      </c>
      <c r="AD38" s="9">
        <f t="shared" si="22"/>
        <v>156</v>
      </c>
      <c r="AE38" s="23">
        <f t="shared" si="23"/>
        <v>0.57692307692307687</v>
      </c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242"/>
      <c r="AS38"/>
    </row>
    <row r="39" spans="2:45" x14ac:dyDescent="0.25">
      <c r="B39" s="241"/>
      <c r="C39" s="293" t="s">
        <v>6</v>
      </c>
      <c r="D39" s="8"/>
      <c r="E39" s="165">
        <f>E33/H33</f>
        <v>0.15517241379310345</v>
      </c>
      <c r="F39" s="165">
        <f>F33/H33</f>
        <v>0.25862068965517243</v>
      </c>
      <c r="G39" s="165">
        <f>G33/H33</f>
        <v>0.58620689655172409</v>
      </c>
      <c r="H39" s="165"/>
      <c r="I39" s="165">
        <f>I33/L33</f>
        <v>0.43103448275862066</v>
      </c>
      <c r="J39" s="165">
        <f>J33/L33</f>
        <v>3.4482758620689655E-2</v>
      </c>
      <c r="K39" s="165">
        <f>K33/L33</f>
        <v>0.53448275862068961</v>
      </c>
      <c r="L39" s="8"/>
      <c r="M39" s="8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292"/>
      <c r="Z39" s="241"/>
      <c r="AA39" s="38" t="s">
        <v>142</v>
      </c>
      <c r="AB39" s="11">
        <v>93</v>
      </c>
      <c r="AC39" s="11">
        <v>63</v>
      </c>
      <c r="AD39" s="12">
        <f t="shared" si="22"/>
        <v>156</v>
      </c>
      <c r="AE39" s="24">
        <f t="shared" si="23"/>
        <v>0.59615384615384615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242"/>
      <c r="AS39"/>
    </row>
    <row r="40" spans="2:45" ht="15.75" thickBot="1" x14ac:dyDescent="0.3">
      <c r="B40" s="241"/>
      <c r="C40" s="293" t="s">
        <v>7</v>
      </c>
      <c r="D40" s="8" t="s">
        <v>8</v>
      </c>
      <c r="E40" s="165">
        <f t="shared" ref="E40:E42" si="26">E34/H34</f>
        <v>0.82352941176470584</v>
      </c>
      <c r="F40" s="165">
        <f t="shared" ref="F40:F42" si="27">F34/H34</f>
        <v>5.8823529411764705E-2</v>
      </c>
      <c r="G40" s="165">
        <f t="shared" ref="G40:G42" si="28">G34/H34</f>
        <v>0.11764705882352941</v>
      </c>
      <c r="H40" s="8"/>
      <c r="I40" s="165">
        <f t="shared" ref="I40:I42" si="29">I34/L34</f>
        <v>0.72549019607843135</v>
      </c>
      <c r="J40" s="165">
        <f t="shared" ref="J40:J42" si="30">J34/L34</f>
        <v>0.11764705882352941</v>
      </c>
      <c r="K40" s="165">
        <f t="shared" ref="K40:K42" si="31">K34/L34</f>
        <v>0.15686274509803921</v>
      </c>
      <c r="L40" s="8"/>
      <c r="M40" s="8"/>
      <c r="N40" s="169" t="s">
        <v>156</v>
      </c>
      <c r="O40" s="235" t="s">
        <v>11</v>
      </c>
      <c r="P40" s="160" t="s">
        <v>0</v>
      </c>
      <c r="Q40" s="160" t="s">
        <v>1</v>
      </c>
      <c r="R40" s="163" t="s">
        <v>2</v>
      </c>
      <c r="S40" s="169" t="s">
        <v>156</v>
      </c>
      <c r="T40" s="235" t="s">
        <v>12</v>
      </c>
      <c r="U40" s="14">
        <v>0</v>
      </c>
      <c r="V40" s="14">
        <v>1</v>
      </c>
      <c r="W40" s="15">
        <v>2</v>
      </c>
      <c r="X40" s="292"/>
      <c r="Z40" s="243"/>
      <c r="AA40" s="244"/>
      <c r="AB40" s="244"/>
      <c r="AC40" s="244"/>
      <c r="AD40" s="244"/>
      <c r="AE40" s="244"/>
      <c r="AF40" s="244"/>
      <c r="AG40" s="244"/>
      <c r="AH40" s="244"/>
      <c r="AI40" s="244"/>
      <c r="AJ40" s="244"/>
      <c r="AK40" s="244"/>
      <c r="AL40" s="244"/>
      <c r="AM40" s="244"/>
      <c r="AN40" s="244"/>
      <c r="AO40" s="244"/>
      <c r="AP40" s="244"/>
      <c r="AQ40" s="244"/>
      <c r="AR40" s="245"/>
      <c r="AS40"/>
    </row>
    <row r="41" spans="2:45" x14ac:dyDescent="0.25">
      <c r="B41" s="241"/>
      <c r="C41" s="8"/>
      <c r="D41" s="8" t="s">
        <v>9</v>
      </c>
      <c r="E41" s="165">
        <f t="shared" si="26"/>
        <v>0.9821428571428571</v>
      </c>
      <c r="F41" s="165">
        <f t="shared" si="27"/>
        <v>1.7857142857142856E-2</v>
      </c>
      <c r="G41" s="165">
        <f t="shared" si="28"/>
        <v>0</v>
      </c>
      <c r="H41" s="8"/>
      <c r="I41" s="165">
        <f t="shared" si="29"/>
        <v>0.75</v>
      </c>
      <c r="J41" s="165">
        <f t="shared" si="30"/>
        <v>0.125</v>
      </c>
      <c r="K41" s="165">
        <f t="shared" si="31"/>
        <v>0.125</v>
      </c>
      <c r="L41" s="8"/>
      <c r="M41" s="8"/>
      <c r="N41" s="161" t="s">
        <v>6</v>
      </c>
      <c r="O41" s="8" t="s">
        <v>10</v>
      </c>
      <c r="P41" s="17">
        <v>1.7580529083649033E-2</v>
      </c>
      <c r="Q41" s="17">
        <v>4.1251010846047285E-2</v>
      </c>
      <c r="R41" s="18">
        <v>5.3496070590130042E-2</v>
      </c>
      <c r="S41" s="161" t="s">
        <v>6</v>
      </c>
      <c r="T41" s="8" t="s">
        <v>10</v>
      </c>
      <c r="U41" s="17">
        <v>4.954987416236576E-2</v>
      </c>
      <c r="V41" s="17">
        <v>1.4053150568510177E-2</v>
      </c>
      <c r="W41" s="18">
        <v>3.6702123311337168E-2</v>
      </c>
      <c r="X41" s="292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</row>
    <row r="42" spans="2:45" x14ac:dyDescent="0.25">
      <c r="B42" s="241"/>
      <c r="C42" s="8"/>
      <c r="D42" s="8" t="s">
        <v>10</v>
      </c>
      <c r="E42" s="165">
        <f t="shared" si="26"/>
        <v>1</v>
      </c>
      <c r="F42" s="165">
        <f t="shared" si="27"/>
        <v>0</v>
      </c>
      <c r="G42" s="165">
        <f t="shared" si="28"/>
        <v>0</v>
      </c>
      <c r="H42" s="8"/>
      <c r="I42" s="165">
        <f t="shared" si="29"/>
        <v>0.88888888888888884</v>
      </c>
      <c r="J42" s="165">
        <f t="shared" si="30"/>
        <v>7.407407407407407E-2</v>
      </c>
      <c r="K42" s="165">
        <f t="shared" si="31"/>
        <v>3.7037037037037035E-2</v>
      </c>
      <c r="L42" s="8"/>
      <c r="M42" s="8"/>
      <c r="N42" s="162" t="s">
        <v>7</v>
      </c>
      <c r="O42" s="8" t="s">
        <v>8</v>
      </c>
      <c r="P42" s="17">
        <v>5.9334883975402562E-2</v>
      </c>
      <c r="Q42" s="17">
        <v>9.8186061131064102E-3</v>
      </c>
      <c r="R42" s="18">
        <v>5.1867544364915065E-2</v>
      </c>
      <c r="S42" s="162" t="s">
        <v>7</v>
      </c>
      <c r="T42" s="8" t="s">
        <v>8</v>
      </c>
      <c r="U42" s="17">
        <v>2.9714885080619452E-2</v>
      </c>
      <c r="V42" s="17">
        <v>2.5979782115218755E-2</v>
      </c>
      <c r="W42" s="18">
        <v>1.7108294349396619E-2</v>
      </c>
      <c r="X42" s="29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</row>
    <row r="43" spans="2:45" x14ac:dyDescent="0.25">
      <c r="B43" s="241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7"/>
      <c r="O43" s="8" t="s">
        <v>9</v>
      </c>
      <c r="P43" s="17">
        <v>1.0309826235529059E-2</v>
      </c>
      <c r="Q43" s="17">
        <v>1.0309826235529031E-2</v>
      </c>
      <c r="R43" s="18">
        <v>0</v>
      </c>
      <c r="S43" s="7"/>
      <c r="T43" s="8" t="s">
        <v>9</v>
      </c>
      <c r="U43" s="17">
        <v>1.2280974772629698E-2</v>
      </c>
      <c r="V43" s="17">
        <v>5.8476590387080529E-2</v>
      </c>
      <c r="W43" s="18">
        <v>5.558646924424511E-2</v>
      </c>
      <c r="X43" s="292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</row>
    <row r="44" spans="2:45" x14ac:dyDescent="0.25">
      <c r="B44" s="241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10"/>
      <c r="O44" s="11" t="s">
        <v>10</v>
      </c>
      <c r="P44" s="20">
        <v>0</v>
      </c>
      <c r="Q44" s="20">
        <v>0</v>
      </c>
      <c r="R44" s="21">
        <v>0</v>
      </c>
      <c r="S44" s="10"/>
      <c r="T44" s="11" t="s">
        <v>10</v>
      </c>
      <c r="U44" s="20">
        <v>3.7724053441345141E-2</v>
      </c>
      <c r="V44" s="20">
        <v>2.672780048090441E-2</v>
      </c>
      <c r="W44" s="21">
        <v>1.8524028069446731E-2</v>
      </c>
      <c r="X44" s="292"/>
    </row>
    <row r="45" spans="2:45" x14ac:dyDescent="0.25">
      <c r="B45" s="241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292"/>
    </row>
    <row r="46" spans="2:45" x14ac:dyDescent="0.25">
      <c r="B46" s="241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292"/>
    </row>
    <row r="47" spans="2:45" x14ac:dyDescent="0.25">
      <c r="B47" s="241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236" t="s">
        <v>11</v>
      </c>
      <c r="O47" s="14" t="s">
        <v>6</v>
      </c>
      <c r="P47" s="14" t="s">
        <v>6</v>
      </c>
      <c r="Q47" s="15" t="s">
        <v>6</v>
      </c>
      <c r="R47" s="17"/>
      <c r="S47" s="17"/>
      <c r="T47" s="236" t="s">
        <v>12</v>
      </c>
      <c r="U47" s="14" t="s">
        <v>6</v>
      </c>
      <c r="V47" s="14" t="s">
        <v>6</v>
      </c>
      <c r="W47" s="15" t="s">
        <v>6</v>
      </c>
      <c r="X47" s="292"/>
    </row>
    <row r="48" spans="2:45" x14ac:dyDescent="0.25">
      <c r="B48" s="241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19"/>
      <c r="O48" s="20" t="s">
        <v>176</v>
      </c>
      <c r="P48" s="20" t="s">
        <v>177</v>
      </c>
      <c r="Q48" s="21" t="s">
        <v>178</v>
      </c>
      <c r="R48" s="17"/>
      <c r="S48" s="17"/>
      <c r="T48" s="19"/>
      <c r="U48" s="20" t="s">
        <v>176</v>
      </c>
      <c r="V48" s="20" t="s">
        <v>177</v>
      </c>
      <c r="W48" s="21" t="s">
        <v>178</v>
      </c>
      <c r="X48" s="292"/>
    </row>
    <row r="49" spans="2:24" x14ac:dyDescent="0.25">
      <c r="B49" s="241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170" t="s">
        <v>63</v>
      </c>
      <c r="O49" s="143">
        <v>2.0000000000000001E-4</v>
      </c>
      <c r="P49" s="143" t="s">
        <v>64</v>
      </c>
      <c r="Q49" s="144" t="s">
        <v>64</v>
      </c>
      <c r="R49" s="294"/>
      <c r="S49" s="294"/>
      <c r="T49" s="170" t="s">
        <v>63</v>
      </c>
      <c r="U49" s="143" t="s">
        <v>64</v>
      </c>
      <c r="V49" s="143">
        <v>4.0000000000000002E-4</v>
      </c>
      <c r="W49" s="144" t="s">
        <v>64</v>
      </c>
      <c r="X49" s="292"/>
    </row>
    <row r="50" spans="2:24" ht="15.75" thickBot="1" x14ac:dyDescent="0.3">
      <c r="B50" s="243"/>
      <c r="C50" s="244"/>
      <c r="D50" s="244"/>
      <c r="E50" s="244"/>
      <c r="F50" s="244"/>
      <c r="G50" s="244"/>
      <c r="H50" s="244"/>
      <c r="I50" s="244"/>
      <c r="J50" s="244"/>
      <c r="K50" s="244"/>
      <c r="L50" s="244"/>
      <c r="M50" s="244"/>
      <c r="N50" s="295"/>
      <c r="O50" s="295"/>
      <c r="P50" s="295"/>
      <c r="Q50" s="295"/>
      <c r="R50" s="295"/>
      <c r="S50" s="295"/>
      <c r="T50" s="295"/>
      <c r="U50" s="295"/>
      <c r="V50" s="295"/>
      <c r="W50" s="295"/>
      <c r="X50" s="296"/>
    </row>
    <row r="52" spans="2:24" x14ac:dyDescent="0.25">
      <c r="I52" s="1"/>
    </row>
    <row r="53" spans="2:24" x14ac:dyDescent="0.25">
      <c r="I53" s="1"/>
    </row>
    <row r="54" spans="2:24" x14ac:dyDescent="0.25">
      <c r="I54" s="1"/>
    </row>
  </sheetData>
  <mergeCells count="2">
    <mergeCell ref="B3:C3"/>
    <mergeCell ref="Z3:AA3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FCEE8-72A0-42EC-8DEA-F5E07AA3D8E4}">
  <dimension ref="B2:AD51"/>
  <sheetViews>
    <sheetView zoomScale="75" zoomScaleNormal="75" workbookViewId="0">
      <selection activeCell="AF23" sqref="AF23"/>
    </sheetView>
  </sheetViews>
  <sheetFormatPr defaultRowHeight="15" x14ac:dyDescent="0.25"/>
  <sheetData>
    <row r="2" spans="2:30" ht="15.75" thickBot="1" x14ac:dyDescent="0.3"/>
    <row r="3" spans="2:30" ht="21.75" thickBot="1" x14ac:dyDescent="0.4">
      <c r="B3" s="312" t="s">
        <v>202</v>
      </c>
      <c r="C3" s="313"/>
      <c r="O3" s="312" t="s">
        <v>203</v>
      </c>
      <c r="P3" s="313"/>
    </row>
    <row r="4" spans="2:30" x14ac:dyDescent="0.25">
      <c r="B4" s="238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40"/>
      <c r="O4" s="238"/>
      <c r="P4" s="239"/>
      <c r="Q4" s="239"/>
      <c r="R4" s="239"/>
      <c r="S4" s="239"/>
      <c r="T4" s="239"/>
      <c r="U4" s="239"/>
      <c r="V4" s="239"/>
      <c r="W4" s="239"/>
      <c r="X4" s="239"/>
      <c r="Y4" s="239"/>
      <c r="Z4" s="239"/>
      <c r="AA4" s="239"/>
      <c r="AB4" s="239"/>
      <c r="AC4" s="239"/>
      <c r="AD4" s="240"/>
    </row>
    <row r="5" spans="2:30" s="1" customFormat="1" x14ac:dyDescent="0.25">
      <c r="B5" s="297"/>
      <c r="C5" s="115" t="s">
        <v>19</v>
      </c>
      <c r="D5" s="5" t="s">
        <v>33</v>
      </c>
      <c r="E5" s="5" t="s">
        <v>31</v>
      </c>
      <c r="F5" s="5" t="s">
        <v>32</v>
      </c>
      <c r="G5" s="15" t="s">
        <v>22</v>
      </c>
      <c r="H5" s="17"/>
      <c r="I5" s="25"/>
      <c r="J5" s="5" t="s">
        <v>33</v>
      </c>
      <c r="K5" s="5" t="s">
        <v>31</v>
      </c>
      <c r="L5" s="6" t="s">
        <v>32</v>
      </c>
      <c r="M5" s="292"/>
      <c r="O5" s="241"/>
      <c r="P5" s="115" t="s">
        <v>19</v>
      </c>
      <c r="Q5" s="5" t="s">
        <v>143</v>
      </c>
      <c r="R5" s="5" t="s">
        <v>143</v>
      </c>
      <c r="S5" s="5" t="s">
        <v>144</v>
      </c>
      <c r="T5" s="5" t="s">
        <v>144</v>
      </c>
      <c r="U5" s="5"/>
      <c r="V5" s="6"/>
      <c r="W5" s="8"/>
      <c r="X5" s="169" t="s">
        <v>155</v>
      </c>
      <c r="Y5" s="5" t="s">
        <v>143</v>
      </c>
      <c r="Z5" s="5"/>
      <c r="AA5" s="5" t="s">
        <v>144</v>
      </c>
      <c r="AB5" s="5"/>
      <c r="AC5" s="6" t="s">
        <v>145</v>
      </c>
      <c r="AD5" s="242"/>
    </row>
    <row r="6" spans="2:30" s="1" customFormat="1" x14ac:dyDescent="0.25">
      <c r="B6" s="297"/>
      <c r="C6" s="16" t="s">
        <v>16</v>
      </c>
      <c r="D6" s="17">
        <v>21</v>
      </c>
      <c r="E6" s="17">
        <v>11</v>
      </c>
      <c r="F6" s="17">
        <v>17</v>
      </c>
      <c r="G6" s="18">
        <f>SUM(D6:F6)</f>
        <v>49</v>
      </c>
      <c r="H6" s="17"/>
      <c r="I6" s="16" t="s">
        <v>16</v>
      </c>
      <c r="J6" s="17">
        <f>D6/G6</f>
        <v>0.42857142857142855</v>
      </c>
      <c r="K6" s="17">
        <f>E6/G6</f>
        <v>0.22448979591836735</v>
      </c>
      <c r="L6" s="18">
        <f>F6/G6</f>
        <v>0.34693877551020408</v>
      </c>
      <c r="M6" s="292"/>
      <c r="O6" s="241"/>
      <c r="P6" s="10"/>
      <c r="Q6" s="11" t="s">
        <v>146</v>
      </c>
      <c r="R6" s="11" t="s">
        <v>147</v>
      </c>
      <c r="S6" s="11" t="s">
        <v>146</v>
      </c>
      <c r="T6" s="11" t="s">
        <v>147</v>
      </c>
      <c r="U6" s="11" t="s">
        <v>145</v>
      </c>
      <c r="V6" s="12" t="s">
        <v>22</v>
      </c>
      <c r="W6" s="8"/>
      <c r="X6" s="10"/>
      <c r="Y6" s="11" t="s">
        <v>146</v>
      </c>
      <c r="Z6" s="11" t="s">
        <v>147</v>
      </c>
      <c r="AA6" s="11" t="s">
        <v>146</v>
      </c>
      <c r="AB6" s="11" t="s">
        <v>147</v>
      </c>
      <c r="AC6" s="12"/>
      <c r="AD6" s="242"/>
    </row>
    <row r="7" spans="2:30" s="1" customFormat="1" x14ac:dyDescent="0.25">
      <c r="B7" s="297"/>
      <c r="C7" s="16" t="s">
        <v>17</v>
      </c>
      <c r="D7" s="3">
        <v>82</v>
      </c>
      <c r="E7" s="3">
        <v>4</v>
      </c>
      <c r="F7" s="3">
        <v>0</v>
      </c>
      <c r="G7" s="26">
        <f>SUM(D7:F7)</f>
        <v>86</v>
      </c>
      <c r="H7" s="17"/>
      <c r="I7" s="16" t="s">
        <v>17</v>
      </c>
      <c r="J7" s="17">
        <f>D7/G7</f>
        <v>0.95348837209302328</v>
      </c>
      <c r="K7" s="17">
        <f>E7/G7</f>
        <v>4.6511627906976744E-2</v>
      </c>
      <c r="L7" s="18">
        <f>F7/G7</f>
        <v>0</v>
      </c>
      <c r="M7" s="292"/>
      <c r="O7" s="241"/>
      <c r="P7" s="7" t="s">
        <v>16</v>
      </c>
      <c r="Q7" s="8">
        <v>79</v>
      </c>
      <c r="R7" s="8">
        <v>41</v>
      </c>
      <c r="S7" s="8">
        <v>5</v>
      </c>
      <c r="T7" s="8">
        <v>55</v>
      </c>
      <c r="U7" s="8">
        <v>5</v>
      </c>
      <c r="V7" s="9">
        <f>Q7+R7+S7+T7+U7</f>
        <v>185</v>
      </c>
      <c r="W7" s="8"/>
      <c r="X7" s="7" t="s">
        <v>16</v>
      </c>
      <c r="Y7" s="8">
        <v>0.39073489733388206</v>
      </c>
      <c r="Z7" s="8">
        <v>0.26763499149285952</v>
      </c>
      <c r="AA7" s="8">
        <v>1.5811907182465557E-2</v>
      </c>
      <c r="AB7" s="8">
        <v>0.29469109875201244</v>
      </c>
      <c r="AC7" s="9">
        <v>3.1127105238780362E-2</v>
      </c>
      <c r="AD7" s="242"/>
    </row>
    <row r="8" spans="2:30" s="1" customFormat="1" x14ac:dyDescent="0.25">
      <c r="B8" s="297"/>
      <c r="C8" s="16" t="s">
        <v>28</v>
      </c>
      <c r="D8" s="3">
        <v>14</v>
      </c>
      <c r="E8" s="3">
        <v>14</v>
      </c>
      <c r="F8" s="3">
        <v>60</v>
      </c>
      <c r="G8" s="26">
        <f>SUM(D8:F8)</f>
        <v>88</v>
      </c>
      <c r="H8" s="17"/>
      <c r="I8" s="16" t="s">
        <v>28</v>
      </c>
      <c r="J8" s="17">
        <f>D8/G8</f>
        <v>0.15909090909090909</v>
      </c>
      <c r="K8" s="17">
        <f>E8/G8</f>
        <v>0.15909090909090909</v>
      </c>
      <c r="L8" s="18">
        <f>F8/G8</f>
        <v>0.68181818181818177</v>
      </c>
      <c r="M8" s="292"/>
      <c r="O8" s="241"/>
      <c r="P8" s="7" t="s">
        <v>17</v>
      </c>
      <c r="Q8" s="8">
        <v>150</v>
      </c>
      <c r="R8" s="8">
        <v>0</v>
      </c>
      <c r="S8" s="8">
        <v>67</v>
      </c>
      <c r="T8" s="8">
        <v>1</v>
      </c>
      <c r="U8" s="8">
        <v>8</v>
      </c>
      <c r="V8" s="9">
        <f>Q8+R8+S8+T8+U8</f>
        <v>226</v>
      </c>
      <c r="W8" s="8"/>
      <c r="X8" s="7" t="s">
        <v>17</v>
      </c>
      <c r="Y8" s="8">
        <v>0.6528521119570202</v>
      </c>
      <c r="Z8" s="8">
        <v>0</v>
      </c>
      <c r="AA8" s="8">
        <v>0.30871359791041286</v>
      </c>
      <c r="AB8" s="8">
        <v>1.4749262536873156E-3</v>
      </c>
      <c r="AC8" s="9">
        <v>3.6959363878879686E-2</v>
      </c>
      <c r="AD8" s="242"/>
    </row>
    <row r="9" spans="2:30" s="1" customFormat="1" x14ac:dyDescent="0.25">
      <c r="B9" s="297"/>
      <c r="C9" s="19" t="s">
        <v>29</v>
      </c>
      <c r="D9" s="20">
        <v>58</v>
      </c>
      <c r="E9" s="20">
        <v>24</v>
      </c>
      <c r="F9" s="20">
        <v>6</v>
      </c>
      <c r="G9" s="21">
        <f>SUM(D9:F9)</f>
        <v>88</v>
      </c>
      <c r="H9" s="17"/>
      <c r="I9" s="19" t="s">
        <v>29</v>
      </c>
      <c r="J9" s="20">
        <f>D9/G9</f>
        <v>0.65909090909090906</v>
      </c>
      <c r="K9" s="20">
        <f>E9/G9</f>
        <v>0.27272727272727271</v>
      </c>
      <c r="L9" s="21">
        <f>F9/G9</f>
        <v>6.8181818181818177E-2</v>
      </c>
      <c r="M9" s="292"/>
      <c r="O9" s="241"/>
      <c r="P9" s="7" t="s">
        <v>28</v>
      </c>
      <c r="Q9" s="8">
        <v>40</v>
      </c>
      <c r="R9" s="8">
        <v>84</v>
      </c>
      <c r="S9" s="8">
        <v>1</v>
      </c>
      <c r="T9" s="8">
        <v>78</v>
      </c>
      <c r="U9" s="8">
        <v>6</v>
      </c>
      <c r="V9" s="9">
        <f>Q9+R9+S9+T9+U9</f>
        <v>209</v>
      </c>
      <c r="W9" s="8"/>
      <c r="X9" s="7" t="s">
        <v>28</v>
      </c>
      <c r="Y9" s="8">
        <v>0.17836257309941519</v>
      </c>
      <c r="Z9" s="8">
        <v>0.42890158898930825</v>
      </c>
      <c r="AA9" s="8">
        <v>1.594896331738437E-3</v>
      </c>
      <c r="AB9" s="8">
        <v>0.36269123988422236</v>
      </c>
      <c r="AC9" s="9">
        <v>2.8449701695315733E-2</v>
      </c>
      <c r="AD9" s="242"/>
    </row>
    <row r="10" spans="2:30" s="1" customFormat="1" x14ac:dyDescent="0.25">
      <c r="B10" s="29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292"/>
      <c r="O10" s="241"/>
      <c r="P10" s="10" t="s">
        <v>29</v>
      </c>
      <c r="Q10" s="11">
        <v>116</v>
      </c>
      <c r="R10" s="11">
        <v>18</v>
      </c>
      <c r="S10" s="11">
        <v>33</v>
      </c>
      <c r="T10" s="11">
        <v>30</v>
      </c>
      <c r="U10" s="11">
        <v>6</v>
      </c>
      <c r="V10" s="12">
        <f>Q10+R10+S10+T10+U10</f>
        <v>203</v>
      </c>
      <c r="W10" s="8"/>
      <c r="X10" s="10" t="s">
        <v>26</v>
      </c>
      <c r="Y10" s="11">
        <v>0.59537691471724452</v>
      </c>
      <c r="Z10" s="11">
        <v>5.0649278535335511E-2</v>
      </c>
      <c r="AA10" s="11">
        <v>0.2053735037243283</v>
      </c>
      <c r="AB10" s="11">
        <v>0.12087606990155715</v>
      </c>
      <c r="AC10" s="12">
        <v>2.7724233121534474E-2</v>
      </c>
      <c r="AD10" s="242"/>
    </row>
    <row r="11" spans="2:30" s="1" customFormat="1" x14ac:dyDescent="0.25">
      <c r="B11" s="297"/>
      <c r="C11" s="115" t="s">
        <v>20</v>
      </c>
      <c r="D11" s="5" t="s">
        <v>33</v>
      </c>
      <c r="E11" s="5" t="s">
        <v>31</v>
      </c>
      <c r="F11" s="5" t="s">
        <v>32</v>
      </c>
      <c r="G11" s="15" t="s">
        <v>22</v>
      </c>
      <c r="H11" s="8"/>
      <c r="I11" s="25"/>
      <c r="J11" s="5" t="s">
        <v>33</v>
      </c>
      <c r="K11" s="5" t="s">
        <v>31</v>
      </c>
      <c r="L11" s="6" t="s">
        <v>32</v>
      </c>
      <c r="M11" s="292"/>
      <c r="O11" s="241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242"/>
    </row>
    <row r="12" spans="2:30" s="1" customFormat="1" x14ac:dyDescent="0.25">
      <c r="B12" s="297"/>
      <c r="C12" s="16" t="s">
        <v>16</v>
      </c>
      <c r="D12" s="17">
        <v>30</v>
      </c>
      <c r="E12" s="17">
        <v>15</v>
      </c>
      <c r="F12" s="17">
        <v>16</v>
      </c>
      <c r="G12" s="18">
        <f>SUM(D12:F12)</f>
        <v>61</v>
      </c>
      <c r="H12" s="8"/>
      <c r="I12" s="16" t="s">
        <v>16</v>
      </c>
      <c r="J12" s="17">
        <f>D12/G12</f>
        <v>0.49180327868852458</v>
      </c>
      <c r="K12" s="17">
        <f>E12/G12</f>
        <v>0.24590163934426229</v>
      </c>
      <c r="L12" s="18">
        <f>F12/G12</f>
        <v>0.26229508196721313</v>
      </c>
      <c r="M12" s="292"/>
      <c r="O12" s="241"/>
      <c r="P12" s="115" t="s">
        <v>20</v>
      </c>
      <c r="Q12" s="5" t="s">
        <v>143</v>
      </c>
      <c r="R12" s="5" t="s">
        <v>143</v>
      </c>
      <c r="S12" s="5" t="s">
        <v>144</v>
      </c>
      <c r="T12" s="5" t="s">
        <v>144</v>
      </c>
      <c r="U12" s="5"/>
      <c r="V12" s="6"/>
      <c r="W12" s="8"/>
      <c r="X12" s="8"/>
      <c r="Y12" s="8"/>
      <c r="Z12" s="8"/>
      <c r="AA12" s="8"/>
      <c r="AB12" s="8"/>
      <c r="AC12" s="8"/>
      <c r="AD12" s="242"/>
    </row>
    <row r="13" spans="2:30" s="1" customFormat="1" x14ac:dyDescent="0.25">
      <c r="B13" s="297"/>
      <c r="C13" s="16" t="s">
        <v>17</v>
      </c>
      <c r="D13" s="3">
        <v>40</v>
      </c>
      <c r="E13" s="3">
        <v>1</v>
      </c>
      <c r="F13" s="3">
        <v>0</v>
      </c>
      <c r="G13" s="26">
        <f>SUM(D13:F13)</f>
        <v>41</v>
      </c>
      <c r="H13" s="8"/>
      <c r="I13" s="16" t="s">
        <v>17</v>
      </c>
      <c r="J13" s="17">
        <f>D13/G13</f>
        <v>0.97560975609756095</v>
      </c>
      <c r="K13" s="17">
        <f>E13/G13</f>
        <v>2.4390243902439025E-2</v>
      </c>
      <c r="L13" s="18">
        <f>F13/G13</f>
        <v>0</v>
      </c>
      <c r="M13" s="292"/>
      <c r="O13" s="241"/>
      <c r="P13" s="10"/>
      <c r="Q13" s="11" t="s">
        <v>146</v>
      </c>
      <c r="R13" s="11" t="s">
        <v>147</v>
      </c>
      <c r="S13" s="11" t="s">
        <v>146</v>
      </c>
      <c r="T13" s="11" t="s">
        <v>147</v>
      </c>
      <c r="U13" s="11" t="s">
        <v>145</v>
      </c>
      <c r="V13" s="12" t="s">
        <v>22</v>
      </c>
      <c r="W13" s="8"/>
      <c r="X13" s="169" t="s">
        <v>156</v>
      </c>
      <c r="Y13" s="5" t="s">
        <v>143</v>
      </c>
      <c r="Z13" s="5"/>
      <c r="AA13" s="5" t="s">
        <v>144</v>
      </c>
      <c r="AB13" s="5"/>
      <c r="AC13" s="6" t="s">
        <v>145</v>
      </c>
      <c r="AD13" s="242"/>
    </row>
    <row r="14" spans="2:30" s="1" customFormat="1" x14ac:dyDescent="0.25">
      <c r="B14" s="297"/>
      <c r="C14" s="16" t="s">
        <v>28</v>
      </c>
      <c r="D14" s="3">
        <v>7</v>
      </c>
      <c r="E14" s="3">
        <v>6</v>
      </c>
      <c r="F14" s="3">
        <v>31</v>
      </c>
      <c r="G14" s="26">
        <f>SUM(D14:F14)</f>
        <v>44</v>
      </c>
      <c r="H14" s="8"/>
      <c r="I14" s="16" t="s">
        <v>28</v>
      </c>
      <c r="J14" s="17">
        <f>D14/G14</f>
        <v>0.15909090909090909</v>
      </c>
      <c r="K14" s="17">
        <f>E14/G14</f>
        <v>0.13636363636363635</v>
      </c>
      <c r="L14" s="18">
        <f>F14/G14</f>
        <v>0.70454545454545459</v>
      </c>
      <c r="M14" s="292"/>
      <c r="O14" s="241"/>
      <c r="P14" s="7" t="s">
        <v>16</v>
      </c>
      <c r="Q14" s="8">
        <v>78</v>
      </c>
      <c r="R14" s="8">
        <v>50</v>
      </c>
      <c r="S14" s="8">
        <v>2</v>
      </c>
      <c r="T14" s="8">
        <v>58</v>
      </c>
      <c r="U14" s="8">
        <v>7</v>
      </c>
      <c r="V14" s="9">
        <f>Q14+R14+S14+T14+U14</f>
        <v>195</v>
      </c>
      <c r="W14" s="8"/>
      <c r="X14" s="10"/>
      <c r="Y14" s="11" t="s">
        <v>146</v>
      </c>
      <c r="Z14" s="11" t="s">
        <v>147</v>
      </c>
      <c r="AA14" s="11" t="s">
        <v>146</v>
      </c>
      <c r="AB14" s="11" t="s">
        <v>147</v>
      </c>
      <c r="AC14" s="12"/>
      <c r="AD14" s="242"/>
    </row>
    <row r="15" spans="2:30" s="1" customFormat="1" x14ac:dyDescent="0.25">
      <c r="B15" s="297"/>
      <c r="C15" s="19" t="s">
        <v>29</v>
      </c>
      <c r="D15" s="20">
        <v>39</v>
      </c>
      <c r="E15" s="20">
        <v>12</v>
      </c>
      <c r="F15" s="20">
        <v>1</v>
      </c>
      <c r="G15" s="21">
        <f>SUM(D15:F15)</f>
        <v>52</v>
      </c>
      <c r="H15" s="8"/>
      <c r="I15" s="19" t="s">
        <v>29</v>
      </c>
      <c r="J15" s="20">
        <f>D15/G15</f>
        <v>0.75</v>
      </c>
      <c r="K15" s="20">
        <f>E15/G15</f>
        <v>0.23076923076923078</v>
      </c>
      <c r="L15" s="21">
        <f>F15/G15</f>
        <v>1.9230769230769232E-2</v>
      </c>
      <c r="M15" s="292"/>
      <c r="O15" s="241"/>
      <c r="P15" s="7" t="s">
        <v>17</v>
      </c>
      <c r="Q15" s="8">
        <v>148</v>
      </c>
      <c r="R15" s="8">
        <v>0</v>
      </c>
      <c r="S15" s="8">
        <v>72</v>
      </c>
      <c r="T15" s="8">
        <v>0</v>
      </c>
      <c r="U15" s="8">
        <v>7</v>
      </c>
      <c r="V15" s="9">
        <f>Q15+R15+S15+T15+U15</f>
        <v>227</v>
      </c>
      <c r="W15" s="8"/>
      <c r="X15" s="7" t="s">
        <v>16</v>
      </c>
      <c r="Y15" s="8">
        <v>4.1703850093927915E-2</v>
      </c>
      <c r="Z15" s="8">
        <v>5.2532968425974429E-2</v>
      </c>
      <c r="AA15" s="8">
        <v>9.7127182292849109E-3</v>
      </c>
      <c r="AB15" s="8">
        <v>4.6346176767390907E-3</v>
      </c>
      <c r="AC15" s="9">
        <v>4.4730266195262981E-3</v>
      </c>
      <c r="AD15" s="242"/>
    </row>
    <row r="16" spans="2:30" s="1" customFormat="1" x14ac:dyDescent="0.25">
      <c r="B16" s="29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292"/>
      <c r="O16" s="241"/>
      <c r="P16" s="7" t="s">
        <v>28</v>
      </c>
      <c r="Q16" s="8">
        <v>36</v>
      </c>
      <c r="R16" s="8">
        <v>95</v>
      </c>
      <c r="S16" s="8">
        <v>0</v>
      </c>
      <c r="T16" s="8">
        <v>80</v>
      </c>
      <c r="U16" s="8">
        <v>5</v>
      </c>
      <c r="V16" s="9">
        <f>Q16+R16+S16+T16+U16</f>
        <v>216</v>
      </c>
      <c r="W16" s="8"/>
      <c r="X16" s="7" t="s">
        <v>17</v>
      </c>
      <c r="Y16" s="8">
        <v>1.0456997583459466E-2</v>
      </c>
      <c r="Z16" s="8">
        <v>0</v>
      </c>
      <c r="AA16" s="8">
        <v>1.0866774426450631E-2</v>
      </c>
      <c r="AB16" s="8">
        <v>2.5546472088036538E-3</v>
      </c>
      <c r="AC16" s="9">
        <v>7.0340775149611316E-3</v>
      </c>
      <c r="AD16" s="242"/>
    </row>
    <row r="17" spans="2:30" x14ac:dyDescent="0.25">
      <c r="B17" s="241"/>
      <c r="C17" s="115" t="s">
        <v>21</v>
      </c>
      <c r="D17" s="5" t="s">
        <v>33</v>
      </c>
      <c r="E17" s="5" t="s">
        <v>31</v>
      </c>
      <c r="F17" s="5" t="s">
        <v>32</v>
      </c>
      <c r="G17" s="15" t="s">
        <v>22</v>
      </c>
      <c r="H17" s="17"/>
      <c r="I17" s="25"/>
      <c r="J17" s="5" t="s">
        <v>33</v>
      </c>
      <c r="K17" s="5" t="s">
        <v>31</v>
      </c>
      <c r="L17" s="6" t="s">
        <v>32</v>
      </c>
      <c r="M17" s="242"/>
      <c r="O17" s="241"/>
      <c r="P17" s="10" t="s">
        <v>29</v>
      </c>
      <c r="Q17" s="11">
        <v>124</v>
      </c>
      <c r="R17" s="11">
        <v>5</v>
      </c>
      <c r="S17" s="11">
        <v>45</v>
      </c>
      <c r="T17" s="11">
        <v>24</v>
      </c>
      <c r="U17" s="11">
        <v>5</v>
      </c>
      <c r="V17" s="12">
        <f>Q17+R17+S17+T17+U17</f>
        <v>203</v>
      </c>
      <c r="W17" s="8"/>
      <c r="X17" s="7" t="s">
        <v>28</v>
      </c>
      <c r="Y17" s="8">
        <v>1.2413922837677428E-2</v>
      </c>
      <c r="Z17" s="8">
        <v>2.3514084316698384E-2</v>
      </c>
      <c r="AA17" s="8">
        <v>2.7624414793761998E-3</v>
      </c>
      <c r="AB17" s="8">
        <v>1.5819798443592006E-2</v>
      </c>
      <c r="AC17" s="9">
        <v>5.1771772912802124E-3</v>
      </c>
      <c r="AD17" s="242"/>
    </row>
    <row r="18" spans="2:30" x14ac:dyDescent="0.25">
      <c r="B18" s="241"/>
      <c r="C18" s="16" t="s">
        <v>16</v>
      </c>
      <c r="D18" s="17">
        <v>22</v>
      </c>
      <c r="E18" s="17">
        <v>12</v>
      </c>
      <c r="F18" s="17">
        <v>15</v>
      </c>
      <c r="G18" s="18">
        <f>SUM(D18:F18)</f>
        <v>49</v>
      </c>
      <c r="H18" s="17"/>
      <c r="I18" s="16" t="s">
        <v>16</v>
      </c>
      <c r="J18" s="17">
        <f>D18/G18</f>
        <v>0.44897959183673469</v>
      </c>
      <c r="K18" s="17">
        <f>E18/G18</f>
        <v>0.24489795918367346</v>
      </c>
      <c r="L18" s="18">
        <f>F18/G18</f>
        <v>0.30612244897959184</v>
      </c>
      <c r="M18" s="242"/>
      <c r="O18" s="241"/>
      <c r="P18" s="8"/>
      <c r="Q18" s="8"/>
      <c r="R18" s="8"/>
      <c r="S18" s="8"/>
      <c r="T18" s="8"/>
      <c r="U18" s="8"/>
      <c r="V18" s="8"/>
      <c r="W18" s="8"/>
      <c r="X18" s="10" t="s">
        <v>26</v>
      </c>
      <c r="Y18" s="11">
        <v>2.1030858527524787E-2</v>
      </c>
      <c r="Z18" s="11">
        <v>3.3664466645727129E-2</v>
      </c>
      <c r="AA18" s="11">
        <v>3.7425962761594975E-2</v>
      </c>
      <c r="AB18" s="11">
        <v>2.5685138740185118E-2</v>
      </c>
      <c r="AC18" s="12">
        <v>2.6943914419664842E-3</v>
      </c>
      <c r="AD18" s="242"/>
    </row>
    <row r="19" spans="2:30" x14ac:dyDescent="0.25">
      <c r="B19" s="241"/>
      <c r="C19" s="16" t="s">
        <v>17</v>
      </c>
      <c r="D19" s="17">
        <v>42</v>
      </c>
      <c r="E19" s="17">
        <v>4</v>
      </c>
      <c r="F19" s="17">
        <v>0</v>
      </c>
      <c r="G19" s="26">
        <f>SUM(D19:F19)</f>
        <v>46</v>
      </c>
      <c r="H19" s="17"/>
      <c r="I19" s="16" t="s">
        <v>17</v>
      </c>
      <c r="J19" s="17">
        <f>D19/G19</f>
        <v>0.91304347826086951</v>
      </c>
      <c r="K19" s="17">
        <f>E19/G19</f>
        <v>8.6956521739130432E-2</v>
      </c>
      <c r="L19" s="18">
        <f>F19/G19</f>
        <v>0</v>
      </c>
      <c r="M19" s="242"/>
      <c r="O19" s="241"/>
      <c r="P19" s="115" t="s">
        <v>21</v>
      </c>
      <c r="Q19" s="5" t="s">
        <v>143</v>
      </c>
      <c r="R19" s="5" t="s">
        <v>143</v>
      </c>
      <c r="S19" s="5" t="s">
        <v>144</v>
      </c>
      <c r="T19" s="5" t="s">
        <v>144</v>
      </c>
      <c r="U19" s="5"/>
      <c r="V19" s="6"/>
      <c r="W19" s="8"/>
      <c r="X19" s="8"/>
      <c r="Y19" s="8"/>
      <c r="Z19" s="8"/>
      <c r="AA19" s="8"/>
      <c r="AB19" s="8"/>
      <c r="AC19" s="8"/>
      <c r="AD19" s="242"/>
    </row>
    <row r="20" spans="2:30" x14ac:dyDescent="0.25">
      <c r="B20" s="241"/>
      <c r="C20" s="16" t="s">
        <v>28</v>
      </c>
      <c r="D20" s="17">
        <v>8</v>
      </c>
      <c r="E20" s="17">
        <v>4</v>
      </c>
      <c r="F20" s="17">
        <v>29</v>
      </c>
      <c r="G20" s="18">
        <f>SUM(D20:F20)</f>
        <v>41</v>
      </c>
      <c r="H20" s="17"/>
      <c r="I20" s="16" t="s">
        <v>28</v>
      </c>
      <c r="J20" s="17">
        <f>D20/G20</f>
        <v>0.1951219512195122</v>
      </c>
      <c r="K20" s="17">
        <f>E20/G20</f>
        <v>9.7560975609756101E-2</v>
      </c>
      <c r="L20" s="18">
        <f>F20/G20</f>
        <v>0.70731707317073167</v>
      </c>
      <c r="M20" s="242"/>
      <c r="O20" s="241"/>
      <c r="P20" s="10"/>
      <c r="Q20" s="11" t="s">
        <v>146</v>
      </c>
      <c r="R20" s="11" t="s">
        <v>147</v>
      </c>
      <c r="S20" s="11" t="s">
        <v>146</v>
      </c>
      <c r="T20" s="11" t="s">
        <v>147</v>
      </c>
      <c r="U20" s="11" t="s">
        <v>145</v>
      </c>
      <c r="V20" s="12" t="s">
        <v>22</v>
      </c>
      <c r="W20" s="8"/>
      <c r="X20" s="8"/>
      <c r="Y20" s="8"/>
      <c r="Z20" s="8"/>
      <c r="AA20" s="8"/>
      <c r="AB20" s="8"/>
      <c r="AC20" s="8"/>
      <c r="AD20" s="242"/>
    </row>
    <row r="21" spans="2:30" x14ac:dyDescent="0.25">
      <c r="B21" s="241"/>
      <c r="C21" s="19" t="s">
        <v>29</v>
      </c>
      <c r="D21" s="20">
        <v>33</v>
      </c>
      <c r="E21" s="20">
        <v>12</v>
      </c>
      <c r="F21" s="20">
        <v>2</v>
      </c>
      <c r="G21" s="21">
        <f>SUM(D21:F21)</f>
        <v>47</v>
      </c>
      <c r="H21" s="17"/>
      <c r="I21" s="19" t="s">
        <v>29</v>
      </c>
      <c r="J21" s="20">
        <f>D21/G21</f>
        <v>0.7021276595744681</v>
      </c>
      <c r="K21" s="20">
        <f>E21/G21</f>
        <v>0.25531914893617019</v>
      </c>
      <c r="L21" s="21">
        <f>F21/G21</f>
        <v>4.2553191489361701E-2</v>
      </c>
      <c r="M21" s="242"/>
      <c r="O21" s="241"/>
      <c r="P21" s="7" t="s">
        <v>16</v>
      </c>
      <c r="Q21" s="8">
        <v>68</v>
      </c>
      <c r="R21" s="8">
        <v>64</v>
      </c>
      <c r="S21" s="8">
        <v>2</v>
      </c>
      <c r="T21" s="8">
        <v>57</v>
      </c>
      <c r="U21" s="8">
        <v>6</v>
      </c>
      <c r="V21" s="9">
        <f>Q21+R21+S21+T21+U21</f>
        <v>197</v>
      </c>
      <c r="W21" s="8"/>
      <c r="X21" s="8"/>
      <c r="Y21" s="8"/>
      <c r="Z21" s="8"/>
      <c r="AA21" s="8"/>
      <c r="AB21" s="8"/>
      <c r="AC21" s="8"/>
      <c r="AD21" s="242"/>
    </row>
    <row r="22" spans="2:30" x14ac:dyDescent="0.25">
      <c r="B22" s="241"/>
      <c r="C22" s="8"/>
      <c r="D22" s="8"/>
      <c r="E22" s="8"/>
      <c r="F22" s="8"/>
      <c r="G22" s="8"/>
      <c r="H22" s="8"/>
      <c r="I22" s="8"/>
      <c r="J22" s="8"/>
      <c r="K22" s="8"/>
      <c r="L22" s="8"/>
      <c r="M22" s="242"/>
      <c r="O22" s="241"/>
      <c r="P22" s="7" t="s">
        <v>17</v>
      </c>
      <c r="Q22" s="8">
        <v>144</v>
      </c>
      <c r="R22" s="8">
        <v>0</v>
      </c>
      <c r="S22" s="8">
        <v>70</v>
      </c>
      <c r="T22" s="8">
        <v>0</v>
      </c>
      <c r="U22" s="8">
        <v>10</v>
      </c>
      <c r="V22" s="9">
        <f>Q22+R22+S22+T22+U22</f>
        <v>224</v>
      </c>
      <c r="W22" s="8"/>
      <c r="X22" s="8"/>
      <c r="Y22" s="8"/>
      <c r="Z22" s="8"/>
      <c r="AA22" s="8"/>
      <c r="AB22" s="8"/>
      <c r="AC22" s="8"/>
      <c r="AD22" s="242"/>
    </row>
    <row r="23" spans="2:30" x14ac:dyDescent="0.25">
      <c r="B23" s="241"/>
      <c r="C23" s="8"/>
      <c r="D23" s="17"/>
      <c r="E23" s="8"/>
      <c r="F23" s="8"/>
      <c r="G23" s="8"/>
      <c r="H23" s="17"/>
      <c r="I23" s="8"/>
      <c r="J23" s="8"/>
      <c r="K23" s="8"/>
      <c r="L23" s="8"/>
      <c r="M23" s="242"/>
      <c r="O23" s="241"/>
      <c r="P23" s="7" t="s">
        <v>28</v>
      </c>
      <c r="Q23" s="8">
        <v>37</v>
      </c>
      <c r="R23" s="8">
        <v>93</v>
      </c>
      <c r="S23" s="8">
        <v>0</v>
      </c>
      <c r="T23" s="8">
        <v>72</v>
      </c>
      <c r="U23" s="8">
        <v>7</v>
      </c>
      <c r="V23" s="9">
        <f>Q23+R23+S23+T23+U23</f>
        <v>209</v>
      </c>
      <c r="W23" s="8"/>
      <c r="X23" s="8"/>
      <c r="Y23" s="8"/>
      <c r="Z23" s="8"/>
      <c r="AA23" s="8"/>
      <c r="AB23" s="8"/>
      <c r="AC23" s="8"/>
      <c r="AD23" s="242"/>
    </row>
    <row r="24" spans="2:30" x14ac:dyDescent="0.25">
      <c r="B24" s="241"/>
      <c r="C24" s="152"/>
      <c r="D24" s="147" t="s">
        <v>33</v>
      </c>
      <c r="E24" s="147" t="s">
        <v>31</v>
      </c>
      <c r="F24" s="31" t="s">
        <v>32</v>
      </c>
      <c r="G24" s="17"/>
      <c r="H24" s="32" t="s">
        <v>155</v>
      </c>
      <c r="I24" s="5" t="s">
        <v>31</v>
      </c>
      <c r="J24" s="6" t="s">
        <v>32</v>
      </c>
      <c r="L24" s="8"/>
      <c r="M24" s="242"/>
      <c r="O24" s="241"/>
      <c r="P24" s="10" t="s">
        <v>29</v>
      </c>
      <c r="Q24" s="11">
        <v>125</v>
      </c>
      <c r="R24" s="11">
        <v>8</v>
      </c>
      <c r="S24" s="11">
        <v>48</v>
      </c>
      <c r="T24" s="11">
        <v>20</v>
      </c>
      <c r="U24" s="11">
        <v>6</v>
      </c>
      <c r="V24" s="12">
        <f>Q24+R24+S24+T24+U24</f>
        <v>207</v>
      </c>
      <c r="W24" s="8"/>
      <c r="X24" s="8"/>
      <c r="Y24" s="8"/>
      <c r="Z24" s="8"/>
      <c r="AA24" s="8"/>
      <c r="AB24" s="8"/>
      <c r="AC24" s="8"/>
      <c r="AD24" s="242"/>
    </row>
    <row r="25" spans="2:30" x14ac:dyDescent="0.25">
      <c r="B25" s="241"/>
      <c r="C25" s="16" t="s">
        <v>16</v>
      </c>
      <c r="D25" s="17">
        <f>J6*1</f>
        <v>0.42857142857142855</v>
      </c>
      <c r="E25" s="17">
        <f>K6*1</f>
        <v>0.22448979591836735</v>
      </c>
      <c r="F25" s="18">
        <f>L6*1</f>
        <v>0.34693877551020408</v>
      </c>
      <c r="G25" s="17"/>
      <c r="H25" s="16" t="s">
        <v>16</v>
      </c>
      <c r="I25" s="17">
        <v>0.23842979814876766</v>
      </c>
      <c r="J25" s="18">
        <v>0.30511876881900302</v>
      </c>
      <c r="L25" s="8"/>
      <c r="M25" s="242"/>
      <c r="O25" s="241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242"/>
    </row>
    <row r="26" spans="2:30" x14ac:dyDescent="0.25">
      <c r="B26" s="241"/>
      <c r="C26" s="16"/>
      <c r="D26" s="17">
        <f>J12*1</f>
        <v>0.49180327868852458</v>
      </c>
      <c r="E26" s="17">
        <f>K12*1</f>
        <v>0.24590163934426229</v>
      </c>
      <c r="F26" s="18">
        <f>L12*1</f>
        <v>0.26229508196721313</v>
      </c>
      <c r="G26" s="17"/>
      <c r="H26" s="16" t="s">
        <v>17</v>
      </c>
      <c r="I26" s="17">
        <v>5.2619464516182067E-2</v>
      </c>
      <c r="J26" s="18">
        <v>0</v>
      </c>
      <c r="L26" s="8"/>
      <c r="M26" s="242"/>
      <c r="O26" s="241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242"/>
    </row>
    <row r="27" spans="2:30" x14ac:dyDescent="0.25">
      <c r="B27" s="241"/>
      <c r="C27" s="16"/>
      <c r="D27" s="17">
        <f>J18*1</f>
        <v>0.44897959183673469</v>
      </c>
      <c r="E27" s="17">
        <f>K18*1</f>
        <v>0.24489795918367346</v>
      </c>
      <c r="F27" s="18">
        <f>L18*1</f>
        <v>0.30612244897959184</v>
      </c>
      <c r="G27" s="8"/>
      <c r="H27" s="16" t="s">
        <v>28</v>
      </c>
      <c r="I27" s="17">
        <v>0.1310051736881005</v>
      </c>
      <c r="J27" s="18">
        <v>0.69789356984478934</v>
      </c>
      <c r="L27" s="8"/>
      <c r="M27" s="242"/>
      <c r="O27" s="241"/>
      <c r="P27" s="4"/>
      <c r="Q27" s="5" t="s">
        <v>143</v>
      </c>
      <c r="R27" s="5" t="s">
        <v>143</v>
      </c>
      <c r="S27" s="5" t="s">
        <v>144</v>
      </c>
      <c r="T27" s="5" t="s">
        <v>144</v>
      </c>
      <c r="U27" s="6"/>
      <c r="V27" s="8"/>
      <c r="W27" s="8"/>
      <c r="X27" s="8"/>
      <c r="Y27" s="8"/>
      <c r="Z27" s="8"/>
      <c r="AA27" s="8"/>
      <c r="AB27" s="8"/>
      <c r="AC27" s="8"/>
      <c r="AD27" s="242"/>
    </row>
    <row r="28" spans="2:30" x14ac:dyDescent="0.25">
      <c r="B28" s="241"/>
      <c r="C28" s="4" t="s">
        <v>155</v>
      </c>
      <c r="D28" s="229">
        <f>AVERAGE(D25:D27)</f>
        <v>0.45645143303222929</v>
      </c>
      <c r="E28" s="229">
        <f>AVERAGE(E25:E27)</f>
        <v>0.23842979814876766</v>
      </c>
      <c r="F28" s="230">
        <f>AVERAGE(F25:F27)</f>
        <v>0.30511876881900302</v>
      </c>
      <c r="G28" s="8"/>
      <c r="H28" s="19" t="s">
        <v>29</v>
      </c>
      <c r="I28" s="20">
        <v>0.25293855081089123</v>
      </c>
      <c r="J28" s="21">
        <v>4.3321926300649703E-2</v>
      </c>
      <c r="L28" s="8"/>
      <c r="M28" s="242"/>
      <c r="O28" s="241"/>
      <c r="P28" s="10"/>
      <c r="Q28" s="11" t="s">
        <v>146</v>
      </c>
      <c r="R28" s="11" t="s">
        <v>147</v>
      </c>
      <c r="S28" s="11" t="s">
        <v>146</v>
      </c>
      <c r="T28" s="11" t="s">
        <v>147</v>
      </c>
      <c r="U28" s="12" t="s">
        <v>145</v>
      </c>
      <c r="V28" s="8"/>
      <c r="W28" s="8"/>
      <c r="X28" s="8"/>
      <c r="Y28" s="8"/>
      <c r="Z28" s="8"/>
      <c r="AA28" s="8"/>
      <c r="AB28" s="8"/>
      <c r="AC28" s="8"/>
      <c r="AD28" s="242"/>
    </row>
    <row r="29" spans="2:30" x14ac:dyDescent="0.25">
      <c r="B29" s="241"/>
      <c r="C29" s="10" t="s">
        <v>156</v>
      </c>
      <c r="D29" s="228">
        <f>STDEV(D25:D28)</f>
        <v>2.6349421567917346E-2</v>
      </c>
      <c r="E29" s="228">
        <f>STDEV(E25:E28)</f>
        <v>9.8655829394876625E-3</v>
      </c>
      <c r="F29" s="192">
        <f>STDEV(F25:F28)</f>
        <v>3.4562930475183107E-2</v>
      </c>
      <c r="G29" s="8"/>
      <c r="H29" s="8"/>
      <c r="I29" s="8"/>
      <c r="J29" s="8"/>
      <c r="L29" s="8"/>
      <c r="M29" s="242"/>
      <c r="O29" s="241"/>
      <c r="P29" s="4" t="s">
        <v>16</v>
      </c>
      <c r="Q29" s="5">
        <f>Q7/V7</f>
        <v>0.42702702702702705</v>
      </c>
      <c r="R29" s="5">
        <f>R7/V7</f>
        <v>0.22162162162162163</v>
      </c>
      <c r="S29" s="5">
        <f>S7/V7</f>
        <v>2.7027027027027029E-2</v>
      </c>
      <c r="T29" s="5">
        <f>T7/V7</f>
        <v>0.29729729729729731</v>
      </c>
      <c r="U29" s="6">
        <f>U7/V7</f>
        <v>2.7027027027027029E-2</v>
      </c>
      <c r="V29" s="8"/>
      <c r="W29" s="8"/>
      <c r="X29" s="8"/>
      <c r="Y29" s="8"/>
      <c r="Z29" s="8"/>
      <c r="AA29" s="8"/>
      <c r="AB29" s="8"/>
      <c r="AC29" s="8"/>
      <c r="AD29" s="242"/>
    </row>
    <row r="30" spans="2:30" x14ac:dyDescent="0.25">
      <c r="B30" s="241"/>
      <c r="C30" s="16" t="s">
        <v>17</v>
      </c>
      <c r="D30" s="17">
        <f>J7*1</f>
        <v>0.95348837209302328</v>
      </c>
      <c r="E30" s="17">
        <f>K7*1</f>
        <v>4.6511627906976744E-2</v>
      </c>
      <c r="F30" s="18">
        <f>L7*1</f>
        <v>0</v>
      </c>
      <c r="G30" s="17"/>
      <c r="H30" s="32" t="s">
        <v>156</v>
      </c>
      <c r="I30" s="5" t="s">
        <v>31</v>
      </c>
      <c r="J30" s="6" t="s">
        <v>32</v>
      </c>
      <c r="L30" s="8"/>
      <c r="M30" s="242"/>
      <c r="O30" s="241"/>
      <c r="P30" s="7"/>
      <c r="Q30" s="8">
        <f>Q14/V14</f>
        <v>0.4</v>
      </c>
      <c r="R30" s="8">
        <f>R14/V14</f>
        <v>0.25641025641025639</v>
      </c>
      <c r="S30" s="8">
        <f>S14/V14</f>
        <v>1.0256410256410256E-2</v>
      </c>
      <c r="T30" s="8">
        <f>T14/V14</f>
        <v>0.29743589743589743</v>
      </c>
      <c r="U30" s="9">
        <f>U14/V14</f>
        <v>3.5897435897435895E-2</v>
      </c>
      <c r="V30" s="8"/>
      <c r="W30" s="8"/>
      <c r="X30" s="8"/>
      <c r="Y30" s="8"/>
      <c r="Z30" s="8"/>
      <c r="AA30" s="8"/>
      <c r="AB30" s="8"/>
      <c r="AC30" s="8"/>
      <c r="AD30" s="242"/>
    </row>
    <row r="31" spans="2:30" x14ac:dyDescent="0.25">
      <c r="B31" s="241"/>
      <c r="C31" s="16"/>
      <c r="D31" s="17">
        <f>J13*1</f>
        <v>0.97560975609756095</v>
      </c>
      <c r="E31" s="17">
        <f>K13*1</f>
        <v>2.4390243902439025E-2</v>
      </c>
      <c r="F31" s="18">
        <f>L13*1</f>
        <v>0</v>
      </c>
      <c r="G31" s="3"/>
      <c r="H31" s="16" t="s">
        <v>16</v>
      </c>
      <c r="I31" s="17">
        <v>9.8655829394876625E-3</v>
      </c>
      <c r="J31" s="18">
        <v>3.4562930475183107E-2</v>
      </c>
      <c r="L31" s="8"/>
      <c r="M31" s="292"/>
      <c r="O31" s="241"/>
      <c r="P31" s="7"/>
      <c r="Q31" s="8">
        <f>Q21/V21</f>
        <v>0.34517766497461927</v>
      </c>
      <c r="R31" s="8">
        <f>R21/V21</f>
        <v>0.32487309644670048</v>
      </c>
      <c r="S31" s="8">
        <f>S21/V21</f>
        <v>1.015228426395939E-2</v>
      </c>
      <c r="T31" s="8">
        <f>T21/V21</f>
        <v>0.28934010152284262</v>
      </c>
      <c r="U31" s="9">
        <f>U21/V21</f>
        <v>3.0456852791878174E-2</v>
      </c>
      <c r="V31" s="8"/>
      <c r="W31" s="8"/>
      <c r="X31" s="8"/>
      <c r="Y31" s="8"/>
      <c r="Z31" s="8"/>
      <c r="AA31" s="8"/>
      <c r="AB31" s="8"/>
      <c r="AC31" s="8"/>
      <c r="AD31" s="242"/>
    </row>
    <row r="32" spans="2:30" x14ac:dyDescent="0.25">
      <c r="B32" s="241"/>
      <c r="C32" s="16"/>
      <c r="D32" s="17">
        <f>J19*1</f>
        <v>0.91304347826086951</v>
      </c>
      <c r="E32" s="17">
        <f>K19*1</f>
        <v>8.6956521739130432E-2</v>
      </c>
      <c r="F32" s="18">
        <f>L19*1</f>
        <v>0</v>
      </c>
      <c r="G32" s="3"/>
      <c r="H32" s="16" t="s">
        <v>17</v>
      </c>
      <c r="I32" s="17">
        <v>2.5905135033014559E-2</v>
      </c>
      <c r="J32" s="18">
        <v>0</v>
      </c>
      <c r="L32" s="8"/>
      <c r="M32" s="292"/>
      <c r="O32" s="241"/>
      <c r="P32" s="4" t="s">
        <v>155</v>
      </c>
      <c r="Q32" s="153">
        <f>AVERAGE(Q29:Q31)</f>
        <v>0.39073489733388206</v>
      </c>
      <c r="R32" s="153">
        <f>AVERAGE(R29:R31)</f>
        <v>0.26763499149285952</v>
      </c>
      <c r="S32" s="153">
        <f>AVERAGE(S29:S31)</f>
        <v>1.5811907182465557E-2</v>
      </c>
      <c r="T32" s="153">
        <f>AVERAGE(T29:T31)</f>
        <v>0.29469109875201244</v>
      </c>
      <c r="U32" s="154">
        <f>AVERAGE(U29:U31)</f>
        <v>3.1127105238780362E-2</v>
      </c>
      <c r="V32" s="8"/>
      <c r="W32" s="8"/>
      <c r="X32" s="8"/>
      <c r="Y32" s="8"/>
      <c r="Z32" s="8"/>
      <c r="AA32" s="8"/>
      <c r="AB32" s="8"/>
      <c r="AC32" s="8"/>
      <c r="AD32" s="242"/>
    </row>
    <row r="33" spans="2:30" x14ac:dyDescent="0.25">
      <c r="B33" s="241"/>
      <c r="C33" s="4" t="s">
        <v>155</v>
      </c>
      <c r="D33" s="229">
        <f>AVERAGE(D30:D32)</f>
        <v>0.94738053548381795</v>
      </c>
      <c r="E33" s="229">
        <f>AVERAGE(E30:E32)</f>
        <v>5.2619464516182067E-2</v>
      </c>
      <c r="F33" s="230">
        <f>AVERAGE(F30:F32)</f>
        <v>0</v>
      </c>
      <c r="G33" s="17"/>
      <c r="H33" s="16" t="s">
        <v>25</v>
      </c>
      <c r="I33" s="17">
        <v>2.54036482974738E-2</v>
      </c>
      <c r="J33" s="18">
        <v>1.1423194025183858E-2</v>
      </c>
      <c r="L33" s="8"/>
      <c r="M33" s="242"/>
      <c r="O33" s="241"/>
      <c r="P33" s="10" t="s">
        <v>156</v>
      </c>
      <c r="Q33" s="156">
        <f>STDEV(Q29:Q31)</f>
        <v>4.1703850093927915E-2</v>
      </c>
      <c r="R33" s="156">
        <f t="shared" ref="R33:U33" si="0">STDEV(R29:R31)</f>
        <v>5.2532968425974429E-2</v>
      </c>
      <c r="S33" s="156">
        <f t="shared" si="0"/>
        <v>9.7127182292849109E-3</v>
      </c>
      <c r="T33" s="156">
        <f t="shared" si="0"/>
        <v>4.6346176767390907E-3</v>
      </c>
      <c r="U33" s="157">
        <f t="shared" si="0"/>
        <v>4.4730266195262981E-3</v>
      </c>
      <c r="V33" s="8"/>
      <c r="W33" s="8"/>
      <c r="X33" s="8"/>
      <c r="Y33" s="8"/>
      <c r="Z33" s="8"/>
      <c r="AA33" s="8"/>
      <c r="AB33" s="8"/>
      <c r="AC33" s="8"/>
      <c r="AD33" s="242"/>
    </row>
    <row r="34" spans="2:30" x14ac:dyDescent="0.25">
      <c r="B34" s="241"/>
      <c r="C34" s="10" t="s">
        <v>156</v>
      </c>
      <c r="D34" s="228">
        <f>STDEV(D30:D33)</f>
        <v>2.5905135033014576E-2</v>
      </c>
      <c r="E34" s="228">
        <f>STDEV(E30:E33)</f>
        <v>2.5905135033014559E-2</v>
      </c>
      <c r="F34" s="192">
        <f>STDEV(F30:F33)</f>
        <v>0</v>
      </c>
      <c r="G34" s="8"/>
      <c r="H34" s="19" t="s">
        <v>26</v>
      </c>
      <c r="I34" s="20">
        <v>1.7211812935960833E-2</v>
      </c>
      <c r="J34" s="21">
        <v>1.9991573445822315E-2</v>
      </c>
      <c r="L34" s="8"/>
      <c r="M34" s="242"/>
      <c r="O34" s="241"/>
      <c r="P34" s="4" t="s">
        <v>17</v>
      </c>
      <c r="Q34" s="5">
        <f>Q8/V8</f>
        <v>0.66371681415929207</v>
      </c>
      <c r="R34" s="5">
        <f>R8/V8</f>
        <v>0</v>
      </c>
      <c r="S34" s="5">
        <f>S8/V8</f>
        <v>0.29646017699115046</v>
      </c>
      <c r="T34" s="5">
        <f>T8/V8</f>
        <v>4.4247787610619468E-3</v>
      </c>
      <c r="U34" s="6">
        <f>U8/V8</f>
        <v>3.5398230088495575E-2</v>
      </c>
      <c r="V34" s="8"/>
      <c r="W34" s="8"/>
      <c r="X34" s="8"/>
      <c r="Y34" s="8"/>
      <c r="Z34" s="8"/>
      <c r="AA34" s="8"/>
      <c r="AB34" s="8"/>
      <c r="AC34" s="8"/>
      <c r="AD34" s="242"/>
    </row>
    <row r="35" spans="2:30" x14ac:dyDescent="0.25">
      <c r="B35" s="241"/>
      <c r="C35" s="16" t="s">
        <v>28</v>
      </c>
      <c r="D35" s="17">
        <f>J8*1</f>
        <v>0.15909090909090909</v>
      </c>
      <c r="E35" s="17">
        <f>K8*1</f>
        <v>0.15909090909090909</v>
      </c>
      <c r="F35" s="18">
        <f>L8*1</f>
        <v>0.68181818181818177</v>
      </c>
      <c r="G35" s="8"/>
      <c r="H35" s="8"/>
      <c r="I35" s="8"/>
      <c r="J35" s="8"/>
      <c r="K35" s="8"/>
      <c r="L35" s="8"/>
      <c r="M35" s="242"/>
      <c r="O35" s="241"/>
      <c r="P35" s="7"/>
      <c r="Q35" s="8">
        <f>Q15/V15</f>
        <v>0.65198237885462551</v>
      </c>
      <c r="R35" s="8">
        <f>R15/V15</f>
        <v>0</v>
      </c>
      <c r="S35" s="8">
        <f>S15/V15</f>
        <v>0.31718061674008813</v>
      </c>
      <c r="T35" s="8">
        <f>T15/V15</f>
        <v>0</v>
      </c>
      <c r="U35" s="9">
        <f>U15/V15</f>
        <v>3.0837004405286344E-2</v>
      </c>
      <c r="V35" s="8"/>
      <c r="W35" s="8"/>
      <c r="X35" s="8"/>
      <c r="Y35" s="8"/>
      <c r="Z35" s="8"/>
      <c r="AA35" s="8"/>
      <c r="AB35" s="8"/>
      <c r="AC35" s="8"/>
      <c r="AD35" s="242"/>
    </row>
    <row r="36" spans="2:30" x14ac:dyDescent="0.25">
      <c r="B36" s="241"/>
      <c r="C36" s="16"/>
      <c r="D36" s="17">
        <f>J14*1</f>
        <v>0.15909090909090909</v>
      </c>
      <c r="E36" s="17">
        <f>K14*1</f>
        <v>0.13636363636363635</v>
      </c>
      <c r="F36" s="18">
        <f>L14*1</f>
        <v>0.70454545454545459</v>
      </c>
      <c r="G36" s="8"/>
      <c r="H36" s="4"/>
      <c r="I36" s="5" t="s">
        <v>16</v>
      </c>
      <c r="J36" s="6" t="s">
        <v>17</v>
      </c>
      <c r="K36" s="8"/>
      <c r="L36" s="8"/>
      <c r="M36" s="242"/>
      <c r="O36" s="241"/>
      <c r="P36" s="7"/>
      <c r="Q36" s="8">
        <f>Q22/V22</f>
        <v>0.6428571428571429</v>
      </c>
      <c r="R36" s="8">
        <f>R22/V22</f>
        <v>0</v>
      </c>
      <c r="S36" s="8">
        <f>S22/V22</f>
        <v>0.3125</v>
      </c>
      <c r="T36" s="8">
        <f>T22/V22</f>
        <v>0</v>
      </c>
      <c r="U36" s="9">
        <f>U22/V22</f>
        <v>4.4642857142857144E-2</v>
      </c>
      <c r="V36" s="8"/>
      <c r="W36" s="8"/>
      <c r="X36" s="8"/>
      <c r="Y36" s="8"/>
      <c r="Z36" s="8"/>
      <c r="AA36" s="8"/>
      <c r="AB36" s="8"/>
      <c r="AC36" s="8"/>
      <c r="AD36" s="242"/>
    </row>
    <row r="37" spans="2:30" x14ac:dyDescent="0.25">
      <c r="B37" s="241"/>
      <c r="C37" s="16"/>
      <c r="D37" s="17">
        <f>J20*1</f>
        <v>0.1951219512195122</v>
      </c>
      <c r="E37" s="17">
        <f>K20*1</f>
        <v>9.7560975609756101E-2</v>
      </c>
      <c r="F37" s="18">
        <f>L20*1</f>
        <v>0.70731707317073167</v>
      </c>
      <c r="G37" s="8"/>
      <c r="H37" s="7"/>
      <c r="I37" s="8" t="s">
        <v>28</v>
      </c>
      <c r="J37" s="9" t="s">
        <v>29</v>
      </c>
      <c r="K37" s="8"/>
      <c r="L37" s="8"/>
      <c r="M37" s="242"/>
      <c r="O37" s="241"/>
      <c r="P37" s="4" t="s">
        <v>155</v>
      </c>
      <c r="Q37" s="153">
        <f>AVERAGE(Q34:Q36)</f>
        <v>0.6528521119570202</v>
      </c>
      <c r="R37" s="153">
        <f>AVERAGE(R34:R36)</f>
        <v>0</v>
      </c>
      <c r="S37" s="153">
        <f>AVERAGE(S34:S36)</f>
        <v>0.30871359791041286</v>
      </c>
      <c r="T37" s="153">
        <f>AVERAGE(T34:T36)</f>
        <v>1.4749262536873156E-3</v>
      </c>
      <c r="U37" s="154">
        <f>AVERAGE(U34:U36)</f>
        <v>3.6959363878879686E-2</v>
      </c>
      <c r="V37" s="8"/>
      <c r="W37" s="8"/>
      <c r="X37" s="8"/>
      <c r="Y37" s="8"/>
      <c r="Z37" s="8"/>
      <c r="AA37" s="8"/>
      <c r="AB37" s="8"/>
      <c r="AC37" s="8"/>
      <c r="AD37" s="242"/>
    </row>
    <row r="38" spans="2:30" x14ac:dyDescent="0.25">
      <c r="B38" s="241"/>
      <c r="C38" s="4" t="s">
        <v>155</v>
      </c>
      <c r="D38" s="229">
        <f>AVERAGE(D35:D37)</f>
        <v>0.17110125646711014</v>
      </c>
      <c r="E38" s="229">
        <f>AVERAGE(E35:E37)</f>
        <v>0.1310051736881005</v>
      </c>
      <c r="F38" s="230">
        <f>AVERAGE(F35:F37)</f>
        <v>0.69789356984478934</v>
      </c>
      <c r="G38" s="8"/>
      <c r="H38" s="32" t="s">
        <v>63</v>
      </c>
      <c r="I38" s="193" t="s">
        <v>64</v>
      </c>
      <c r="J38" s="194">
        <v>4.0000000000000002E-4</v>
      </c>
      <c r="K38" s="8"/>
      <c r="L38" s="8"/>
      <c r="M38" s="242"/>
      <c r="O38" s="241"/>
      <c r="P38" s="10" t="s">
        <v>156</v>
      </c>
      <c r="Q38" s="156">
        <f>STDEV(Q34:Q36)</f>
        <v>1.0456997583459466E-2</v>
      </c>
      <c r="R38" s="156">
        <f t="shared" ref="R38:U38" si="1">STDEV(R34:R36)</f>
        <v>0</v>
      </c>
      <c r="S38" s="156">
        <f t="shared" si="1"/>
        <v>1.0866774426450631E-2</v>
      </c>
      <c r="T38" s="156">
        <f t="shared" si="1"/>
        <v>2.5546472088036538E-3</v>
      </c>
      <c r="U38" s="157">
        <f t="shared" si="1"/>
        <v>7.0340775149611316E-3</v>
      </c>
      <c r="V38" s="8"/>
      <c r="W38" s="8"/>
      <c r="X38" s="8"/>
      <c r="Y38" s="8"/>
      <c r="Z38" s="8"/>
      <c r="AA38" s="8"/>
      <c r="AB38" s="8"/>
      <c r="AC38" s="8"/>
      <c r="AD38" s="242"/>
    </row>
    <row r="39" spans="2:30" x14ac:dyDescent="0.25">
      <c r="B39" s="241"/>
      <c r="C39" s="10" t="s">
        <v>156</v>
      </c>
      <c r="D39" s="228">
        <f>STDEV(D35:D38)</f>
        <v>1.6985196148235626E-2</v>
      </c>
      <c r="E39" s="228">
        <f>STDEV(E35:E38)</f>
        <v>2.54036482974738E-2</v>
      </c>
      <c r="F39" s="192">
        <f>STDEV(F35:F38)</f>
        <v>1.1423194025183858E-2</v>
      </c>
      <c r="G39" s="8"/>
      <c r="H39" s="8"/>
      <c r="I39" s="8"/>
      <c r="J39" s="8"/>
      <c r="K39" s="8"/>
      <c r="L39" s="8"/>
      <c r="M39" s="242"/>
      <c r="O39" s="241"/>
      <c r="P39" s="4" t="s">
        <v>28</v>
      </c>
      <c r="Q39" s="5">
        <f>Q9/V9</f>
        <v>0.19138755980861244</v>
      </c>
      <c r="R39" s="5">
        <f>R9/V9</f>
        <v>0.40191387559808611</v>
      </c>
      <c r="S39" s="5">
        <f>S9/V9</f>
        <v>4.7846889952153108E-3</v>
      </c>
      <c r="T39" s="5">
        <f>T9/V9</f>
        <v>0.37320574162679426</v>
      </c>
      <c r="U39" s="6">
        <f>U9/V9</f>
        <v>2.8708133971291867E-2</v>
      </c>
      <c r="V39" s="8"/>
      <c r="W39" s="8"/>
      <c r="X39" s="8"/>
      <c r="Y39" s="8"/>
      <c r="Z39" s="8"/>
      <c r="AA39" s="8"/>
      <c r="AB39" s="8"/>
      <c r="AC39" s="8"/>
      <c r="AD39" s="242"/>
    </row>
    <row r="40" spans="2:30" x14ac:dyDescent="0.25">
      <c r="B40" s="241"/>
      <c r="C40" s="16" t="s">
        <v>29</v>
      </c>
      <c r="D40" s="17">
        <f>J9*1</f>
        <v>0.65909090909090906</v>
      </c>
      <c r="E40" s="17">
        <f>K9*1</f>
        <v>0.27272727272727271</v>
      </c>
      <c r="F40" s="18">
        <f>L9*1</f>
        <v>6.8181818181818177E-2</v>
      </c>
      <c r="G40" s="8"/>
      <c r="H40" s="8"/>
      <c r="I40" s="8"/>
      <c r="J40" s="8"/>
      <c r="K40" s="8"/>
      <c r="L40" s="8"/>
      <c r="M40" s="242"/>
      <c r="O40" s="241"/>
      <c r="P40" s="7"/>
      <c r="Q40" s="8">
        <f>Q16/V16</f>
        <v>0.16666666666666666</v>
      </c>
      <c r="R40" s="8">
        <f>R16/V16</f>
        <v>0.43981481481481483</v>
      </c>
      <c r="S40" s="8">
        <f>S16/V16</f>
        <v>0</v>
      </c>
      <c r="T40" s="8">
        <f>T16/V16</f>
        <v>0.37037037037037035</v>
      </c>
      <c r="U40" s="9">
        <f>U16/V16</f>
        <v>2.3148148148148147E-2</v>
      </c>
      <c r="V40" s="8"/>
      <c r="W40" s="8"/>
      <c r="X40" s="8"/>
      <c r="Y40" s="8"/>
      <c r="Z40" s="8"/>
      <c r="AA40" s="8"/>
      <c r="AB40" s="8"/>
      <c r="AC40" s="8"/>
      <c r="AD40" s="242"/>
    </row>
    <row r="41" spans="2:30" x14ac:dyDescent="0.25">
      <c r="B41" s="241"/>
      <c r="C41" s="16"/>
      <c r="D41" s="17">
        <f>J15*1</f>
        <v>0.75</v>
      </c>
      <c r="E41" s="17">
        <f>K15*1</f>
        <v>0.23076923076923078</v>
      </c>
      <c r="F41" s="18">
        <f>L15*1</f>
        <v>1.9230769230769232E-2</v>
      </c>
      <c r="G41" s="8"/>
      <c r="H41" s="8"/>
      <c r="I41" s="8"/>
      <c r="J41" s="8"/>
      <c r="K41" s="8"/>
      <c r="L41" s="8"/>
      <c r="M41" s="242"/>
      <c r="O41" s="241"/>
      <c r="P41" s="7"/>
      <c r="Q41" s="8">
        <f>Q23/V23</f>
        <v>0.17703349282296652</v>
      </c>
      <c r="R41" s="8">
        <f>R23/V23</f>
        <v>0.44497607655502391</v>
      </c>
      <c r="S41" s="8">
        <f>S23/V23</f>
        <v>0</v>
      </c>
      <c r="T41" s="8">
        <f>T23/V23</f>
        <v>0.34449760765550241</v>
      </c>
      <c r="U41" s="9">
        <f>U23/V23</f>
        <v>3.3492822966507178E-2</v>
      </c>
      <c r="V41" s="8"/>
      <c r="W41" s="8"/>
      <c r="X41" s="8"/>
      <c r="Y41" s="8"/>
      <c r="Z41" s="8"/>
      <c r="AA41" s="8"/>
      <c r="AB41" s="8"/>
      <c r="AC41" s="8"/>
      <c r="AD41" s="242"/>
    </row>
    <row r="42" spans="2:30" x14ac:dyDescent="0.25">
      <c r="B42" s="241"/>
      <c r="C42" s="16"/>
      <c r="D42" s="17">
        <f>J21*1</f>
        <v>0.7021276595744681</v>
      </c>
      <c r="E42" s="17">
        <f>K21*1</f>
        <v>0.25531914893617019</v>
      </c>
      <c r="F42" s="18">
        <f>L21*1</f>
        <v>4.2553191489361701E-2</v>
      </c>
      <c r="G42" s="8"/>
      <c r="H42" s="8"/>
      <c r="I42" s="8"/>
      <c r="J42" s="8"/>
      <c r="K42" s="8"/>
      <c r="L42" s="8"/>
      <c r="M42" s="242"/>
      <c r="O42" s="241"/>
      <c r="P42" s="4" t="s">
        <v>155</v>
      </c>
      <c r="Q42" s="153">
        <f>AVERAGE(Q39:Q41)</f>
        <v>0.17836257309941519</v>
      </c>
      <c r="R42" s="153">
        <f>AVERAGE(R39:R41)</f>
        <v>0.42890158898930825</v>
      </c>
      <c r="S42" s="153">
        <f>AVERAGE(S39:S41)</f>
        <v>1.594896331738437E-3</v>
      </c>
      <c r="T42" s="153">
        <f>AVERAGE(T39:T41)</f>
        <v>0.36269123988422236</v>
      </c>
      <c r="U42" s="154">
        <f>AVERAGE(U39:U41)</f>
        <v>2.8449701695315733E-2</v>
      </c>
      <c r="V42" s="8"/>
      <c r="W42" s="8"/>
      <c r="X42" s="8"/>
      <c r="Y42" s="8"/>
      <c r="Z42" s="8"/>
      <c r="AA42" s="8"/>
      <c r="AB42" s="8"/>
      <c r="AC42" s="8"/>
      <c r="AD42" s="242"/>
    </row>
    <row r="43" spans="2:30" x14ac:dyDescent="0.25">
      <c r="B43" s="241"/>
      <c r="C43" s="4" t="s">
        <v>155</v>
      </c>
      <c r="D43" s="229">
        <f>AVERAGE(D40:D42)</f>
        <v>0.70373952288845898</v>
      </c>
      <c r="E43" s="229">
        <f>AVERAGE(E40:E42)</f>
        <v>0.25293855081089123</v>
      </c>
      <c r="F43" s="230">
        <f>AVERAGE(F40:F42)</f>
        <v>4.3321926300649703E-2</v>
      </c>
      <c r="G43" s="8"/>
      <c r="H43" s="8"/>
      <c r="I43" s="8"/>
      <c r="J43" s="8"/>
      <c r="K43" s="8"/>
      <c r="L43" s="8"/>
      <c r="M43" s="242"/>
      <c r="O43" s="241"/>
      <c r="P43" s="10" t="s">
        <v>156</v>
      </c>
      <c r="Q43" s="156">
        <f>STDEV(Q39:Q41)</f>
        <v>1.2413922837677428E-2</v>
      </c>
      <c r="R43" s="156">
        <f t="shared" ref="R43:U43" si="2">STDEV(R39:R41)</f>
        <v>2.3514084316698384E-2</v>
      </c>
      <c r="S43" s="156">
        <f t="shared" si="2"/>
        <v>2.7624414793761998E-3</v>
      </c>
      <c r="T43" s="156">
        <f t="shared" si="2"/>
        <v>1.5819798443592006E-2</v>
      </c>
      <c r="U43" s="157">
        <f t="shared" si="2"/>
        <v>5.1771772912802124E-3</v>
      </c>
      <c r="V43" s="8"/>
      <c r="W43" s="8"/>
      <c r="X43" s="8"/>
      <c r="Y43" s="8"/>
      <c r="Z43" s="8"/>
      <c r="AA43" s="8"/>
      <c r="AB43" s="8"/>
      <c r="AC43" s="8"/>
      <c r="AD43" s="242"/>
    </row>
    <row r="44" spans="2:30" x14ac:dyDescent="0.25">
      <c r="B44" s="241"/>
      <c r="C44" s="10" t="s">
        <v>156</v>
      </c>
      <c r="D44" s="228">
        <f>STDEV(D40:D43)</f>
        <v>3.7130977902434179E-2</v>
      </c>
      <c r="E44" s="228">
        <f>STDEV(E40:E43)</f>
        <v>1.7211812935960833E-2</v>
      </c>
      <c r="F44" s="192">
        <f>STDEV(F40:F43)</f>
        <v>1.9991573445822315E-2</v>
      </c>
      <c r="G44" s="8"/>
      <c r="H44" s="8"/>
      <c r="I44" s="8"/>
      <c r="J44" s="8"/>
      <c r="K44" s="8"/>
      <c r="L44" s="8"/>
      <c r="M44" s="242"/>
      <c r="O44" s="241"/>
      <c r="P44" s="4" t="s">
        <v>26</v>
      </c>
      <c r="Q44" s="5">
        <f>Q10/V10</f>
        <v>0.5714285714285714</v>
      </c>
      <c r="R44" s="5">
        <f>R10/V10</f>
        <v>8.8669950738916259E-2</v>
      </c>
      <c r="S44" s="5">
        <f>S10/V10</f>
        <v>0.1625615763546798</v>
      </c>
      <c r="T44" s="5">
        <f>T10/V10</f>
        <v>0.14778325123152711</v>
      </c>
      <c r="U44" s="6">
        <f>U10/V10</f>
        <v>2.9556650246305417E-2</v>
      </c>
      <c r="V44" s="8"/>
      <c r="W44" s="8"/>
      <c r="X44" s="8"/>
      <c r="Y44" s="8"/>
      <c r="Z44" s="8"/>
      <c r="AA44" s="8"/>
      <c r="AB44" s="8"/>
      <c r="AC44" s="8"/>
      <c r="AD44" s="242"/>
    </row>
    <row r="45" spans="2:30" ht="15.75" thickBot="1" x14ac:dyDescent="0.3">
      <c r="B45" s="243"/>
      <c r="C45" s="295"/>
      <c r="D45" s="295"/>
      <c r="E45" s="295"/>
      <c r="F45" s="295"/>
      <c r="G45" s="244"/>
      <c r="H45" s="244"/>
      <c r="I45" s="244"/>
      <c r="J45" s="244"/>
      <c r="K45" s="244"/>
      <c r="L45" s="244"/>
      <c r="M45" s="245"/>
      <c r="O45" s="241"/>
      <c r="P45" s="7"/>
      <c r="Q45" s="8">
        <f>Q17/V17</f>
        <v>0.61083743842364535</v>
      </c>
      <c r="R45" s="8">
        <f>R17/V17</f>
        <v>2.4630541871921183E-2</v>
      </c>
      <c r="S45" s="8">
        <f>S17/V17</f>
        <v>0.22167487684729065</v>
      </c>
      <c r="T45" s="8">
        <f>T17/V17</f>
        <v>0.11822660098522167</v>
      </c>
      <c r="U45" s="9">
        <f>U17/V17</f>
        <v>2.4630541871921183E-2</v>
      </c>
      <c r="V45" s="8"/>
      <c r="W45" s="8"/>
      <c r="X45" s="8"/>
      <c r="Y45" s="8"/>
      <c r="Z45" s="8"/>
      <c r="AA45" s="8"/>
      <c r="AB45" s="8"/>
      <c r="AC45" s="8"/>
      <c r="AD45" s="242"/>
    </row>
    <row r="46" spans="2:30" x14ac:dyDescent="0.25">
      <c r="D46" s="1"/>
      <c r="E46" s="1"/>
      <c r="F46" s="1"/>
      <c r="G46" s="1"/>
      <c r="O46" s="241"/>
      <c r="P46" s="7"/>
      <c r="Q46" s="8">
        <f>Q24/V24</f>
        <v>0.60386473429951693</v>
      </c>
      <c r="R46" s="8">
        <f>R24/V24</f>
        <v>3.864734299516908E-2</v>
      </c>
      <c r="S46" s="8">
        <f>S24/V24</f>
        <v>0.2318840579710145</v>
      </c>
      <c r="T46" s="8">
        <f>T24/V24</f>
        <v>9.6618357487922704E-2</v>
      </c>
      <c r="U46" s="9">
        <f>U24/V24</f>
        <v>2.8985507246376812E-2</v>
      </c>
      <c r="V46" s="8"/>
      <c r="W46" s="8"/>
      <c r="X46" s="8"/>
      <c r="Y46" s="8"/>
      <c r="Z46" s="8"/>
      <c r="AA46" s="8"/>
      <c r="AB46" s="8"/>
      <c r="AC46" s="8"/>
      <c r="AD46" s="242"/>
    </row>
    <row r="47" spans="2:30" x14ac:dyDescent="0.25">
      <c r="G47" s="1"/>
      <c r="N47" s="1"/>
      <c r="O47" s="241"/>
      <c r="P47" s="4" t="s">
        <v>155</v>
      </c>
      <c r="Q47" s="153">
        <f>AVERAGE(Q44:Q46)</f>
        <v>0.59537691471724452</v>
      </c>
      <c r="R47" s="153">
        <f>AVERAGE(R44:R46)</f>
        <v>5.0649278535335511E-2</v>
      </c>
      <c r="S47" s="153">
        <f>AVERAGE(S44:S46)</f>
        <v>0.2053735037243283</v>
      </c>
      <c r="T47" s="153">
        <f>AVERAGE(T44:T46)</f>
        <v>0.12087606990155715</v>
      </c>
      <c r="U47" s="154">
        <f>AVERAGE(U44:U46)</f>
        <v>2.7724233121534474E-2</v>
      </c>
      <c r="V47" s="8"/>
      <c r="W47" s="8"/>
      <c r="X47" s="8"/>
      <c r="Y47" s="8"/>
      <c r="Z47" s="8"/>
      <c r="AA47" s="8"/>
      <c r="AB47" s="8"/>
      <c r="AC47" s="8"/>
      <c r="AD47" s="242"/>
    </row>
    <row r="48" spans="2:30" x14ac:dyDescent="0.25">
      <c r="G48" s="1"/>
      <c r="O48" s="241"/>
      <c r="P48" s="10" t="s">
        <v>156</v>
      </c>
      <c r="Q48" s="156">
        <f>STDEV(Q44:Q46)</f>
        <v>2.1030858527524787E-2</v>
      </c>
      <c r="R48" s="156">
        <f t="shared" ref="R48:U48" si="3">STDEV(R44:R46)</f>
        <v>3.3664466645727129E-2</v>
      </c>
      <c r="S48" s="156">
        <f t="shared" si="3"/>
        <v>3.7425962761594975E-2</v>
      </c>
      <c r="T48" s="156">
        <f t="shared" si="3"/>
        <v>2.5685138740185118E-2</v>
      </c>
      <c r="U48" s="157">
        <f t="shared" si="3"/>
        <v>2.6943914419664842E-3</v>
      </c>
      <c r="V48" s="8"/>
      <c r="W48" s="8"/>
      <c r="X48" s="8"/>
      <c r="Y48" s="8"/>
      <c r="Z48" s="8"/>
      <c r="AA48" s="8"/>
      <c r="AB48" s="8"/>
      <c r="AC48" s="8"/>
      <c r="AD48" s="242"/>
    </row>
    <row r="49" spans="7:30" ht="15.75" thickBot="1" x14ac:dyDescent="0.3">
      <c r="G49" s="1"/>
      <c r="O49" s="243"/>
      <c r="P49" s="244"/>
      <c r="Q49" s="244"/>
      <c r="R49" s="244"/>
      <c r="S49" s="244"/>
      <c r="T49" s="244"/>
      <c r="U49" s="244"/>
      <c r="V49" s="244"/>
      <c r="W49" s="244"/>
      <c r="X49" s="244"/>
      <c r="Y49" s="244"/>
      <c r="Z49" s="244"/>
      <c r="AA49" s="244"/>
      <c r="AB49" s="244"/>
      <c r="AC49" s="244"/>
      <c r="AD49" s="245"/>
    </row>
    <row r="50" spans="7:30" x14ac:dyDescent="0.25">
      <c r="G50" s="1"/>
    </row>
    <row r="51" spans="7:30" x14ac:dyDescent="0.25">
      <c r="G51" s="1"/>
    </row>
  </sheetData>
  <mergeCells count="2">
    <mergeCell ref="B3:C3"/>
    <mergeCell ref="O3:P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F4F19-B65F-445D-BA96-760597FC52BE}">
  <dimension ref="B2:AO350"/>
  <sheetViews>
    <sheetView topLeftCell="H1" zoomScale="75" zoomScaleNormal="75" workbookViewId="0">
      <selection activeCell="U42" sqref="U42"/>
    </sheetView>
  </sheetViews>
  <sheetFormatPr defaultRowHeight="15" x14ac:dyDescent="0.25"/>
  <cols>
    <col min="16" max="16" width="13" customWidth="1"/>
    <col min="27" max="41" width="9.140625" style="2"/>
  </cols>
  <sheetData>
    <row r="2" spans="2:41" ht="15.75" thickBot="1" x14ac:dyDescent="0.3"/>
    <row r="3" spans="2:41" ht="21.75" thickBot="1" x14ac:dyDescent="0.4">
      <c r="B3" s="312" t="s">
        <v>204</v>
      </c>
      <c r="C3" s="313"/>
      <c r="O3" s="312" t="s">
        <v>205</v>
      </c>
      <c r="P3" s="313"/>
      <c r="Z3" s="312" t="s">
        <v>206</v>
      </c>
      <c r="AA3" s="313"/>
    </row>
    <row r="4" spans="2:41" x14ac:dyDescent="0.25">
      <c r="B4" s="238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40"/>
      <c r="O4" s="238"/>
      <c r="P4" s="239"/>
      <c r="Q4" s="239"/>
      <c r="R4" s="239"/>
      <c r="S4" s="239"/>
      <c r="T4" s="239"/>
      <c r="U4" s="239"/>
      <c r="V4" s="239"/>
      <c r="W4" s="239"/>
      <c r="X4" s="240"/>
      <c r="Z4" s="238"/>
      <c r="AA4" s="263"/>
      <c r="AB4" s="263"/>
      <c r="AC4" s="263"/>
      <c r="AD4" s="263"/>
      <c r="AE4" s="263"/>
      <c r="AF4" s="263"/>
      <c r="AG4" s="263"/>
      <c r="AH4" s="263"/>
      <c r="AI4" s="263"/>
      <c r="AJ4" s="263"/>
      <c r="AK4" s="263"/>
      <c r="AL4" s="263"/>
      <c r="AM4" s="263"/>
      <c r="AN4" s="263"/>
      <c r="AO4" s="264"/>
    </row>
    <row r="5" spans="2:41" x14ac:dyDescent="0.25">
      <c r="B5" s="241"/>
      <c r="C5" s="22" t="s">
        <v>90</v>
      </c>
      <c r="D5" s="122" t="s">
        <v>19</v>
      </c>
      <c r="E5" s="115" t="s">
        <v>20</v>
      </c>
      <c r="F5" s="115" t="s">
        <v>21</v>
      </c>
      <c r="G5" s="115" t="s">
        <v>103</v>
      </c>
      <c r="H5" s="115" t="s">
        <v>104</v>
      </c>
      <c r="I5" s="115" t="s">
        <v>105</v>
      </c>
      <c r="J5" s="115" t="s">
        <v>106</v>
      </c>
      <c r="K5" s="27" t="s">
        <v>155</v>
      </c>
      <c r="L5" s="112" t="s">
        <v>156</v>
      </c>
      <c r="M5" s="242"/>
      <c r="O5" s="241"/>
      <c r="P5" s="115" t="s">
        <v>19</v>
      </c>
      <c r="Q5" s="5" t="s">
        <v>134</v>
      </c>
      <c r="R5" s="6" t="s">
        <v>22</v>
      </c>
      <c r="S5" s="8"/>
      <c r="T5" s="99" t="s">
        <v>134</v>
      </c>
      <c r="U5" s="5" t="s">
        <v>16</v>
      </c>
      <c r="V5" s="5" t="s">
        <v>28</v>
      </c>
      <c r="W5" s="6" t="s">
        <v>127</v>
      </c>
      <c r="X5" s="242"/>
      <c r="Z5" s="241"/>
      <c r="AA5" s="219" t="s">
        <v>179</v>
      </c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260"/>
    </row>
    <row r="6" spans="2:41" x14ac:dyDescent="0.25">
      <c r="B6" s="241"/>
      <c r="C6" s="109">
        <v>-6</v>
      </c>
      <c r="D6" s="105">
        <v>1</v>
      </c>
      <c r="E6" s="105">
        <v>1</v>
      </c>
      <c r="F6" s="105">
        <v>1</v>
      </c>
      <c r="G6" s="105">
        <v>1</v>
      </c>
      <c r="H6" s="105">
        <v>1</v>
      </c>
      <c r="I6" s="105">
        <v>1</v>
      </c>
      <c r="J6" s="106">
        <v>1</v>
      </c>
      <c r="K6" s="7">
        <v>1</v>
      </c>
      <c r="L6" s="9">
        <v>0</v>
      </c>
      <c r="M6" s="242"/>
      <c r="O6" s="241"/>
      <c r="P6" s="7" t="s">
        <v>16</v>
      </c>
      <c r="Q6" s="8">
        <v>146</v>
      </c>
      <c r="R6" s="9">
        <v>297</v>
      </c>
      <c r="S6" s="8"/>
      <c r="T6" s="7"/>
      <c r="U6" s="8">
        <f>Q6/R6</f>
        <v>0.49158249158249157</v>
      </c>
      <c r="V6" s="8">
        <f>Q11/R11</f>
        <v>0.73837209302325579</v>
      </c>
      <c r="W6" s="9">
        <f>Q16/R16</f>
        <v>0.25796178343949044</v>
      </c>
      <c r="X6" s="242"/>
      <c r="Z6" s="241"/>
      <c r="AA6" s="130"/>
      <c r="AB6" s="131" t="s">
        <v>16</v>
      </c>
      <c r="AC6" s="131" t="s">
        <v>28</v>
      </c>
      <c r="AD6" s="132" t="s">
        <v>127</v>
      </c>
      <c r="AE6" s="63"/>
      <c r="AF6" s="56"/>
      <c r="AG6" s="57" t="s">
        <v>16</v>
      </c>
      <c r="AH6" s="58" t="s">
        <v>28</v>
      </c>
      <c r="AI6" s="63"/>
      <c r="AJ6" s="63"/>
      <c r="AK6" s="63"/>
      <c r="AL6" s="63"/>
      <c r="AM6" s="63"/>
      <c r="AN6" s="63"/>
      <c r="AO6" s="260"/>
    </row>
    <row r="7" spans="2:41" x14ac:dyDescent="0.25">
      <c r="B7" s="241"/>
      <c r="C7" s="109">
        <v>-4</v>
      </c>
      <c r="D7" s="105">
        <v>0.99624299999999999</v>
      </c>
      <c r="E7" s="105">
        <v>1.002783</v>
      </c>
      <c r="F7" s="105">
        <v>1.007083</v>
      </c>
      <c r="G7" s="105">
        <v>0.94273700000000005</v>
      </c>
      <c r="H7" s="105">
        <v>0.98209400000000002</v>
      </c>
      <c r="I7" s="105">
        <v>0.96383099999999999</v>
      </c>
      <c r="J7" s="106">
        <v>1.000564</v>
      </c>
      <c r="K7" s="7">
        <v>0.98504785714285703</v>
      </c>
      <c r="L7" s="9">
        <v>2.3858100150882147E-2</v>
      </c>
      <c r="M7" s="242"/>
      <c r="O7" s="241"/>
      <c r="P7" s="7" t="s">
        <v>28</v>
      </c>
      <c r="Q7" s="8">
        <v>150</v>
      </c>
      <c r="R7" s="9">
        <v>289</v>
      </c>
      <c r="S7" s="8"/>
      <c r="T7" s="7"/>
      <c r="U7" s="8">
        <f>Q7/R7</f>
        <v>0.51903114186851207</v>
      </c>
      <c r="V7" s="8">
        <f>Q12/R12</f>
        <v>0.73045822102425872</v>
      </c>
      <c r="W7" s="9">
        <f>Q17/R17</f>
        <v>0.20875420875420875</v>
      </c>
      <c r="X7" s="242"/>
      <c r="Z7" s="241"/>
      <c r="AA7" s="27" t="s">
        <v>155</v>
      </c>
      <c r="AB7" s="43">
        <v>0.94640000000000002</v>
      </c>
      <c r="AC7" s="43">
        <v>1.2909999999999999</v>
      </c>
      <c r="AD7" s="47">
        <v>0.94689999999999996</v>
      </c>
      <c r="AE7" s="63"/>
      <c r="AF7" s="65"/>
      <c r="AG7" s="66" t="s">
        <v>28</v>
      </c>
      <c r="AH7" s="64" t="s">
        <v>127</v>
      </c>
      <c r="AI7" s="63"/>
      <c r="AJ7" s="63"/>
      <c r="AK7" s="63"/>
      <c r="AL7" s="63"/>
      <c r="AM7" s="63"/>
      <c r="AN7" s="63"/>
      <c r="AO7" s="260"/>
    </row>
    <row r="8" spans="2:41" x14ac:dyDescent="0.25">
      <c r="B8" s="241"/>
      <c r="C8" s="109">
        <v>-2</v>
      </c>
      <c r="D8" s="105">
        <v>0.98560700000000001</v>
      </c>
      <c r="E8" s="105">
        <v>0.97946299999999997</v>
      </c>
      <c r="F8" s="105">
        <v>1.008688</v>
      </c>
      <c r="G8" s="105">
        <v>0.98758100000000004</v>
      </c>
      <c r="H8" s="105">
        <v>0.99763900000000005</v>
      </c>
      <c r="I8" s="105">
        <v>0.98831000000000002</v>
      </c>
      <c r="J8" s="106">
        <v>1.006632</v>
      </c>
      <c r="K8" s="7">
        <v>0.99341714285714289</v>
      </c>
      <c r="L8" s="9">
        <v>1.1116920368347997E-2</v>
      </c>
      <c r="M8" s="242"/>
      <c r="O8" s="241"/>
      <c r="P8" s="10" t="s">
        <v>127</v>
      </c>
      <c r="Q8" s="11">
        <v>145</v>
      </c>
      <c r="R8" s="12">
        <v>295</v>
      </c>
      <c r="S8" s="8"/>
      <c r="T8" s="10"/>
      <c r="U8" s="11">
        <f>Q8/R8</f>
        <v>0.49152542372881358</v>
      </c>
      <c r="V8" s="11">
        <f>Q13/R13</f>
        <v>0.71692307692307689</v>
      </c>
      <c r="W8" s="12">
        <f>Q18/R18</f>
        <v>0.17901234567901234</v>
      </c>
      <c r="X8" s="242"/>
      <c r="Z8" s="241"/>
      <c r="AA8" s="155" t="s">
        <v>156</v>
      </c>
      <c r="AB8" s="49">
        <v>9.9739999999999995E-2</v>
      </c>
      <c r="AC8" s="49">
        <v>0.69030000000000002</v>
      </c>
      <c r="AD8" s="50">
        <v>8.5129999999999997E-2</v>
      </c>
      <c r="AE8" s="63"/>
      <c r="AF8" s="103" t="s">
        <v>63</v>
      </c>
      <c r="AG8" s="193" t="s">
        <v>64</v>
      </c>
      <c r="AH8" s="305">
        <v>1E-4</v>
      </c>
      <c r="AI8" s="63"/>
      <c r="AJ8" s="63"/>
      <c r="AK8" s="63"/>
      <c r="AL8" s="63"/>
      <c r="AM8" s="63"/>
      <c r="AN8" s="63"/>
      <c r="AO8" s="260"/>
    </row>
    <row r="9" spans="2:41" x14ac:dyDescent="0.25">
      <c r="B9" s="241"/>
      <c r="C9" s="109">
        <v>0</v>
      </c>
      <c r="D9" s="105">
        <v>4.8999000000000001E-2</v>
      </c>
      <c r="E9" s="105">
        <v>2.3515000000000001E-2</v>
      </c>
      <c r="F9" s="105">
        <v>2.5534999999999999E-2</v>
      </c>
      <c r="G9" s="105">
        <v>9.0806999999999999E-2</v>
      </c>
      <c r="H9" s="105">
        <v>0.112051</v>
      </c>
      <c r="I9" s="105">
        <v>1.6612999999999999E-2</v>
      </c>
      <c r="J9" s="106">
        <v>7.5459999999999998E-3</v>
      </c>
      <c r="K9" s="7">
        <v>4.6437999999999993E-2</v>
      </c>
      <c r="L9" s="9">
        <v>4.0093121351008162E-2</v>
      </c>
      <c r="M9" s="242"/>
      <c r="O9" s="241"/>
      <c r="P9" s="8"/>
      <c r="Q9" s="8"/>
      <c r="R9" s="8"/>
      <c r="S9" s="8"/>
      <c r="T9" s="4" t="s">
        <v>155</v>
      </c>
      <c r="U9" s="153">
        <f>AVERAGE(U6:U8)</f>
        <v>0.50071301905993904</v>
      </c>
      <c r="V9" s="153">
        <f t="shared" ref="V9:W9" si="0">AVERAGE(V6:V8)</f>
        <v>0.7285844636568638</v>
      </c>
      <c r="W9" s="154">
        <f t="shared" si="0"/>
        <v>0.21524277929090385</v>
      </c>
      <c r="X9" s="242"/>
      <c r="Z9" s="241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260"/>
    </row>
    <row r="10" spans="2:41" x14ac:dyDescent="0.25">
      <c r="B10" s="241"/>
      <c r="C10" s="109">
        <v>1</v>
      </c>
      <c r="D10" s="105">
        <v>6.6489000000000006E-2</v>
      </c>
      <c r="E10" s="105">
        <v>8.4175E-2</v>
      </c>
      <c r="F10" s="105">
        <v>0.134099</v>
      </c>
      <c r="G10" s="105">
        <v>0.146979</v>
      </c>
      <c r="H10" s="105">
        <v>0.183364</v>
      </c>
      <c r="I10" s="105">
        <v>8.6850999999999998E-2</v>
      </c>
      <c r="J10" s="106">
        <v>2.0683E-2</v>
      </c>
      <c r="K10" s="7">
        <v>0.10323428571428571</v>
      </c>
      <c r="L10" s="9">
        <v>5.4899303191431881E-2</v>
      </c>
      <c r="M10" s="242"/>
      <c r="O10" s="241"/>
      <c r="P10" s="115" t="s">
        <v>20</v>
      </c>
      <c r="Q10" s="5" t="s">
        <v>134</v>
      </c>
      <c r="R10" s="6" t="s">
        <v>22</v>
      </c>
      <c r="S10" s="8"/>
      <c r="T10" s="10" t="s">
        <v>156</v>
      </c>
      <c r="U10" s="156">
        <f>STDEV(U6:U8)</f>
        <v>1.5863985363314369E-2</v>
      </c>
      <c r="V10" s="156">
        <f t="shared" ref="V10:W10" si="1">STDEV(V6:V8)</f>
        <v>1.0846580010322774E-2</v>
      </c>
      <c r="W10" s="157">
        <f t="shared" si="1"/>
        <v>3.9872667221809217E-2</v>
      </c>
      <c r="X10" s="242"/>
      <c r="Z10" s="241"/>
      <c r="AA10" s="115" t="s">
        <v>19</v>
      </c>
      <c r="AB10" s="76" t="s">
        <v>16</v>
      </c>
      <c r="AC10" s="76" t="s">
        <v>28</v>
      </c>
      <c r="AD10" s="77" t="s">
        <v>127</v>
      </c>
      <c r="AE10" s="63"/>
      <c r="AF10" s="115" t="s">
        <v>20</v>
      </c>
      <c r="AG10" s="76" t="s">
        <v>16</v>
      </c>
      <c r="AH10" s="76" t="s">
        <v>28</v>
      </c>
      <c r="AI10" s="77" t="s">
        <v>127</v>
      </c>
      <c r="AJ10" s="63"/>
      <c r="AK10" s="115" t="s">
        <v>21</v>
      </c>
      <c r="AL10" s="76" t="s">
        <v>16</v>
      </c>
      <c r="AM10" s="76" t="s">
        <v>28</v>
      </c>
      <c r="AN10" s="77" t="s">
        <v>127</v>
      </c>
      <c r="AO10" s="260"/>
    </row>
    <row r="11" spans="2:41" x14ac:dyDescent="0.25">
      <c r="B11" s="241"/>
      <c r="C11" s="109">
        <v>2</v>
      </c>
      <c r="D11" s="105">
        <v>7.9696000000000003E-2</v>
      </c>
      <c r="E11" s="105">
        <v>0.117628</v>
      </c>
      <c r="F11" s="105">
        <v>0.20220099999999999</v>
      </c>
      <c r="G11" s="105">
        <v>0.190196</v>
      </c>
      <c r="H11" s="105">
        <v>0.215587</v>
      </c>
      <c r="I11" s="105">
        <v>0.128243</v>
      </c>
      <c r="J11" s="106">
        <v>5.3189999999999999E-3</v>
      </c>
      <c r="K11" s="7">
        <v>0.13412428571428572</v>
      </c>
      <c r="L11" s="9">
        <v>7.5580648832255765E-2</v>
      </c>
      <c r="M11" s="242"/>
      <c r="O11" s="241"/>
      <c r="P11" s="7" t="s">
        <v>16</v>
      </c>
      <c r="Q11" s="8">
        <v>254</v>
      </c>
      <c r="R11" s="9">
        <v>344</v>
      </c>
      <c r="S11" s="8"/>
      <c r="T11" s="8"/>
      <c r="U11" s="8"/>
      <c r="V11" s="8"/>
      <c r="W11" s="8"/>
      <c r="X11" s="242"/>
      <c r="Z11" s="241"/>
      <c r="AA11" s="172">
        <v>1</v>
      </c>
      <c r="AB11" s="63">
        <v>1.2222222222222223</v>
      </c>
      <c r="AC11" s="63">
        <v>2.1818181818181817</v>
      </c>
      <c r="AD11" s="29">
        <v>1.0526315789473684</v>
      </c>
      <c r="AE11" s="63"/>
      <c r="AF11" s="172">
        <v>1</v>
      </c>
      <c r="AG11" s="63">
        <v>1</v>
      </c>
      <c r="AH11" s="63">
        <v>1.1499999999999999</v>
      </c>
      <c r="AI11" s="29">
        <v>0.94736842105263153</v>
      </c>
      <c r="AJ11" s="63"/>
      <c r="AK11" s="172">
        <v>1</v>
      </c>
      <c r="AL11" s="63">
        <v>0.94736842105263153</v>
      </c>
      <c r="AM11" s="63">
        <v>1.35</v>
      </c>
      <c r="AN11" s="29">
        <v>0.79999999999999993</v>
      </c>
      <c r="AO11" s="260"/>
    </row>
    <row r="12" spans="2:41" x14ac:dyDescent="0.25">
      <c r="B12" s="241"/>
      <c r="C12" s="109">
        <v>3</v>
      </c>
      <c r="D12" s="105">
        <v>8.3738000000000007E-2</v>
      </c>
      <c r="E12" s="105">
        <v>0.14623800000000001</v>
      </c>
      <c r="F12" s="105">
        <v>0.22845799999999999</v>
      </c>
      <c r="G12" s="105">
        <v>0.24570900000000001</v>
      </c>
      <c r="H12" s="105">
        <v>0.20640500000000001</v>
      </c>
      <c r="I12" s="105">
        <v>0.16578499999999999</v>
      </c>
      <c r="J12" s="106">
        <v>4.6290000000000003E-3</v>
      </c>
      <c r="K12" s="7">
        <v>0.15442314285714284</v>
      </c>
      <c r="L12" s="9">
        <v>8.5777953922571828E-2</v>
      </c>
      <c r="M12" s="242"/>
      <c r="O12" s="241"/>
      <c r="P12" s="7" t="s">
        <v>28</v>
      </c>
      <c r="Q12" s="8">
        <v>271</v>
      </c>
      <c r="R12" s="9">
        <v>371</v>
      </c>
      <c r="S12" s="8"/>
      <c r="T12" s="247" t="s">
        <v>134</v>
      </c>
      <c r="U12" s="8"/>
      <c r="V12" s="8"/>
      <c r="W12" s="8"/>
      <c r="X12" s="242"/>
      <c r="Z12" s="241"/>
      <c r="AA12" s="172">
        <v>2</v>
      </c>
      <c r="AB12" s="63">
        <v>0.82608695652173914</v>
      </c>
      <c r="AC12" s="63">
        <v>1.0588235294117645</v>
      </c>
      <c r="AD12" s="29">
        <v>1.0588235294117645</v>
      </c>
      <c r="AE12" s="63"/>
      <c r="AF12" s="172">
        <v>2</v>
      </c>
      <c r="AG12" s="63">
        <v>1.263157894736842</v>
      </c>
      <c r="AH12" s="63">
        <v>1.0476190476190477</v>
      </c>
      <c r="AI12" s="29">
        <v>1</v>
      </c>
      <c r="AJ12" s="63"/>
      <c r="AK12" s="172">
        <v>2</v>
      </c>
      <c r="AL12" s="63">
        <v>1</v>
      </c>
      <c r="AM12" s="63">
        <v>1.2857142857142858</v>
      </c>
      <c r="AN12" s="29">
        <v>0.94444444444444453</v>
      </c>
      <c r="AO12" s="260"/>
    </row>
    <row r="13" spans="2:41" x14ac:dyDescent="0.25">
      <c r="B13" s="241"/>
      <c r="C13" s="109">
        <v>4</v>
      </c>
      <c r="D13" s="105">
        <v>0.103215</v>
      </c>
      <c r="E13" s="105">
        <v>0.17771600000000001</v>
      </c>
      <c r="F13" s="105">
        <v>0.237869</v>
      </c>
      <c r="G13" s="105">
        <v>0.22316800000000001</v>
      </c>
      <c r="H13" s="105">
        <v>0.251724</v>
      </c>
      <c r="I13" s="105">
        <v>0.21124000000000001</v>
      </c>
      <c r="J13" s="106">
        <v>9.1083999999999998E-2</v>
      </c>
      <c r="K13" s="7">
        <v>0.18514514285714287</v>
      </c>
      <c r="L13" s="9">
        <v>6.4490913614318773E-2</v>
      </c>
      <c r="M13" s="242"/>
      <c r="O13" s="241"/>
      <c r="P13" s="10" t="s">
        <v>127</v>
      </c>
      <c r="Q13" s="11">
        <v>233</v>
      </c>
      <c r="R13" s="12">
        <v>325</v>
      </c>
      <c r="S13" s="8"/>
      <c r="T13" s="152"/>
      <c r="U13" s="147" t="s">
        <v>16</v>
      </c>
      <c r="V13" s="147" t="s">
        <v>28</v>
      </c>
      <c r="W13" s="31" t="s">
        <v>127</v>
      </c>
      <c r="X13" s="242"/>
      <c r="Z13" s="241"/>
      <c r="AA13" s="172">
        <v>3</v>
      </c>
      <c r="AB13" s="63">
        <v>0.90909090909090917</v>
      </c>
      <c r="AC13" s="63">
        <v>1.1111111111111112</v>
      </c>
      <c r="AD13" s="29">
        <v>0.89473684210526316</v>
      </c>
      <c r="AE13" s="63"/>
      <c r="AF13" s="172">
        <v>3</v>
      </c>
      <c r="AG13" s="63">
        <v>0.8571428571428571</v>
      </c>
      <c r="AH13" s="63">
        <v>1.25</v>
      </c>
      <c r="AI13" s="29">
        <v>1.0555555555555556</v>
      </c>
      <c r="AJ13" s="63"/>
      <c r="AK13" s="172">
        <v>3</v>
      </c>
      <c r="AL13" s="63">
        <v>0.90476190476190477</v>
      </c>
      <c r="AM13" s="63">
        <v>2.1428571428571428</v>
      </c>
      <c r="AN13" s="29">
        <v>1</v>
      </c>
      <c r="AO13" s="260"/>
    </row>
    <row r="14" spans="2:41" x14ac:dyDescent="0.25">
      <c r="B14" s="241"/>
      <c r="C14" s="109">
        <v>5</v>
      </c>
      <c r="D14" s="105">
        <v>9.2952999999999994E-2</v>
      </c>
      <c r="E14" s="105">
        <v>0.16283</v>
      </c>
      <c r="F14" s="105">
        <v>0.29516199999999998</v>
      </c>
      <c r="G14" s="105">
        <v>0.26980700000000002</v>
      </c>
      <c r="H14" s="105">
        <v>0.25641399999999998</v>
      </c>
      <c r="I14" s="105">
        <v>0.227883</v>
      </c>
      <c r="J14" s="106">
        <v>0.106589</v>
      </c>
      <c r="K14" s="7">
        <v>0.20166257142857144</v>
      </c>
      <c r="L14" s="9">
        <v>8.1071737370588634E-2</v>
      </c>
      <c r="M14" s="242"/>
      <c r="O14" s="241"/>
      <c r="P14" s="8"/>
      <c r="Q14" s="8"/>
      <c r="R14" s="8"/>
      <c r="S14" s="8"/>
      <c r="T14" s="111" t="s">
        <v>155</v>
      </c>
      <c r="U14" s="8">
        <v>0.50071301905993904</v>
      </c>
      <c r="V14" s="8">
        <v>0.7285844636568638</v>
      </c>
      <c r="W14" s="9">
        <v>0.21524277929090385</v>
      </c>
      <c r="X14" s="242"/>
      <c r="Z14" s="241"/>
      <c r="AA14" s="172">
        <v>4</v>
      </c>
      <c r="AB14" s="63">
        <v>0.86956521739130432</v>
      </c>
      <c r="AC14" s="63">
        <v>0.95</v>
      </c>
      <c r="AD14" s="29">
        <v>0.8571428571428571</v>
      </c>
      <c r="AE14" s="63"/>
      <c r="AF14" s="172">
        <v>4</v>
      </c>
      <c r="AG14" s="63">
        <v>0.95</v>
      </c>
      <c r="AH14" s="63">
        <v>1.2857142857142858</v>
      </c>
      <c r="AI14" s="29">
        <v>0.80952380952380965</v>
      </c>
      <c r="AJ14" s="63"/>
      <c r="AK14" s="172">
        <v>4</v>
      </c>
      <c r="AL14" s="63">
        <v>0.85</v>
      </c>
      <c r="AM14" s="63">
        <v>1.1428571428571428</v>
      </c>
      <c r="AN14" s="29">
        <v>0.85</v>
      </c>
      <c r="AO14" s="260"/>
    </row>
    <row r="15" spans="2:41" x14ac:dyDescent="0.25">
      <c r="B15" s="241"/>
      <c r="C15" s="109">
        <v>6</v>
      </c>
      <c r="D15" s="105">
        <v>0.126443</v>
      </c>
      <c r="E15" s="105">
        <v>0.23707600000000001</v>
      </c>
      <c r="F15" s="105">
        <v>0.25355699999999998</v>
      </c>
      <c r="G15" s="105">
        <v>0.21477399999999999</v>
      </c>
      <c r="H15" s="105">
        <v>0.26643600000000001</v>
      </c>
      <c r="I15" s="105">
        <v>0.21937999999999999</v>
      </c>
      <c r="J15" s="106">
        <v>9.8966999999999999E-2</v>
      </c>
      <c r="K15" s="7">
        <v>0.20237614285714284</v>
      </c>
      <c r="L15" s="9">
        <v>6.4329045475659957E-2</v>
      </c>
      <c r="M15" s="242"/>
      <c r="O15" s="241"/>
      <c r="P15" s="115" t="s">
        <v>21</v>
      </c>
      <c r="Q15" s="5" t="s">
        <v>134</v>
      </c>
      <c r="R15" s="6" t="s">
        <v>22</v>
      </c>
      <c r="S15" s="8"/>
      <c r="T15" s="155" t="s">
        <v>156</v>
      </c>
      <c r="U15" s="11">
        <v>1.5863985363314369E-2</v>
      </c>
      <c r="V15" s="11">
        <v>1.0846580010322774E-2</v>
      </c>
      <c r="W15" s="12">
        <v>3.9872667221809217E-2</v>
      </c>
      <c r="X15" s="242"/>
      <c r="Z15" s="241"/>
      <c r="AA15" s="172">
        <v>5</v>
      </c>
      <c r="AB15" s="63">
        <v>0.77272727272727282</v>
      </c>
      <c r="AC15" s="63">
        <v>0.8571428571428571</v>
      </c>
      <c r="AD15" s="29">
        <v>0.95</v>
      </c>
      <c r="AE15" s="63"/>
      <c r="AF15" s="172">
        <v>5</v>
      </c>
      <c r="AG15" s="63">
        <v>1.1111111111111112</v>
      </c>
      <c r="AH15" s="63">
        <v>1.0952380952380953</v>
      </c>
      <c r="AI15" s="29">
        <v>1.0499999999999998</v>
      </c>
      <c r="AJ15" s="63"/>
      <c r="AK15" s="172">
        <v>5</v>
      </c>
      <c r="AL15" s="63">
        <v>0.95</v>
      </c>
      <c r="AM15" s="63">
        <v>0.89999999999999991</v>
      </c>
      <c r="AN15" s="29">
        <v>1.0499999999999998</v>
      </c>
      <c r="AO15" s="260"/>
    </row>
    <row r="16" spans="2:41" x14ac:dyDescent="0.25">
      <c r="B16" s="241"/>
      <c r="C16" s="109">
        <v>7</v>
      </c>
      <c r="D16" s="105">
        <v>0.161052</v>
      </c>
      <c r="E16" s="105">
        <v>0.223881</v>
      </c>
      <c r="F16" s="105">
        <v>0.28651300000000002</v>
      </c>
      <c r="G16" s="105">
        <v>0.242642</v>
      </c>
      <c r="H16" s="105">
        <v>0.32470500000000002</v>
      </c>
      <c r="I16" s="105">
        <v>0.24992400000000001</v>
      </c>
      <c r="J16" s="106">
        <v>0.160026</v>
      </c>
      <c r="K16" s="7">
        <v>0.23553471428571429</v>
      </c>
      <c r="L16" s="9">
        <v>6.081767867902204E-2</v>
      </c>
      <c r="M16" s="242"/>
      <c r="O16" s="241"/>
      <c r="P16" s="7" t="s">
        <v>16</v>
      </c>
      <c r="Q16" s="8">
        <v>81</v>
      </c>
      <c r="R16" s="9">
        <v>314</v>
      </c>
      <c r="S16" s="8"/>
      <c r="T16" s="8"/>
      <c r="U16" s="8"/>
      <c r="V16" s="8"/>
      <c r="W16" s="8"/>
      <c r="X16" s="242"/>
      <c r="Z16" s="241"/>
      <c r="AA16" s="172">
        <v>6</v>
      </c>
      <c r="AB16" s="63">
        <v>0.95</v>
      </c>
      <c r="AC16" s="63">
        <v>0.93333333333333346</v>
      </c>
      <c r="AD16" s="29">
        <v>1.0526315789473684</v>
      </c>
      <c r="AE16" s="63"/>
      <c r="AF16" s="172">
        <v>6</v>
      </c>
      <c r="AG16" s="63">
        <v>1.0526315789473684</v>
      </c>
      <c r="AH16" s="63">
        <v>1.1428571428571428</v>
      </c>
      <c r="AI16" s="29">
        <v>1</v>
      </c>
      <c r="AJ16" s="63"/>
      <c r="AK16" s="172">
        <v>6</v>
      </c>
      <c r="AL16" s="63">
        <v>0.80952380952380965</v>
      </c>
      <c r="AM16" s="63">
        <v>2.0555555555555558</v>
      </c>
      <c r="AN16" s="29">
        <v>1.0555555555555556</v>
      </c>
      <c r="AO16" s="260"/>
    </row>
    <row r="17" spans="2:41" x14ac:dyDescent="0.25">
      <c r="B17" s="241"/>
      <c r="C17" s="109">
        <v>8</v>
      </c>
      <c r="D17" s="105">
        <v>0.14449500000000001</v>
      </c>
      <c r="E17" s="105">
        <v>0.26582899999999998</v>
      </c>
      <c r="F17" s="105">
        <v>0.29416999999999999</v>
      </c>
      <c r="G17" s="105">
        <v>0.24925</v>
      </c>
      <c r="H17" s="105">
        <v>0.32330500000000001</v>
      </c>
      <c r="I17" s="105">
        <v>0.27559899999999998</v>
      </c>
      <c r="J17" s="106">
        <v>0.16069700000000001</v>
      </c>
      <c r="K17" s="7">
        <v>0.24476357142857141</v>
      </c>
      <c r="L17" s="9">
        <v>6.7262458587875829E-2</v>
      </c>
      <c r="M17" s="242"/>
      <c r="O17" s="241"/>
      <c r="P17" s="7" t="s">
        <v>28</v>
      </c>
      <c r="Q17" s="8">
        <v>62</v>
      </c>
      <c r="R17" s="9">
        <v>297</v>
      </c>
      <c r="S17" s="8"/>
      <c r="T17" s="4"/>
      <c r="U17" s="5" t="s">
        <v>16</v>
      </c>
      <c r="V17" s="5" t="s">
        <v>16</v>
      </c>
      <c r="W17" s="6" t="s">
        <v>28</v>
      </c>
      <c r="X17" s="242"/>
      <c r="Z17" s="241"/>
      <c r="AA17" s="172">
        <v>7</v>
      </c>
      <c r="AB17" s="63">
        <v>1</v>
      </c>
      <c r="AC17" s="63">
        <v>0.84210526315789469</v>
      </c>
      <c r="AD17" s="29">
        <v>1</v>
      </c>
      <c r="AE17" s="63"/>
      <c r="AF17" s="172">
        <v>7</v>
      </c>
      <c r="AG17" s="63">
        <v>1.0499999999999998</v>
      </c>
      <c r="AH17" s="63">
        <v>1</v>
      </c>
      <c r="AI17" s="29">
        <v>1.0526315789473684</v>
      </c>
      <c r="AJ17" s="63"/>
      <c r="AK17" s="172">
        <v>7</v>
      </c>
      <c r="AL17" s="63">
        <v>1.0526315789473684</v>
      </c>
      <c r="AM17" s="63">
        <v>1</v>
      </c>
      <c r="AN17" s="29">
        <v>1.1111111111111112</v>
      </c>
      <c r="AO17" s="260"/>
    </row>
    <row r="18" spans="2:41" x14ac:dyDescent="0.25">
      <c r="B18" s="241"/>
      <c r="C18" s="109">
        <v>9</v>
      </c>
      <c r="D18" s="105">
        <v>0.18040400000000001</v>
      </c>
      <c r="E18" s="105">
        <v>0.27321699999999999</v>
      </c>
      <c r="F18" s="105">
        <v>0.28499099999999999</v>
      </c>
      <c r="G18" s="105">
        <v>0.25886199999999998</v>
      </c>
      <c r="H18" s="105">
        <v>0.31253799999999998</v>
      </c>
      <c r="I18" s="105">
        <v>0.26510699999999998</v>
      </c>
      <c r="J18" s="106">
        <v>0.15529000000000001</v>
      </c>
      <c r="K18" s="7">
        <v>0.24720128571428571</v>
      </c>
      <c r="L18" s="9">
        <v>5.7358397832442801E-2</v>
      </c>
      <c r="M18" s="242"/>
      <c r="O18" s="241"/>
      <c r="P18" s="10" t="s">
        <v>127</v>
      </c>
      <c r="Q18" s="11">
        <v>58</v>
      </c>
      <c r="R18" s="12">
        <v>324</v>
      </c>
      <c r="S18" s="8"/>
      <c r="T18" s="10"/>
      <c r="U18" s="11" t="s">
        <v>148</v>
      </c>
      <c r="V18" s="11" t="s">
        <v>127</v>
      </c>
      <c r="W18" s="12" t="s">
        <v>127</v>
      </c>
      <c r="X18" s="242"/>
      <c r="Z18" s="241"/>
      <c r="AA18" s="172">
        <v>8</v>
      </c>
      <c r="AB18" s="63">
        <v>1</v>
      </c>
      <c r="AC18" s="63">
        <v>0.95833333333333337</v>
      </c>
      <c r="AD18" s="29">
        <v>0.84210526315789469</v>
      </c>
      <c r="AE18" s="63"/>
      <c r="AF18" s="172">
        <v>8</v>
      </c>
      <c r="AG18" s="63">
        <v>0.85</v>
      </c>
      <c r="AH18" s="63">
        <v>1.4999999999999998</v>
      </c>
      <c r="AI18" s="29">
        <v>0.90476190476190477</v>
      </c>
      <c r="AJ18" s="63"/>
      <c r="AK18" s="172">
        <v>8</v>
      </c>
      <c r="AL18" s="63">
        <v>0.95</v>
      </c>
      <c r="AM18" s="63">
        <v>0.95238095238095244</v>
      </c>
      <c r="AN18" s="29">
        <v>0.89999999999999991</v>
      </c>
      <c r="AO18" s="260"/>
    </row>
    <row r="19" spans="2:41" x14ac:dyDescent="0.25">
      <c r="B19" s="241"/>
      <c r="C19" s="109">
        <v>10</v>
      </c>
      <c r="D19" s="105">
        <v>0.22229399999999999</v>
      </c>
      <c r="E19" s="105">
        <v>0.26132499999999997</v>
      </c>
      <c r="F19" s="105">
        <v>0.347383</v>
      </c>
      <c r="G19" s="105">
        <v>0.29036400000000001</v>
      </c>
      <c r="H19" s="105">
        <v>0.27761000000000002</v>
      </c>
      <c r="I19" s="105">
        <v>0.26656000000000002</v>
      </c>
      <c r="J19" s="106">
        <v>0.18645400000000001</v>
      </c>
      <c r="K19" s="7">
        <v>0.26457000000000003</v>
      </c>
      <c r="L19" s="9">
        <v>5.0985659359601511E-2</v>
      </c>
      <c r="M19" s="242"/>
      <c r="O19" s="241"/>
      <c r="P19" s="8"/>
      <c r="Q19" s="8"/>
      <c r="R19" s="8"/>
      <c r="S19" s="8"/>
      <c r="T19" s="94" t="s">
        <v>63</v>
      </c>
      <c r="U19" s="143" t="s">
        <v>64</v>
      </c>
      <c r="V19" s="143">
        <v>2.9999999999999997E-4</v>
      </c>
      <c r="W19" s="144" t="s">
        <v>64</v>
      </c>
      <c r="X19" s="275"/>
      <c r="Z19" s="241"/>
      <c r="AA19" s="172">
        <v>9</v>
      </c>
      <c r="AB19" s="63">
        <v>1.0526315789473684</v>
      </c>
      <c r="AC19" s="63">
        <v>0.89999999999999991</v>
      </c>
      <c r="AD19" s="29">
        <v>0.85</v>
      </c>
      <c r="AE19" s="63"/>
      <c r="AF19" s="172">
        <v>9</v>
      </c>
      <c r="AG19" s="63">
        <v>0.81818181818181812</v>
      </c>
      <c r="AH19" s="63">
        <v>0.93333333333333346</v>
      </c>
      <c r="AI19" s="29">
        <v>0.8571428571428571</v>
      </c>
      <c r="AJ19" s="63"/>
      <c r="AK19" s="172">
        <v>9</v>
      </c>
      <c r="AL19" s="63">
        <v>0.8571428571428571</v>
      </c>
      <c r="AM19" s="63">
        <v>0.95238095238095244</v>
      </c>
      <c r="AN19" s="29">
        <v>0.84210526315789469</v>
      </c>
      <c r="AO19" s="260"/>
    </row>
    <row r="20" spans="2:41" ht="15.75" thickBot="1" x14ac:dyDescent="0.3">
      <c r="B20" s="241"/>
      <c r="C20" s="109">
        <v>11</v>
      </c>
      <c r="D20" s="105">
        <v>0.20458699999999999</v>
      </c>
      <c r="E20" s="105">
        <v>0.29364800000000002</v>
      </c>
      <c r="F20" s="105">
        <v>0.320359</v>
      </c>
      <c r="G20" s="105">
        <v>0.28800599999999998</v>
      </c>
      <c r="H20" s="105">
        <v>0.38042199999999998</v>
      </c>
      <c r="I20" s="105">
        <v>0.31435099999999999</v>
      </c>
      <c r="J20" s="106">
        <v>0.23555000000000001</v>
      </c>
      <c r="K20" s="7">
        <v>0.29098900000000005</v>
      </c>
      <c r="L20" s="9">
        <v>5.7679283294206109E-2</v>
      </c>
      <c r="M20" s="242"/>
      <c r="O20" s="243"/>
      <c r="P20" s="244"/>
      <c r="Q20" s="244"/>
      <c r="R20" s="244"/>
      <c r="S20" s="244"/>
      <c r="T20" s="244"/>
      <c r="U20" s="244"/>
      <c r="V20" s="244"/>
      <c r="W20" s="244"/>
      <c r="X20" s="245"/>
      <c r="Z20" s="241"/>
      <c r="AA20" s="172">
        <v>10</v>
      </c>
      <c r="AB20" s="63">
        <v>0.95238095238095244</v>
      </c>
      <c r="AC20" s="63">
        <v>1</v>
      </c>
      <c r="AD20" s="29">
        <v>0.94736842105263153</v>
      </c>
      <c r="AE20" s="63"/>
      <c r="AF20" s="172">
        <v>10</v>
      </c>
      <c r="AG20" s="63">
        <v>0.86363636363636365</v>
      </c>
      <c r="AH20" s="63">
        <v>0.88888888888888895</v>
      </c>
      <c r="AI20" s="29">
        <v>0.90476190476190477</v>
      </c>
      <c r="AJ20" s="63"/>
      <c r="AK20" s="172">
        <v>10</v>
      </c>
      <c r="AL20" s="63">
        <v>1.0999999999999999</v>
      </c>
      <c r="AM20" s="63">
        <v>1.0499999999999998</v>
      </c>
      <c r="AN20" s="29">
        <v>0.89473684210526316</v>
      </c>
      <c r="AO20" s="260"/>
    </row>
    <row r="21" spans="2:41" x14ac:dyDescent="0.25">
      <c r="B21" s="241"/>
      <c r="C21" s="109">
        <v>12</v>
      </c>
      <c r="D21" s="105">
        <v>0.27105400000000002</v>
      </c>
      <c r="E21" s="105">
        <v>0.315687</v>
      </c>
      <c r="F21" s="105">
        <v>0.347748</v>
      </c>
      <c r="G21" s="105">
        <v>0.28958600000000001</v>
      </c>
      <c r="H21" s="105">
        <v>0.37776799999999999</v>
      </c>
      <c r="I21" s="105">
        <v>0.35044799999999998</v>
      </c>
      <c r="J21" s="106">
        <v>0.231236</v>
      </c>
      <c r="K21" s="7">
        <v>0.31193242857142861</v>
      </c>
      <c r="L21" s="9">
        <v>5.1311054766840267E-2</v>
      </c>
      <c r="M21" s="242"/>
      <c r="Z21" s="241"/>
      <c r="AA21" s="172">
        <v>11</v>
      </c>
      <c r="AB21" s="63">
        <v>1</v>
      </c>
      <c r="AC21" s="63">
        <v>1</v>
      </c>
      <c r="AD21" s="29">
        <v>0.94736842105263153</v>
      </c>
      <c r="AE21" s="63"/>
      <c r="AF21" s="172">
        <v>11</v>
      </c>
      <c r="AG21" s="63">
        <v>0.94444444444444453</v>
      </c>
      <c r="AH21" s="63">
        <v>0.9565217391304347</v>
      </c>
      <c r="AI21" s="29">
        <v>0.88888888888888895</v>
      </c>
      <c r="AJ21" s="63"/>
      <c r="AK21" s="172">
        <v>11</v>
      </c>
      <c r="AL21" s="63">
        <v>0.8571428571428571</v>
      </c>
      <c r="AM21" s="63">
        <v>1.3181818181818181</v>
      </c>
      <c r="AN21" s="29">
        <v>0.94444444444444453</v>
      </c>
      <c r="AO21" s="260"/>
    </row>
    <row r="22" spans="2:41" x14ac:dyDescent="0.25">
      <c r="B22" s="241"/>
      <c r="C22" s="109">
        <v>13</v>
      </c>
      <c r="D22" s="105">
        <v>0.24681</v>
      </c>
      <c r="E22" s="105">
        <v>0.35402899999999998</v>
      </c>
      <c r="F22" s="105">
        <v>0.34602899999999998</v>
      </c>
      <c r="G22" s="105">
        <v>0.28342699999999998</v>
      </c>
      <c r="H22" s="105">
        <v>0.384488</v>
      </c>
      <c r="I22" s="105">
        <v>0.32996599999999998</v>
      </c>
      <c r="J22" s="106">
        <v>0.24448900000000001</v>
      </c>
      <c r="K22" s="7">
        <v>0.3127482857142857</v>
      </c>
      <c r="L22" s="9">
        <v>5.4957051430228276E-2</v>
      </c>
      <c r="M22" s="242"/>
      <c r="Z22" s="241"/>
      <c r="AA22" s="172">
        <v>12</v>
      </c>
      <c r="AB22" s="63">
        <v>0.82608695652173914</v>
      </c>
      <c r="AC22" s="63">
        <v>0.875</v>
      </c>
      <c r="AD22" s="29">
        <v>1.0526315789473684</v>
      </c>
      <c r="AE22" s="63"/>
      <c r="AF22" s="172">
        <v>12</v>
      </c>
      <c r="AG22" s="63">
        <v>0.95</v>
      </c>
      <c r="AH22" s="63">
        <v>0.91304347826086951</v>
      </c>
      <c r="AI22" s="29">
        <v>0.94444444444444453</v>
      </c>
      <c r="AJ22" s="63"/>
      <c r="AK22" s="172">
        <v>12</v>
      </c>
      <c r="AL22" s="63">
        <v>1</v>
      </c>
      <c r="AM22" s="63">
        <v>1.0476190476190477</v>
      </c>
      <c r="AN22" s="29">
        <v>0.81818181818181812</v>
      </c>
      <c r="AO22" s="260"/>
    </row>
    <row r="23" spans="2:41" x14ac:dyDescent="0.25">
      <c r="B23" s="241"/>
      <c r="C23" s="109">
        <v>14</v>
      </c>
      <c r="D23" s="105">
        <v>0.24876899999999999</v>
      </c>
      <c r="E23" s="105">
        <v>0.40279599999999999</v>
      </c>
      <c r="F23" s="105">
        <v>0.37183300000000002</v>
      </c>
      <c r="G23" s="105">
        <v>0.32857900000000001</v>
      </c>
      <c r="H23" s="105">
        <v>0.36801899999999999</v>
      </c>
      <c r="I23" s="105">
        <v>0.336335</v>
      </c>
      <c r="J23" s="106">
        <v>0.26097700000000001</v>
      </c>
      <c r="K23" s="7">
        <v>0.331044</v>
      </c>
      <c r="L23" s="9">
        <v>5.7578748495719617E-2</v>
      </c>
      <c r="M23" s="242"/>
      <c r="Z23" s="241"/>
      <c r="AA23" s="172">
        <v>13</v>
      </c>
      <c r="AB23" s="63">
        <v>0.90909090909090917</v>
      </c>
      <c r="AC23" s="63">
        <v>1</v>
      </c>
      <c r="AD23" s="29">
        <v>0.88888888888888895</v>
      </c>
      <c r="AE23" s="63"/>
      <c r="AF23" s="172">
        <v>13</v>
      </c>
      <c r="AG23" s="63">
        <v>0.95454545454545447</v>
      </c>
      <c r="AH23" s="63">
        <v>0.91304347826086951</v>
      </c>
      <c r="AI23" s="29">
        <v>1</v>
      </c>
      <c r="AJ23" s="63"/>
      <c r="AK23" s="172">
        <v>13</v>
      </c>
      <c r="AL23" s="63">
        <v>1</v>
      </c>
      <c r="AM23" s="63">
        <v>1.2222222222222223</v>
      </c>
      <c r="AN23" s="29">
        <v>1.0499999999999998</v>
      </c>
      <c r="AO23" s="260"/>
    </row>
    <row r="24" spans="2:41" x14ac:dyDescent="0.25">
      <c r="B24" s="241"/>
      <c r="C24" s="109">
        <v>15</v>
      </c>
      <c r="D24" s="105">
        <v>0.27178600000000003</v>
      </c>
      <c r="E24" s="105">
        <v>0.40659200000000001</v>
      </c>
      <c r="F24" s="105">
        <v>0.37290200000000001</v>
      </c>
      <c r="G24" s="105">
        <v>0.325548</v>
      </c>
      <c r="H24" s="105">
        <v>0.400453</v>
      </c>
      <c r="I24" s="105">
        <v>0.35484100000000002</v>
      </c>
      <c r="J24" s="106">
        <v>0.35054400000000002</v>
      </c>
      <c r="K24" s="7">
        <v>0.35466657142857144</v>
      </c>
      <c r="L24" s="9">
        <v>4.6294859994953794E-2</v>
      </c>
      <c r="M24" s="242"/>
      <c r="Z24" s="241"/>
      <c r="AA24" s="172">
        <v>14</v>
      </c>
      <c r="AB24" s="63">
        <v>1</v>
      </c>
      <c r="AC24" s="63">
        <v>0.95454545454545447</v>
      </c>
      <c r="AD24" s="29">
        <v>0.78947368421052633</v>
      </c>
      <c r="AE24" s="63"/>
      <c r="AF24" s="172">
        <v>14</v>
      </c>
      <c r="AG24" s="63">
        <v>1.2222222222222223</v>
      </c>
      <c r="AH24" s="63">
        <v>1.5263157894736841</v>
      </c>
      <c r="AI24" s="29">
        <v>0.94736842105263153</v>
      </c>
      <c r="AJ24" s="63"/>
      <c r="AK24" s="172">
        <v>14</v>
      </c>
      <c r="AL24" s="63">
        <v>0.81818181818181812</v>
      </c>
      <c r="AM24" s="63">
        <v>1.3157894736842106</v>
      </c>
      <c r="AN24" s="29">
        <v>1.0526315789473684</v>
      </c>
      <c r="AO24" s="260"/>
    </row>
    <row r="25" spans="2:41" x14ac:dyDescent="0.25">
      <c r="B25" s="241"/>
      <c r="C25" s="109">
        <v>16</v>
      </c>
      <c r="D25" s="105">
        <v>0.291074</v>
      </c>
      <c r="E25" s="105">
        <v>0.42694700000000002</v>
      </c>
      <c r="F25" s="105">
        <v>0.498112</v>
      </c>
      <c r="G25" s="105">
        <v>0.44620300000000002</v>
      </c>
      <c r="H25" s="105">
        <v>0.35567500000000002</v>
      </c>
      <c r="I25" s="105">
        <v>0.374913</v>
      </c>
      <c r="J25" s="106">
        <v>0.350609</v>
      </c>
      <c r="K25" s="7">
        <v>0.39193328571428576</v>
      </c>
      <c r="L25" s="9">
        <v>6.9437894262221189E-2</v>
      </c>
      <c r="M25" s="242"/>
      <c r="Z25" s="241"/>
      <c r="AA25" s="172">
        <v>15</v>
      </c>
      <c r="AB25" s="63">
        <v>0.95238095238095244</v>
      </c>
      <c r="AC25" s="63">
        <v>0.875</v>
      </c>
      <c r="AD25" s="29">
        <v>0.89999999999999991</v>
      </c>
      <c r="AE25" s="63"/>
      <c r="AF25" s="172">
        <v>15</v>
      </c>
      <c r="AG25" s="63">
        <v>1</v>
      </c>
      <c r="AH25" s="63">
        <v>1.2727272727272729</v>
      </c>
      <c r="AI25" s="29">
        <v>1.1176470588235294</v>
      </c>
      <c r="AJ25" s="63"/>
      <c r="AK25" s="172">
        <v>15</v>
      </c>
      <c r="AL25" s="63">
        <v>0.89473684210526316</v>
      </c>
      <c r="AM25" s="63">
        <v>1.35</v>
      </c>
      <c r="AN25" s="29">
        <v>0.89999999999999991</v>
      </c>
      <c r="AO25" s="260"/>
    </row>
    <row r="26" spans="2:41" x14ac:dyDescent="0.25">
      <c r="B26" s="241"/>
      <c r="C26" s="109">
        <v>17</v>
      </c>
      <c r="D26" s="105">
        <v>0.30221700000000001</v>
      </c>
      <c r="E26" s="105">
        <v>0.40850999999999998</v>
      </c>
      <c r="F26" s="105">
        <v>0.53710999999999998</v>
      </c>
      <c r="G26" s="105">
        <v>0.47883599999999998</v>
      </c>
      <c r="H26" s="105">
        <v>0.29819499999999999</v>
      </c>
      <c r="I26" s="105">
        <v>0.36655300000000002</v>
      </c>
      <c r="J26" s="106">
        <v>0.31469000000000003</v>
      </c>
      <c r="K26" s="7">
        <v>0.38658728571428574</v>
      </c>
      <c r="L26" s="9">
        <v>9.322879722080514E-2</v>
      </c>
      <c r="M26" s="242"/>
      <c r="Z26" s="241"/>
      <c r="AA26" s="172">
        <v>16</v>
      </c>
      <c r="AB26" s="63">
        <v>1</v>
      </c>
      <c r="AC26" s="63">
        <v>1.3636363636363635</v>
      </c>
      <c r="AD26" s="29">
        <v>0.94444444444444453</v>
      </c>
      <c r="AE26" s="63"/>
      <c r="AF26" s="172">
        <v>16</v>
      </c>
      <c r="AG26" s="63">
        <v>1.0555555555555556</v>
      </c>
      <c r="AH26" s="63">
        <v>1.2272727272727273</v>
      </c>
      <c r="AI26" s="29">
        <v>0.94736842105263153</v>
      </c>
      <c r="AJ26" s="63"/>
      <c r="AK26" s="172">
        <v>16</v>
      </c>
      <c r="AL26" s="63">
        <v>0.95</v>
      </c>
      <c r="AM26" s="63">
        <v>1</v>
      </c>
      <c r="AN26" s="29">
        <v>1.1176470588235294</v>
      </c>
      <c r="AO26" s="260"/>
    </row>
    <row r="27" spans="2:41" x14ac:dyDescent="0.25">
      <c r="B27" s="241"/>
      <c r="C27" s="109">
        <v>18</v>
      </c>
      <c r="D27" s="105">
        <v>0.35723899999999997</v>
      </c>
      <c r="E27" s="105">
        <v>0.47758699999999998</v>
      </c>
      <c r="F27" s="105">
        <v>0.51190500000000005</v>
      </c>
      <c r="G27" s="105">
        <v>0.44234099999999998</v>
      </c>
      <c r="H27" s="105">
        <v>0.39614500000000002</v>
      </c>
      <c r="I27" s="105">
        <v>0.41303899999999999</v>
      </c>
      <c r="J27" s="106">
        <v>0.29100500000000001</v>
      </c>
      <c r="K27" s="7">
        <v>0.4127515714285715</v>
      </c>
      <c r="L27" s="9">
        <v>7.4263386615606067E-2</v>
      </c>
      <c r="M27" s="242"/>
      <c r="Z27" s="241"/>
      <c r="AA27" s="172">
        <v>17</v>
      </c>
      <c r="AB27" s="63">
        <v>0.94444444444444453</v>
      </c>
      <c r="AC27" s="63">
        <v>1</v>
      </c>
      <c r="AD27" s="29">
        <v>1</v>
      </c>
      <c r="AE27" s="63"/>
      <c r="AF27" s="172">
        <v>17</v>
      </c>
      <c r="AG27" s="63">
        <v>0.81818181818181812</v>
      </c>
      <c r="AH27" s="63">
        <v>1</v>
      </c>
      <c r="AI27" s="29">
        <v>0.89999999999999991</v>
      </c>
      <c r="AJ27" s="63"/>
      <c r="AK27" s="172">
        <v>17</v>
      </c>
      <c r="AL27" s="63">
        <v>1.0499999999999998</v>
      </c>
      <c r="AM27" s="63">
        <v>1</v>
      </c>
      <c r="AN27" s="29">
        <v>0.89999999999999991</v>
      </c>
      <c r="AO27" s="260"/>
    </row>
    <row r="28" spans="2:41" x14ac:dyDescent="0.25">
      <c r="B28" s="241"/>
      <c r="C28" s="109">
        <v>19</v>
      </c>
      <c r="D28" s="105">
        <v>0.36749799999999999</v>
      </c>
      <c r="E28" s="105">
        <v>0.46010099999999998</v>
      </c>
      <c r="F28" s="105">
        <v>0.54180600000000001</v>
      </c>
      <c r="G28" s="105">
        <v>0.45445999999999998</v>
      </c>
      <c r="H28" s="105">
        <v>0.35954399999999997</v>
      </c>
      <c r="I28" s="105">
        <v>0.407138</v>
      </c>
      <c r="J28" s="106">
        <v>0.39022899999999999</v>
      </c>
      <c r="K28" s="7">
        <v>0.42582514285714285</v>
      </c>
      <c r="L28" s="9">
        <v>6.4365996246538812E-2</v>
      </c>
      <c r="M28" s="242"/>
      <c r="Z28" s="241"/>
      <c r="AA28" s="172">
        <v>18</v>
      </c>
      <c r="AB28" s="63">
        <v>1</v>
      </c>
      <c r="AC28" s="63">
        <v>1.4090909090909092</v>
      </c>
      <c r="AD28" s="29">
        <v>0.94444444444444453</v>
      </c>
      <c r="AE28" s="63"/>
      <c r="AF28" s="172">
        <v>18</v>
      </c>
      <c r="AG28" s="63">
        <v>1.1052631578947367</v>
      </c>
      <c r="AH28" s="63">
        <v>1</v>
      </c>
      <c r="AI28" s="29">
        <v>0.89473684210526316</v>
      </c>
      <c r="AJ28" s="63"/>
      <c r="AK28" s="172">
        <v>18</v>
      </c>
      <c r="AL28" s="63">
        <v>0.95238095238095244</v>
      </c>
      <c r="AM28" s="63">
        <v>0.9565217391304347</v>
      </c>
      <c r="AN28" s="29">
        <v>0.89473684210526316</v>
      </c>
      <c r="AO28" s="260"/>
    </row>
    <row r="29" spans="2:41" x14ac:dyDescent="0.25">
      <c r="B29" s="241"/>
      <c r="C29" s="109">
        <v>20</v>
      </c>
      <c r="D29" s="105">
        <v>0.36225099999999999</v>
      </c>
      <c r="E29" s="105">
        <v>0.43045699999999998</v>
      </c>
      <c r="F29" s="105">
        <v>0.55462500000000003</v>
      </c>
      <c r="G29" s="105">
        <v>0.53997899999999999</v>
      </c>
      <c r="H29" s="105">
        <v>0.329044</v>
      </c>
      <c r="I29" s="105">
        <v>0.42493399999999998</v>
      </c>
      <c r="J29" s="106">
        <v>0.34822199999999998</v>
      </c>
      <c r="K29" s="7">
        <v>0.42707314285714276</v>
      </c>
      <c r="L29" s="9">
        <v>9.0427098669644337E-2</v>
      </c>
      <c r="M29" s="242"/>
      <c r="Z29" s="241"/>
      <c r="AA29" s="172">
        <v>19</v>
      </c>
      <c r="AB29" s="63">
        <v>0.94736842105263153</v>
      </c>
      <c r="AC29" s="63">
        <v>0.95454545454545447</v>
      </c>
      <c r="AD29" s="29">
        <v>0.89473684210526316</v>
      </c>
      <c r="AE29" s="63"/>
      <c r="AF29" s="172">
        <v>19</v>
      </c>
      <c r="AG29" s="63">
        <v>1.0999999999999999</v>
      </c>
      <c r="AH29" s="63">
        <v>0.9565217391304347</v>
      </c>
      <c r="AI29" s="29">
        <v>0.79999999999999993</v>
      </c>
      <c r="AJ29" s="63"/>
      <c r="AK29" s="172">
        <v>19</v>
      </c>
      <c r="AL29" s="63">
        <v>0.94444444444444453</v>
      </c>
      <c r="AM29" s="63">
        <v>1</v>
      </c>
      <c r="AN29" s="29">
        <v>0.88888888888888895</v>
      </c>
      <c r="AO29" s="260"/>
    </row>
    <row r="30" spans="2:41" x14ac:dyDescent="0.25">
      <c r="B30" s="241"/>
      <c r="C30" s="109">
        <v>21</v>
      </c>
      <c r="D30" s="105">
        <v>0.35284500000000002</v>
      </c>
      <c r="E30" s="105">
        <v>0.466001</v>
      </c>
      <c r="F30" s="105">
        <v>0.54888599999999999</v>
      </c>
      <c r="G30" s="105">
        <v>0.57902100000000001</v>
      </c>
      <c r="H30" s="105">
        <v>0.3332</v>
      </c>
      <c r="I30" s="105">
        <v>0.46</v>
      </c>
      <c r="J30" s="106">
        <v>0.33718799999999999</v>
      </c>
      <c r="K30" s="7">
        <v>0.43959157142857136</v>
      </c>
      <c r="L30" s="9">
        <v>0.1015138948697126</v>
      </c>
      <c r="M30" s="242"/>
      <c r="Z30" s="241"/>
      <c r="AA30" s="172">
        <v>20</v>
      </c>
      <c r="AB30" s="63">
        <v>0.80952380952380965</v>
      </c>
      <c r="AC30" s="63">
        <v>1.1764705882352942</v>
      </c>
      <c r="AD30" s="29">
        <v>0.89999999999999991</v>
      </c>
      <c r="AE30" s="63"/>
      <c r="AF30" s="172">
        <v>20</v>
      </c>
      <c r="AG30" s="63">
        <v>0.80952380952380965</v>
      </c>
      <c r="AH30" s="63">
        <v>0.89473684210526316</v>
      </c>
      <c r="AI30" s="29">
        <v>1</v>
      </c>
      <c r="AJ30" s="63"/>
      <c r="AK30" s="172">
        <v>20</v>
      </c>
      <c r="AL30" s="63">
        <v>1</v>
      </c>
      <c r="AM30" s="63">
        <v>0.86956521739130432</v>
      </c>
      <c r="AN30" s="29">
        <v>0.90476190476190477</v>
      </c>
      <c r="AO30" s="260"/>
    </row>
    <row r="31" spans="2:41" x14ac:dyDescent="0.25">
      <c r="B31" s="241"/>
      <c r="C31" s="109">
        <v>22</v>
      </c>
      <c r="D31" s="105">
        <v>0.40657300000000002</v>
      </c>
      <c r="E31" s="105">
        <v>0.48357099999999997</v>
      </c>
      <c r="F31" s="105">
        <v>0.55229300000000003</v>
      </c>
      <c r="G31" s="105">
        <v>0.511266</v>
      </c>
      <c r="H31" s="105">
        <v>0.406059</v>
      </c>
      <c r="I31" s="105">
        <v>0.42507099999999998</v>
      </c>
      <c r="J31" s="106">
        <v>0.463121</v>
      </c>
      <c r="K31" s="7">
        <v>0.46399342857142856</v>
      </c>
      <c r="L31" s="9">
        <v>5.5653708824770637E-2</v>
      </c>
      <c r="M31" s="242"/>
      <c r="Z31" s="241"/>
      <c r="AA31" s="172">
        <v>21</v>
      </c>
      <c r="AB31" s="63">
        <v>0.90476190476190477</v>
      </c>
      <c r="AC31" s="63">
        <v>1</v>
      </c>
      <c r="AD31" s="29"/>
      <c r="AE31" s="63"/>
      <c r="AF31" s="172">
        <v>21</v>
      </c>
      <c r="AG31" s="63">
        <v>0.8571428571428571</v>
      </c>
      <c r="AH31" s="63">
        <v>0.84210526315789469</v>
      </c>
      <c r="AI31" s="29">
        <v>1.0499999999999998</v>
      </c>
      <c r="AJ31" s="63"/>
      <c r="AK31" s="172">
        <v>21</v>
      </c>
      <c r="AL31" s="63">
        <v>1.0499999999999998</v>
      </c>
      <c r="AM31" s="63">
        <v>0.90909090909090917</v>
      </c>
      <c r="AN31" s="29">
        <v>0.94736842105263153</v>
      </c>
      <c r="AO31" s="260"/>
    </row>
    <row r="32" spans="2:41" x14ac:dyDescent="0.25">
      <c r="B32" s="241"/>
      <c r="C32" s="109">
        <v>23</v>
      </c>
      <c r="D32" s="105">
        <v>0.43150500000000003</v>
      </c>
      <c r="E32" s="105">
        <v>0.466395</v>
      </c>
      <c r="F32" s="105">
        <v>0.57635800000000004</v>
      </c>
      <c r="G32" s="105">
        <v>0.54827199999999998</v>
      </c>
      <c r="H32" s="105">
        <v>0.40157900000000002</v>
      </c>
      <c r="I32" s="105">
        <v>0.456874</v>
      </c>
      <c r="J32" s="106">
        <v>0.39597900000000003</v>
      </c>
      <c r="K32" s="7">
        <v>0.46813742857142859</v>
      </c>
      <c r="L32" s="9">
        <v>6.9811580402435361E-2</v>
      </c>
      <c r="M32" s="242"/>
      <c r="Z32" s="241"/>
      <c r="AA32" s="172">
        <v>22</v>
      </c>
      <c r="AB32" s="63">
        <v>0.85</v>
      </c>
      <c r="AC32" s="63">
        <v>1</v>
      </c>
      <c r="AD32" s="29"/>
      <c r="AE32" s="63"/>
      <c r="AF32" s="172">
        <v>22</v>
      </c>
      <c r="AG32" s="63">
        <v>1</v>
      </c>
      <c r="AH32" s="63">
        <v>1</v>
      </c>
      <c r="AI32" s="29"/>
      <c r="AJ32" s="63"/>
      <c r="AK32" s="172">
        <v>22</v>
      </c>
      <c r="AL32" s="63">
        <v>1.1111111111111112</v>
      </c>
      <c r="AM32" s="63">
        <v>1.1904761904761905</v>
      </c>
      <c r="AN32" s="29"/>
      <c r="AO32" s="260"/>
    </row>
    <row r="33" spans="2:41" x14ac:dyDescent="0.25">
      <c r="B33" s="241"/>
      <c r="C33" s="109">
        <v>24</v>
      </c>
      <c r="D33" s="105">
        <v>0.46377000000000002</v>
      </c>
      <c r="E33" s="105">
        <v>0.48639900000000003</v>
      </c>
      <c r="F33" s="105">
        <v>0.66903299999999999</v>
      </c>
      <c r="G33" s="105">
        <v>0.53785899999999998</v>
      </c>
      <c r="H33" s="105">
        <v>0.45285500000000001</v>
      </c>
      <c r="I33" s="105">
        <v>0.485761</v>
      </c>
      <c r="J33" s="106">
        <v>0.40497499999999997</v>
      </c>
      <c r="K33" s="7">
        <v>0.5000931428571429</v>
      </c>
      <c r="L33" s="9">
        <v>8.4614960372321496E-2</v>
      </c>
      <c r="M33" s="242"/>
      <c r="Z33" s="241"/>
      <c r="AA33" s="172">
        <v>23</v>
      </c>
      <c r="AB33" s="63">
        <v>1</v>
      </c>
      <c r="AC33" s="63">
        <v>1.2727272727272729</v>
      </c>
      <c r="AD33" s="29"/>
      <c r="AE33" s="63"/>
      <c r="AF33" s="172">
        <v>23</v>
      </c>
      <c r="AG33" s="63">
        <v>0.89999999999999991</v>
      </c>
      <c r="AH33" s="63">
        <v>1</v>
      </c>
      <c r="AI33" s="29"/>
      <c r="AJ33" s="63"/>
      <c r="AK33" s="172">
        <v>23</v>
      </c>
      <c r="AL33" s="63">
        <v>1</v>
      </c>
      <c r="AM33" s="63">
        <v>1</v>
      </c>
      <c r="AN33" s="29"/>
      <c r="AO33" s="260"/>
    </row>
    <row r="34" spans="2:41" x14ac:dyDescent="0.25">
      <c r="B34" s="241"/>
      <c r="C34" s="109">
        <v>25</v>
      </c>
      <c r="D34" s="105">
        <v>0.50809800000000005</v>
      </c>
      <c r="E34" s="105">
        <v>0.54607899999999998</v>
      </c>
      <c r="F34" s="105">
        <v>0.68557599999999996</v>
      </c>
      <c r="G34" s="105">
        <v>0.53255799999999998</v>
      </c>
      <c r="H34" s="105">
        <v>0.39193899999999998</v>
      </c>
      <c r="I34" s="105">
        <v>0.49352499999999999</v>
      </c>
      <c r="J34" s="106">
        <v>0.45563300000000001</v>
      </c>
      <c r="K34" s="7">
        <v>0.51620114285714291</v>
      </c>
      <c r="L34" s="9">
        <v>9.0863931064400591E-2</v>
      </c>
      <c r="M34" s="242"/>
      <c r="Z34" s="241"/>
      <c r="AA34" s="172">
        <v>24</v>
      </c>
      <c r="AB34" s="63">
        <v>0.94444444444444453</v>
      </c>
      <c r="AC34" s="63">
        <v>1</v>
      </c>
      <c r="AD34" s="29"/>
      <c r="AE34" s="63"/>
      <c r="AF34" s="172">
        <v>24</v>
      </c>
      <c r="AG34" s="63">
        <v>0.95454545454545447</v>
      </c>
      <c r="AH34" s="63">
        <v>0.88888888888888895</v>
      </c>
      <c r="AI34" s="29"/>
      <c r="AJ34" s="63"/>
      <c r="AK34" s="172">
        <v>24</v>
      </c>
      <c r="AL34" s="63">
        <v>0.89473684210526316</v>
      </c>
      <c r="AM34" s="63">
        <v>1.1666666666666667</v>
      </c>
      <c r="AN34" s="29"/>
      <c r="AO34" s="260"/>
    </row>
    <row r="35" spans="2:41" x14ac:dyDescent="0.25">
      <c r="B35" s="241"/>
      <c r="C35" s="109">
        <v>26</v>
      </c>
      <c r="D35" s="105">
        <v>0.49371700000000002</v>
      </c>
      <c r="E35" s="105">
        <v>0.53250699999999995</v>
      </c>
      <c r="F35" s="105">
        <v>0.59869499999999998</v>
      </c>
      <c r="G35" s="105">
        <v>0.56837599999999999</v>
      </c>
      <c r="H35" s="105">
        <v>0.45940900000000001</v>
      </c>
      <c r="I35" s="105">
        <v>0.50943700000000003</v>
      </c>
      <c r="J35" s="106">
        <v>0.36376199999999997</v>
      </c>
      <c r="K35" s="7">
        <v>0.5037004285714286</v>
      </c>
      <c r="L35" s="9">
        <v>7.7151137636583655E-2</v>
      </c>
      <c r="M35" s="242"/>
      <c r="Z35" s="241"/>
      <c r="AA35" s="172">
        <v>25</v>
      </c>
      <c r="AB35" s="63">
        <v>0.80952380952380965</v>
      </c>
      <c r="AC35" s="63">
        <v>1</v>
      </c>
      <c r="AD35" s="29"/>
      <c r="AE35" s="63"/>
      <c r="AF35" s="172">
        <v>25</v>
      </c>
      <c r="AG35" s="63">
        <v>1</v>
      </c>
      <c r="AH35" s="63">
        <v>1</v>
      </c>
      <c r="AI35" s="29"/>
      <c r="AJ35" s="63"/>
      <c r="AK35" s="172">
        <v>25</v>
      </c>
      <c r="AL35" s="63">
        <v>0.90476190476190477</v>
      </c>
      <c r="AM35" s="63">
        <v>1.1904761904761905</v>
      </c>
      <c r="AN35" s="29"/>
      <c r="AO35" s="260"/>
    </row>
    <row r="36" spans="2:41" x14ac:dyDescent="0.25">
      <c r="B36" s="241"/>
      <c r="C36" s="109">
        <v>27</v>
      </c>
      <c r="D36" s="105">
        <v>0.53780600000000001</v>
      </c>
      <c r="E36" s="105">
        <v>0.54106299999999996</v>
      </c>
      <c r="F36" s="105">
        <v>0.61573800000000001</v>
      </c>
      <c r="G36" s="105">
        <v>0.55141700000000005</v>
      </c>
      <c r="H36" s="105">
        <v>0.49210300000000001</v>
      </c>
      <c r="I36" s="105">
        <v>0.54429000000000005</v>
      </c>
      <c r="J36" s="106">
        <v>0.42625999999999997</v>
      </c>
      <c r="K36" s="7">
        <v>0.52981100000000014</v>
      </c>
      <c r="L36" s="9">
        <v>5.8302573413757601E-2</v>
      </c>
      <c r="M36" s="242"/>
      <c r="Z36" s="241"/>
      <c r="AA36" s="172">
        <v>26</v>
      </c>
      <c r="AB36" s="63">
        <v>1.0476190476190477</v>
      </c>
      <c r="AC36" s="63">
        <v>1.4736842105263159</v>
      </c>
      <c r="AD36" s="29"/>
      <c r="AE36" s="63"/>
      <c r="AF36" s="172">
        <v>26</v>
      </c>
      <c r="AG36" s="63">
        <v>0.90476190476190477</v>
      </c>
      <c r="AH36" s="63">
        <v>1.0952380952380953</v>
      </c>
      <c r="AI36" s="29"/>
      <c r="AJ36" s="63"/>
      <c r="AK36" s="172">
        <v>26</v>
      </c>
      <c r="AL36" s="63">
        <v>1.1052631578947367</v>
      </c>
      <c r="AM36" s="63">
        <v>1.2</v>
      </c>
      <c r="AN36" s="29"/>
      <c r="AO36" s="260"/>
    </row>
    <row r="37" spans="2:41" x14ac:dyDescent="0.25">
      <c r="B37" s="241"/>
      <c r="C37" s="109">
        <v>28</v>
      </c>
      <c r="D37" s="105">
        <v>0.51708600000000005</v>
      </c>
      <c r="E37" s="105">
        <v>0.58461700000000005</v>
      </c>
      <c r="F37" s="105">
        <v>0.64178900000000005</v>
      </c>
      <c r="G37" s="105">
        <v>0.49329099999999998</v>
      </c>
      <c r="H37" s="105">
        <v>0.50814499999999996</v>
      </c>
      <c r="I37" s="105">
        <v>0.53539599999999998</v>
      </c>
      <c r="J37" s="106">
        <v>0.48631799999999997</v>
      </c>
      <c r="K37" s="7">
        <v>0.53809171428571434</v>
      </c>
      <c r="L37" s="9">
        <v>5.6200034655132541E-2</v>
      </c>
      <c r="M37" s="242"/>
      <c r="Z37" s="241"/>
      <c r="AA37" s="172">
        <v>27</v>
      </c>
      <c r="AB37" s="63">
        <v>1</v>
      </c>
      <c r="AC37" s="63">
        <v>1</v>
      </c>
      <c r="AD37" s="29"/>
      <c r="AE37" s="63"/>
      <c r="AF37" s="172">
        <v>27</v>
      </c>
      <c r="AG37" s="63">
        <v>1</v>
      </c>
      <c r="AH37" s="63">
        <v>1</v>
      </c>
      <c r="AI37" s="29"/>
      <c r="AJ37" s="63"/>
      <c r="AK37" s="172">
        <v>27</v>
      </c>
      <c r="AL37" s="63">
        <v>1</v>
      </c>
      <c r="AM37" s="63">
        <v>1</v>
      </c>
      <c r="AN37" s="29"/>
      <c r="AO37" s="260"/>
    </row>
    <row r="38" spans="2:41" x14ac:dyDescent="0.25">
      <c r="B38" s="241"/>
      <c r="C38" s="109">
        <v>29</v>
      </c>
      <c r="D38" s="105">
        <v>0.53852699999999998</v>
      </c>
      <c r="E38" s="105">
        <v>0.55980700000000005</v>
      </c>
      <c r="F38" s="105">
        <v>0.69403499999999996</v>
      </c>
      <c r="G38" s="105">
        <v>0.58278700000000005</v>
      </c>
      <c r="H38" s="105">
        <v>0.44422</v>
      </c>
      <c r="I38" s="105">
        <v>0.53764100000000004</v>
      </c>
      <c r="J38" s="106">
        <v>0.50017699999999998</v>
      </c>
      <c r="K38" s="7">
        <v>0.55102771428571429</v>
      </c>
      <c r="L38" s="9">
        <v>7.7315335698929386E-2</v>
      </c>
      <c r="M38" s="242"/>
      <c r="Z38" s="241"/>
      <c r="AA38" s="172">
        <v>28</v>
      </c>
      <c r="AB38" s="63">
        <v>1</v>
      </c>
      <c r="AC38" s="63">
        <v>1</v>
      </c>
      <c r="AD38" s="29"/>
      <c r="AE38" s="63"/>
      <c r="AF38" s="172">
        <v>28</v>
      </c>
      <c r="AG38" s="63">
        <v>1.0526315789473684</v>
      </c>
      <c r="AH38" s="63">
        <v>1</v>
      </c>
      <c r="AI38" s="29"/>
      <c r="AJ38" s="63"/>
      <c r="AK38" s="172">
        <v>28</v>
      </c>
      <c r="AL38" s="63">
        <v>0.81818181818181812</v>
      </c>
      <c r="AM38" s="63">
        <v>0.90909090909090917</v>
      </c>
      <c r="AN38" s="29"/>
      <c r="AO38" s="260"/>
    </row>
    <row r="39" spans="2:41" x14ac:dyDescent="0.25">
      <c r="B39" s="241"/>
      <c r="C39" s="109">
        <v>30</v>
      </c>
      <c r="D39" s="105">
        <v>0.565384</v>
      </c>
      <c r="E39" s="105">
        <v>0.52738200000000002</v>
      </c>
      <c r="F39" s="105">
        <v>0.67904799999999998</v>
      </c>
      <c r="G39" s="105">
        <v>0.59936299999999998</v>
      </c>
      <c r="H39" s="105">
        <v>0.49557099999999998</v>
      </c>
      <c r="I39" s="105">
        <v>0.54060299999999994</v>
      </c>
      <c r="J39" s="106">
        <v>0.49272300000000002</v>
      </c>
      <c r="K39" s="7">
        <v>0.55715342857142858</v>
      </c>
      <c r="L39" s="9">
        <v>6.5589134071778077E-2</v>
      </c>
      <c r="M39" s="242"/>
      <c r="Z39" s="241"/>
      <c r="AA39" s="172">
        <v>29</v>
      </c>
      <c r="AB39" s="63">
        <v>0.80952380952380965</v>
      </c>
      <c r="AC39" s="63">
        <v>1.5652173913043477</v>
      </c>
      <c r="AD39" s="29"/>
      <c r="AE39" s="63"/>
      <c r="AF39" s="172">
        <v>29</v>
      </c>
      <c r="AG39" s="63">
        <v>1</v>
      </c>
      <c r="AH39" s="63">
        <v>0.90909090909090917</v>
      </c>
      <c r="AI39" s="29"/>
      <c r="AJ39" s="63"/>
      <c r="AK39" s="172">
        <v>29</v>
      </c>
      <c r="AL39" s="63">
        <v>0.95</v>
      </c>
      <c r="AM39" s="63">
        <v>2</v>
      </c>
      <c r="AN39" s="29"/>
      <c r="AO39" s="260"/>
    </row>
    <row r="40" spans="2:41" x14ac:dyDescent="0.25">
      <c r="B40" s="241"/>
      <c r="C40" s="109">
        <v>31</v>
      </c>
      <c r="D40" s="105">
        <v>0.45941199999999999</v>
      </c>
      <c r="E40" s="105">
        <v>0.59836999999999996</v>
      </c>
      <c r="F40" s="105">
        <v>0.70563200000000004</v>
      </c>
      <c r="G40" s="105">
        <v>0.60631800000000002</v>
      </c>
      <c r="H40" s="105">
        <v>0.509857</v>
      </c>
      <c r="I40" s="105">
        <v>0.515073</v>
      </c>
      <c r="J40" s="106">
        <v>0.49460799999999999</v>
      </c>
      <c r="K40" s="7">
        <v>0.55561000000000005</v>
      </c>
      <c r="L40" s="9">
        <v>8.5262539580208185E-2</v>
      </c>
      <c r="M40" s="242"/>
      <c r="Z40" s="241"/>
      <c r="AA40" s="172">
        <v>30</v>
      </c>
      <c r="AB40" s="63">
        <v>0.81818181818181812</v>
      </c>
      <c r="AC40" s="63">
        <v>1.7142857142857142</v>
      </c>
      <c r="AD40" s="29"/>
      <c r="AE40" s="63"/>
      <c r="AF40" s="172">
        <v>30</v>
      </c>
      <c r="AG40" s="63">
        <v>0.89999999999999991</v>
      </c>
      <c r="AH40" s="63">
        <v>0.90909090909090917</v>
      </c>
      <c r="AI40" s="29"/>
      <c r="AJ40" s="63"/>
      <c r="AK40" s="172">
        <v>30</v>
      </c>
      <c r="AL40" s="63">
        <v>0.80952380952380965</v>
      </c>
      <c r="AM40" s="63">
        <v>1.8235294117647058</v>
      </c>
      <c r="AN40" s="29"/>
      <c r="AO40" s="260"/>
    </row>
    <row r="41" spans="2:41" x14ac:dyDescent="0.25">
      <c r="B41" s="241"/>
      <c r="C41" s="109">
        <v>32</v>
      </c>
      <c r="D41" s="105">
        <v>0.44661800000000001</v>
      </c>
      <c r="E41" s="105">
        <v>0.55702799999999997</v>
      </c>
      <c r="F41" s="105">
        <v>0.73803300000000005</v>
      </c>
      <c r="G41" s="105">
        <v>0.59218800000000005</v>
      </c>
      <c r="H41" s="105">
        <v>0.48139399999999999</v>
      </c>
      <c r="I41" s="105">
        <v>0.53221700000000005</v>
      </c>
      <c r="J41" s="106">
        <v>0.50756500000000004</v>
      </c>
      <c r="K41" s="7">
        <v>0.55072042857142856</v>
      </c>
      <c r="L41" s="9">
        <v>9.5475635259922462E-2</v>
      </c>
      <c r="M41" s="242"/>
      <c r="Z41" s="241"/>
      <c r="AA41" s="172">
        <v>31</v>
      </c>
      <c r="AB41" s="63">
        <v>0.95238095238095244</v>
      </c>
      <c r="AC41" s="63">
        <v>1.8499999999999999</v>
      </c>
      <c r="AD41" s="29"/>
      <c r="AE41" s="63"/>
      <c r="AF41" s="172">
        <v>31</v>
      </c>
      <c r="AG41" s="63">
        <v>0.80952380952380965</v>
      </c>
      <c r="AH41" s="63">
        <v>1.1666666666666667</v>
      </c>
      <c r="AI41" s="29"/>
      <c r="AJ41" s="63"/>
      <c r="AK41" s="172">
        <v>31</v>
      </c>
      <c r="AL41" s="63">
        <v>1</v>
      </c>
      <c r="AM41" s="63">
        <v>1.0476190476190477</v>
      </c>
      <c r="AN41" s="29"/>
      <c r="AO41" s="260"/>
    </row>
    <row r="42" spans="2:41" x14ac:dyDescent="0.25">
      <c r="B42" s="241"/>
      <c r="C42" s="109">
        <v>33</v>
      </c>
      <c r="D42" s="105">
        <v>0.54145200000000004</v>
      </c>
      <c r="E42" s="105">
        <v>0.547678</v>
      </c>
      <c r="F42" s="105">
        <v>0.71514100000000003</v>
      </c>
      <c r="G42" s="105">
        <v>0.62133700000000003</v>
      </c>
      <c r="H42" s="105">
        <v>0.48931000000000002</v>
      </c>
      <c r="I42" s="105">
        <v>0.527142</v>
      </c>
      <c r="J42" s="106">
        <v>0.58364199999999999</v>
      </c>
      <c r="K42" s="7">
        <v>0.57510028571428573</v>
      </c>
      <c r="L42" s="9">
        <v>7.4572509976788243E-2</v>
      </c>
      <c r="M42" s="242"/>
      <c r="Z42" s="241"/>
      <c r="AA42" s="172">
        <v>32</v>
      </c>
      <c r="AB42" s="63">
        <v>0.77272727272727282</v>
      </c>
      <c r="AC42" s="63">
        <v>4.2222222222222223</v>
      </c>
      <c r="AD42" s="29"/>
      <c r="AE42" s="63"/>
      <c r="AF42" s="172">
        <v>32</v>
      </c>
      <c r="AG42" s="63">
        <v>0.8571428571428571</v>
      </c>
      <c r="AH42" s="63">
        <v>1.0999999999999999</v>
      </c>
      <c r="AI42" s="29"/>
      <c r="AJ42" s="63"/>
      <c r="AK42" s="172">
        <v>32</v>
      </c>
      <c r="AL42" s="63">
        <v>1</v>
      </c>
      <c r="AM42" s="63">
        <v>1.1052631578947367</v>
      </c>
      <c r="AN42" s="29"/>
      <c r="AO42" s="260"/>
    </row>
    <row r="43" spans="2:41" x14ac:dyDescent="0.25">
      <c r="B43" s="241"/>
      <c r="C43" s="109">
        <v>34</v>
      </c>
      <c r="D43" s="105">
        <v>0.61513600000000002</v>
      </c>
      <c r="E43" s="105">
        <v>0.55487900000000001</v>
      </c>
      <c r="F43" s="105">
        <v>0.74449500000000002</v>
      </c>
      <c r="G43" s="105">
        <v>0.63959299999999997</v>
      </c>
      <c r="H43" s="105">
        <v>0.49150500000000003</v>
      </c>
      <c r="I43" s="105">
        <v>0.56731299999999996</v>
      </c>
      <c r="J43" s="106">
        <v>0.55646899999999999</v>
      </c>
      <c r="K43" s="7">
        <v>0.5956271428571428</v>
      </c>
      <c r="L43" s="9">
        <v>8.094454234109634E-2</v>
      </c>
      <c r="M43" s="242"/>
      <c r="Z43" s="241"/>
      <c r="AA43" s="172">
        <v>33</v>
      </c>
      <c r="AB43" s="63">
        <v>1.0499999999999998</v>
      </c>
      <c r="AC43" s="63">
        <v>0.89473684210526316</v>
      </c>
      <c r="AD43" s="29"/>
      <c r="AE43" s="63"/>
      <c r="AF43" s="172">
        <v>33</v>
      </c>
      <c r="AG43" s="63">
        <v>0.90476190476190477</v>
      </c>
      <c r="AH43" s="63">
        <v>0.90476190476190477</v>
      </c>
      <c r="AI43" s="29"/>
      <c r="AJ43" s="63"/>
      <c r="AK43" s="172">
        <v>33</v>
      </c>
      <c r="AL43" s="63">
        <v>0.8571428571428571</v>
      </c>
      <c r="AM43" s="63">
        <v>1</v>
      </c>
      <c r="AN43" s="29"/>
      <c r="AO43" s="260"/>
    </row>
    <row r="44" spans="2:41" x14ac:dyDescent="0.25">
      <c r="B44" s="241"/>
      <c r="C44" s="109">
        <v>35</v>
      </c>
      <c r="D44" s="105">
        <v>0.58126699999999998</v>
      </c>
      <c r="E44" s="105">
        <v>0.57497500000000001</v>
      </c>
      <c r="F44" s="105">
        <v>0.679257</v>
      </c>
      <c r="G44" s="105">
        <v>0.63503100000000001</v>
      </c>
      <c r="H44" s="105">
        <v>0.51821799999999996</v>
      </c>
      <c r="I44" s="105">
        <v>0.568747</v>
      </c>
      <c r="J44" s="106">
        <v>0.51761999999999997</v>
      </c>
      <c r="K44" s="7">
        <v>0.58215928571428577</v>
      </c>
      <c r="L44" s="9">
        <v>5.8750164898248837E-2</v>
      </c>
      <c r="M44" s="242"/>
      <c r="Z44" s="241"/>
      <c r="AA44" s="172">
        <v>34</v>
      </c>
      <c r="AB44" s="63">
        <v>0.85</v>
      </c>
      <c r="AC44" s="63">
        <v>1</v>
      </c>
      <c r="AD44" s="29"/>
      <c r="AE44" s="63"/>
      <c r="AF44" s="172">
        <v>34</v>
      </c>
      <c r="AG44" s="63">
        <v>0.77272727272727282</v>
      </c>
      <c r="AH44" s="63">
        <v>1.0499999999999998</v>
      </c>
      <c r="AI44" s="29"/>
      <c r="AJ44" s="63"/>
      <c r="AK44" s="172">
        <v>34</v>
      </c>
      <c r="AL44" s="63">
        <v>0.95238095238095244</v>
      </c>
      <c r="AM44" s="63">
        <v>1.3913043478260869</v>
      </c>
      <c r="AN44" s="29"/>
      <c r="AO44" s="260"/>
    </row>
    <row r="45" spans="2:41" x14ac:dyDescent="0.25">
      <c r="B45" s="241"/>
      <c r="C45" s="109">
        <v>36</v>
      </c>
      <c r="D45" s="105">
        <v>0.56592100000000001</v>
      </c>
      <c r="E45" s="105">
        <v>0.528833</v>
      </c>
      <c r="F45" s="105">
        <v>0.69853799999999999</v>
      </c>
      <c r="G45" s="105">
        <v>0.70455500000000004</v>
      </c>
      <c r="H45" s="105">
        <v>0.52068099999999995</v>
      </c>
      <c r="I45" s="105">
        <v>0.53130699999999997</v>
      </c>
      <c r="J45" s="106">
        <v>0.53771599999999997</v>
      </c>
      <c r="K45" s="7">
        <v>0.58393585714285712</v>
      </c>
      <c r="L45" s="9">
        <v>8.1599364238595859E-2</v>
      </c>
      <c r="M45" s="242"/>
      <c r="Z45" s="241"/>
      <c r="AA45" s="172">
        <v>35</v>
      </c>
      <c r="AB45" s="63">
        <v>0.8571428571428571</v>
      </c>
      <c r="AC45" s="63">
        <v>3.85</v>
      </c>
      <c r="AD45" s="29"/>
      <c r="AE45" s="63"/>
      <c r="AF45" s="172">
        <v>35</v>
      </c>
      <c r="AG45" s="63">
        <v>1.0526315789473684</v>
      </c>
      <c r="AH45" s="63">
        <v>0.95238095238095244</v>
      </c>
      <c r="AI45" s="29"/>
      <c r="AJ45" s="63"/>
      <c r="AK45" s="172">
        <v>35</v>
      </c>
      <c r="AL45" s="63">
        <v>0.81818181818181812</v>
      </c>
      <c r="AM45" s="63">
        <v>1.3529411764705881</v>
      </c>
      <c r="AN45" s="29"/>
      <c r="AO45" s="260"/>
    </row>
    <row r="46" spans="2:41" x14ac:dyDescent="0.25">
      <c r="B46" s="241"/>
      <c r="C46" s="109">
        <v>37</v>
      </c>
      <c r="D46" s="105">
        <v>0.57890699999999995</v>
      </c>
      <c r="E46" s="105">
        <v>0.54220599999999997</v>
      </c>
      <c r="F46" s="105">
        <v>0.75437500000000002</v>
      </c>
      <c r="G46" s="105">
        <v>0.71620399999999995</v>
      </c>
      <c r="H46" s="105">
        <v>0.48370999999999997</v>
      </c>
      <c r="I46" s="105">
        <v>0.61322299999999996</v>
      </c>
      <c r="J46" s="106">
        <v>0.61521300000000001</v>
      </c>
      <c r="K46" s="7">
        <v>0.61483399999999999</v>
      </c>
      <c r="L46" s="9">
        <v>9.4436385671343284E-2</v>
      </c>
      <c r="M46" s="242"/>
      <c r="Z46" s="241"/>
      <c r="AA46" s="172">
        <v>36</v>
      </c>
      <c r="AB46" s="63">
        <v>1</v>
      </c>
      <c r="AC46" s="63">
        <v>1.4499999999999997</v>
      </c>
      <c r="AD46" s="29"/>
      <c r="AE46" s="63"/>
      <c r="AF46" s="172">
        <v>36</v>
      </c>
      <c r="AG46" s="63">
        <v>0.86363636363636365</v>
      </c>
      <c r="AH46" s="63">
        <v>0.95238095238095244</v>
      </c>
      <c r="AI46" s="29"/>
      <c r="AJ46" s="63"/>
      <c r="AK46" s="172">
        <v>36</v>
      </c>
      <c r="AL46" s="63">
        <v>0.8571428571428571</v>
      </c>
      <c r="AM46" s="63">
        <v>1</v>
      </c>
      <c r="AN46" s="29"/>
      <c r="AO46" s="260"/>
    </row>
    <row r="47" spans="2:41" x14ac:dyDescent="0.25">
      <c r="B47" s="241"/>
      <c r="C47" s="109">
        <v>38</v>
      </c>
      <c r="D47" s="105">
        <v>0.59060900000000005</v>
      </c>
      <c r="E47" s="105">
        <v>0.54250500000000001</v>
      </c>
      <c r="F47" s="105">
        <v>0.72312799999999999</v>
      </c>
      <c r="G47" s="105">
        <v>0.71613300000000002</v>
      </c>
      <c r="H47" s="105">
        <v>0.48214499999999999</v>
      </c>
      <c r="I47" s="105">
        <v>0.62790199999999996</v>
      </c>
      <c r="J47" s="106">
        <v>0.48825600000000002</v>
      </c>
      <c r="K47" s="7">
        <v>0.59581114285714276</v>
      </c>
      <c r="L47" s="9">
        <v>9.9224881351115485E-2</v>
      </c>
      <c r="M47" s="242"/>
      <c r="Z47" s="241"/>
      <c r="AA47" s="172">
        <v>37</v>
      </c>
      <c r="AB47" s="63">
        <v>0.77272727272727282</v>
      </c>
      <c r="AC47" s="63">
        <v>2.4</v>
      </c>
      <c r="AD47" s="29"/>
      <c r="AE47" s="63"/>
      <c r="AF47" s="172">
        <v>37</v>
      </c>
      <c r="AG47" s="63">
        <v>0.85</v>
      </c>
      <c r="AH47" s="63">
        <v>3.35</v>
      </c>
      <c r="AI47" s="29"/>
      <c r="AJ47" s="63"/>
      <c r="AK47" s="172">
        <v>37</v>
      </c>
      <c r="AL47" s="63">
        <v>0.94736842105263153</v>
      </c>
      <c r="AM47" s="63">
        <v>1.0999999999999999</v>
      </c>
      <c r="AN47" s="29"/>
      <c r="AO47" s="260"/>
    </row>
    <row r="48" spans="2:41" x14ac:dyDescent="0.25">
      <c r="B48" s="241"/>
      <c r="C48" s="109">
        <v>39</v>
      </c>
      <c r="D48" s="105">
        <v>0.56914900000000002</v>
      </c>
      <c r="E48" s="105">
        <v>0.50882400000000005</v>
      </c>
      <c r="F48" s="105">
        <v>0.79895300000000002</v>
      </c>
      <c r="G48" s="105">
        <v>0.69639899999999999</v>
      </c>
      <c r="H48" s="105">
        <v>0.583403</v>
      </c>
      <c r="I48" s="105">
        <v>0.62014499999999995</v>
      </c>
      <c r="J48" s="106">
        <v>0.58805200000000002</v>
      </c>
      <c r="K48" s="7">
        <v>0.62356071428571436</v>
      </c>
      <c r="L48" s="9">
        <v>9.5810747415089409E-2</v>
      </c>
      <c r="M48" s="242"/>
      <c r="Z48" s="241"/>
      <c r="AA48" s="172">
        <v>38</v>
      </c>
      <c r="AB48" s="63">
        <v>1.0526315789473684</v>
      </c>
      <c r="AC48" s="63">
        <v>1.3</v>
      </c>
      <c r="AD48" s="29"/>
      <c r="AE48" s="63"/>
      <c r="AF48" s="172">
        <v>38</v>
      </c>
      <c r="AG48" s="63">
        <v>0.95454545454545447</v>
      </c>
      <c r="AH48" s="63">
        <v>6.75</v>
      </c>
      <c r="AI48" s="29"/>
      <c r="AJ48" s="63"/>
      <c r="AK48" s="172">
        <v>38</v>
      </c>
      <c r="AL48" s="63">
        <v>1</v>
      </c>
      <c r="AM48" s="63">
        <v>1.588235294117647</v>
      </c>
      <c r="AN48" s="29"/>
      <c r="AO48" s="260"/>
    </row>
    <row r="49" spans="2:41" x14ac:dyDescent="0.25">
      <c r="B49" s="241"/>
      <c r="C49" s="109">
        <v>40</v>
      </c>
      <c r="D49" s="105">
        <v>0.63443300000000002</v>
      </c>
      <c r="E49" s="105">
        <v>0.53115000000000001</v>
      </c>
      <c r="F49" s="105">
        <v>0.79280200000000001</v>
      </c>
      <c r="G49" s="105">
        <v>0.67249800000000004</v>
      </c>
      <c r="H49" s="105">
        <v>0.52514799999999995</v>
      </c>
      <c r="I49" s="105">
        <v>0.60442700000000005</v>
      </c>
      <c r="J49" s="106">
        <v>0.59704000000000002</v>
      </c>
      <c r="K49" s="7">
        <v>0.62249971428571427</v>
      </c>
      <c r="L49" s="9">
        <v>9.1689736820640175E-2</v>
      </c>
      <c r="M49" s="242"/>
      <c r="Z49" s="241"/>
      <c r="AA49" s="172">
        <v>39</v>
      </c>
      <c r="AB49" s="63">
        <v>0.95238095238095244</v>
      </c>
      <c r="AC49" s="63">
        <v>1.631578947368421</v>
      </c>
      <c r="AD49" s="29"/>
      <c r="AE49" s="63"/>
      <c r="AF49" s="172">
        <v>39</v>
      </c>
      <c r="AG49" s="63">
        <v>0.8571428571428571</v>
      </c>
      <c r="AH49" s="63">
        <v>2.9473684210526319</v>
      </c>
      <c r="AI49" s="29"/>
      <c r="AJ49" s="63"/>
      <c r="AK49" s="172">
        <v>39</v>
      </c>
      <c r="AL49" s="63">
        <v>0.89473684210526316</v>
      </c>
      <c r="AM49" s="63">
        <v>0.86363636363636365</v>
      </c>
      <c r="AN49" s="29"/>
      <c r="AO49" s="260"/>
    </row>
    <row r="50" spans="2:41" x14ac:dyDescent="0.25">
      <c r="B50" s="241"/>
      <c r="C50" s="109">
        <v>41</v>
      </c>
      <c r="D50" s="105">
        <v>0.63958899999999996</v>
      </c>
      <c r="E50" s="105">
        <v>0.55463899999999999</v>
      </c>
      <c r="F50" s="105">
        <v>0.76195000000000002</v>
      </c>
      <c r="G50" s="105">
        <v>0.72011899999999995</v>
      </c>
      <c r="H50" s="105">
        <v>0.49391000000000002</v>
      </c>
      <c r="I50" s="105">
        <v>0.66283800000000004</v>
      </c>
      <c r="J50" s="106">
        <v>0.57525199999999999</v>
      </c>
      <c r="K50" s="7">
        <v>0.62975671428571434</v>
      </c>
      <c r="L50" s="9">
        <v>9.4779760001303587E-2</v>
      </c>
      <c r="M50" s="242"/>
      <c r="Z50" s="241"/>
      <c r="AA50" s="172">
        <v>40</v>
      </c>
      <c r="AB50" s="63">
        <v>0.80952380952380965</v>
      </c>
      <c r="AC50" s="63">
        <v>1.368421052631579</v>
      </c>
      <c r="AD50" s="29"/>
      <c r="AE50" s="63"/>
      <c r="AF50" s="172">
        <v>40</v>
      </c>
      <c r="AG50" s="63">
        <v>1</v>
      </c>
      <c r="AH50" s="63">
        <v>3.1578947368421053</v>
      </c>
      <c r="AI50" s="29"/>
      <c r="AJ50" s="63"/>
      <c r="AK50" s="172">
        <v>40</v>
      </c>
      <c r="AL50" s="63">
        <v>0.90476190476190477</v>
      </c>
      <c r="AM50" s="63">
        <v>1.4285714285714286</v>
      </c>
      <c r="AN50" s="29"/>
      <c r="AO50" s="260"/>
    </row>
    <row r="51" spans="2:41" x14ac:dyDescent="0.25">
      <c r="B51" s="241"/>
      <c r="C51" s="109">
        <v>42</v>
      </c>
      <c r="D51" s="105">
        <v>0.64286900000000002</v>
      </c>
      <c r="E51" s="105">
        <v>0.57796099999999995</v>
      </c>
      <c r="F51" s="105">
        <v>0.75011399999999995</v>
      </c>
      <c r="G51" s="105">
        <v>0.68765799999999999</v>
      </c>
      <c r="H51" s="105">
        <v>0.53581900000000005</v>
      </c>
      <c r="I51" s="105">
        <v>0.62704400000000005</v>
      </c>
      <c r="J51" s="106">
        <v>0.55746300000000004</v>
      </c>
      <c r="K51" s="7">
        <v>0.62556114285714293</v>
      </c>
      <c r="L51" s="9">
        <v>7.5969267403400806E-2</v>
      </c>
      <c r="M51" s="242"/>
      <c r="Z51" s="241"/>
      <c r="AA51" s="172">
        <v>41</v>
      </c>
      <c r="AB51" s="63">
        <v>0.95</v>
      </c>
      <c r="AC51" s="63">
        <v>1.5999999999999999</v>
      </c>
      <c r="AD51" s="29"/>
      <c r="AE51" s="63"/>
      <c r="AF51" s="172">
        <v>41</v>
      </c>
      <c r="AG51" s="63">
        <v>1.0499999999999998</v>
      </c>
      <c r="AH51" s="63">
        <v>1.0499999999999998</v>
      </c>
      <c r="AI51" s="29"/>
      <c r="AJ51" s="63"/>
      <c r="AK51" s="172">
        <v>41</v>
      </c>
      <c r="AL51" s="63">
        <v>1</v>
      </c>
      <c r="AM51" s="63">
        <v>1.5909090909090908</v>
      </c>
      <c r="AN51" s="29"/>
      <c r="AO51" s="260"/>
    </row>
    <row r="52" spans="2:41" x14ac:dyDescent="0.25">
      <c r="B52" s="241"/>
      <c r="C52" s="109">
        <v>43</v>
      </c>
      <c r="D52" s="105">
        <v>0.68607200000000002</v>
      </c>
      <c r="E52" s="105">
        <v>0.57299800000000001</v>
      </c>
      <c r="F52" s="105">
        <v>0.76341499999999995</v>
      </c>
      <c r="G52" s="105">
        <v>0.68029399999999995</v>
      </c>
      <c r="H52" s="105">
        <v>0.63162399999999996</v>
      </c>
      <c r="I52" s="105">
        <v>0.62437399999999998</v>
      </c>
      <c r="J52" s="106">
        <v>0.512378</v>
      </c>
      <c r="K52" s="7">
        <v>0.63873642857142854</v>
      </c>
      <c r="L52" s="9">
        <v>8.1708112301976957E-2</v>
      </c>
      <c r="M52" s="242"/>
      <c r="Z52" s="241"/>
      <c r="AA52" s="172">
        <v>42</v>
      </c>
      <c r="AB52" s="63">
        <v>1.0999999999999999</v>
      </c>
      <c r="AC52" s="63">
        <v>1.368421052631579</v>
      </c>
      <c r="AD52" s="29"/>
      <c r="AE52" s="63"/>
      <c r="AF52" s="172">
        <v>42</v>
      </c>
      <c r="AG52" s="63">
        <v>0.89999999999999991</v>
      </c>
      <c r="AH52" s="63">
        <v>0.90909090909090917</v>
      </c>
      <c r="AI52" s="29"/>
      <c r="AJ52" s="63"/>
      <c r="AK52" s="172">
        <v>42</v>
      </c>
      <c r="AL52" s="63">
        <v>1.0476190476190477</v>
      </c>
      <c r="AM52" s="63">
        <v>1</v>
      </c>
      <c r="AN52" s="29"/>
      <c r="AO52" s="260"/>
    </row>
    <row r="53" spans="2:41" x14ac:dyDescent="0.25">
      <c r="B53" s="241"/>
      <c r="C53" s="109">
        <v>44</v>
      </c>
      <c r="D53" s="105">
        <v>0.71687999999999996</v>
      </c>
      <c r="E53" s="105">
        <v>0.50395500000000004</v>
      </c>
      <c r="F53" s="105">
        <v>0.83893700000000004</v>
      </c>
      <c r="G53" s="105">
        <v>0.73207100000000003</v>
      </c>
      <c r="H53" s="105">
        <v>0.57010400000000006</v>
      </c>
      <c r="I53" s="105">
        <v>0.62139299999999997</v>
      </c>
      <c r="J53" s="106">
        <v>0.56156499999999998</v>
      </c>
      <c r="K53" s="7">
        <v>0.64927214285714285</v>
      </c>
      <c r="L53" s="9">
        <v>0.11779479862091911</v>
      </c>
      <c r="M53" s="242"/>
      <c r="Z53" s="241"/>
      <c r="AA53" s="172">
        <v>43</v>
      </c>
      <c r="AB53" s="63">
        <v>0.90909090909090917</v>
      </c>
      <c r="AC53" s="63">
        <v>0.84210526315789469</v>
      </c>
      <c r="AD53" s="29"/>
      <c r="AE53" s="63"/>
      <c r="AF53" s="172">
        <v>43</v>
      </c>
      <c r="AG53" s="63">
        <v>0.89473684210526316</v>
      </c>
      <c r="AH53" s="63">
        <v>1.0476190476190477</v>
      </c>
      <c r="AI53" s="29"/>
      <c r="AJ53" s="63"/>
      <c r="AK53" s="172">
        <v>43</v>
      </c>
      <c r="AL53" s="63">
        <v>0.90476190476190477</v>
      </c>
      <c r="AM53" s="63">
        <v>0.8571428571428571</v>
      </c>
      <c r="AN53" s="29"/>
      <c r="AO53" s="260"/>
    </row>
    <row r="54" spans="2:41" x14ac:dyDescent="0.25">
      <c r="B54" s="241"/>
      <c r="C54" s="109">
        <v>45</v>
      </c>
      <c r="D54" s="105">
        <v>0.76176999999999995</v>
      </c>
      <c r="E54" s="105">
        <v>0.59778799999999999</v>
      </c>
      <c r="F54" s="105">
        <v>0.83511000000000002</v>
      </c>
      <c r="G54" s="105">
        <v>0.72914999999999996</v>
      </c>
      <c r="H54" s="105">
        <v>0.55671599999999999</v>
      </c>
      <c r="I54" s="105">
        <v>0.67611399999999999</v>
      </c>
      <c r="J54" s="106">
        <v>0.53487200000000001</v>
      </c>
      <c r="K54" s="7">
        <v>0.67021714285714284</v>
      </c>
      <c r="L54" s="9">
        <v>0.11219494375331522</v>
      </c>
      <c r="M54" s="242"/>
      <c r="Z54" s="241"/>
      <c r="AA54" s="172">
        <v>44</v>
      </c>
      <c r="AB54" s="63">
        <v>0.80952380952380965</v>
      </c>
      <c r="AC54" s="63">
        <v>1.7894736842105263</v>
      </c>
      <c r="AD54" s="29"/>
      <c r="AE54" s="63"/>
      <c r="AF54" s="172">
        <v>44</v>
      </c>
      <c r="AG54" s="63">
        <v>0.80952380952380965</v>
      </c>
      <c r="AH54" s="63">
        <v>1.5263157894736841</v>
      </c>
      <c r="AI54" s="29"/>
      <c r="AJ54" s="63"/>
      <c r="AK54" s="172">
        <v>44</v>
      </c>
      <c r="AL54" s="63">
        <v>0.81818181818181812</v>
      </c>
      <c r="AM54" s="63">
        <v>1.9047619047619049</v>
      </c>
      <c r="AN54" s="29"/>
      <c r="AO54" s="260"/>
    </row>
    <row r="55" spans="2:41" x14ac:dyDescent="0.25">
      <c r="B55" s="241"/>
      <c r="C55" s="109">
        <v>46</v>
      </c>
      <c r="D55" s="105">
        <v>0.74987899999999996</v>
      </c>
      <c r="E55" s="105">
        <v>0.56994500000000003</v>
      </c>
      <c r="F55" s="105">
        <v>0.81375900000000001</v>
      </c>
      <c r="G55" s="105">
        <v>0.76151500000000005</v>
      </c>
      <c r="H55" s="105">
        <v>0.571052</v>
      </c>
      <c r="I55" s="105">
        <v>0.65441400000000005</v>
      </c>
      <c r="J55" s="106">
        <v>0.573905</v>
      </c>
      <c r="K55" s="7">
        <v>0.67063842857142852</v>
      </c>
      <c r="L55" s="9">
        <v>0.10384148894646666</v>
      </c>
      <c r="M55" s="242"/>
      <c r="Z55" s="241"/>
      <c r="AA55" s="172">
        <v>45</v>
      </c>
      <c r="AB55" s="63">
        <v>1</v>
      </c>
      <c r="AC55" s="63">
        <v>1</v>
      </c>
      <c r="AD55" s="29"/>
      <c r="AE55" s="63"/>
      <c r="AF55" s="172">
        <v>45</v>
      </c>
      <c r="AG55" s="63">
        <v>0.85</v>
      </c>
      <c r="AH55" s="63">
        <v>1.2380952380952381</v>
      </c>
      <c r="AI55" s="29"/>
      <c r="AJ55" s="63"/>
      <c r="AK55" s="172">
        <v>45</v>
      </c>
      <c r="AL55" s="63">
        <v>1</v>
      </c>
      <c r="AM55" s="63">
        <v>1.6190476190476193</v>
      </c>
      <c r="AN55" s="29"/>
      <c r="AO55" s="260"/>
    </row>
    <row r="56" spans="2:41" x14ac:dyDescent="0.25">
      <c r="B56" s="241"/>
      <c r="C56" s="109">
        <v>47</v>
      </c>
      <c r="D56" s="105">
        <v>0.77734599999999998</v>
      </c>
      <c r="E56" s="105">
        <v>0.57257999999999998</v>
      </c>
      <c r="F56" s="105">
        <v>0.83737399999999995</v>
      </c>
      <c r="G56" s="105">
        <v>0.79108999999999996</v>
      </c>
      <c r="H56" s="105">
        <v>0.60999499999999995</v>
      </c>
      <c r="I56" s="105">
        <v>0.65697099999999997</v>
      </c>
      <c r="J56" s="106">
        <v>0.55933200000000005</v>
      </c>
      <c r="K56" s="7">
        <v>0.68638400000000011</v>
      </c>
      <c r="L56" s="9">
        <v>0.11389276900517664</v>
      </c>
      <c r="M56" s="242"/>
      <c r="Z56" s="241"/>
      <c r="AA56" s="172">
        <v>46</v>
      </c>
      <c r="AB56" s="63">
        <v>1</v>
      </c>
      <c r="AC56" s="63">
        <v>0.91304347826086951</v>
      </c>
      <c r="AD56" s="29"/>
      <c r="AE56" s="63"/>
      <c r="AF56" s="172">
        <v>46</v>
      </c>
      <c r="AG56" s="63">
        <v>1</v>
      </c>
      <c r="AH56" s="63">
        <v>0.86956521739130432</v>
      </c>
      <c r="AI56" s="29"/>
      <c r="AJ56" s="63"/>
      <c r="AK56" s="172">
        <v>46</v>
      </c>
      <c r="AL56" s="63">
        <v>1.0499999999999998</v>
      </c>
      <c r="AM56" s="63">
        <v>1.0952380952380953</v>
      </c>
      <c r="AN56" s="29"/>
      <c r="AO56" s="260"/>
    </row>
    <row r="57" spans="2:41" x14ac:dyDescent="0.25">
      <c r="B57" s="241"/>
      <c r="C57" s="109">
        <v>48</v>
      </c>
      <c r="D57" s="105">
        <v>0.74932299999999996</v>
      </c>
      <c r="E57" s="105">
        <v>0.57632399999999995</v>
      </c>
      <c r="F57" s="105">
        <v>0.82932700000000004</v>
      </c>
      <c r="G57" s="105">
        <v>0.74199599999999999</v>
      </c>
      <c r="H57" s="105">
        <v>0.64835299999999996</v>
      </c>
      <c r="I57" s="105">
        <v>0.67457</v>
      </c>
      <c r="J57" s="106">
        <v>0.49732500000000002</v>
      </c>
      <c r="K57" s="7">
        <v>0.67388828571428572</v>
      </c>
      <c r="L57" s="9">
        <v>0.11242490087715454</v>
      </c>
      <c r="M57" s="242"/>
      <c r="Z57" s="241"/>
      <c r="AA57" s="172">
        <v>47</v>
      </c>
      <c r="AB57" s="63">
        <v>1.1052631578947367</v>
      </c>
      <c r="AC57" s="63">
        <v>0.9565217391304347</v>
      </c>
      <c r="AD57" s="29"/>
      <c r="AE57" s="63"/>
      <c r="AF57" s="172">
        <v>47</v>
      </c>
      <c r="AG57" s="63">
        <v>0.8571428571428571</v>
      </c>
      <c r="AH57" s="63">
        <v>1.5499999999999998</v>
      </c>
      <c r="AI57" s="29"/>
      <c r="AJ57" s="63"/>
      <c r="AK57" s="172">
        <v>47</v>
      </c>
      <c r="AL57" s="63">
        <v>0.95238095238095244</v>
      </c>
      <c r="AM57" s="63">
        <v>1.0499999999999998</v>
      </c>
      <c r="AN57" s="29"/>
      <c r="AO57" s="260"/>
    </row>
    <row r="58" spans="2:41" x14ac:dyDescent="0.25">
      <c r="B58" s="241"/>
      <c r="C58" s="109">
        <v>49</v>
      </c>
      <c r="D58" s="105">
        <v>0.754575</v>
      </c>
      <c r="E58" s="105">
        <v>0.56499999999999995</v>
      </c>
      <c r="F58" s="105">
        <v>0.81948200000000004</v>
      </c>
      <c r="G58" s="105">
        <v>0.70952999999999999</v>
      </c>
      <c r="H58" s="105">
        <v>0.60690900000000003</v>
      </c>
      <c r="I58" s="105">
        <v>0.67157299999999998</v>
      </c>
      <c r="J58" s="106">
        <v>0.53799600000000003</v>
      </c>
      <c r="K58" s="7">
        <v>0.66643785714285719</v>
      </c>
      <c r="L58" s="9">
        <v>0.10279802401056255</v>
      </c>
      <c r="M58" s="242"/>
      <c r="Z58" s="241"/>
      <c r="AA58" s="172">
        <v>48</v>
      </c>
      <c r="AB58" s="63">
        <v>1.0999999999999999</v>
      </c>
      <c r="AC58" s="63">
        <v>0.95833333333333337</v>
      </c>
      <c r="AD58" s="29"/>
      <c r="AE58" s="63"/>
      <c r="AF58" s="172">
        <v>48</v>
      </c>
      <c r="AG58" s="63">
        <v>0.89473684210526316</v>
      </c>
      <c r="AH58" s="63">
        <v>1.2727272727272729</v>
      </c>
      <c r="AI58" s="29"/>
      <c r="AJ58" s="63"/>
      <c r="AK58" s="172">
        <v>48</v>
      </c>
      <c r="AL58" s="63">
        <v>0.80952380952380965</v>
      </c>
      <c r="AM58" s="63">
        <v>0.95</v>
      </c>
      <c r="AN58" s="29"/>
      <c r="AO58" s="260"/>
    </row>
    <row r="59" spans="2:41" x14ac:dyDescent="0.25">
      <c r="B59" s="241"/>
      <c r="C59" s="109">
        <v>50</v>
      </c>
      <c r="D59" s="105">
        <v>0.80647199999999997</v>
      </c>
      <c r="E59" s="105">
        <v>0.56658200000000003</v>
      </c>
      <c r="F59" s="105">
        <v>0.85459499999999999</v>
      </c>
      <c r="G59" s="105">
        <v>0.75670599999999999</v>
      </c>
      <c r="H59" s="105">
        <v>0.66140399999999999</v>
      </c>
      <c r="I59" s="105">
        <v>0.66040299999999996</v>
      </c>
      <c r="J59" s="106">
        <v>0.58490399999999998</v>
      </c>
      <c r="K59" s="7">
        <v>0.69872371428571423</v>
      </c>
      <c r="L59" s="9">
        <v>0.10995839703681035</v>
      </c>
      <c r="M59" s="242"/>
      <c r="Z59" s="241"/>
      <c r="AA59" s="172">
        <v>49</v>
      </c>
      <c r="AB59" s="63">
        <v>1</v>
      </c>
      <c r="AC59" s="63">
        <v>1.3</v>
      </c>
      <c r="AD59" s="29"/>
      <c r="AE59" s="63"/>
      <c r="AF59" s="172">
        <v>49</v>
      </c>
      <c r="AG59" s="63">
        <v>1.1111111111111112</v>
      </c>
      <c r="AH59" s="63">
        <v>3.55</v>
      </c>
      <c r="AI59" s="29"/>
      <c r="AJ59" s="63"/>
      <c r="AK59" s="172">
        <v>49</v>
      </c>
      <c r="AL59" s="63">
        <v>0.81818181818181812</v>
      </c>
      <c r="AM59" s="63">
        <v>1.0499999999999998</v>
      </c>
      <c r="AN59" s="29"/>
      <c r="AO59" s="260"/>
    </row>
    <row r="60" spans="2:41" x14ac:dyDescent="0.25">
      <c r="B60" s="241"/>
      <c r="C60" s="109">
        <v>51</v>
      </c>
      <c r="D60" s="105">
        <v>0.75161699999999998</v>
      </c>
      <c r="E60" s="105">
        <v>0.56818199999999996</v>
      </c>
      <c r="F60" s="105">
        <v>0.80301100000000003</v>
      </c>
      <c r="G60" s="105">
        <v>0.74748999999999999</v>
      </c>
      <c r="H60" s="105">
        <v>0.72153699999999998</v>
      </c>
      <c r="I60" s="105">
        <v>0.67891699999999999</v>
      </c>
      <c r="J60" s="106">
        <v>0.514262</v>
      </c>
      <c r="K60" s="7">
        <v>0.68357371428571434</v>
      </c>
      <c r="L60" s="9">
        <v>0.10521806395879939</v>
      </c>
      <c r="M60" s="242"/>
      <c r="Z60" s="241"/>
      <c r="AA60" s="172">
        <v>50</v>
      </c>
      <c r="AB60" s="63">
        <v>0.94736842105263153</v>
      </c>
      <c r="AC60" s="63">
        <v>0.94736842105263153</v>
      </c>
      <c r="AD60" s="29"/>
      <c r="AE60" s="63"/>
      <c r="AF60" s="172">
        <v>50</v>
      </c>
      <c r="AG60" s="63">
        <v>1.1578947368421053</v>
      </c>
      <c r="AH60" s="63">
        <v>1.5000000000000002</v>
      </c>
      <c r="AI60" s="29"/>
      <c r="AJ60" s="63"/>
      <c r="AK60" s="172">
        <v>50</v>
      </c>
      <c r="AL60" s="63">
        <v>0.80952380952380965</v>
      </c>
      <c r="AM60" s="63">
        <v>1</v>
      </c>
      <c r="AN60" s="29"/>
      <c r="AO60" s="260"/>
    </row>
    <row r="61" spans="2:41" x14ac:dyDescent="0.25">
      <c r="B61" s="241"/>
      <c r="C61" s="109">
        <v>52</v>
      </c>
      <c r="D61" s="105">
        <v>0.75743499999999997</v>
      </c>
      <c r="E61" s="105">
        <v>0.57113899999999995</v>
      </c>
      <c r="F61" s="105">
        <v>0.83459399999999995</v>
      </c>
      <c r="G61" s="105">
        <v>0.74171900000000002</v>
      </c>
      <c r="H61" s="105">
        <v>0.67422000000000004</v>
      </c>
      <c r="I61" s="105">
        <v>0.67174</v>
      </c>
      <c r="J61" s="106">
        <v>0.49242799999999998</v>
      </c>
      <c r="K61" s="7">
        <v>0.67761071428571429</v>
      </c>
      <c r="L61" s="9">
        <v>0.11604623124961053</v>
      </c>
      <c r="M61" s="242"/>
      <c r="Z61" s="241"/>
      <c r="AA61" s="172">
        <v>51</v>
      </c>
      <c r="AB61" s="63">
        <v>1.1052631578947367</v>
      </c>
      <c r="AC61" s="63">
        <v>1.4090909090909092</v>
      </c>
      <c r="AD61" s="29"/>
      <c r="AE61" s="63"/>
      <c r="AF61" s="172">
        <v>51</v>
      </c>
      <c r="AG61" s="63">
        <v>1</v>
      </c>
      <c r="AH61" s="63">
        <v>1</v>
      </c>
      <c r="AI61" s="29"/>
      <c r="AJ61" s="63"/>
      <c r="AK61" s="172">
        <v>51</v>
      </c>
      <c r="AL61" s="63"/>
      <c r="AM61" s="63">
        <v>1.0476190476190477</v>
      </c>
      <c r="AN61" s="29"/>
      <c r="AO61" s="260"/>
    </row>
    <row r="62" spans="2:41" x14ac:dyDescent="0.25">
      <c r="B62" s="241"/>
      <c r="C62" s="109">
        <v>53</v>
      </c>
      <c r="D62" s="105">
        <v>0.77118200000000003</v>
      </c>
      <c r="E62" s="105">
        <v>0.61929000000000001</v>
      </c>
      <c r="F62" s="105">
        <v>0.78376000000000001</v>
      </c>
      <c r="G62" s="105">
        <v>0.78120999999999996</v>
      </c>
      <c r="H62" s="105">
        <v>0.69521200000000005</v>
      </c>
      <c r="I62" s="105">
        <v>0.72048699999999999</v>
      </c>
      <c r="J62" s="106">
        <v>0.55235000000000001</v>
      </c>
      <c r="K62" s="7">
        <v>0.70335585714285709</v>
      </c>
      <c r="L62" s="9">
        <v>8.8840789333933814E-2</v>
      </c>
      <c r="M62" s="242"/>
      <c r="Z62" s="241"/>
      <c r="AA62" s="172">
        <v>52</v>
      </c>
      <c r="AB62" s="63">
        <v>0.94736842105263153</v>
      </c>
      <c r="AC62" s="63">
        <v>3.0999999999999996</v>
      </c>
      <c r="AD62" s="29"/>
      <c r="AE62" s="63"/>
      <c r="AF62" s="173">
        <v>52</v>
      </c>
      <c r="AG62" s="74">
        <v>0.85</v>
      </c>
      <c r="AH62" s="74">
        <v>1</v>
      </c>
      <c r="AI62" s="30"/>
      <c r="AJ62" s="63"/>
      <c r="AK62" s="172">
        <v>52</v>
      </c>
      <c r="AL62" s="63"/>
      <c r="AM62" s="63">
        <v>0.90476190476190477</v>
      </c>
      <c r="AN62" s="29"/>
      <c r="AO62" s="260"/>
    </row>
    <row r="63" spans="2:41" x14ac:dyDescent="0.25">
      <c r="B63" s="241"/>
      <c r="C63" s="109">
        <v>54</v>
      </c>
      <c r="D63" s="105">
        <v>0.78609300000000004</v>
      </c>
      <c r="E63" s="105">
        <v>0.64362900000000001</v>
      </c>
      <c r="F63" s="105">
        <v>0.82827200000000001</v>
      </c>
      <c r="G63" s="105">
        <v>0.75639400000000001</v>
      </c>
      <c r="H63" s="105">
        <v>0.72504299999999999</v>
      </c>
      <c r="I63" s="105">
        <v>0.74924500000000005</v>
      </c>
      <c r="J63" s="106">
        <v>0.54398000000000002</v>
      </c>
      <c r="K63" s="7">
        <v>0.71895085714285722</v>
      </c>
      <c r="L63" s="9">
        <v>9.5833363083059564E-2</v>
      </c>
      <c r="M63" s="242"/>
      <c r="Z63" s="241"/>
      <c r="AA63" s="172">
        <v>53</v>
      </c>
      <c r="AB63" s="63">
        <v>0.90476190476190477</v>
      </c>
      <c r="AC63" s="63">
        <v>1.65</v>
      </c>
      <c r="AD63" s="29"/>
      <c r="AE63" s="63"/>
      <c r="AF63" s="63"/>
      <c r="AG63" s="63"/>
      <c r="AH63" s="63"/>
      <c r="AI63" s="63"/>
      <c r="AJ63" s="63"/>
      <c r="AK63" s="172">
        <v>53</v>
      </c>
      <c r="AL63" s="63"/>
      <c r="AM63" s="63">
        <v>1.0952380952380953</v>
      </c>
      <c r="AN63" s="29"/>
      <c r="AO63" s="260"/>
    </row>
    <row r="64" spans="2:41" x14ac:dyDescent="0.25">
      <c r="B64" s="241"/>
      <c r="C64" s="109">
        <v>55</v>
      </c>
      <c r="D64" s="105">
        <v>0.74020799999999998</v>
      </c>
      <c r="E64" s="105">
        <v>0.62345600000000001</v>
      </c>
      <c r="F64" s="105">
        <v>0.78644700000000001</v>
      </c>
      <c r="G64" s="105">
        <v>0.84004800000000002</v>
      </c>
      <c r="H64" s="105">
        <v>0.84937499999999999</v>
      </c>
      <c r="I64" s="105">
        <v>0.72548199999999996</v>
      </c>
      <c r="J64" s="106">
        <v>0.58120799999999995</v>
      </c>
      <c r="K64" s="7">
        <v>0.73517485714285713</v>
      </c>
      <c r="L64" s="9">
        <v>0.10244922441617726</v>
      </c>
      <c r="M64" s="242"/>
      <c r="Z64" s="241"/>
      <c r="AA64" s="172">
        <v>54</v>
      </c>
      <c r="AB64" s="63">
        <v>0.95</v>
      </c>
      <c r="AC64" s="63">
        <v>1.7</v>
      </c>
      <c r="AD64" s="29"/>
      <c r="AE64" s="63"/>
      <c r="AF64" s="63"/>
      <c r="AG64" s="63"/>
      <c r="AH64" s="63"/>
      <c r="AI64" s="63"/>
      <c r="AJ64" s="63"/>
      <c r="AK64" s="173">
        <v>54</v>
      </c>
      <c r="AL64" s="74"/>
      <c r="AM64" s="74">
        <v>1</v>
      </c>
      <c r="AN64" s="30"/>
      <c r="AO64" s="260"/>
    </row>
    <row r="65" spans="2:41" x14ac:dyDescent="0.25">
      <c r="B65" s="241"/>
      <c r="C65" s="109">
        <v>56</v>
      </c>
      <c r="D65" s="105">
        <v>0.75440399999999996</v>
      </c>
      <c r="E65" s="105">
        <v>0.69141699999999995</v>
      </c>
      <c r="F65" s="105">
        <v>0.79293100000000005</v>
      </c>
      <c r="G65" s="105">
        <v>0.91048200000000001</v>
      </c>
      <c r="H65" s="105">
        <v>0.76827500000000004</v>
      </c>
      <c r="I65" s="105">
        <v>0.70966200000000002</v>
      </c>
      <c r="J65" s="106">
        <v>0.59537099999999998</v>
      </c>
      <c r="K65" s="7">
        <v>0.74607742857142856</v>
      </c>
      <c r="L65" s="9">
        <v>9.7307466083641589E-2</v>
      </c>
      <c r="M65" s="242"/>
      <c r="Z65" s="241"/>
      <c r="AA65" s="172">
        <v>55</v>
      </c>
      <c r="AB65" s="63"/>
      <c r="AC65" s="63">
        <v>1.4499999999999997</v>
      </c>
      <c r="AD65" s="29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260"/>
    </row>
    <row r="66" spans="2:41" x14ac:dyDescent="0.25">
      <c r="B66" s="241"/>
      <c r="C66" s="109">
        <v>57</v>
      </c>
      <c r="D66" s="105">
        <v>0.79303000000000001</v>
      </c>
      <c r="E66" s="105">
        <v>0.61699899999999996</v>
      </c>
      <c r="F66" s="105">
        <v>0.86224999999999996</v>
      </c>
      <c r="G66" s="105">
        <v>0.86463500000000004</v>
      </c>
      <c r="H66" s="105">
        <v>0.77668800000000005</v>
      </c>
      <c r="I66" s="105">
        <v>0.79683499999999996</v>
      </c>
      <c r="J66" s="106">
        <v>0.59193600000000002</v>
      </c>
      <c r="K66" s="7">
        <v>0.7574818571428571</v>
      </c>
      <c r="L66" s="9">
        <v>0.11013646080117896</v>
      </c>
      <c r="M66" s="242"/>
      <c r="Z66" s="241"/>
      <c r="AA66" s="172">
        <v>56</v>
      </c>
      <c r="AB66" s="63"/>
      <c r="AC66" s="63">
        <v>1.263157894736842</v>
      </c>
      <c r="AD66" s="29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260"/>
    </row>
    <row r="67" spans="2:41" x14ac:dyDescent="0.25">
      <c r="B67" s="241"/>
      <c r="C67" s="109">
        <v>58</v>
      </c>
      <c r="D67" s="105">
        <v>0.74405600000000005</v>
      </c>
      <c r="E67" s="105">
        <v>0.63951199999999997</v>
      </c>
      <c r="F67" s="105">
        <v>0.90464599999999995</v>
      </c>
      <c r="G67" s="105">
        <v>0.92798599999999998</v>
      </c>
      <c r="H67" s="105">
        <v>0.75927100000000003</v>
      </c>
      <c r="I67" s="105">
        <v>0.739456</v>
      </c>
      <c r="J67" s="106">
        <v>0.58509199999999995</v>
      </c>
      <c r="K67" s="7">
        <v>0.75714557142857131</v>
      </c>
      <c r="L67" s="9">
        <v>0.12574557135721601</v>
      </c>
      <c r="M67" s="242"/>
      <c r="Z67" s="241"/>
      <c r="AA67" s="172">
        <v>57</v>
      </c>
      <c r="AB67" s="63"/>
      <c r="AC67" s="63">
        <v>0.95238095238095244</v>
      </c>
      <c r="AD67" s="29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260"/>
    </row>
    <row r="68" spans="2:41" x14ac:dyDescent="0.25">
      <c r="B68" s="241"/>
      <c r="C68" s="109">
        <v>59</v>
      </c>
      <c r="D68" s="105">
        <v>0.81099699999999997</v>
      </c>
      <c r="E68" s="105">
        <v>0.62146699999999999</v>
      </c>
      <c r="F68" s="105">
        <v>0.87383599999999995</v>
      </c>
      <c r="G68" s="105">
        <v>0.93633999999999995</v>
      </c>
      <c r="H68" s="105">
        <v>0.73325799999999997</v>
      </c>
      <c r="I68" s="105">
        <v>0.71966799999999997</v>
      </c>
      <c r="J68" s="106">
        <v>0.69852899999999996</v>
      </c>
      <c r="K68" s="7">
        <v>0.77058499999999985</v>
      </c>
      <c r="L68" s="9">
        <v>0.10892100321486839</v>
      </c>
      <c r="M68" s="242"/>
      <c r="Z68" s="241"/>
      <c r="AA68" s="172">
        <v>58</v>
      </c>
      <c r="AB68" s="63"/>
      <c r="AC68" s="63">
        <v>1.1428571428571428</v>
      </c>
      <c r="AD68" s="29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260"/>
    </row>
    <row r="69" spans="2:41" x14ac:dyDescent="0.25">
      <c r="B69" s="241"/>
      <c r="C69" s="109">
        <v>60</v>
      </c>
      <c r="D69" s="105">
        <v>0.79702499999999998</v>
      </c>
      <c r="E69" s="105">
        <v>0.60248500000000005</v>
      </c>
      <c r="F69" s="105">
        <v>0.87265700000000002</v>
      </c>
      <c r="G69" s="105">
        <v>0.97878699999999996</v>
      </c>
      <c r="H69" s="105">
        <v>0.792188</v>
      </c>
      <c r="I69" s="105">
        <v>0.75694099999999997</v>
      </c>
      <c r="J69" s="106">
        <v>0.67404200000000003</v>
      </c>
      <c r="K69" s="7">
        <v>0.78201785714285721</v>
      </c>
      <c r="L69" s="9">
        <v>0.12368095866978097</v>
      </c>
      <c r="M69" s="242"/>
      <c r="Z69" s="241"/>
      <c r="AA69" s="172">
        <v>59</v>
      </c>
      <c r="AB69" s="63"/>
      <c r="AC69" s="63">
        <v>1.0476190476190477</v>
      </c>
      <c r="AD69" s="29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260"/>
    </row>
    <row r="70" spans="2:41" x14ac:dyDescent="0.25">
      <c r="B70" s="241"/>
      <c r="C70" s="109">
        <v>61</v>
      </c>
      <c r="D70" s="105">
        <v>0.80404299999999995</v>
      </c>
      <c r="E70" s="105">
        <v>0.63794300000000004</v>
      </c>
      <c r="F70" s="105">
        <v>0.85489700000000002</v>
      </c>
      <c r="G70" s="105">
        <v>0.97385600000000005</v>
      </c>
      <c r="H70" s="105">
        <v>0.78684299999999996</v>
      </c>
      <c r="I70" s="105">
        <v>0.691168</v>
      </c>
      <c r="J70" s="106">
        <v>0.72742499999999999</v>
      </c>
      <c r="K70" s="7">
        <v>0.7823107142857143</v>
      </c>
      <c r="L70" s="9">
        <v>0.11151432803114555</v>
      </c>
      <c r="M70" s="242"/>
      <c r="Z70" s="241"/>
      <c r="AA70" s="172">
        <v>60</v>
      </c>
      <c r="AB70" s="63"/>
      <c r="AC70" s="63">
        <v>1</v>
      </c>
      <c r="AD70" s="29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260"/>
    </row>
    <row r="71" spans="2:41" x14ac:dyDescent="0.25">
      <c r="B71" s="241"/>
      <c r="C71" s="109">
        <v>62</v>
      </c>
      <c r="D71" s="105">
        <v>0.79767299999999997</v>
      </c>
      <c r="E71" s="105">
        <v>0.62949999999999995</v>
      </c>
      <c r="F71" s="105">
        <v>0.834036</v>
      </c>
      <c r="G71" s="105">
        <v>1.0261439999999999</v>
      </c>
      <c r="H71" s="105">
        <v>0.71451200000000004</v>
      </c>
      <c r="I71" s="105">
        <v>0.69165299999999996</v>
      </c>
      <c r="J71" s="106">
        <v>0.68086999999999998</v>
      </c>
      <c r="K71" s="7">
        <v>0.76776971428571428</v>
      </c>
      <c r="L71" s="9">
        <v>0.13375531839483942</v>
      </c>
      <c r="M71" s="242"/>
      <c r="Z71" s="241"/>
      <c r="AA71" s="172">
        <v>61</v>
      </c>
      <c r="AB71" s="63"/>
      <c r="AC71" s="63">
        <v>1.9473684210526316</v>
      </c>
      <c r="AD71" s="29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260"/>
    </row>
    <row r="72" spans="2:41" x14ac:dyDescent="0.25">
      <c r="B72" s="241"/>
      <c r="C72" s="109">
        <v>63</v>
      </c>
      <c r="D72" s="105">
        <v>0.83793700000000004</v>
      </c>
      <c r="E72" s="105">
        <v>0.65769900000000003</v>
      </c>
      <c r="F72" s="105">
        <v>0.84655100000000005</v>
      </c>
      <c r="G72" s="105">
        <v>1.073364</v>
      </c>
      <c r="H72" s="105">
        <v>0.78280300000000003</v>
      </c>
      <c r="I72" s="105">
        <v>0.70121900000000004</v>
      </c>
      <c r="J72" s="106">
        <v>0.70063200000000003</v>
      </c>
      <c r="K72" s="7">
        <v>0.80002928571428567</v>
      </c>
      <c r="L72" s="9">
        <v>0.14054126253964808</v>
      </c>
      <c r="M72" s="242"/>
      <c r="Z72" s="241"/>
      <c r="AA72" s="172">
        <v>62</v>
      </c>
      <c r="AB72" s="63"/>
      <c r="AC72" s="63">
        <v>1.4210526315789473</v>
      </c>
      <c r="AD72" s="29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260"/>
    </row>
    <row r="73" spans="2:41" x14ac:dyDescent="0.25">
      <c r="B73" s="241"/>
      <c r="C73" s="109">
        <v>64</v>
      </c>
      <c r="D73" s="105">
        <v>0.79398000000000002</v>
      </c>
      <c r="E73" s="105">
        <v>0.65651300000000001</v>
      </c>
      <c r="F73" s="105">
        <v>0.83920399999999995</v>
      </c>
      <c r="G73" s="105">
        <v>1.032562</v>
      </c>
      <c r="H73" s="105">
        <v>0.79507099999999997</v>
      </c>
      <c r="I73" s="105">
        <v>0.74736800000000003</v>
      </c>
      <c r="J73" s="106">
        <v>0.71645199999999998</v>
      </c>
      <c r="K73" s="7">
        <v>0.79730714285714288</v>
      </c>
      <c r="L73" s="9">
        <v>0.11970152285362158</v>
      </c>
      <c r="M73" s="242"/>
      <c r="Z73" s="241"/>
      <c r="AA73" s="172">
        <v>63</v>
      </c>
      <c r="AB73" s="63"/>
      <c r="AC73" s="63">
        <v>0.91304347826086951</v>
      </c>
      <c r="AD73" s="29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260"/>
    </row>
    <row r="74" spans="2:41" x14ac:dyDescent="0.25">
      <c r="B74" s="241"/>
      <c r="C74" s="109">
        <v>65</v>
      </c>
      <c r="D74" s="105">
        <v>0.85196099999999997</v>
      </c>
      <c r="E74" s="105">
        <v>0.62298500000000001</v>
      </c>
      <c r="F74" s="105">
        <v>0.860653</v>
      </c>
      <c r="G74" s="105">
        <v>1.0940620000000001</v>
      </c>
      <c r="H74" s="105">
        <v>0.88276299999999996</v>
      </c>
      <c r="I74" s="105">
        <v>0.70761399999999997</v>
      </c>
      <c r="J74" s="106">
        <v>0.72670699999999999</v>
      </c>
      <c r="K74" s="7">
        <v>0.82096357142857135</v>
      </c>
      <c r="L74" s="9">
        <v>0.15376711488682832</v>
      </c>
      <c r="M74" s="242"/>
      <c r="Z74" s="241"/>
      <c r="AA74" s="172">
        <v>64</v>
      </c>
      <c r="AB74" s="63"/>
      <c r="AC74" s="63">
        <v>0.9565217391304347</v>
      </c>
      <c r="AD74" s="29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260"/>
    </row>
    <row r="75" spans="2:41" x14ac:dyDescent="0.25">
      <c r="B75" s="241"/>
      <c r="C75" s="109">
        <v>66</v>
      </c>
      <c r="D75" s="105">
        <v>0.81962400000000002</v>
      </c>
      <c r="E75" s="105">
        <v>0.60816300000000001</v>
      </c>
      <c r="F75" s="105">
        <v>0.89783199999999996</v>
      </c>
      <c r="G75" s="105">
        <v>1.032567</v>
      </c>
      <c r="H75" s="105">
        <v>0.87988699999999997</v>
      </c>
      <c r="I75" s="105">
        <v>0.69306800000000002</v>
      </c>
      <c r="J75" s="106">
        <v>0.683361</v>
      </c>
      <c r="K75" s="7">
        <v>0.80207171428571422</v>
      </c>
      <c r="L75" s="9">
        <v>0.14845652751531227</v>
      </c>
      <c r="M75" s="242"/>
      <c r="Z75" s="241"/>
      <c r="AA75" s="172">
        <v>65</v>
      </c>
      <c r="AB75" s="63"/>
      <c r="AC75" s="63">
        <v>1.0454545454545454</v>
      </c>
      <c r="AD75" s="29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260"/>
    </row>
    <row r="76" spans="2:41" x14ac:dyDescent="0.25">
      <c r="B76" s="241"/>
      <c r="C76" s="109">
        <v>67</v>
      </c>
      <c r="D76" s="105">
        <v>0.80665299999999995</v>
      </c>
      <c r="E76" s="105">
        <v>0.640598</v>
      </c>
      <c r="F76" s="105">
        <v>0.81207499999999999</v>
      </c>
      <c r="G76" s="105">
        <v>1.0162199999999999</v>
      </c>
      <c r="H76" s="105">
        <v>0.88721099999999997</v>
      </c>
      <c r="I76" s="105">
        <v>0.71817699999999995</v>
      </c>
      <c r="J76" s="106">
        <v>0.70244700000000004</v>
      </c>
      <c r="K76" s="7">
        <v>0.79762585714285716</v>
      </c>
      <c r="L76" s="9">
        <v>0.12657543720173126</v>
      </c>
      <c r="M76" s="242"/>
      <c r="Z76" s="241"/>
      <c r="AA76" s="173">
        <v>66</v>
      </c>
      <c r="AB76" s="74"/>
      <c r="AC76" s="74">
        <v>1.2608695652173911</v>
      </c>
      <c r="AD76" s="30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260"/>
    </row>
    <row r="77" spans="2:41" ht="15.75" thickBot="1" x14ac:dyDescent="0.3">
      <c r="B77" s="241"/>
      <c r="C77" s="109">
        <v>68</v>
      </c>
      <c r="D77" s="105">
        <v>0.86183500000000002</v>
      </c>
      <c r="E77" s="105">
        <v>0.62407699999999999</v>
      </c>
      <c r="F77" s="105">
        <v>0.88152299999999995</v>
      </c>
      <c r="G77" s="105">
        <v>1.035884</v>
      </c>
      <c r="H77" s="105">
        <v>0.87304599999999999</v>
      </c>
      <c r="I77" s="105">
        <v>0.74285000000000001</v>
      </c>
      <c r="J77" s="106">
        <v>0.71450199999999997</v>
      </c>
      <c r="K77" s="7">
        <v>0.81910242857142868</v>
      </c>
      <c r="L77" s="9">
        <v>0.1356571409336258</v>
      </c>
      <c r="M77" s="242"/>
      <c r="Z77" s="243"/>
      <c r="AA77" s="246"/>
      <c r="AB77" s="246"/>
      <c r="AC77" s="246"/>
      <c r="AD77" s="246"/>
      <c r="AE77" s="246"/>
      <c r="AF77" s="246"/>
      <c r="AG77" s="246"/>
      <c r="AH77" s="246"/>
      <c r="AI77" s="246"/>
      <c r="AJ77" s="246"/>
      <c r="AK77" s="246"/>
      <c r="AL77" s="246"/>
      <c r="AM77" s="246"/>
      <c r="AN77" s="246"/>
      <c r="AO77" s="267"/>
    </row>
    <row r="78" spans="2:41" x14ac:dyDescent="0.25">
      <c r="B78" s="241"/>
      <c r="C78" s="109">
        <v>69</v>
      </c>
      <c r="D78" s="105">
        <v>0.83482599999999996</v>
      </c>
      <c r="E78" s="105">
        <v>0.62662499999999999</v>
      </c>
      <c r="F78" s="105">
        <v>0.93116200000000005</v>
      </c>
      <c r="G78" s="105">
        <v>1.015533</v>
      </c>
      <c r="H78" s="105">
        <v>0.92189699999999997</v>
      </c>
      <c r="I78" s="105">
        <v>0.72720099999999999</v>
      </c>
      <c r="J78" s="106">
        <v>0.78812700000000002</v>
      </c>
      <c r="K78" s="7">
        <v>0.83505300000000005</v>
      </c>
      <c r="L78" s="9">
        <v>0.13330931244665473</v>
      </c>
      <c r="M78" s="242"/>
    </row>
    <row r="79" spans="2:41" x14ac:dyDescent="0.25">
      <c r="B79" s="241"/>
      <c r="C79" s="109">
        <v>70</v>
      </c>
      <c r="D79" s="105">
        <v>0.89046800000000004</v>
      </c>
      <c r="E79" s="105">
        <v>0.69889900000000005</v>
      </c>
      <c r="F79" s="105">
        <v>0.94659199999999999</v>
      </c>
      <c r="G79" s="105">
        <v>1.087609</v>
      </c>
      <c r="H79" s="105">
        <v>0.84365500000000004</v>
      </c>
      <c r="I79" s="105">
        <v>0.72034299999999996</v>
      </c>
      <c r="J79" s="106">
        <v>0.75087499999999996</v>
      </c>
      <c r="K79" s="7">
        <v>0.84834871428571434</v>
      </c>
      <c r="L79" s="9">
        <v>0.13959172471737502</v>
      </c>
      <c r="M79" s="242"/>
    </row>
    <row r="80" spans="2:41" x14ac:dyDescent="0.25">
      <c r="B80" s="241"/>
      <c r="C80" s="109">
        <v>71</v>
      </c>
      <c r="D80" s="105">
        <v>0.86490500000000003</v>
      </c>
      <c r="E80" s="105">
        <v>0.73343700000000001</v>
      </c>
      <c r="F80" s="105">
        <v>0.96281300000000003</v>
      </c>
      <c r="G80" s="105">
        <v>1.0463009999999999</v>
      </c>
      <c r="H80" s="105">
        <v>0.852213</v>
      </c>
      <c r="I80" s="105">
        <v>0.69290499999999999</v>
      </c>
      <c r="J80" s="106">
        <v>0.69982599999999995</v>
      </c>
      <c r="K80" s="7">
        <v>0.83605714285714272</v>
      </c>
      <c r="L80" s="9">
        <v>0.13598105957378603</v>
      </c>
      <c r="M80" s="242"/>
    </row>
    <row r="81" spans="2:13" x14ac:dyDescent="0.25">
      <c r="B81" s="241"/>
      <c r="C81" s="109">
        <v>72</v>
      </c>
      <c r="D81" s="105">
        <v>0.83679800000000004</v>
      </c>
      <c r="E81" s="105">
        <v>0.72317399999999998</v>
      </c>
      <c r="F81" s="105">
        <v>0.99148800000000004</v>
      </c>
      <c r="G81" s="105">
        <v>1.016114</v>
      </c>
      <c r="H81" s="105">
        <v>0.841472</v>
      </c>
      <c r="I81" s="105">
        <v>0.76764100000000002</v>
      </c>
      <c r="J81" s="106">
        <v>0.69960299999999997</v>
      </c>
      <c r="K81" s="7">
        <v>0.83947000000000005</v>
      </c>
      <c r="L81" s="9">
        <v>0.12421128853288697</v>
      </c>
      <c r="M81" s="242"/>
    </row>
    <row r="82" spans="2:13" x14ac:dyDescent="0.25">
      <c r="B82" s="241"/>
      <c r="C82" s="109">
        <v>73</v>
      </c>
      <c r="D82" s="105">
        <v>0.79635699999999998</v>
      </c>
      <c r="E82" s="105">
        <v>0.69609200000000004</v>
      </c>
      <c r="F82" s="105">
        <v>0.94349000000000005</v>
      </c>
      <c r="G82" s="105">
        <v>1.0464990000000001</v>
      </c>
      <c r="H82" s="105">
        <v>0.85223899999999997</v>
      </c>
      <c r="I82" s="105">
        <v>0.76481500000000002</v>
      </c>
      <c r="J82" s="106">
        <v>0.74279200000000001</v>
      </c>
      <c r="K82" s="7">
        <v>0.83461199999999991</v>
      </c>
      <c r="L82" s="9">
        <v>0.12316317077763211</v>
      </c>
      <c r="M82" s="242"/>
    </row>
    <row r="83" spans="2:13" x14ac:dyDescent="0.25">
      <c r="B83" s="241"/>
      <c r="C83" s="109">
        <v>74</v>
      </c>
      <c r="D83" s="105">
        <v>0.86179399999999995</v>
      </c>
      <c r="E83" s="105">
        <v>0.65871199999999996</v>
      </c>
      <c r="F83" s="105">
        <v>0.81790799999999997</v>
      </c>
      <c r="G83" s="105">
        <v>0.91885399999999995</v>
      </c>
      <c r="H83" s="105">
        <v>0.82688700000000004</v>
      </c>
      <c r="I83" s="105">
        <v>0.79038699999999995</v>
      </c>
      <c r="J83" s="106">
        <v>0.68721399999999999</v>
      </c>
      <c r="K83" s="7">
        <v>0.79453657142857137</v>
      </c>
      <c r="L83" s="9">
        <v>9.2695582537424145E-2</v>
      </c>
      <c r="M83" s="242"/>
    </row>
    <row r="84" spans="2:13" x14ac:dyDescent="0.25">
      <c r="B84" s="241"/>
      <c r="C84" s="109">
        <v>75</v>
      </c>
      <c r="D84" s="105">
        <v>0.85429699999999997</v>
      </c>
      <c r="E84" s="105">
        <v>0.67913800000000002</v>
      </c>
      <c r="F84" s="105">
        <v>0.796431</v>
      </c>
      <c r="G84" s="105">
        <v>0.98444900000000002</v>
      </c>
      <c r="H84" s="105">
        <v>0.83175500000000002</v>
      </c>
      <c r="I84" s="105">
        <v>0.784493</v>
      </c>
      <c r="J84" s="106">
        <v>0.73286700000000005</v>
      </c>
      <c r="K84" s="7">
        <v>0.8090614285714286</v>
      </c>
      <c r="L84" s="9">
        <v>9.7271851841213189E-2</v>
      </c>
      <c r="M84" s="242"/>
    </row>
    <row r="85" spans="2:13" x14ac:dyDescent="0.25">
      <c r="B85" s="241"/>
      <c r="C85" s="109">
        <v>76</v>
      </c>
      <c r="D85" s="105">
        <v>0.82905200000000001</v>
      </c>
      <c r="E85" s="105">
        <v>0.63641999999999999</v>
      </c>
      <c r="F85" s="105">
        <v>0.75560099999999997</v>
      </c>
      <c r="G85" s="105">
        <v>0.87531599999999998</v>
      </c>
      <c r="H85" s="105">
        <v>0.90490700000000002</v>
      </c>
      <c r="I85" s="105">
        <v>0.75636800000000004</v>
      </c>
      <c r="J85" s="106">
        <v>0.73878900000000003</v>
      </c>
      <c r="K85" s="7">
        <v>0.78520757142857145</v>
      </c>
      <c r="L85" s="9">
        <v>9.1624697501742527E-2</v>
      </c>
      <c r="M85" s="242"/>
    </row>
    <row r="86" spans="2:13" x14ac:dyDescent="0.25">
      <c r="B86" s="241"/>
      <c r="C86" s="109">
        <v>77</v>
      </c>
      <c r="D86" s="105">
        <v>0.87986799999999998</v>
      </c>
      <c r="E86" s="105">
        <v>0.72982599999999997</v>
      </c>
      <c r="F86" s="105">
        <v>0.75090299999999999</v>
      </c>
      <c r="G86" s="105">
        <v>0.86259300000000005</v>
      </c>
      <c r="H86" s="105">
        <v>0.92771999999999999</v>
      </c>
      <c r="I86" s="105">
        <v>0.72676099999999999</v>
      </c>
      <c r="J86" s="106">
        <v>0.68560600000000005</v>
      </c>
      <c r="K86" s="7">
        <v>0.79475385714285707</v>
      </c>
      <c r="L86" s="9">
        <v>9.327501399165232E-2</v>
      </c>
      <c r="M86" s="242"/>
    </row>
    <row r="87" spans="2:13" x14ac:dyDescent="0.25">
      <c r="B87" s="241"/>
      <c r="C87" s="109">
        <v>78</v>
      </c>
      <c r="D87" s="105">
        <v>0.94099900000000003</v>
      </c>
      <c r="E87" s="105">
        <v>0.70416800000000002</v>
      </c>
      <c r="F87" s="105">
        <v>0.87251999999999996</v>
      </c>
      <c r="G87" s="105">
        <v>0.90152100000000002</v>
      </c>
      <c r="H87" s="105">
        <v>0.93752500000000005</v>
      </c>
      <c r="I87" s="105">
        <v>0.75557600000000003</v>
      </c>
      <c r="J87" s="106">
        <v>0.73296300000000003</v>
      </c>
      <c r="K87" s="7">
        <v>0.83503885714285708</v>
      </c>
      <c r="L87" s="9">
        <v>0.10117367927385916</v>
      </c>
      <c r="M87" s="242"/>
    </row>
    <row r="88" spans="2:13" x14ac:dyDescent="0.25">
      <c r="B88" s="241"/>
      <c r="C88" s="109">
        <v>79</v>
      </c>
      <c r="D88" s="105">
        <v>0.88715500000000003</v>
      </c>
      <c r="E88" s="105">
        <v>0.696469</v>
      </c>
      <c r="F88" s="105">
        <v>0.78370200000000001</v>
      </c>
      <c r="G88" s="105">
        <v>1.0233810000000001</v>
      </c>
      <c r="H88" s="105">
        <v>0.90243200000000001</v>
      </c>
      <c r="I88" s="105">
        <v>0.73502199999999995</v>
      </c>
      <c r="J88" s="106">
        <v>0.78398900000000005</v>
      </c>
      <c r="K88" s="7">
        <v>0.8303071428571428</v>
      </c>
      <c r="L88" s="9">
        <v>0.11329938571682423</v>
      </c>
      <c r="M88" s="242"/>
    </row>
    <row r="89" spans="2:13" x14ac:dyDescent="0.25">
      <c r="B89" s="241"/>
      <c r="C89" s="109">
        <v>80</v>
      </c>
      <c r="D89" s="105">
        <v>0.81706699999999999</v>
      </c>
      <c r="E89" s="105">
        <v>0.68615899999999996</v>
      </c>
      <c r="F89" s="105">
        <v>0.83622799999999997</v>
      </c>
      <c r="G89" s="105">
        <v>1.0189820000000001</v>
      </c>
      <c r="H89" s="105">
        <v>0.88625699999999996</v>
      </c>
      <c r="I89" s="105">
        <v>0.76968199999999998</v>
      </c>
      <c r="J89" s="106">
        <v>0.71162000000000003</v>
      </c>
      <c r="K89" s="7">
        <v>0.8179992857142856</v>
      </c>
      <c r="L89" s="9">
        <v>0.11285632137621539</v>
      </c>
      <c r="M89" s="242"/>
    </row>
    <row r="90" spans="2:13" x14ac:dyDescent="0.25">
      <c r="B90" s="241"/>
      <c r="C90" s="109">
        <v>81</v>
      </c>
      <c r="D90" s="105">
        <v>0.69050999999999996</v>
      </c>
      <c r="E90" s="105">
        <v>0.699075</v>
      </c>
      <c r="F90" s="105">
        <v>0.85401300000000002</v>
      </c>
      <c r="G90" s="105">
        <v>1.2024649999999999</v>
      </c>
      <c r="H90" s="105">
        <v>0.87585900000000005</v>
      </c>
      <c r="I90" s="105">
        <v>0.74184899999999998</v>
      </c>
      <c r="J90" s="106">
        <v>0.74870700000000001</v>
      </c>
      <c r="K90" s="7">
        <v>0.83035400000000004</v>
      </c>
      <c r="L90" s="9">
        <v>0.17906560131136259</v>
      </c>
      <c r="M90" s="242"/>
    </row>
    <row r="91" spans="2:13" x14ac:dyDescent="0.25">
      <c r="B91" s="241"/>
      <c r="C91" s="109">
        <v>82</v>
      </c>
      <c r="D91" s="105">
        <v>0.82551399999999997</v>
      </c>
      <c r="E91" s="105">
        <v>0.63980099999999995</v>
      </c>
      <c r="F91" s="105">
        <v>0.98532799999999998</v>
      </c>
      <c r="G91" s="105">
        <v>0.90367699999999995</v>
      </c>
      <c r="H91" s="105">
        <v>1.005746</v>
      </c>
      <c r="I91" s="105">
        <v>0.74039999999999995</v>
      </c>
      <c r="J91" s="106">
        <v>0.70084299999999999</v>
      </c>
      <c r="K91" s="7">
        <v>0.82875842857142856</v>
      </c>
      <c r="L91" s="9">
        <v>0.14220667376375956</v>
      </c>
      <c r="M91" s="242"/>
    </row>
    <row r="92" spans="2:13" x14ac:dyDescent="0.25">
      <c r="B92" s="241"/>
      <c r="C92" s="109">
        <v>83</v>
      </c>
      <c r="D92" s="105">
        <v>0.89758300000000002</v>
      </c>
      <c r="E92" s="105">
        <v>0.70257800000000004</v>
      </c>
      <c r="F92" s="105">
        <v>1.001563</v>
      </c>
      <c r="G92" s="105">
        <v>0.95630400000000004</v>
      </c>
      <c r="H92" s="105">
        <v>0.85974099999999998</v>
      </c>
      <c r="I92" s="105">
        <v>0.73675900000000005</v>
      </c>
      <c r="J92" s="106">
        <v>0.76090400000000002</v>
      </c>
      <c r="K92" s="7">
        <v>0.8450617142857143</v>
      </c>
      <c r="L92" s="9">
        <v>0.1147134641003604</v>
      </c>
      <c r="M92" s="242"/>
    </row>
    <row r="93" spans="2:13" x14ac:dyDescent="0.25">
      <c r="B93" s="241"/>
      <c r="C93" s="109">
        <v>84</v>
      </c>
      <c r="D93" s="105">
        <v>0.77880300000000002</v>
      </c>
      <c r="E93" s="105">
        <v>0.70019399999999998</v>
      </c>
      <c r="F93" s="105">
        <v>0.96709100000000003</v>
      </c>
      <c r="G93" s="105">
        <v>1.027477</v>
      </c>
      <c r="H93" s="105">
        <v>0.87631700000000001</v>
      </c>
      <c r="I93" s="105">
        <v>0.81864800000000004</v>
      </c>
      <c r="J93" s="106">
        <v>0.78621200000000002</v>
      </c>
      <c r="K93" s="7">
        <v>0.85067742857142858</v>
      </c>
      <c r="L93" s="9">
        <v>0.11435359433624652</v>
      </c>
      <c r="M93" s="242"/>
    </row>
    <row r="94" spans="2:13" x14ac:dyDescent="0.25">
      <c r="B94" s="241"/>
      <c r="C94" s="109">
        <v>85</v>
      </c>
      <c r="D94" s="105">
        <v>0.85065599999999997</v>
      </c>
      <c r="E94" s="105">
        <v>0.75065899999999997</v>
      </c>
      <c r="F94" s="105">
        <v>0.95832099999999998</v>
      </c>
      <c r="G94" s="105">
        <v>1.035228</v>
      </c>
      <c r="H94" s="105">
        <v>0.93389800000000001</v>
      </c>
      <c r="I94" s="105">
        <v>0.83076700000000003</v>
      </c>
      <c r="J94" s="106">
        <v>0.72825799999999996</v>
      </c>
      <c r="K94" s="7">
        <v>0.86968385714285723</v>
      </c>
      <c r="L94" s="9">
        <v>0.112123171315342</v>
      </c>
      <c r="M94" s="242"/>
    </row>
    <row r="95" spans="2:13" x14ac:dyDescent="0.25">
      <c r="B95" s="241"/>
      <c r="C95" s="109">
        <v>86</v>
      </c>
      <c r="D95" s="105">
        <v>0.87724500000000005</v>
      </c>
      <c r="E95" s="105">
        <v>0.71081799999999995</v>
      </c>
      <c r="F95" s="105">
        <v>1.0132099999999999</v>
      </c>
      <c r="G95" s="105">
        <v>1.022224</v>
      </c>
      <c r="H95" s="105">
        <v>0.93697799999999998</v>
      </c>
      <c r="I95" s="105">
        <v>0.83365299999999998</v>
      </c>
      <c r="J95" s="106">
        <v>0.72528300000000001</v>
      </c>
      <c r="K95" s="7">
        <v>0.87420157142857147</v>
      </c>
      <c r="L95" s="9">
        <v>0.12629281055660072</v>
      </c>
      <c r="M95" s="242"/>
    </row>
    <row r="96" spans="2:13" x14ac:dyDescent="0.25">
      <c r="B96" s="241"/>
      <c r="C96" s="109">
        <v>87</v>
      </c>
      <c r="D96" s="105">
        <v>0.98678699999999997</v>
      </c>
      <c r="E96" s="105">
        <v>0.710731</v>
      </c>
      <c r="F96" s="105">
        <v>0.99346900000000005</v>
      </c>
      <c r="G96" s="105">
        <v>0.95427099999999998</v>
      </c>
      <c r="H96" s="105">
        <v>1.2181390000000001</v>
      </c>
      <c r="I96" s="105">
        <v>0.79778300000000002</v>
      </c>
      <c r="J96" s="106">
        <v>0.72784300000000002</v>
      </c>
      <c r="K96" s="7">
        <v>0.91271757142857146</v>
      </c>
      <c r="L96" s="9">
        <v>0.18037144444622921</v>
      </c>
      <c r="M96" s="242"/>
    </row>
    <row r="97" spans="2:13" x14ac:dyDescent="0.25">
      <c r="B97" s="241"/>
      <c r="C97" s="109">
        <v>88</v>
      </c>
      <c r="D97" s="105">
        <v>1.006175</v>
      </c>
      <c r="E97" s="105">
        <v>0.71213499999999996</v>
      </c>
      <c r="F97" s="105">
        <v>1.002418</v>
      </c>
      <c r="G97" s="105">
        <v>0.935249</v>
      </c>
      <c r="H97" s="105">
        <v>1.13863</v>
      </c>
      <c r="I97" s="105">
        <v>0.79431700000000005</v>
      </c>
      <c r="J97" s="106">
        <v>0.79866999999999999</v>
      </c>
      <c r="K97" s="7">
        <v>0.91251342857142859</v>
      </c>
      <c r="L97" s="9">
        <v>0.1503236334278554</v>
      </c>
      <c r="M97" s="242"/>
    </row>
    <row r="98" spans="2:13" x14ac:dyDescent="0.25">
      <c r="B98" s="241"/>
      <c r="C98" s="109">
        <v>89</v>
      </c>
      <c r="D98" s="105">
        <v>0.97018400000000005</v>
      </c>
      <c r="E98" s="105">
        <v>0.75143300000000002</v>
      </c>
      <c r="F98" s="105">
        <v>1.0305820000000001</v>
      </c>
      <c r="G98" s="105">
        <v>0.96602600000000005</v>
      </c>
      <c r="H98" s="105">
        <v>1.1774009999999999</v>
      </c>
      <c r="I98" s="105">
        <v>0.79006100000000001</v>
      </c>
      <c r="J98" s="106">
        <v>0.75830900000000001</v>
      </c>
      <c r="K98" s="7">
        <v>0.92057085714285702</v>
      </c>
      <c r="L98" s="9">
        <v>0.16049982118518485</v>
      </c>
      <c r="M98" s="242"/>
    </row>
    <row r="99" spans="2:13" x14ac:dyDescent="0.25">
      <c r="B99" s="241"/>
      <c r="C99" s="109">
        <v>90</v>
      </c>
      <c r="D99" s="105">
        <v>1.0252250000000001</v>
      </c>
      <c r="E99" s="105">
        <v>0.770397</v>
      </c>
      <c r="F99" s="105">
        <v>0.992815</v>
      </c>
      <c r="G99" s="105">
        <v>0.97821599999999997</v>
      </c>
      <c r="H99" s="105">
        <v>1.10206</v>
      </c>
      <c r="I99" s="105">
        <v>0.81429799999999997</v>
      </c>
      <c r="J99" s="106">
        <v>0.74890599999999996</v>
      </c>
      <c r="K99" s="7">
        <v>0.91884528571428559</v>
      </c>
      <c r="L99" s="9">
        <v>0.13888068308169518</v>
      </c>
      <c r="M99" s="242"/>
    </row>
    <row r="100" spans="2:13" x14ac:dyDescent="0.25">
      <c r="B100" s="241"/>
      <c r="C100" s="109">
        <v>91</v>
      </c>
      <c r="D100" s="105">
        <v>1.0244690000000001</v>
      </c>
      <c r="E100" s="105">
        <v>0.74719999999999998</v>
      </c>
      <c r="F100" s="105">
        <v>0.93369500000000005</v>
      </c>
      <c r="G100" s="105">
        <v>1.1167480000000001</v>
      </c>
      <c r="H100" s="105">
        <v>1.070505</v>
      </c>
      <c r="I100" s="105">
        <v>0.83762099999999995</v>
      </c>
      <c r="J100" s="106">
        <v>0.700021</v>
      </c>
      <c r="K100" s="7">
        <v>0.91860842857142855</v>
      </c>
      <c r="L100" s="9">
        <v>0.16201141950477599</v>
      </c>
      <c r="M100" s="242"/>
    </row>
    <row r="101" spans="2:13" x14ac:dyDescent="0.25">
      <c r="B101" s="241"/>
      <c r="C101" s="109">
        <v>92</v>
      </c>
      <c r="D101" s="105">
        <v>1.0175209999999999</v>
      </c>
      <c r="E101" s="105">
        <v>0.758714</v>
      </c>
      <c r="F101" s="105">
        <v>0.96518899999999996</v>
      </c>
      <c r="G101" s="105">
        <v>1.0169280000000001</v>
      </c>
      <c r="H101" s="105">
        <v>1.086184</v>
      </c>
      <c r="I101" s="105">
        <v>0.79376999999999998</v>
      </c>
      <c r="J101" s="106">
        <v>0.73731500000000005</v>
      </c>
      <c r="K101" s="7">
        <v>0.91080299999999992</v>
      </c>
      <c r="L101" s="9">
        <v>0.14334890562307498</v>
      </c>
      <c r="M101" s="242"/>
    </row>
    <row r="102" spans="2:13" x14ac:dyDescent="0.25">
      <c r="B102" s="241"/>
      <c r="C102" s="109">
        <v>93</v>
      </c>
      <c r="D102" s="105">
        <v>1.0250870000000001</v>
      </c>
      <c r="E102" s="105">
        <v>0.75260099999999996</v>
      </c>
      <c r="F102" s="105">
        <v>0.98905100000000001</v>
      </c>
      <c r="G102" s="105">
        <v>1.029962</v>
      </c>
      <c r="H102" s="105">
        <v>1.0864579999999999</v>
      </c>
      <c r="I102" s="105">
        <v>0.82800600000000002</v>
      </c>
      <c r="J102" s="106">
        <v>0.82806900000000006</v>
      </c>
      <c r="K102" s="7">
        <v>0.93417628571428568</v>
      </c>
      <c r="L102" s="9">
        <v>0.12854382251423596</v>
      </c>
      <c r="M102" s="242"/>
    </row>
    <row r="103" spans="2:13" x14ac:dyDescent="0.25">
      <c r="B103" s="241"/>
      <c r="C103" s="109">
        <v>94</v>
      </c>
      <c r="D103" s="105">
        <v>1.0000640000000001</v>
      </c>
      <c r="E103" s="105">
        <v>0.80078899999999997</v>
      </c>
      <c r="F103" s="105">
        <v>0.96777500000000005</v>
      </c>
      <c r="G103" s="105">
        <v>0.99652499999999999</v>
      </c>
      <c r="H103" s="105">
        <v>1.021183</v>
      </c>
      <c r="I103" s="105">
        <v>0.85321000000000002</v>
      </c>
      <c r="J103" s="106">
        <v>0.70175600000000005</v>
      </c>
      <c r="K103" s="7">
        <v>0.90590028571428582</v>
      </c>
      <c r="L103" s="9">
        <v>0.12226867027944907</v>
      </c>
      <c r="M103" s="242"/>
    </row>
    <row r="104" spans="2:13" x14ac:dyDescent="0.25">
      <c r="B104" s="241"/>
      <c r="C104" s="109">
        <v>95</v>
      </c>
      <c r="D104" s="105">
        <v>0.96808399999999994</v>
      </c>
      <c r="E104" s="105">
        <v>0.80241399999999996</v>
      </c>
      <c r="F104" s="105">
        <v>0.96402500000000002</v>
      </c>
      <c r="G104" s="105">
        <v>0.98887499999999995</v>
      </c>
      <c r="H104" s="105">
        <v>1.004524</v>
      </c>
      <c r="I104" s="105">
        <v>0.84899899999999995</v>
      </c>
      <c r="J104" s="106">
        <v>0.72918300000000003</v>
      </c>
      <c r="K104" s="7">
        <v>0.9008719999999999</v>
      </c>
      <c r="L104" s="9">
        <v>0.1071260302011916</v>
      </c>
      <c r="M104" s="242"/>
    </row>
    <row r="105" spans="2:13" x14ac:dyDescent="0.25">
      <c r="B105" s="241"/>
      <c r="C105" s="109">
        <v>96</v>
      </c>
      <c r="D105" s="105">
        <v>1.006921</v>
      </c>
      <c r="E105" s="105">
        <v>0.82348500000000002</v>
      </c>
      <c r="F105" s="105">
        <v>1.009668</v>
      </c>
      <c r="G105" s="105">
        <v>1.052165</v>
      </c>
      <c r="H105" s="105">
        <v>0.93847400000000003</v>
      </c>
      <c r="I105" s="105">
        <v>0.82034399999999996</v>
      </c>
      <c r="J105" s="106">
        <v>0.77158899999999997</v>
      </c>
      <c r="K105" s="7">
        <v>0.91752085714285703</v>
      </c>
      <c r="L105" s="9">
        <v>0.11153007950239148</v>
      </c>
      <c r="M105" s="242"/>
    </row>
    <row r="106" spans="2:13" x14ac:dyDescent="0.25">
      <c r="B106" s="241"/>
      <c r="C106" s="109">
        <v>97</v>
      </c>
      <c r="D106" s="105">
        <v>0.96105200000000002</v>
      </c>
      <c r="E106" s="105">
        <v>0.82723100000000005</v>
      </c>
      <c r="F106" s="105">
        <v>1.000599</v>
      </c>
      <c r="G106" s="105">
        <v>0.95980500000000002</v>
      </c>
      <c r="H106" s="105">
        <v>0.99768400000000002</v>
      </c>
      <c r="I106" s="105">
        <v>0.854101</v>
      </c>
      <c r="J106" s="106">
        <v>0.72892599999999996</v>
      </c>
      <c r="K106" s="7">
        <v>0.90419971428571422</v>
      </c>
      <c r="L106" s="9">
        <v>0.102884403760912</v>
      </c>
      <c r="M106" s="242"/>
    </row>
    <row r="107" spans="2:13" x14ac:dyDescent="0.25">
      <c r="B107" s="241"/>
      <c r="C107" s="109">
        <v>98</v>
      </c>
      <c r="D107" s="105">
        <v>0.98753000000000002</v>
      </c>
      <c r="E107" s="105">
        <v>0.80147199999999996</v>
      </c>
      <c r="F107" s="105">
        <v>0.98058599999999996</v>
      </c>
      <c r="G107" s="105">
        <v>0.91441899999999998</v>
      </c>
      <c r="H107" s="105">
        <v>0.842808</v>
      </c>
      <c r="I107" s="105">
        <v>0.84522900000000001</v>
      </c>
      <c r="J107" s="106">
        <v>0.73998699999999995</v>
      </c>
      <c r="K107" s="7">
        <v>0.87314728571428568</v>
      </c>
      <c r="L107" s="9">
        <v>9.2103879997378124E-2</v>
      </c>
      <c r="M107" s="242"/>
    </row>
    <row r="108" spans="2:13" x14ac:dyDescent="0.25">
      <c r="B108" s="241"/>
      <c r="C108" s="109">
        <v>99</v>
      </c>
      <c r="D108" s="105">
        <v>1.0424910000000001</v>
      </c>
      <c r="E108" s="105">
        <v>0.80390799999999996</v>
      </c>
      <c r="F108" s="105">
        <v>0.99284600000000001</v>
      </c>
      <c r="G108" s="105">
        <v>0.96299900000000005</v>
      </c>
      <c r="H108" s="105">
        <v>0.96473500000000001</v>
      </c>
      <c r="I108" s="105">
        <v>0.85711300000000001</v>
      </c>
      <c r="J108" s="106">
        <v>0.79680399999999996</v>
      </c>
      <c r="K108" s="7">
        <v>0.91727085714285717</v>
      </c>
      <c r="L108" s="9">
        <v>9.7226507982526023E-2</v>
      </c>
      <c r="M108" s="242"/>
    </row>
    <row r="109" spans="2:13" x14ac:dyDescent="0.25">
      <c r="B109" s="241"/>
      <c r="C109" s="109">
        <v>100</v>
      </c>
      <c r="D109" s="105">
        <v>1.0343929999999999</v>
      </c>
      <c r="E109" s="105">
        <v>0.80638399999999999</v>
      </c>
      <c r="F109" s="105">
        <v>0.98374899999999998</v>
      </c>
      <c r="G109" s="105">
        <v>0.93336200000000002</v>
      </c>
      <c r="H109" s="105">
        <v>0.95336399999999999</v>
      </c>
      <c r="I109" s="105">
        <v>0.83246200000000004</v>
      </c>
      <c r="J109" s="106">
        <v>0.792709</v>
      </c>
      <c r="K109" s="7">
        <v>0.90520328571428565</v>
      </c>
      <c r="L109" s="9">
        <v>9.4589718693795802E-2</v>
      </c>
      <c r="M109" s="242"/>
    </row>
    <row r="110" spans="2:13" x14ac:dyDescent="0.25">
      <c r="B110" s="241"/>
      <c r="C110" s="109">
        <v>101</v>
      </c>
      <c r="D110" s="105">
        <v>0.8508</v>
      </c>
      <c r="E110" s="105">
        <v>0.83392999999999995</v>
      </c>
      <c r="F110" s="105">
        <v>0.99850000000000005</v>
      </c>
      <c r="G110" s="105">
        <v>0.98291799999999996</v>
      </c>
      <c r="H110" s="105">
        <v>0.95665299999999998</v>
      </c>
      <c r="I110" s="105">
        <v>0.91149599999999997</v>
      </c>
      <c r="J110" s="106">
        <v>0.78298800000000002</v>
      </c>
      <c r="K110" s="7">
        <v>0.90246928571428575</v>
      </c>
      <c r="L110" s="9">
        <v>8.2010544636476043E-2</v>
      </c>
      <c r="M110" s="242"/>
    </row>
    <row r="111" spans="2:13" x14ac:dyDescent="0.25">
      <c r="B111" s="241"/>
      <c r="C111" s="109">
        <v>102</v>
      </c>
      <c r="D111" s="105">
        <v>0.92322099999999996</v>
      </c>
      <c r="E111" s="105">
        <v>0.84953100000000004</v>
      </c>
      <c r="F111" s="105">
        <v>0.98501300000000003</v>
      </c>
      <c r="G111" s="105">
        <v>0.95873600000000003</v>
      </c>
      <c r="H111" s="105">
        <v>0.91975899999999999</v>
      </c>
      <c r="I111" s="105">
        <v>0.856047</v>
      </c>
      <c r="J111" s="106">
        <v>0.84880900000000004</v>
      </c>
      <c r="K111" s="7">
        <v>0.90587371428571439</v>
      </c>
      <c r="L111" s="9">
        <v>5.5474861876692358E-2</v>
      </c>
      <c r="M111" s="242"/>
    </row>
    <row r="112" spans="2:13" x14ac:dyDescent="0.25">
      <c r="B112" s="241"/>
      <c r="C112" s="109">
        <v>103</v>
      </c>
      <c r="D112" s="105">
        <v>1.0033719999999999</v>
      </c>
      <c r="E112" s="105">
        <v>0.886575</v>
      </c>
      <c r="F112" s="105">
        <v>0.931118</v>
      </c>
      <c r="G112" s="105">
        <v>0.96741600000000005</v>
      </c>
      <c r="H112" s="105">
        <v>0.93176700000000001</v>
      </c>
      <c r="I112" s="105">
        <v>0.88988299999999998</v>
      </c>
      <c r="J112" s="106">
        <v>0.78978099999999996</v>
      </c>
      <c r="K112" s="7">
        <v>0.91427314285714278</v>
      </c>
      <c r="L112" s="9">
        <v>6.8572241321175467E-2</v>
      </c>
      <c r="M112" s="242"/>
    </row>
    <row r="113" spans="2:13" x14ac:dyDescent="0.25">
      <c r="B113" s="241"/>
      <c r="C113" s="109">
        <v>104</v>
      </c>
      <c r="D113" s="105">
        <v>0.99784499999999998</v>
      </c>
      <c r="E113" s="105">
        <v>0.92270099999999999</v>
      </c>
      <c r="F113" s="105">
        <v>0.98649900000000001</v>
      </c>
      <c r="G113" s="105">
        <v>0.93576000000000004</v>
      </c>
      <c r="H113" s="105">
        <v>0.94561300000000004</v>
      </c>
      <c r="I113" s="105">
        <v>0.897841</v>
      </c>
      <c r="J113" s="106">
        <v>0.82419600000000004</v>
      </c>
      <c r="K113" s="7">
        <v>0.93006499999999992</v>
      </c>
      <c r="L113" s="9">
        <v>5.8243680512710262E-2</v>
      </c>
      <c r="M113" s="242"/>
    </row>
    <row r="114" spans="2:13" x14ac:dyDescent="0.25">
      <c r="B114" s="241"/>
      <c r="C114" s="109">
        <v>105</v>
      </c>
      <c r="D114" s="105">
        <v>1.0476000000000001</v>
      </c>
      <c r="E114" s="105">
        <v>0.92394200000000004</v>
      </c>
      <c r="F114" s="105">
        <v>0.96859600000000001</v>
      </c>
      <c r="G114" s="105">
        <v>0.93308500000000005</v>
      </c>
      <c r="H114" s="105">
        <v>0.96815799999999996</v>
      </c>
      <c r="I114" s="105">
        <v>0.91262600000000005</v>
      </c>
      <c r="J114" s="106">
        <v>0.82079599999999997</v>
      </c>
      <c r="K114" s="7">
        <v>0.93925757142857147</v>
      </c>
      <c r="L114" s="9">
        <v>6.8858686040947054E-2</v>
      </c>
      <c r="M114" s="242"/>
    </row>
    <row r="115" spans="2:13" x14ac:dyDescent="0.25">
      <c r="B115" s="241"/>
      <c r="C115" s="109">
        <v>106</v>
      </c>
      <c r="D115" s="105">
        <v>1.001571</v>
      </c>
      <c r="E115" s="105">
        <v>0.98280100000000004</v>
      </c>
      <c r="F115" s="105">
        <v>0.95721900000000004</v>
      </c>
      <c r="G115" s="105">
        <v>1.0189029999999999</v>
      </c>
      <c r="H115" s="105">
        <v>0.91454800000000003</v>
      </c>
      <c r="I115" s="105">
        <v>0.87157499999999999</v>
      </c>
      <c r="J115" s="106">
        <v>0.782968</v>
      </c>
      <c r="K115" s="7">
        <v>0.93279785714285712</v>
      </c>
      <c r="L115" s="9">
        <v>8.3437430582100597E-2</v>
      </c>
      <c r="M115" s="242"/>
    </row>
    <row r="116" spans="2:13" x14ac:dyDescent="0.25">
      <c r="B116" s="241"/>
      <c r="C116" s="109">
        <v>107</v>
      </c>
      <c r="D116" s="105">
        <v>1.0084310000000001</v>
      </c>
      <c r="E116" s="105">
        <v>0.91188899999999995</v>
      </c>
      <c r="F116" s="105">
        <v>0.96233800000000003</v>
      </c>
      <c r="G116" s="105">
        <v>0.96808000000000005</v>
      </c>
      <c r="H116" s="105">
        <v>0.92287699999999995</v>
      </c>
      <c r="I116" s="105">
        <v>0.89671800000000002</v>
      </c>
      <c r="J116" s="106">
        <v>0.81325000000000003</v>
      </c>
      <c r="K116" s="7">
        <v>0.92622614285714289</v>
      </c>
      <c r="L116" s="9">
        <v>6.2802016813232414E-2</v>
      </c>
      <c r="M116" s="242"/>
    </row>
    <row r="117" spans="2:13" x14ac:dyDescent="0.25">
      <c r="B117" s="241"/>
      <c r="C117" s="109">
        <v>108</v>
      </c>
      <c r="D117" s="105">
        <v>1.0220229999999999</v>
      </c>
      <c r="E117" s="105">
        <v>0.94821200000000005</v>
      </c>
      <c r="F117" s="105">
        <v>0.96207900000000002</v>
      </c>
      <c r="G117" s="105">
        <v>1.067663</v>
      </c>
      <c r="H117" s="105">
        <v>0.894459</v>
      </c>
      <c r="I117" s="105">
        <v>0.95739799999999997</v>
      </c>
      <c r="J117" s="106">
        <v>0.83158100000000001</v>
      </c>
      <c r="K117" s="7">
        <v>0.95477357142857144</v>
      </c>
      <c r="L117" s="9">
        <v>7.765744978184029E-2</v>
      </c>
      <c r="M117" s="242"/>
    </row>
    <row r="118" spans="2:13" x14ac:dyDescent="0.25">
      <c r="B118" s="241"/>
      <c r="C118" s="109">
        <v>109</v>
      </c>
      <c r="D118" s="105">
        <v>1.128377</v>
      </c>
      <c r="E118" s="105">
        <v>0.90827000000000002</v>
      </c>
      <c r="F118" s="105">
        <v>1.0071570000000001</v>
      </c>
      <c r="G118" s="105">
        <v>1.0713889999999999</v>
      </c>
      <c r="H118" s="105">
        <v>1.022564</v>
      </c>
      <c r="I118" s="105">
        <v>0.91074100000000002</v>
      </c>
      <c r="J118" s="106">
        <v>0.76083100000000004</v>
      </c>
      <c r="K118" s="7">
        <v>0.97276128571428566</v>
      </c>
      <c r="L118" s="9">
        <v>0.12283263670908019</v>
      </c>
      <c r="M118" s="242"/>
    </row>
    <row r="119" spans="2:13" x14ac:dyDescent="0.25">
      <c r="B119" s="241"/>
      <c r="C119" s="109">
        <v>110</v>
      </c>
      <c r="D119" s="105">
        <v>0.95776899999999998</v>
      </c>
      <c r="E119" s="105">
        <v>0.86178500000000002</v>
      </c>
      <c r="F119" s="105">
        <v>1.001852</v>
      </c>
      <c r="G119" s="105">
        <v>1.0447869999999999</v>
      </c>
      <c r="H119" s="105">
        <v>0.93775500000000001</v>
      </c>
      <c r="I119" s="105">
        <v>0.936191</v>
      </c>
      <c r="J119" s="106">
        <v>0.78210900000000005</v>
      </c>
      <c r="K119" s="7">
        <v>0.93174971428571429</v>
      </c>
      <c r="L119" s="9">
        <v>8.7284930682438464E-2</v>
      </c>
      <c r="M119" s="242"/>
    </row>
    <row r="120" spans="2:13" x14ac:dyDescent="0.25">
      <c r="B120" s="241"/>
      <c r="C120" s="109">
        <v>111</v>
      </c>
      <c r="D120" s="105">
        <v>0.99810200000000004</v>
      </c>
      <c r="E120" s="105">
        <v>0.99527399999999999</v>
      </c>
      <c r="F120" s="105">
        <v>0.99526300000000001</v>
      </c>
      <c r="G120" s="105">
        <v>1.0139359999999999</v>
      </c>
      <c r="H120" s="105">
        <v>0.937697</v>
      </c>
      <c r="I120" s="105">
        <v>0.99604400000000004</v>
      </c>
      <c r="J120" s="106">
        <v>0.82416900000000004</v>
      </c>
      <c r="K120" s="7">
        <v>0.96578357142857152</v>
      </c>
      <c r="L120" s="9">
        <v>6.6909260895776201E-2</v>
      </c>
      <c r="M120" s="242"/>
    </row>
    <row r="121" spans="2:13" x14ac:dyDescent="0.25">
      <c r="B121" s="241"/>
      <c r="C121" s="109">
        <v>112</v>
      </c>
      <c r="D121" s="105">
        <v>0.853549</v>
      </c>
      <c r="E121" s="105">
        <v>0.96189000000000002</v>
      </c>
      <c r="F121" s="105">
        <v>0.98558100000000004</v>
      </c>
      <c r="G121" s="105">
        <v>1.042988</v>
      </c>
      <c r="H121" s="105">
        <v>0.92031300000000005</v>
      </c>
      <c r="I121" s="105">
        <v>0.97751200000000005</v>
      </c>
      <c r="J121" s="106">
        <v>0.82992600000000005</v>
      </c>
      <c r="K121" s="7">
        <v>0.9388227142857144</v>
      </c>
      <c r="L121" s="9">
        <v>7.5870959292108353E-2</v>
      </c>
      <c r="M121" s="242"/>
    </row>
    <row r="122" spans="2:13" x14ac:dyDescent="0.25">
      <c r="B122" s="241"/>
      <c r="C122" s="109">
        <v>113</v>
      </c>
      <c r="D122" s="105">
        <v>0.77610800000000002</v>
      </c>
      <c r="E122" s="105">
        <v>0.94287100000000001</v>
      </c>
      <c r="F122" s="105">
        <v>0.95783200000000002</v>
      </c>
      <c r="G122" s="105">
        <v>1.0678080000000001</v>
      </c>
      <c r="H122" s="105">
        <v>0.97818000000000005</v>
      </c>
      <c r="I122" s="105">
        <v>0.94416</v>
      </c>
      <c r="J122" s="106">
        <v>0.78393900000000005</v>
      </c>
      <c r="K122" s="7">
        <v>0.92155685714285718</v>
      </c>
      <c r="L122" s="9">
        <v>0.10564934333670148</v>
      </c>
      <c r="M122" s="242"/>
    </row>
    <row r="123" spans="2:13" x14ac:dyDescent="0.25">
      <c r="B123" s="241"/>
      <c r="C123" s="109">
        <v>114</v>
      </c>
      <c r="D123" s="105">
        <v>0.80855600000000005</v>
      </c>
      <c r="E123" s="105">
        <v>0.98929100000000003</v>
      </c>
      <c r="F123" s="105">
        <v>0.92520500000000006</v>
      </c>
      <c r="G123" s="105">
        <v>1.0928739999999999</v>
      </c>
      <c r="H123" s="105">
        <v>0.94428299999999998</v>
      </c>
      <c r="I123" s="105">
        <v>0.92653799999999997</v>
      </c>
      <c r="J123" s="106">
        <v>0.81259800000000004</v>
      </c>
      <c r="K123" s="7">
        <v>0.92847785714285713</v>
      </c>
      <c r="L123" s="9">
        <v>9.8993266120190451E-2</v>
      </c>
      <c r="M123" s="242"/>
    </row>
    <row r="124" spans="2:13" x14ac:dyDescent="0.25">
      <c r="B124" s="241"/>
      <c r="C124" s="109">
        <v>115</v>
      </c>
      <c r="D124" s="105">
        <v>0.81251499999999999</v>
      </c>
      <c r="E124" s="105">
        <v>0.92535199999999995</v>
      </c>
      <c r="F124" s="105">
        <v>0.96790399999999999</v>
      </c>
      <c r="G124" s="105">
        <v>1.100665</v>
      </c>
      <c r="H124" s="105">
        <v>0.91211100000000001</v>
      </c>
      <c r="I124" s="105">
        <v>0.92398999999999998</v>
      </c>
      <c r="J124" s="106">
        <v>0.80038100000000001</v>
      </c>
      <c r="K124" s="7">
        <v>0.92041685714285715</v>
      </c>
      <c r="L124" s="9">
        <v>0.10074882113690628</v>
      </c>
      <c r="M124" s="242"/>
    </row>
    <row r="125" spans="2:13" x14ac:dyDescent="0.25">
      <c r="B125" s="241"/>
      <c r="C125" s="109">
        <v>116</v>
      </c>
      <c r="D125" s="105">
        <v>0.93744799999999995</v>
      </c>
      <c r="E125" s="105">
        <v>0.914879</v>
      </c>
      <c r="F125" s="105">
        <v>0.93410400000000005</v>
      </c>
      <c r="G125" s="105">
        <v>1.0644469999999999</v>
      </c>
      <c r="H125" s="105">
        <v>1.025714</v>
      </c>
      <c r="I125" s="105">
        <v>0.93396500000000005</v>
      </c>
      <c r="J125" s="106">
        <v>0.83607100000000001</v>
      </c>
      <c r="K125" s="7">
        <v>0.94951828571428565</v>
      </c>
      <c r="L125" s="9">
        <v>7.4955275210653177E-2</v>
      </c>
      <c r="M125" s="242"/>
    </row>
    <row r="126" spans="2:13" x14ac:dyDescent="0.25">
      <c r="B126" s="241"/>
      <c r="C126" s="109">
        <v>117</v>
      </c>
      <c r="D126" s="105">
        <v>0.98725600000000002</v>
      </c>
      <c r="E126" s="105">
        <v>0.86585699999999999</v>
      </c>
      <c r="F126" s="105">
        <v>0.95398000000000005</v>
      </c>
      <c r="G126" s="105">
        <v>1.0512410000000001</v>
      </c>
      <c r="H126" s="105">
        <v>1.0979939999999999</v>
      </c>
      <c r="I126" s="105">
        <v>0.96490799999999999</v>
      </c>
      <c r="J126" s="106">
        <v>0.808971</v>
      </c>
      <c r="K126" s="7">
        <v>0.96145814285714282</v>
      </c>
      <c r="L126" s="9">
        <v>9.9856782896687535E-2</v>
      </c>
      <c r="M126" s="242"/>
    </row>
    <row r="127" spans="2:13" x14ac:dyDescent="0.25">
      <c r="B127" s="241"/>
      <c r="C127" s="109">
        <v>118</v>
      </c>
      <c r="D127" s="105">
        <v>0.98898699999999995</v>
      </c>
      <c r="E127" s="105">
        <v>0.93932599999999999</v>
      </c>
      <c r="F127" s="105">
        <v>0.98434999999999995</v>
      </c>
      <c r="G127" s="105">
        <v>1.045606</v>
      </c>
      <c r="H127" s="105">
        <v>1.014324</v>
      </c>
      <c r="I127" s="105">
        <v>0.99638199999999999</v>
      </c>
      <c r="J127" s="106">
        <v>0.85498099999999999</v>
      </c>
      <c r="K127" s="7">
        <v>0.97485085714285702</v>
      </c>
      <c r="L127" s="9">
        <v>6.1845064121099087E-2</v>
      </c>
      <c r="M127" s="242"/>
    </row>
    <row r="128" spans="2:13" x14ac:dyDescent="0.25">
      <c r="B128" s="241"/>
      <c r="C128" s="109">
        <v>119</v>
      </c>
      <c r="D128" s="105">
        <v>0.94986000000000004</v>
      </c>
      <c r="E128" s="105">
        <v>0.93761499999999998</v>
      </c>
      <c r="F128" s="105">
        <v>0.99689499999999998</v>
      </c>
      <c r="G128" s="105">
        <v>1.098976</v>
      </c>
      <c r="H128" s="105">
        <v>1.0473429999999999</v>
      </c>
      <c r="I128" s="105">
        <v>0.99263400000000002</v>
      </c>
      <c r="J128" s="106">
        <v>0.84421199999999996</v>
      </c>
      <c r="K128" s="7">
        <v>0.98107642857142852</v>
      </c>
      <c r="L128" s="9">
        <v>8.1925377718297471E-2</v>
      </c>
      <c r="M128" s="242"/>
    </row>
    <row r="129" spans="2:13" x14ac:dyDescent="0.25">
      <c r="B129" s="241"/>
      <c r="C129" s="110">
        <v>120</v>
      </c>
      <c r="D129" s="107">
        <v>0.88812999999999998</v>
      </c>
      <c r="E129" s="107">
        <v>0.93406400000000001</v>
      </c>
      <c r="F129" s="107">
        <v>0.99113399999999996</v>
      </c>
      <c r="G129" s="107">
        <v>1.134587</v>
      </c>
      <c r="H129" s="107">
        <v>1.0633140000000001</v>
      </c>
      <c r="I129" s="107">
        <v>1.0125090000000001</v>
      </c>
      <c r="J129" s="108">
        <v>0.877637</v>
      </c>
      <c r="K129" s="10">
        <v>0.98591071428571431</v>
      </c>
      <c r="L129" s="12">
        <v>9.3810984754299609E-2</v>
      </c>
      <c r="M129" s="242"/>
    </row>
    <row r="130" spans="2:13" ht="15.75" thickBot="1" x14ac:dyDescent="0.3">
      <c r="B130" s="243"/>
      <c r="C130" s="298"/>
      <c r="D130" s="298"/>
      <c r="E130" s="298"/>
      <c r="F130" s="298"/>
      <c r="G130" s="298"/>
      <c r="H130" s="298"/>
      <c r="I130" s="298"/>
      <c r="J130" s="298"/>
      <c r="K130" s="244"/>
      <c r="L130" s="244"/>
      <c r="M130" s="245"/>
    </row>
    <row r="131" spans="2:13" x14ac:dyDescent="0.25">
      <c r="C131" s="102"/>
      <c r="D131" s="102"/>
      <c r="E131" s="102"/>
      <c r="F131" s="102"/>
      <c r="G131" s="102"/>
      <c r="H131" s="102"/>
      <c r="I131" s="102"/>
      <c r="J131" s="102"/>
    </row>
    <row r="132" spans="2:13" x14ac:dyDescent="0.25">
      <c r="C132" s="102"/>
      <c r="D132" s="102"/>
      <c r="E132" s="102"/>
      <c r="F132" s="102"/>
      <c r="G132" s="102"/>
      <c r="H132" s="102"/>
      <c r="I132" s="102"/>
      <c r="J132" s="102"/>
    </row>
    <row r="133" spans="2:13" x14ac:dyDescent="0.25">
      <c r="C133" s="102"/>
      <c r="D133" s="102"/>
      <c r="E133" s="102"/>
      <c r="F133" s="102"/>
      <c r="G133" s="102"/>
      <c r="H133" s="102"/>
      <c r="I133" s="102"/>
      <c r="J133" s="102"/>
    </row>
    <row r="134" spans="2:13" x14ac:dyDescent="0.25">
      <c r="C134" s="102"/>
      <c r="D134" s="102"/>
      <c r="E134" s="102"/>
      <c r="F134" s="102"/>
      <c r="G134" s="102"/>
      <c r="H134" s="102"/>
      <c r="I134" s="102"/>
      <c r="J134" s="102"/>
    </row>
    <row r="135" spans="2:13" x14ac:dyDescent="0.25">
      <c r="C135" s="102"/>
      <c r="D135" s="102"/>
      <c r="E135" s="102"/>
      <c r="F135" s="102"/>
      <c r="G135" s="102"/>
      <c r="H135" s="102"/>
      <c r="I135" s="102"/>
      <c r="J135" s="102"/>
    </row>
    <row r="136" spans="2:13" x14ac:dyDescent="0.25">
      <c r="C136" s="102"/>
      <c r="D136" s="102"/>
      <c r="E136" s="102"/>
      <c r="F136" s="102"/>
      <c r="G136" s="102"/>
      <c r="H136" s="102"/>
      <c r="I136" s="102"/>
      <c r="J136" s="102"/>
    </row>
    <row r="137" spans="2:13" x14ac:dyDescent="0.25">
      <c r="C137" s="102"/>
      <c r="D137" s="102"/>
      <c r="E137" s="102"/>
      <c r="F137" s="102"/>
      <c r="G137" s="102"/>
      <c r="H137" s="102"/>
      <c r="I137" s="102"/>
      <c r="J137" s="102"/>
    </row>
    <row r="138" spans="2:13" x14ac:dyDescent="0.25">
      <c r="C138" s="102"/>
      <c r="D138" s="102"/>
      <c r="E138" s="102"/>
      <c r="F138" s="102"/>
      <c r="G138" s="102"/>
      <c r="H138" s="102"/>
      <c r="I138" s="102"/>
      <c r="J138" s="102"/>
    </row>
    <row r="139" spans="2:13" x14ac:dyDescent="0.25">
      <c r="C139" s="102"/>
      <c r="D139" s="102"/>
      <c r="E139" s="102"/>
      <c r="F139" s="102"/>
      <c r="G139" s="102"/>
      <c r="H139" s="102"/>
      <c r="I139" s="102"/>
      <c r="J139" s="102"/>
    </row>
    <row r="140" spans="2:13" x14ac:dyDescent="0.25">
      <c r="C140" s="102"/>
      <c r="D140" s="102"/>
      <c r="E140" s="102"/>
      <c r="F140" s="102"/>
      <c r="G140" s="102"/>
      <c r="H140" s="102"/>
      <c r="I140" s="102"/>
      <c r="J140" s="102"/>
    </row>
    <row r="141" spans="2:13" x14ac:dyDescent="0.25">
      <c r="C141" s="102"/>
      <c r="D141" s="102"/>
      <c r="E141" s="102"/>
      <c r="F141" s="102"/>
      <c r="G141" s="102"/>
      <c r="H141" s="102"/>
      <c r="I141" s="102"/>
      <c r="J141" s="102"/>
    </row>
    <row r="142" spans="2:13" x14ac:dyDescent="0.25">
      <c r="C142" s="102"/>
      <c r="D142" s="102"/>
      <c r="E142" s="102"/>
      <c r="F142" s="102"/>
      <c r="G142" s="102"/>
      <c r="H142" s="102"/>
      <c r="I142" s="102"/>
      <c r="J142" s="102"/>
    </row>
    <row r="143" spans="2:13" x14ac:dyDescent="0.25">
      <c r="C143" s="102"/>
      <c r="D143" s="102"/>
      <c r="E143" s="102"/>
      <c r="F143" s="102"/>
      <c r="G143" s="102"/>
      <c r="H143" s="102"/>
      <c r="I143" s="102"/>
      <c r="J143" s="102"/>
    </row>
    <row r="144" spans="2:13" x14ac:dyDescent="0.25">
      <c r="C144" s="102"/>
      <c r="D144" s="102"/>
      <c r="E144" s="102"/>
      <c r="F144" s="102"/>
      <c r="G144" s="102"/>
      <c r="H144" s="102"/>
      <c r="I144" s="102"/>
      <c r="J144" s="102"/>
    </row>
    <row r="145" spans="3:10" x14ac:dyDescent="0.25">
      <c r="C145" s="102"/>
      <c r="D145" s="102"/>
      <c r="E145" s="102"/>
      <c r="F145" s="102"/>
      <c r="G145" s="102"/>
      <c r="H145" s="102"/>
      <c r="I145" s="102"/>
      <c r="J145" s="102"/>
    </row>
    <row r="146" spans="3:10" x14ac:dyDescent="0.25">
      <c r="C146" s="102"/>
      <c r="D146" s="102"/>
      <c r="E146" s="102"/>
      <c r="F146" s="102"/>
      <c r="G146" s="102"/>
      <c r="H146" s="102"/>
      <c r="I146" s="102"/>
      <c r="J146" s="102"/>
    </row>
    <row r="147" spans="3:10" x14ac:dyDescent="0.25">
      <c r="C147" s="102"/>
      <c r="D147" s="102"/>
      <c r="E147" s="102"/>
      <c r="F147" s="102"/>
      <c r="G147" s="102"/>
      <c r="H147" s="102"/>
      <c r="I147" s="102"/>
      <c r="J147" s="102"/>
    </row>
    <row r="148" spans="3:10" x14ac:dyDescent="0.25">
      <c r="C148" s="102"/>
      <c r="D148" s="102"/>
      <c r="E148" s="102"/>
      <c r="F148" s="102"/>
      <c r="G148" s="102"/>
      <c r="H148" s="102"/>
      <c r="I148" s="102"/>
      <c r="J148" s="102"/>
    </row>
    <row r="149" spans="3:10" x14ac:dyDescent="0.25">
      <c r="C149" s="102"/>
      <c r="D149" s="102"/>
      <c r="E149" s="102"/>
      <c r="F149" s="102"/>
      <c r="G149" s="102"/>
      <c r="H149" s="102"/>
      <c r="I149" s="102"/>
      <c r="J149" s="102"/>
    </row>
    <row r="150" spans="3:10" x14ac:dyDescent="0.25">
      <c r="C150" s="102"/>
      <c r="D150" s="102"/>
      <c r="E150" s="102"/>
      <c r="F150" s="102"/>
      <c r="G150" s="102"/>
      <c r="H150" s="102"/>
      <c r="I150" s="102"/>
      <c r="J150" s="102"/>
    </row>
    <row r="151" spans="3:10" x14ac:dyDescent="0.25">
      <c r="C151" s="102"/>
      <c r="D151" s="102"/>
      <c r="E151" s="102"/>
      <c r="F151" s="102"/>
      <c r="G151" s="102"/>
      <c r="H151" s="102"/>
      <c r="I151" s="102"/>
      <c r="J151" s="102"/>
    </row>
    <row r="152" spans="3:10" x14ac:dyDescent="0.25">
      <c r="C152" s="102"/>
      <c r="D152" s="102"/>
      <c r="E152" s="102"/>
      <c r="F152" s="102"/>
      <c r="G152" s="102"/>
      <c r="H152" s="102"/>
      <c r="I152" s="102"/>
      <c r="J152" s="102"/>
    </row>
    <row r="153" spans="3:10" x14ac:dyDescent="0.25">
      <c r="C153" s="102"/>
      <c r="D153" s="102"/>
      <c r="E153" s="102"/>
      <c r="F153" s="102"/>
      <c r="G153" s="102"/>
      <c r="H153" s="102"/>
      <c r="I153" s="102"/>
      <c r="J153" s="102"/>
    </row>
    <row r="154" spans="3:10" x14ac:dyDescent="0.25">
      <c r="C154" s="102"/>
      <c r="D154" s="102"/>
      <c r="E154" s="102"/>
      <c r="F154" s="102"/>
      <c r="G154" s="102"/>
      <c r="H154" s="102"/>
      <c r="I154" s="102"/>
      <c r="J154" s="102"/>
    </row>
    <row r="155" spans="3:10" x14ac:dyDescent="0.25">
      <c r="C155" s="102"/>
      <c r="D155" s="102"/>
      <c r="E155" s="102"/>
      <c r="F155" s="102"/>
      <c r="G155" s="102"/>
      <c r="H155" s="102"/>
      <c r="I155" s="102"/>
      <c r="J155" s="102"/>
    </row>
    <row r="156" spans="3:10" x14ac:dyDescent="0.25">
      <c r="C156" s="102"/>
      <c r="D156" s="102"/>
      <c r="E156" s="102"/>
      <c r="F156" s="102"/>
      <c r="G156" s="102"/>
      <c r="H156" s="102"/>
      <c r="I156" s="102"/>
      <c r="J156" s="102"/>
    </row>
    <row r="157" spans="3:10" x14ac:dyDescent="0.25">
      <c r="C157" s="102"/>
      <c r="D157" s="102"/>
      <c r="E157" s="102"/>
      <c r="F157" s="102"/>
      <c r="G157" s="102"/>
      <c r="H157" s="102"/>
      <c r="I157" s="102"/>
      <c r="J157" s="102"/>
    </row>
    <row r="158" spans="3:10" x14ac:dyDescent="0.25">
      <c r="C158" s="102"/>
      <c r="D158" s="102"/>
      <c r="E158" s="102"/>
      <c r="F158" s="102"/>
      <c r="G158" s="102"/>
      <c r="H158" s="102"/>
      <c r="I158" s="102"/>
      <c r="J158" s="102"/>
    </row>
    <row r="159" spans="3:10" x14ac:dyDescent="0.25">
      <c r="C159" s="102"/>
      <c r="D159" s="102"/>
      <c r="E159" s="102"/>
      <c r="F159" s="102"/>
      <c r="G159" s="102"/>
      <c r="H159" s="102"/>
      <c r="I159" s="102"/>
      <c r="J159" s="102"/>
    </row>
    <row r="160" spans="3:10" x14ac:dyDescent="0.25">
      <c r="C160" s="102"/>
      <c r="D160" s="102"/>
      <c r="E160" s="102"/>
      <c r="F160" s="102"/>
      <c r="G160" s="102"/>
      <c r="H160" s="102"/>
      <c r="I160" s="102"/>
      <c r="J160" s="102"/>
    </row>
    <row r="161" spans="3:10" x14ac:dyDescent="0.25">
      <c r="C161" s="102"/>
      <c r="D161" s="102"/>
      <c r="E161" s="102"/>
      <c r="F161" s="102"/>
      <c r="G161" s="102"/>
      <c r="H161" s="102"/>
      <c r="I161" s="102"/>
      <c r="J161" s="102"/>
    </row>
    <row r="162" spans="3:10" x14ac:dyDescent="0.25">
      <c r="C162" s="102"/>
      <c r="D162" s="102"/>
      <c r="E162" s="102"/>
      <c r="F162" s="102"/>
      <c r="G162" s="102"/>
      <c r="H162" s="102"/>
      <c r="I162" s="102"/>
      <c r="J162" s="102"/>
    </row>
    <row r="163" spans="3:10" x14ac:dyDescent="0.25">
      <c r="C163" s="102"/>
      <c r="D163" s="102"/>
      <c r="E163" s="102"/>
      <c r="F163" s="102"/>
      <c r="G163" s="102"/>
      <c r="H163" s="102"/>
      <c r="I163" s="102"/>
      <c r="J163" s="102"/>
    </row>
    <row r="164" spans="3:10" x14ac:dyDescent="0.25">
      <c r="C164" s="102"/>
      <c r="D164" s="102"/>
      <c r="E164" s="102"/>
      <c r="F164" s="102"/>
      <c r="G164" s="102"/>
      <c r="H164" s="102"/>
      <c r="I164" s="102"/>
      <c r="J164" s="102"/>
    </row>
    <row r="165" spans="3:10" x14ac:dyDescent="0.25">
      <c r="C165" s="102"/>
      <c r="D165" s="102"/>
      <c r="E165" s="102"/>
      <c r="F165" s="102"/>
      <c r="G165" s="102"/>
      <c r="H165" s="102"/>
      <c r="I165" s="102"/>
      <c r="J165" s="102"/>
    </row>
    <row r="166" spans="3:10" x14ac:dyDescent="0.25">
      <c r="C166" s="102"/>
      <c r="D166" s="102"/>
      <c r="E166" s="102"/>
      <c r="F166" s="102"/>
      <c r="G166" s="102"/>
      <c r="H166" s="102"/>
      <c r="I166" s="102"/>
      <c r="J166" s="102"/>
    </row>
    <row r="167" spans="3:10" x14ac:dyDescent="0.25">
      <c r="C167" s="102"/>
      <c r="D167" s="102"/>
      <c r="E167" s="102"/>
      <c r="F167" s="102"/>
      <c r="G167" s="102"/>
      <c r="H167" s="102"/>
      <c r="I167" s="102"/>
      <c r="J167" s="102"/>
    </row>
    <row r="168" spans="3:10" x14ac:dyDescent="0.25">
      <c r="C168" s="102"/>
      <c r="D168" s="102"/>
      <c r="E168" s="102"/>
      <c r="F168" s="102"/>
      <c r="G168" s="102"/>
      <c r="H168" s="102"/>
      <c r="I168" s="102"/>
      <c r="J168" s="102"/>
    </row>
    <row r="169" spans="3:10" x14ac:dyDescent="0.25">
      <c r="C169" s="102"/>
      <c r="D169" s="102"/>
      <c r="E169" s="102"/>
      <c r="F169" s="102"/>
      <c r="G169" s="102"/>
      <c r="H169" s="102"/>
      <c r="I169" s="102"/>
      <c r="J169" s="102"/>
    </row>
    <row r="170" spans="3:10" x14ac:dyDescent="0.25">
      <c r="C170" s="102"/>
      <c r="D170" s="102"/>
      <c r="E170" s="102"/>
      <c r="F170" s="102"/>
      <c r="G170" s="102"/>
      <c r="H170" s="102"/>
      <c r="I170" s="102"/>
      <c r="J170" s="102"/>
    </row>
    <row r="171" spans="3:10" x14ac:dyDescent="0.25">
      <c r="C171" s="102"/>
      <c r="D171" s="102"/>
      <c r="E171" s="102"/>
      <c r="F171" s="102"/>
      <c r="G171" s="102"/>
      <c r="H171" s="102"/>
      <c r="I171" s="102"/>
      <c r="J171" s="102"/>
    </row>
    <row r="172" spans="3:10" x14ac:dyDescent="0.25">
      <c r="C172" s="102"/>
      <c r="D172" s="102"/>
      <c r="E172" s="102"/>
      <c r="F172" s="102"/>
      <c r="G172" s="102"/>
      <c r="H172" s="102"/>
      <c r="I172" s="102"/>
      <c r="J172" s="102"/>
    </row>
    <row r="173" spans="3:10" x14ac:dyDescent="0.25">
      <c r="C173" s="102"/>
      <c r="D173" s="102"/>
      <c r="E173" s="102"/>
      <c r="F173" s="102"/>
      <c r="G173" s="102"/>
      <c r="H173" s="102"/>
      <c r="I173" s="102"/>
      <c r="J173" s="102"/>
    </row>
    <row r="174" spans="3:10" x14ac:dyDescent="0.25">
      <c r="C174" s="102"/>
      <c r="D174" s="102"/>
      <c r="E174" s="102"/>
      <c r="F174" s="102"/>
      <c r="G174" s="102"/>
      <c r="H174" s="102"/>
      <c r="I174" s="102"/>
      <c r="J174" s="102"/>
    </row>
    <row r="175" spans="3:10" x14ac:dyDescent="0.25">
      <c r="C175" s="102"/>
      <c r="D175" s="102"/>
      <c r="E175" s="102"/>
      <c r="F175" s="102"/>
      <c r="G175" s="102"/>
      <c r="H175" s="102"/>
      <c r="I175" s="102"/>
      <c r="J175" s="102"/>
    </row>
    <row r="176" spans="3:10" x14ac:dyDescent="0.25">
      <c r="C176" s="102"/>
      <c r="D176" s="102"/>
      <c r="E176" s="102"/>
      <c r="F176" s="102"/>
      <c r="G176" s="102"/>
      <c r="H176" s="102"/>
      <c r="I176" s="102"/>
      <c r="J176" s="102"/>
    </row>
    <row r="177" spans="3:10" x14ac:dyDescent="0.25">
      <c r="C177" s="102"/>
      <c r="D177" s="102"/>
      <c r="E177" s="102"/>
      <c r="F177" s="102"/>
      <c r="G177" s="102"/>
      <c r="H177" s="102"/>
      <c r="I177" s="102"/>
      <c r="J177" s="102"/>
    </row>
    <row r="178" spans="3:10" x14ac:dyDescent="0.25">
      <c r="C178" s="102"/>
      <c r="D178" s="102"/>
      <c r="E178" s="102"/>
      <c r="F178" s="102"/>
      <c r="G178" s="102"/>
      <c r="H178" s="102"/>
      <c r="I178" s="102"/>
      <c r="J178" s="102"/>
    </row>
    <row r="179" spans="3:10" x14ac:dyDescent="0.25">
      <c r="C179" s="102"/>
      <c r="D179" s="102"/>
      <c r="E179" s="102"/>
      <c r="F179" s="102"/>
      <c r="G179" s="102"/>
      <c r="H179" s="102"/>
      <c r="I179" s="102"/>
      <c r="J179" s="102"/>
    </row>
    <row r="180" spans="3:10" x14ac:dyDescent="0.25">
      <c r="C180" s="102"/>
      <c r="D180" s="102"/>
      <c r="E180" s="102"/>
      <c r="F180" s="102"/>
      <c r="G180" s="102"/>
      <c r="H180" s="102"/>
      <c r="I180" s="102"/>
      <c r="J180" s="102"/>
    </row>
    <row r="181" spans="3:10" x14ac:dyDescent="0.25">
      <c r="C181" s="102"/>
      <c r="D181" s="102"/>
      <c r="E181" s="102"/>
      <c r="F181" s="102"/>
      <c r="G181" s="102"/>
      <c r="H181" s="102"/>
      <c r="I181" s="102"/>
      <c r="J181" s="102"/>
    </row>
    <row r="182" spans="3:10" x14ac:dyDescent="0.25">
      <c r="C182" s="102"/>
      <c r="D182" s="102"/>
      <c r="E182" s="102"/>
      <c r="F182" s="102"/>
      <c r="G182" s="102"/>
      <c r="H182" s="102"/>
      <c r="I182" s="102"/>
      <c r="J182" s="102"/>
    </row>
    <row r="183" spans="3:10" x14ac:dyDescent="0.25">
      <c r="C183" s="102"/>
      <c r="D183" s="102"/>
      <c r="E183" s="102"/>
      <c r="F183" s="102"/>
      <c r="G183" s="102"/>
      <c r="H183" s="102"/>
      <c r="I183" s="102"/>
      <c r="J183" s="102"/>
    </row>
    <row r="184" spans="3:10" x14ac:dyDescent="0.25">
      <c r="C184" s="102"/>
      <c r="D184" s="102"/>
      <c r="E184" s="102"/>
      <c r="F184" s="102"/>
      <c r="G184" s="102"/>
      <c r="H184" s="102"/>
      <c r="I184" s="102"/>
      <c r="J184" s="102"/>
    </row>
    <row r="185" spans="3:10" x14ac:dyDescent="0.25">
      <c r="C185" s="102"/>
      <c r="D185" s="102"/>
      <c r="E185" s="102"/>
      <c r="F185" s="102"/>
      <c r="G185" s="102"/>
      <c r="H185" s="102"/>
      <c r="I185" s="102"/>
      <c r="J185" s="102"/>
    </row>
    <row r="186" spans="3:10" x14ac:dyDescent="0.25">
      <c r="C186" s="102"/>
      <c r="D186" s="102"/>
      <c r="E186" s="102"/>
      <c r="F186" s="102"/>
      <c r="G186" s="102"/>
      <c r="H186" s="102"/>
      <c r="I186" s="102"/>
      <c r="J186" s="102"/>
    </row>
    <row r="187" spans="3:10" x14ac:dyDescent="0.25">
      <c r="C187" s="102"/>
      <c r="D187" s="102"/>
      <c r="E187" s="102"/>
      <c r="F187" s="102"/>
      <c r="G187" s="102"/>
      <c r="H187" s="102"/>
      <c r="I187" s="102"/>
      <c r="J187" s="102"/>
    </row>
    <row r="188" spans="3:10" x14ac:dyDescent="0.25">
      <c r="C188" s="102"/>
      <c r="D188" s="102"/>
      <c r="E188" s="102"/>
      <c r="F188" s="102"/>
      <c r="G188" s="102"/>
      <c r="H188" s="102"/>
      <c r="I188" s="102"/>
      <c r="J188" s="102"/>
    </row>
    <row r="189" spans="3:10" x14ac:dyDescent="0.25">
      <c r="C189" s="102"/>
      <c r="D189" s="102"/>
      <c r="E189" s="102"/>
      <c r="F189" s="102"/>
      <c r="G189" s="102"/>
      <c r="H189" s="102"/>
      <c r="I189" s="102"/>
      <c r="J189" s="102"/>
    </row>
    <row r="190" spans="3:10" x14ac:dyDescent="0.25">
      <c r="C190" s="102"/>
      <c r="D190" s="102"/>
      <c r="E190" s="102"/>
      <c r="F190" s="102"/>
      <c r="G190" s="102"/>
      <c r="H190" s="102"/>
      <c r="I190" s="102"/>
      <c r="J190" s="102"/>
    </row>
    <row r="191" spans="3:10" x14ac:dyDescent="0.25">
      <c r="C191" s="102"/>
      <c r="D191" s="102"/>
      <c r="E191" s="102"/>
      <c r="F191" s="102"/>
      <c r="G191" s="102"/>
      <c r="H191" s="102"/>
      <c r="I191" s="102"/>
      <c r="J191" s="102"/>
    </row>
    <row r="192" spans="3:10" x14ac:dyDescent="0.25">
      <c r="C192" s="102"/>
      <c r="D192" s="102"/>
      <c r="E192" s="102"/>
      <c r="F192" s="102"/>
      <c r="G192" s="102"/>
      <c r="H192" s="102"/>
      <c r="I192" s="102"/>
      <c r="J192" s="102"/>
    </row>
    <row r="193" spans="3:10" x14ac:dyDescent="0.25">
      <c r="C193" s="102"/>
      <c r="D193" s="102"/>
      <c r="E193" s="102"/>
      <c r="F193" s="102"/>
      <c r="G193" s="102"/>
      <c r="H193" s="102"/>
      <c r="I193" s="102"/>
      <c r="J193" s="102"/>
    </row>
    <row r="194" spans="3:10" x14ac:dyDescent="0.25">
      <c r="C194" s="102"/>
      <c r="D194" s="102"/>
      <c r="E194" s="102"/>
      <c r="F194" s="102"/>
      <c r="G194" s="102"/>
      <c r="H194" s="102"/>
      <c r="I194" s="102"/>
      <c r="J194" s="102"/>
    </row>
    <row r="195" spans="3:10" x14ac:dyDescent="0.25">
      <c r="C195" s="102"/>
      <c r="D195" s="102"/>
      <c r="E195" s="102"/>
      <c r="F195" s="102"/>
      <c r="G195" s="102"/>
      <c r="H195" s="102"/>
      <c r="I195" s="102"/>
      <c r="J195" s="102"/>
    </row>
    <row r="196" spans="3:10" x14ac:dyDescent="0.25">
      <c r="C196" s="102"/>
      <c r="D196" s="102"/>
      <c r="E196" s="102"/>
      <c r="F196" s="102"/>
      <c r="G196" s="102"/>
      <c r="H196" s="102"/>
      <c r="I196" s="102"/>
      <c r="J196" s="102"/>
    </row>
    <row r="197" spans="3:10" x14ac:dyDescent="0.25">
      <c r="C197" s="102"/>
      <c r="D197" s="102"/>
      <c r="E197" s="102"/>
      <c r="F197" s="102"/>
      <c r="G197" s="102"/>
      <c r="H197" s="102"/>
      <c r="I197" s="102"/>
      <c r="J197" s="102"/>
    </row>
    <row r="198" spans="3:10" x14ac:dyDescent="0.25">
      <c r="C198" s="102"/>
      <c r="D198" s="102"/>
      <c r="E198" s="102"/>
      <c r="F198" s="102"/>
      <c r="G198" s="102"/>
      <c r="H198" s="102"/>
      <c r="I198" s="102"/>
      <c r="J198" s="102"/>
    </row>
    <row r="199" spans="3:10" x14ac:dyDescent="0.25">
      <c r="C199" s="102"/>
      <c r="D199" s="102"/>
      <c r="E199" s="102"/>
      <c r="F199" s="102"/>
      <c r="G199" s="102"/>
      <c r="H199" s="102"/>
      <c r="I199" s="102"/>
      <c r="J199" s="102"/>
    </row>
    <row r="200" spans="3:10" x14ac:dyDescent="0.25">
      <c r="C200" s="102"/>
      <c r="D200" s="102"/>
      <c r="E200" s="102"/>
      <c r="F200" s="102"/>
      <c r="G200" s="102"/>
      <c r="H200" s="102"/>
      <c r="I200" s="102"/>
      <c r="J200" s="102"/>
    </row>
    <row r="201" spans="3:10" x14ac:dyDescent="0.25">
      <c r="C201" s="102"/>
      <c r="D201" s="102"/>
      <c r="E201" s="102"/>
      <c r="F201" s="102"/>
      <c r="G201" s="102"/>
      <c r="H201" s="102"/>
      <c r="I201" s="102"/>
      <c r="J201" s="102"/>
    </row>
    <row r="202" spans="3:10" x14ac:dyDescent="0.25">
      <c r="C202" s="102"/>
      <c r="D202" s="102"/>
      <c r="E202" s="102"/>
      <c r="F202" s="102"/>
      <c r="G202" s="102"/>
      <c r="H202" s="102"/>
      <c r="I202" s="102"/>
      <c r="J202" s="102"/>
    </row>
    <row r="203" spans="3:10" x14ac:dyDescent="0.25">
      <c r="C203" s="102"/>
      <c r="D203" s="102"/>
      <c r="E203" s="102"/>
      <c r="F203" s="102"/>
      <c r="G203" s="102"/>
      <c r="H203" s="102"/>
      <c r="I203" s="102"/>
      <c r="J203" s="102"/>
    </row>
    <row r="204" spans="3:10" x14ac:dyDescent="0.25">
      <c r="C204" s="102"/>
      <c r="D204" s="102"/>
      <c r="E204" s="102"/>
      <c r="F204" s="102"/>
      <c r="G204" s="102"/>
      <c r="H204" s="102"/>
      <c r="I204" s="102"/>
      <c r="J204" s="102"/>
    </row>
    <row r="205" spans="3:10" x14ac:dyDescent="0.25">
      <c r="C205" s="102"/>
      <c r="D205" s="102"/>
      <c r="E205" s="102"/>
      <c r="F205" s="102"/>
      <c r="G205" s="102"/>
      <c r="H205" s="102"/>
      <c r="I205" s="102"/>
      <c r="J205" s="102"/>
    </row>
    <row r="206" spans="3:10" x14ac:dyDescent="0.25">
      <c r="C206" s="102"/>
      <c r="D206" s="102"/>
      <c r="E206" s="102"/>
      <c r="F206" s="102"/>
      <c r="G206" s="102"/>
      <c r="H206" s="102"/>
      <c r="I206" s="102"/>
      <c r="J206" s="102"/>
    </row>
    <row r="207" spans="3:10" x14ac:dyDescent="0.25">
      <c r="C207" s="102"/>
      <c r="D207" s="102"/>
      <c r="E207" s="102"/>
      <c r="F207" s="102"/>
      <c r="G207" s="102"/>
      <c r="H207" s="102"/>
      <c r="I207" s="102"/>
      <c r="J207" s="102"/>
    </row>
    <row r="208" spans="3:10" x14ac:dyDescent="0.25">
      <c r="C208" s="102"/>
      <c r="D208" s="102"/>
      <c r="E208" s="102"/>
      <c r="F208" s="102"/>
      <c r="G208" s="102"/>
      <c r="H208" s="102"/>
      <c r="I208" s="102"/>
      <c r="J208" s="102"/>
    </row>
    <row r="209" spans="3:10" x14ac:dyDescent="0.25">
      <c r="C209" s="102"/>
      <c r="D209" s="102"/>
      <c r="E209" s="102"/>
      <c r="F209" s="102"/>
      <c r="G209" s="102"/>
      <c r="H209" s="102"/>
      <c r="I209" s="102"/>
      <c r="J209" s="102"/>
    </row>
    <row r="210" spans="3:10" x14ac:dyDescent="0.25">
      <c r="C210" s="102"/>
      <c r="D210" s="102"/>
      <c r="E210" s="102"/>
      <c r="F210" s="102"/>
      <c r="G210" s="102"/>
      <c r="H210" s="102"/>
      <c r="I210" s="102"/>
      <c r="J210" s="102"/>
    </row>
    <row r="211" spans="3:10" x14ac:dyDescent="0.25">
      <c r="C211" s="102"/>
      <c r="D211" s="102"/>
      <c r="E211" s="102"/>
      <c r="F211" s="102"/>
      <c r="G211" s="102"/>
      <c r="H211" s="102"/>
      <c r="I211" s="102"/>
      <c r="J211" s="102"/>
    </row>
    <row r="212" spans="3:10" x14ac:dyDescent="0.25">
      <c r="C212" s="102"/>
      <c r="D212" s="102"/>
      <c r="E212" s="102"/>
      <c r="F212" s="102"/>
      <c r="G212" s="102"/>
      <c r="H212" s="102"/>
      <c r="I212" s="102"/>
      <c r="J212" s="102"/>
    </row>
    <row r="213" spans="3:10" x14ac:dyDescent="0.25">
      <c r="C213" s="102"/>
      <c r="D213" s="102"/>
      <c r="E213" s="102"/>
      <c r="F213" s="102"/>
      <c r="G213" s="102"/>
      <c r="H213" s="102"/>
      <c r="I213" s="102"/>
      <c r="J213" s="102"/>
    </row>
    <row r="214" spans="3:10" x14ac:dyDescent="0.25">
      <c r="C214" s="102"/>
      <c r="D214" s="102"/>
      <c r="E214" s="102"/>
      <c r="F214" s="102"/>
      <c r="G214" s="102"/>
      <c r="H214" s="102"/>
      <c r="I214" s="102"/>
      <c r="J214" s="102"/>
    </row>
    <row r="215" spans="3:10" x14ac:dyDescent="0.25">
      <c r="C215" s="102"/>
      <c r="D215" s="102"/>
      <c r="E215" s="102"/>
      <c r="F215" s="102"/>
      <c r="G215" s="102"/>
      <c r="H215" s="102"/>
      <c r="I215" s="102"/>
      <c r="J215" s="102"/>
    </row>
    <row r="216" spans="3:10" x14ac:dyDescent="0.25">
      <c r="C216" s="102"/>
      <c r="D216" s="102"/>
      <c r="E216" s="102"/>
      <c r="F216" s="102"/>
      <c r="G216" s="102"/>
      <c r="H216" s="102"/>
      <c r="I216" s="102"/>
      <c r="J216" s="102"/>
    </row>
    <row r="217" spans="3:10" x14ac:dyDescent="0.25">
      <c r="C217" s="102"/>
      <c r="D217" s="102"/>
      <c r="E217" s="102"/>
      <c r="F217" s="102"/>
      <c r="G217" s="102"/>
      <c r="H217" s="102"/>
      <c r="I217" s="102"/>
      <c r="J217" s="102"/>
    </row>
    <row r="218" spans="3:10" x14ac:dyDescent="0.25">
      <c r="C218" s="102"/>
      <c r="D218" s="102"/>
      <c r="E218" s="102"/>
      <c r="F218" s="102"/>
      <c r="G218" s="102"/>
      <c r="H218" s="102"/>
      <c r="I218" s="102"/>
      <c r="J218" s="102"/>
    </row>
    <row r="219" spans="3:10" x14ac:dyDescent="0.25">
      <c r="C219" s="102"/>
      <c r="D219" s="102"/>
      <c r="E219" s="102"/>
      <c r="F219" s="102"/>
      <c r="G219" s="102"/>
      <c r="H219" s="102"/>
      <c r="I219" s="102"/>
      <c r="J219" s="102"/>
    </row>
    <row r="220" spans="3:10" x14ac:dyDescent="0.25">
      <c r="C220" s="102"/>
      <c r="D220" s="102"/>
      <c r="E220" s="102"/>
      <c r="F220" s="102"/>
      <c r="G220" s="102"/>
      <c r="H220" s="102"/>
      <c r="I220" s="102"/>
      <c r="J220" s="102"/>
    </row>
    <row r="221" spans="3:10" x14ac:dyDescent="0.25">
      <c r="C221" s="102"/>
      <c r="D221" s="102"/>
      <c r="E221" s="102"/>
      <c r="F221" s="102"/>
      <c r="G221" s="102"/>
      <c r="H221" s="102"/>
      <c r="I221" s="102"/>
      <c r="J221" s="102"/>
    </row>
    <row r="222" spans="3:10" x14ac:dyDescent="0.25">
      <c r="C222" s="102"/>
      <c r="D222" s="102"/>
      <c r="E222" s="102"/>
      <c r="F222" s="102"/>
      <c r="G222" s="102"/>
      <c r="H222" s="102"/>
      <c r="I222" s="102"/>
      <c r="J222" s="102"/>
    </row>
    <row r="223" spans="3:10" x14ac:dyDescent="0.25">
      <c r="C223" s="102"/>
      <c r="D223" s="102"/>
      <c r="E223" s="102"/>
      <c r="F223" s="102"/>
      <c r="G223" s="102"/>
      <c r="H223" s="102"/>
      <c r="I223" s="102"/>
      <c r="J223" s="102"/>
    </row>
    <row r="224" spans="3:10" x14ac:dyDescent="0.25">
      <c r="C224" s="102"/>
      <c r="D224" s="102"/>
      <c r="E224" s="102"/>
      <c r="F224" s="102"/>
      <c r="G224" s="102"/>
      <c r="H224" s="102"/>
      <c r="I224" s="102"/>
      <c r="J224" s="102"/>
    </row>
    <row r="225" spans="3:10" x14ac:dyDescent="0.25">
      <c r="C225" s="102"/>
      <c r="D225" s="102"/>
      <c r="E225" s="102"/>
      <c r="F225" s="102"/>
      <c r="G225" s="102"/>
      <c r="H225" s="102"/>
      <c r="I225" s="102"/>
      <c r="J225" s="102"/>
    </row>
    <row r="226" spans="3:10" x14ac:dyDescent="0.25">
      <c r="C226" s="102"/>
      <c r="D226" s="102"/>
      <c r="E226" s="102"/>
      <c r="F226" s="102"/>
      <c r="G226" s="102"/>
      <c r="H226" s="102"/>
      <c r="I226" s="102"/>
      <c r="J226" s="102"/>
    </row>
    <row r="227" spans="3:10" x14ac:dyDescent="0.25">
      <c r="C227" s="102"/>
      <c r="D227" s="102"/>
      <c r="E227" s="102"/>
      <c r="F227" s="102"/>
      <c r="G227" s="102"/>
      <c r="H227" s="102"/>
      <c r="I227" s="102"/>
      <c r="J227" s="102"/>
    </row>
    <row r="228" spans="3:10" x14ac:dyDescent="0.25">
      <c r="C228" s="102"/>
      <c r="D228" s="102"/>
      <c r="E228" s="102"/>
      <c r="F228" s="102"/>
      <c r="G228" s="102"/>
      <c r="H228" s="102"/>
      <c r="I228" s="102"/>
      <c r="J228" s="102"/>
    </row>
    <row r="229" spans="3:10" x14ac:dyDescent="0.25">
      <c r="C229" s="102"/>
      <c r="D229" s="102"/>
      <c r="E229" s="102"/>
      <c r="F229" s="102"/>
      <c r="G229" s="102"/>
      <c r="H229" s="102"/>
      <c r="I229" s="102"/>
      <c r="J229" s="102"/>
    </row>
    <row r="230" spans="3:10" x14ac:dyDescent="0.25">
      <c r="C230" s="102"/>
      <c r="D230" s="102"/>
      <c r="E230" s="102"/>
      <c r="F230" s="102"/>
      <c r="G230" s="102"/>
      <c r="H230" s="102"/>
      <c r="I230" s="102"/>
      <c r="J230" s="102"/>
    </row>
    <row r="231" spans="3:10" x14ac:dyDescent="0.25">
      <c r="C231" s="102"/>
      <c r="D231" s="102"/>
      <c r="E231" s="102"/>
      <c r="F231" s="102"/>
      <c r="G231" s="102"/>
      <c r="H231" s="102"/>
      <c r="I231" s="102"/>
      <c r="J231" s="102"/>
    </row>
    <row r="232" spans="3:10" x14ac:dyDescent="0.25">
      <c r="C232" s="102"/>
      <c r="D232" s="102"/>
      <c r="E232" s="102"/>
      <c r="F232" s="102"/>
      <c r="G232" s="102"/>
      <c r="H232" s="102"/>
      <c r="I232" s="102"/>
      <c r="J232" s="102"/>
    </row>
    <row r="233" spans="3:10" x14ac:dyDescent="0.25">
      <c r="C233" s="102"/>
      <c r="D233" s="102"/>
      <c r="E233" s="102"/>
      <c r="F233" s="102"/>
      <c r="G233" s="102"/>
      <c r="H233" s="102"/>
      <c r="I233" s="102"/>
      <c r="J233" s="102"/>
    </row>
    <row r="234" spans="3:10" x14ac:dyDescent="0.25">
      <c r="C234" s="102"/>
      <c r="D234" s="102"/>
      <c r="E234" s="102"/>
      <c r="F234" s="102"/>
      <c r="G234" s="102"/>
      <c r="H234" s="102"/>
      <c r="I234" s="102"/>
      <c r="J234" s="102"/>
    </row>
    <row r="235" spans="3:10" x14ac:dyDescent="0.25">
      <c r="C235" s="102"/>
      <c r="D235" s="102"/>
      <c r="E235" s="102"/>
      <c r="F235" s="102"/>
      <c r="G235" s="102"/>
      <c r="H235" s="102"/>
      <c r="I235" s="102"/>
      <c r="J235" s="102"/>
    </row>
    <row r="236" spans="3:10" x14ac:dyDescent="0.25">
      <c r="C236" s="102"/>
      <c r="D236" s="102"/>
      <c r="E236" s="102"/>
      <c r="F236" s="102"/>
      <c r="G236" s="102"/>
      <c r="H236" s="102"/>
      <c r="I236" s="102"/>
      <c r="J236" s="102"/>
    </row>
    <row r="237" spans="3:10" x14ac:dyDescent="0.25">
      <c r="C237" s="102"/>
      <c r="D237" s="102"/>
      <c r="E237" s="102"/>
      <c r="F237" s="102"/>
      <c r="G237" s="102"/>
      <c r="H237" s="102"/>
      <c r="I237" s="102"/>
      <c r="J237" s="102"/>
    </row>
    <row r="238" spans="3:10" x14ac:dyDescent="0.25">
      <c r="C238" s="102"/>
      <c r="D238" s="102"/>
      <c r="E238" s="102"/>
      <c r="F238" s="102"/>
      <c r="G238" s="102"/>
      <c r="H238" s="102"/>
      <c r="I238" s="102"/>
      <c r="J238" s="102"/>
    </row>
    <row r="239" spans="3:10" x14ac:dyDescent="0.25">
      <c r="C239" s="102"/>
      <c r="D239" s="102"/>
      <c r="E239" s="102"/>
      <c r="F239" s="102"/>
      <c r="G239" s="102"/>
      <c r="H239" s="102"/>
      <c r="I239" s="102"/>
      <c r="J239" s="102"/>
    </row>
    <row r="240" spans="3:10" x14ac:dyDescent="0.25">
      <c r="C240" s="102"/>
      <c r="D240" s="102"/>
      <c r="E240" s="102"/>
      <c r="F240" s="102"/>
      <c r="G240" s="102"/>
      <c r="H240" s="102"/>
      <c r="I240" s="102"/>
      <c r="J240" s="102"/>
    </row>
    <row r="241" spans="3:10" x14ac:dyDescent="0.25">
      <c r="C241" s="102"/>
      <c r="D241" s="102"/>
      <c r="E241" s="102"/>
      <c r="F241" s="102"/>
      <c r="G241" s="102"/>
      <c r="H241" s="102"/>
      <c r="I241" s="102"/>
      <c r="J241" s="102"/>
    </row>
    <row r="242" spans="3:10" x14ac:dyDescent="0.25">
      <c r="C242" s="102"/>
      <c r="D242" s="102"/>
      <c r="E242" s="102"/>
      <c r="F242" s="102"/>
      <c r="G242" s="102"/>
      <c r="H242" s="102"/>
      <c r="I242" s="102"/>
      <c r="J242" s="102"/>
    </row>
    <row r="243" spans="3:10" x14ac:dyDescent="0.25">
      <c r="C243" s="102"/>
      <c r="D243" s="102"/>
      <c r="E243" s="102"/>
      <c r="F243" s="102"/>
      <c r="G243" s="102"/>
      <c r="H243" s="102"/>
      <c r="I243" s="102"/>
      <c r="J243" s="102"/>
    </row>
    <row r="244" spans="3:10" x14ac:dyDescent="0.25">
      <c r="C244" s="102"/>
      <c r="D244" s="102"/>
      <c r="E244" s="102"/>
      <c r="F244" s="102"/>
      <c r="G244" s="102"/>
      <c r="H244" s="102"/>
      <c r="I244" s="102"/>
      <c r="J244" s="102"/>
    </row>
    <row r="245" spans="3:10" x14ac:dyDescent="0.25">
      <c r="C245" s="102"/>
      <c r="D245" s="102"/>
      <c r="E245" s="102"/>
      <c r="F245" s="102"/>
      <c r="G245" s="102"/>
      <c r="H245" s="102"/>
      <c r="I245" s="102"/>
      <c r="J245" s="102"/>
    </row>
    <row r="246" spans="3:10" x14ac:dyDescent="0.25">
      <c r="C246" s="102"/>
      <c r="D246" s="102"/>
      <c r="E246" s="102"/>
      <c r="F246" s="102"/>
      <c r="G246" s="102"/>
      <c r="H246" s="102"/>
      <c r="I246" s="102"/>
      <c r="J246" s="102"/>
    </row>
    <row r="247" spans="3:10" x14ac:dyDescent="0.25">
      <c r="C247" s="102"/>
      <c r="D247" s="102"/>
      <c r="E247" s="102"/>
      <c r="F247" s="102"/>
      <c r="G247" s="102"/>
      <c r="H247" s="102"/>
      <c r="I247" s="102"/>
      <c r="J247" s="102"/>
    </row>
    <row r="248" spans="3:10" x14ac:dyDescent="0.25">
      <c r="C248" s="102"/>
      <c r="D248" s="102"/>
      <c r="E248" s="102"/>
      <c r="F248" s="102"/>
      <c r="G248" s="102"/>
      <c r="H248" s="102"/>
      <c r="I248" s="102"/>
      <c r="J248" s="102"/>
    </row>
    <row r="249" spans="3:10" x14ac:dyDescent="0.25">
      <c r="C249" s="102"/>
      <c r="D249" s="102"/>
      <c r="E249" s="102"/>
      <c r="F249" s="102"/>
      <c r="G249" s="102"/>
      <c r="H249" s="102"/>
      <c r="I249" s="102"/>
      <c r="J249" s="102"/>
    </row>
    <row r="250" spans="3:10" x14ac:dyDescent="0.25">
      <c r="C250" s="102"/>
      <c r="D250" s="102"/>
      <c r="E250" s="102"/>
      <c r="F250" s="102"/>
      <c r="G250" s="102"/>
      <c r="H250" s="102"/>
      <c r="I250" s="102"/>
      <c r="J250" s="102"/>
    </row>
    <row r="251" spans="3:10" x14ac:dyDescent="0.25">
      <c r="C251" s="102"/>
      <c r="D251" s="102"/>
      <c r="E251" s="102"/>
      <c r="F251" s="102"/>
      <c r="G251" s="102"/>
      <c r="H251" s="102"/>
      <c r="I251" s="102"/>
      <c r="J251" s="102"/>
    </row>
    <row r="252" spans="3:10" x14ac:dyDescent="0.25">
      <c r="C252" s="102"/>
      <c r="D252" s="102"/>
      <c r="E252" s="102"/>
      <c r="F252" s="102"/>
      <c r="G252" s="102"/>
      <c r="H252" s="102"/>
      <c r="I252" s="102"/>
      <c r="J252" s="102"/>
    </row>
    <row r="253" spans="3:10" x14ac:dyDescent="0.25">
      <c r="C253" s="102"/>
      <c r="D253" s="102"/>
      <c r="E253" s="102"/>
      <c r="F253" s="102"/>
      <c r="G253" s="102"/>
      <c r="H253" s="102"/>
      <c r="I253" s="102"/>
      <c r="J253" s="102"/>
    </row>
    <row r="254" spans="3:10" x14ac:dyDescent="0.25">
      <c r="C254" s="102"/>
      <c r="D254" s="102"/>
      <c r="E254" s="102"/>
      <c r="F254" s="102"/>
      <c r="G254" s="102"/>
      <c r="H254" s="102"/>
      <c r="I254" s="102"/>
      <c r="J254" s="102"/>
    </row>
    <row r="255" spans="3:10" x14ac:dyDescent="0.25">
      <c r="C255" s="102"/>
      <c r="D255" s="102"/>
      <c r="E255" s="102"/>
      <c r="F255" s="102"/>
      <c r="G255" s="102"/>
      <c r="H255" s="102"/>
      <c r="I255" s="102"/>
      <c r="J255" s="102"/>
    </row>
    <row r="256" spans="3:10" x14ac:dyDescent="0.25">
      <c r="C256" s="102"/>
      <c r="D256" s="102"/>
      <c r="E256" s="102"/>
      <c r="F256" s="102"/>
      <c r="G256" s="102"/>
      <c r="H256" s="102"/>
      <c r="I256" s="102"/>
      <c r="J256" s="102"/>
    </row>
    <row r="257" spans="3:10" x14ac:dyDescent="0.25">
      <c r="C257" s="102"/>
      <c r="D257" s="102"/>
      <c r="E257" s="102"/>
      <c r="F257" s="102"/>
      <c r="G257" s="102"/>
      <c r="H257" s="102"/>
      <c r="I257" s="102"/>
      <c r="J257" s="102"/>
    </row>
    <row r="258" spans="3:10" x14ac:dyDescent="0.25">
      <c r="C258" s="102"/>
      <c r="D258" s="102"/>
      <c r="E258" s="102"/>
      <c r="F258" s="102"/>
      <c r="G258" s="102"/>
      <c r="H258" s="102"/>
      <c r="I258" s="102"/>
      <c r="J258" s="102"/>
    </row>
    <row r="259" spans="3:10" x14ac:dyDescent="0.25">
      <c r="C259" s="102"/>
      <c r="D259" s="102"/>
      <c r="E259" s="102"/>
      <c r="F259" s="102"/>
      <c r="G259" s="102"/>
      <c r="H259" s="102"/>
      <c r="I259" s="102"/>
      <c r="J259" s="102"/>
    </row>
    <row r="260" spans="3:10" x14ac:dyDescent="0.25">
      <c r="C260" s="102"/>
      <c r="D260" s="102"/>
      <c r="E260" s="102"/>
      <c r="F260" s="102"/>
      <c r="G260" s="102"/>
      <c r="H260" s="102"/>
      <c r="I260" s="102"/>
      <c r="J260" s="102"/>
    </row>
    <row r="261" spans="3:10" x14ac:dyDescent="0.25">
      <c r="C261" s="102"/>
      <c r="D261" s="102"/>
      <c r="E261" s="102"/>
      <c r="F261" s="102"/>
      <c r="G261" s="102"/>
      <c r="H261" s="102"/>
      <c r="I261" s="102"/>
      <c r="J261" s="102"/>
    </row>
    <row r="262" spans="3:10" x14ac:dyDescent="0.25">
      <c r="C262" s="102"/>
      <c r="D262" s="102"/>
      <c r="E262" s="102"/>
      <c r="F262" s="102"/>
      <c r="G262" s="102"/>
      <c r="H262" s="102"/>
      <c r="I262" s="102"/>
      <c r="J262" s="102"/>
    </row>
    <row r="263" spans="3:10" x14ac:dyDescent="0.25">
      <c r="C263" s="102"/>
      <c r="D263" s="102"/>
      <c r="E263" s="102"/>
      <c r="F263" s="102"/>
      <c r="G263" s="102"/>
      <c r="H263" s="102"/>
      <c r="I263" s="102"/>
      <c r="J263" s="102"/>
    </row>
    <row r="264" spans="3:10" x14ac:dyDescent="0.25">
      <c r="C264" s="102"/>
      <c r="D264" s="102"/>
      <c r="E264" s="102"/>
      <c r="F264" s="102"/>
      <c r="G264" s="102"/>
      <c r="H264" s="102"/>
      <c r="I264" s="102"/>
      <c r="J264" s="102"/>
    </row>
    <row r="265" spans="3:10" x14ac:dyDescent="0.25">
      <c r="C265" s="102"/>
      <c r="D265" s="102"/>
      <c r="E265" s="102"/>
      <c r="F265" s="102"/>
      <c r="G265" s="102"/>
      <c r="H265" s="102"/>
      <c r="I265" s="102"/>
      <c r="J265" s="102"/>
    </row>
    <row r="266" spans="3:10" x14ac:dyDescent="0.25">
      <c r="C266" s="102"/>
      <c r="D266" s="102"/>
      <c r="E266" s="102"/>
      <c r="F266" s="102"/>
      <c r="G266" s="102"/>
      <c r="H266" s="102"/>
      <c r="I266" s="102"/>
      <c r="J266" s="102"/>
    </row>
    <row r="267" spans="3:10" x14ac:dyDescent="0.25">
      <c r="C267" s="102"/>
      <c r="D267" s="102"/>
      <c r="E267" s="102"/>
      <c r="F267" s="102"/>
      <c r="G267" s="102"/>
      <c r="H267" s="102"/>
      <c r="I267" s="102"/>
      <c r="J267" s="102"/>
    </row>
    <row r="268" spans="3:10" x14ac:dyDescent="0.25">
      <c r="C268" s="102"/>
      <c r="D268" s="102"/>
      <c r="E268" s="102"/>
      <c r="F268" s="102"/>
      <c r="G268" s="102"/>
      <c r="H268" s="102"/>
      <c r="I268" s="102"/>
      <c r="J268" s="102"/>
    </row>
    <row r="269" spans="3:10" x14ac:dyDescent="0.25">
      <c r="C269" s="102"/>
      <c r="D269" s="102"/>
      <c r="E269" s="102"/>
      <c r="F269" s="102"/>
      <c r="G269" s="102"/>
      <c r="H269" s="102"/>
      <c r="I269" s="102"/>
      <c r="J269" s="102"/>
    </row>
    <row r="270" spans="3:10" x14ac:dyDescent="0.25">
      <c r="C270" s="102"/>
      <c r="D270" s="102"/>
      <c r="E270" s="102"/>
      <c r="F270" s="102"/>
      <c r="G270" s="102"/>
      <c r="H270" s="102"/>
      <c r="I270" s="102"/>
      <c r="J270" s="102"/>
    </row>
    <row r="271" spans="3:10" x14ac:dyDescent="0.25">
      <c r="C271" s="102"/>
      <c r="D271" s="102"/>
      <c r="E271" s="102"/>
      <c r="F271" s="102"/>
      <c r="G271" s="102"/>
      <c r="H271" s="102"/>
      <c r="I271" s="102"/>
      <c r="J271" s="102"/>
    </row>
    <row r="272" spans="3:10" x14ac:dyDescent="0.25">
      <c r="C272" s="102"/>
      <c r="D272" s="102"/>
      <c r="E272" s="102"/>
      <c r="F272" s="102"/>
      <c r="G272" s="102"/>
      <c r="H272" s="102"/>
      <c r="I272" s="102"/>
      <c r="J272" s="102"/>
    </row>
    <row r="273" spans="3:10" x14ac:dyDescent="0.25">
      <c r="C273" s="102"/>
      <c r="D273" s="102"/>
      <c r="E273" s="102"/>
      <c r="F273" s="102"/>
      <c r="G273" s="102"/>
      <c r="H273" s="102"/>
      <c r="I273" s="102"/>
      <c r="J273" s="102"/>
    </row>
    <row r="274" spans="3:10" x14ac:dyDescent="0.25">
      <c r="C274" s="102"/>
      <c r="D274" s="102"/>
      <c r="E274" s="102"/>
      <c r="F274" s="102"/>
      <c r="G274" s="102"/>
      <c r="H274" s="102"/>
      <c r="I274" s="102"/>
      <c r="J274" s="102"/>
    </row>
    <row r="275" spans="3:10" x14ac:dyDescent="0.25">
      <c r="C275" s="102"/>
      <c r="D275" s="102"/>
      <c r="E275" s="102"/>
      <c r="F275" s="102"/>
      <c r="G275" s="102"/>
      <c r="H275" s="102"/>
      <c r="I275" s="102"/>
      <c r="J275" s="102"/>
    </row>
    <row r="276" spans="3:10" x14ac:dyDescent="0.25">
      <c r="C276" s="102"/>
      <c r="D276" s="102"/>
      <c r="E276" s="102"/>
      <c r="F276" s="102"/>
      <c r="G276" s="102"/>
      <c r="H276" s="102"/>
      <c r="I276" s="102"/>
      <c r="J276" s="102"/>
    </row>
    <row r="277" spans="3:10" x14ac:dyDescent="0.25">
      <c r="C277" s="102"/>
      <c r="D277" s="102"/>
      <c r="E277" s="102"/>
      <c r="F277" s="102"/>
      <c r="G277" s="102"/>
      <c r="H277" s="102"/>
      <c r="I277" s="102"/>
      <c r="J277" s="102"/>
    </row>
    <row r="278" spans="3:10" x14ac:dyDescent="0.25">
      <c r="C278" s="102"/>
      <c r="D278" s="102"/>
      <c r="E278" s="102"/>
      <c r="F278" s="102"/>
      <c r="G278" s="102"/>
      <c r="H278" s="102"/>
      <c r="I278" s="102"/>
      <c r="J278" s="102"/>
    </row>
    <row r="279" spans="3:10" x14ac:dyDescent="0.25">
      <c r="C279" s="102"/>
      <c r="D279" s="102"/>
      <c r="E279" s="102"/>
      <c r="F279" s="102"/>
      <c r="G279" s="102"/>
      <c r="H279" s="102"/>
      <c r="I279" s="102"/>
      <c r="J279" s="102"/>
    </row>
    <row r="280" spans="3:10" x14ac:dyDescent="0.25">
      <c r="C280" s="102"/>
      <c r="D280" s="102"/>
      <c r="E280" s="102"/>
      <c r="F280" s="102"/>
      <c r="G280" s="102"/>
      <c r="H280" s="102"/>
      <c r="I280" s="102"/>
      <c r="J280" s="102"/>
    </row>
    <row r="281" spans="3:10" x14ac:dyDescent="0.25">
      <c r="C281" s="102"/>
      <c r="D281" s="102"/>
      <c r="E281" s="102"/>
      <c r="F281" s="102"/>
      <c r="G281" s="102"/>
      <c r="H281" s="102"/>
      <c r="I281" s="102"/>
      <c r="J281" s="102"/>
    </row>
    <row r="282" spans="3:10" x14ac:dyDescent="0.25">
      <c r="C282" s="102"/>
      <c r="D282" s="102"/>
      <c r="E282" s="102"/>
      <c r="F282" s="102"/>
      <c r="G282" s="102"/>
      <c r="H282" s="102"/>
      <c r="I282" s="102"/>
      <c r="J282" s="102"/>
    </row>
    <row r="283" spans="3:10" x14ac:dyDescent="0.25">
      <c r="C283" s="102"/>
      <c r="D283" s="102"/>
      <c r="E283" s="102"/>
      <c r="F283" s="102"/>
      <c r="G283" s="102"/>
      <c r="H283" s="102"/>
      <c r="I283" s="102"/>
      <c r="J283" s="102"/>
    </row>
    <row r="284" spans="3:10" x14ac:dyDescent="0.25">
      <c r="C284" s="102"/>
      <c r="D284" s="102"/>
      <c r="E284" s="102"/>
      <c r="F284" s="102"/>
      <c r="G284" s="102"/>
      <c r="H284" s="102"/>
      <c r="I284" s="102"/>
      <c r="J284" s="102"/>
    </row>
    <row r="285" spans="3:10" x14ac:dyDescent="0.25">
      <c r="C285" s="102"/>
      <c r="D285" s="102"/>
      <c r="E285" s="102"/>
      <c r="F285" s="102"/>
      <c r="G285" s="102"/>
      <c r="H285" s="102"/>
      <c r="I285" s="102"/>
      <c r="J285" s="102"/>
    </row>
    <row r="286" spans="3:10" x14ac:dyDescent="0.25">
      <c r="C286" s="102"/>
      <c r="D286" s="102"/>
      <c r="E286" s="102"/>
      <c r="F286" s="102"/>
      <c r="G286" s="102"/>
      <c r="H286" s="102"/>
      <c r="I286" s="102"/>
      <c r="J286" s="102"/>
    </row>
    <row r="287" spans="3:10" x14ac:dyDescent="0.25">
      <c r="C287" s="102"/>
      <c r="D287" s="102"/>
      <c r="E287" s="102"/>
      <c r="F287" s="102"/>
      <c r="G287" s="102"/>
      <c r="H287" s="102"/>
      <c r="I287" s="102"/>
      <c r="J287" s="102"/>
    </row>
    <row r="288" spans="3:10" x14ac:dyDescent="0.25">
      <c r="C288" s="102"/>
      <c r="D288" s="102"/>
      <c r="E288" s="102"/>
      <c r="F288" s="102"/>
      <c r="G288" s="102"/>
      <c r="H288" s="102"/>
      <c r="I288" s="102"/>
      <c r="J288" s="102"/>
    </row>
    <row r="289" spans="3:10" x14ac:dyDescent="0.25">
      <c r="C289" s="102"/>
      <c r="D289" s="102"/>
      <c r="E289" s="102"/>
      <c r="F289" s="102"/>
      <c r="G289" s="102"/>
      <c r="H289" s="102"/>
      <c r="I289" s="102"/>
      <c r="J289" s="102"/>
    </row>
    <row r="290" spans="3:10" x14ac:dyDescent="0.25">
      <c r="C290" s="102"/>
      <c r="D290" s="102"/>
      <c r="E290" s="102"/>
      <c r="F290" s="102"/>
      <c r="G290" s="102"/>
      <c r="H290" s="102"/>
      <c r="I290" s="102"/>
      <c r="J290" s="102"/>
    </row>
    <row r="291" spans="3:10" x14ac:dyDescent="0.25">
      <c r="C291" s="102"/>
      <c r="D291" s="102"/>
      <c r="E291" s="102"/>
      <c r="F291" s="102"/>
      <c r="G291" s="102"/>
      <c r="H291" s="102"/>
      <c r="I291" s="102"/>
      <c r="J291" s="102"/>
    </row>
    <row r="292" spans="3:10" x14ac:dyDescent="0.25">
      <c r="C292" s="102"/>
      <c r="D292" s="102"/>
      <c r="E292" s="102"/>
      <c r="F292" s="102"/>
      <c r="G292" s="102"/>
      <c r="H292" s="102"/>
      <c r="I292" s="102"/>
      <c r="J292" s="102"/>
    </row>
    <row r="293" spans="3:10" x14ac:dyDescent="0.25">
      <c r="C293" s="102"/>
      <c r="D293" s="102"/>
      <c r="E293" s="102"/>
      <c r="F293" s="102"/>
      <c r="G293" s="102"/>
      <c r="H293" s="102"/>
      <c r="I293" s="102"/>
      <c r="J293" s="102"/>
    </row>
    <row r="294" spans="3:10" x14ac:dyDescent="0.25">
      <c r="C294" s="102"/>
      <c r="D294" s="102"/>
      <c r="E294" s="102"/>
      <c r="F294" s="102"/>
      <c r="G294" s="102"/>
      <c r="H294" s="102"/>
      <c r="I294" s="102"/>
      <c r="J294" s="102"/>
    </row>
    <row r="295" spans="3:10" x14ac:dyDescent="0.25">
      <c r="C295" s="102"/>
      <c r="D295" s="102"/>
      <c r="E295" s="102"/>
      <c r="F295" s="102"/>
      <c r="G295" s="102"/>
      <c r="H295" s="102"/>
      <c r="I295" s="102"/>
      <c r="J295" s="102"/>
    </row>
    <row r="296" spans="3:10" x14ac:dyDescent="0.25">
      <c r="C296" s="102"/>
      <c r="D296" s="102"/>
      <c r="E296" s="102"/>
      <c r="F296" s="102"/>
      <c r="G296" s="102"/>
      <c r="H296" s="102"/>
      <c r="I296" s="102"/>
      <c r="J296" s="102"/>
    </row>
    <row r="297" spans="3:10" x14ac:dyDescent="0.25">
      <c r="C297" s="102"/>
      <c r="D297" s="102"/>
      <c r="E297" s="102"/>
      <c r="F297" s="102"/>
      <c r="G297" s="102"/>
      <c r="H297" s="102"/>
      <c r="I297" s="102"/>
      <c r="J297" s="102"/>
    </row>
    <row r="298" spans="3:10" x14ac:dyDescent="0.25">
      <c r="C298" s="102"/>
      <c r="D298" s="102"/>
      <c r="E298" s="102"/>
      <c r="F298" s="102"/>
      <c r="G298" s="102"/>
      <c r="H298" s="102"/>
      <c r="I298" s="102"/>
      <c r="J298" s="102"/>
    </row>
    <row r="299" spans="3:10" x14ac:dyDescent="0.25">
      <c r="C299" s="102"/>
      <c r="D299" s="102"/>
      <c r="E299" s="102"/>
      <c r="F299" s="102"/>
      <c r="G299" s="102"/>
      <c r="H299" s="102"/>
      <c r="I299" s="102"/>
      <c r="J299" s="102"/>
    </row>
    <row r="300" spans="3:10" x14ac:dyDescent="0.25">
      <c r="C300" s="102"/>
      <c r="D300" s="102"/>
      <c r="E300" s="102"/>
      <c r="F300" s="102"/>
      <c r="G300" s="102"/>
      <c r="H300" s="102"/>
      <c r="I300" s="102"/>
      <c r="J300" s="102"/>
    </row>
    <row r="301" spans="3:10" x14ac:dyDescent="0.25">
      <c r="C301" s="102"/>
      <c r="D301" s="102"/>
      <c r="E301" s="102"/>
      <c r="F301" s="102"/>
      <c r="G301" s="102"/>
      <c r="H301" s="102"/>
      <c r="I301" s="102"/>
      <c r="J301" s="102"/>
    </row>
    <row r="302" spans="3:10" x14ac:dyDescent="0.25">
      <c r="C302" s="102"/>
      <c r="D302" s="102"/>
      <c r="E302" s="102"/>
      <c r="F302" s="102"/>
      <c r="G302" s="102"/>
      <c r="H302" s="102"/>
      <c r="I302" s="102"/>
      <c r="J302" s="102"/>
    </row>
    <row r="303" spans="3:10" x14ac:dyDescent="0.25">
      <c r="C303" s="102"/>
      <c r="D303" s="102"/>
      <c r="E303" s="102"/>
      <c r="F303" s="102"/>
      <c r="G303" s="102"/>
      <c r="H303" s="102"/>
      <c r="I303" s="102"/>
      <c r="J303" s="102"/>
    </row>
    <row r="304" spans="3:10" x14ac:dyDescent="0.25">
      <c r="C304" s="102"/>
      <c r="D304" s="102"/>
      <c r="E304" s="102"/>
      <c r="F304" s="102"/>
      <c r="G304" s="102"/>
      <c r="H304" s="102"/>
      <c r="I304" s="102"/>
      <c r="J304" s="102"/>
    </row>
    <row r="305" spans="3:10" x14ac:dyDescent="0.25">
      <c r="C305" s="102"/>
      <c r="D305" s="102"/>
      <c r="E305" s="102"/>
      <c r="F305" s="102"/>
      <c r="G305" s="102"/>
      <c r="H305" s="102"/>
      <c r="I305" s="102"/>
      <c r="J305" s="102"/>
    </row>
    <row r="306" spans="3:10" x14ac:dyDescent="0.25">
      <c r="C306" s="102"/>
      <c r="D306" s="102"/>
      <c r="E306" s="102"/>
      <c r="F306" s="102"/>
      <c r="G306" s="102"/>
      <c r="H306" s="102"/>
      <c r="I306" s="102"/>
      <c r="J306" s="102"/>
    </row>
    <row r="307" spans="3:10" x14ac:dyDescent="0.25">
      <c r="C307" s="102"/>
      <c r="D307" s="102"/>
      <c r="E307" s="102"/>
      <c r="F307" s="102"/>
      <c r="G307" s="102"/>
      <c r="H307" s="102"/>
      <c r="I307" s="102"/>
      <c r="J307" s="102"/>
    </row>
    <row r="308" spans="3:10" x14ac:dyDescent="0.25">
      <c r="C308" s="102"/>
      <c r="D308" s="102"/>
      <c r="E308" s="102"/>
      <c r="F308" s="102"/>
      <c r="G308" s="102"/>
      <c r="H308" s="102"/>
      <c r="I308" s="102"/>
      <c r="J308" s="102"/>
    </row>
    <row r="309" spans="3:10" x14ac:dyDescent="0.25">
      <c r="C309" s="102"/>
      <c r="D309" s="102"/>
      <c r="E309" s="102"/>
      <c r="F309" s="102"/>
      <c r="G309" s="102"/>
      <c r="H309" s="102"/>
      <c r="I309" s="102"/>
      <c r="J309" s="102"/>
    </row>
    <row r="310" spans="3:10" x14ac:dyDescent="0.25">
      <c r="C310" s="102"/>
      <c r="D310" s="102"/>
      <c r="E310" s="102"/>
      <c r="F310" s="102"/>
      <c r="G310" s="102"/>
      <c r="H310" s="102"/>
      <c r="I310" s="102"/>
      <c r="J310" s="102"/>
    </row>
    <row r="311" spans="3:10" x14ac:dyDescent="0.25">
      <c r="C311" s="102"/>
      <c r="D311" s="102"/>
      <c r="E311" s="102"/>
      <c r="F311" s="102"/>
      <c r="G311" s="102"/>
      <c r="H311" s="102"/>
      <c r="I311" s="102"/>
      <c r="J311" s="102"/>
    </row>
    <row r="312" spans="3:10" x14ac:dyDescent="0.25">
      <c r="C312" s="102"/>
      <c r="D312" s="102"/>
      <c r="E312" s="102"/>
      <c r="F312" s="102"/>
      <c r="G312" s="102"/>
      <c r="H312" s="102"/>
      <c r="I312" s="102"/>
      <c r="J312" s="102"/>
    </row>
    <row r="313" spans="3:10" x14ac:dyDescent="0.25">
      <c r="C313" s="102"/>
      <c r="D313" s="102"/>
      <c r="E313" s="102"/>
      <c r="F313" s="102"/>
      <c r="G313" s="102"/>
      <c r="H313" s="102"/>
      <c r="I313" s="102"/>
      <c r="J313" s="102"/>
    </row>
    <row r="314" spans="3:10" x14ac:dyDescent="0.25">
      <c r="C314" s="102"/>
      <c r="D314" s="102"/>
      <c r="E314" s="102"/>
      <c r="F314" s="102"/>
      <c r="G314" s="102"/>
      <c r="H314" s="102"/>
      <c r="I314" s="102"/>
      <c r="J314" s="102"/>
    </row>
    <row r="315" spans="3:10" x14ac:dyDescent="0.25">
      <c r="C315" s="102"/>
      <c r="D315" s="102"/>
      <c r="E315" s="102"/>
      <c r="F315" s="102"/>
      <c r="G315" s="102"/>
      <c r="H315" s="102"/>
      <c r="I315" s="102"/>
      <c r="J315" s="102"/>
    </row>
    <row r="316" spans="3:10" x14ac:dyDescent="0.25">
      <c r="C316" s="102"/>
      <c r="D316" s="102"/>
      <c r="E316" s="102"/>
      <c r="F316" s="102"/>
      <c r="G316" s="102"/>
      <c r="H316" s="102"/>
      <c r="I316" s="102"/>
      <c r="J316" s="102"/>
    </row>
    <row r="317" spans="3:10" x14ac:dyDescent="0.25">
      <c r="C317" s="102"/>
      <c r="D317" s="102"/>
      <c r="E317" s="102"/>
      <c r="F317" s="102"/>
      <c r="G317" s="102"/>
      <c r="H317" s="102"/>
      <c r="I317" s="102"/>
      <c r="J317" s="102"/>
    </row>
    <row r="318" spans="3:10" x14ac:dyDescent="0.25">
      <c r="C318" s="102"/>
      <c r="D318" s="102"/>
      <c r="E318" s="102"/>
      <c r="F318" s="102"/>
      <c r="G318" s="102"/>
      <c r="H318" s="102"/>
      <c r="I318" s="102"/>
      <c r="J318" s="102"/>
    </row>
    <row r="319" spans="3:10" x14ac:dyDescent="0.25">
      <c r="C319" s="102"/>
      <c r="D319" s="102"/>
      <c r="E319" s="102"/>
      <c r="F319" s="102"/>
      <c r="G319" s="102"/>
      <c r="H319" s="102"/>
      <c r="I319" s="102"/>
      <c r="J319" s="102"/>
    </row>
    <row r="320" spans="3:10" x14ac:dyDescent="0.25">
      <c r="C320" s="102"/>
      <c r="D320" s="102"/>
      <c r="E320" s="102"/>
      <c r="F320" s="102"/>
      <c r="G320" s="102"/>
      <c r="H320" s="102"/>
      <c r="I320" s="102"/>
      <c r="J320" s="102"/>
    </row>
    <row r="321" spans="3:10" x14ac:dyDescent="0.25">
      <c r="C321" s="102"/>
      <c r="D321" s="102"/>
      <c r="E321" s="102"/>
      <c r="F321" s="102"/>
      <c r="G321" s="102"/>
      <c r="H321" s="102"/>
      <c r="I321" s="102"/>
      <c r="J321" s="102"/>
    </row>
    <row r="322" spans="3:10" x14ac:dyDescent="0.25">
      <c r="C322" s="102"/>
      <c r="D322" s="102"/>
      <c r="E322" s="102"/>
      <c r="F322" s="102"/>
      <c r="G322" s="102"/>
      <c r="H322" s="102"/>
      <c r="I322" s="102"/>
      <c r="J322" s="102"/>
    </row>
    <row r="323" spans="3:10" x14ac:dyDescent="0.25">
      <c r="C323" s="102"/>
      <c r="D323" s="102"/>
      <c r="E323" s="102"/>
      <c r="F323" s="102"/>
      <c r="G323" s="102"/>
      <c r="H323" s="102"/>
      <c r="I323" s="102"/>
      <c r="J323" s="102"/>
    </row>
    <row r="324" spans="3:10" x14ac:dyDescent="0.25">
      <c r="C324" s="102"/>
      <c r="D324" s="102"/>
      <c r="E324" s="102"/>
      <c r="F324" s="102"/>
      <c r="G324" s="102"/>
      <c r="H324" s="102"/>
      <c r="I324" s="102"/>
      <c r="J324" s="102"/>
    </row>
    <row r="325" spans="3:10" x14ac:dyDescent="0.25">
      <c r="C325" s="102"/>
      <c r="D325" s="102"/>
      <c r="E325" s="102"/>
      <c r="F325" s="102"/>
      <c r="G325" s="102"/>
      <c r="H325" s="102"/>
      <c r="I325" s="102"/>
      <c r="J325" s="102"/>
    </row>
    <row r="326" spans="3:10" x14ac:dyDescent="0.25">
      <c r="C326" s="102"/>
      <c r="D326" s="102"/>
      <c r="E326" s="102"/>
      <c r="F326" s="102"/>
      <c r="G326" s="102"/>
      <c r="H326" s="102"/>
      <c r="I326" s="102"/>
      <c r="J326" s="102"/>
    </row>
    <row r="327" spans="3:10" x14ac:dyDescent="0.25">
      <c r="C327" s="102"/>
      <c r="D327" s="102"/>
      <c r="E327" s="102"/>
      <c r="F327" s="102"/>
      <c r="G327" s="102"/>
      <c r="H327" s="102"/>
      <c r="I327" s="102"/>
      <c r="J327" s="102"/>
    </row>
    <row r="328" spans="3:10" x14ac:dyDescent="0.25">
      <c r="C328" s="102"/>
      <c r="D328" s="102"/>
      <c r="E328" s="102"/>
      <c r="F328" s="102"/>
      <c r="G328" s="102"/>
      <c r="H328" s="102"/>
      <c r="I328" s="102"/>
      <c r="J328" s="102"/>
    </row>
    <row r="329" spans="3:10" x14ac:dyDescent="0.25">
      <c r="C329" s="102"/>
      <c r="D329" s="102"/>
      <c r="E329" s="102"/>
      <c r="F329" s="102"/>
      <c r="G329" s="102"/>
      <c r="H329" s="102"/>
      <c r="I329" s="102"/>
      <c r="J329" s="102"/>
    </row>
    <row r="330" spans="3:10" x14ac:dyDescent="0.25">
      <c r="C330" s="102"/>
      <c r="D330" s="102"/>
      <c r="E330" s="102"/>
      <c r="F330" s="102"/>
      <c r="G330" s="102"/>
      <c r="H330" s="102"/>
      <c r="I330" s="102"/>
      <c r="J330" s="102"/>
    </row>
    <row r="331" spans="3:10" x14ac:dyDescent="0.25">
      <c r="C331" s="102"/>
      <c r="D331" s="102"/>
      <c r="E331" s="102"/>
      <c r="F331" s="102"/>
      <c r="G331" s="102"/>
      <c r="H331" s="102"/>
      <c r="I331" s="102"/>
      <c r="J331" s="102"/>
    </row>
    <row r="332" spans="3:10" x14ac:dyDescent="0.25">
      <c r="C332" s="102"/>
      <c r="D332" s="102"/>
      <c r="E332" s="102"/>
      <c r="F332" s="102"/>
      <c r="G332" s="102"/>
      <c r="H332" s="102"/>
      <c r="I332" s="102"/>
      <c r="J332" s="102"/>
    </row>
    <row r="333" spans="3:10" x14ac:dyDescent="0.25">
      <c r="C333" s="102"/>
      <c r="D333" s="102"/>
      <c r="E333" s="102"/>
      <c r="F333" s="102"/>
      <c r="G333" s="102"/>
      <c r="H333" s="102"/>
      <c r="I333" s="102"/>
      <c r="J333" s="102"/>
    </row>
    <row r="334" spans="3:10" x14ac:dyDescent="0.25">
      <c r="C334" s="102"/>
      <c r="D334" s="102"/>
      <c r="E334" s="102"/>
      <c r="F334" s="102"/>
      <c r="G334" s="102"/>
      <c r="H334" s="102"/>
      <c r="I334" s="102"/>
      <c r="J334" s="102"/>
    </row>
    <row r="335" spans="3:10" x14ac:dyDescent="0.25">
      <c r="C335" s="102"/>
      <c r="D335" s="102"/>
      <c r="E335" s="102"/>
      <c r="F335" s="102"/>
      <c r="G335" s="102"/>
      <c r="H335" s="102"/>
      <c r="I335" s="102"/>
      <c r="J335" s="102"/>
    </row>
    <row r="336" spans="3:10" x14ac:dyDescent="0.25">
      <c r="C336" s="102"/>
      <c r="D336" s="102"/>
      <c r="E336" s="102"/>
      <c r="F336" s="102"/>
      <c r="G336" s="102"/>
      <c r="H336" s="102"/>
      <c r="I336" s="102"/>
      <c r="J336" s="102"/>
    </row>
    <row r="337" spans="3:10" x14ac:dyDescent="0.25">
      <c r="C337" s="102"/>
      <c r="D337" s="102"/>
      <c r="E337" s="102"/>
      <c r="F337" s="102"/>
      <c r="G337" s="102"/>
      <c r="H337" s="102"/>
      <c r="I337" s="102"/>
      <c r="J337" s="102"/>
    </row>
    <row r="338" spans="3:10" x14ac:dyDescent="0.25">
      <c r="C338" s="102"/>
      <c r="D338" s="102"/>
      <c r="E338" s="102"/>
      <c r="F338" s="102"/>
      <c r="G338" s="102"/>
      <c r="H338" s="102"/>
      <c r="I338" s="102"/>
      <c r="J338" s="102"/>
    </row>
    <row r="339" spans="3:10" x14ac:dyDescent="0.25">
      <c r="C339" s="102"/>
      <c r="D339" s="102"/>
      <c r="E339" s="102"/>
      <c r="F339" s="102"/>
      <c r="G339" s="102"/>
      <c r="H339" s="102"/>
      <c r="I339" s="102"/>
      <c r="J339" s="102"/>
    </row>
    <row r="340" spans="3:10" x14ac:dyDescent="0.25">
      <c r="C340" s="102"/>
      <c r="D340" s="102"/>
      <c r="E340" s="102"/>
      <c r="F340" s="102"/>
      <c r="G340" s="102"/>
      <c r="H340" s="102"/>
      <c r="I340" s="102"/>
      <c r="J340" s="102"/>
    </row>
    <row r="341" spans="3:10" x14ac:dyDescent="0.25">
      <c r="C341" s="102"/>
      <c r="D341" s="102"/>
      <c r="E341" s="102"/>
      <c r="F341" s="102"/>
      <c r="G341" s="102"/>
      <c r="H341" s="102"/>
      <c r="I341" s="102"/>
      <c r="J341" s="102"/>
    </row>
    <row r="342" spans="3:10" x14ac:dyDescent="0.25">
      <c r="C342" s="102"/>
      <c r="D342" s="102"/>
      <c r="E342" s="102"/>
      <c r="F342" s="102"/>
      <c r="G342" s="102"/>
      <c r="H342" s="102"/>
      <c r="I342" s="102"/>
      <c r="J342" s="102"/>
    </row>
    <row r="343" spans="3:10" x14ac:dyDescent="0.25">
      <c r="C343" s="102"/>
      <c r="D343" s="102"/>
      <c r="E343" s="102"/>
      <c r="F343" s="102"/>
      <c r="G343" s="102"/>
      <c r="H343" s="102"/>
      <c r="I343" s="102"/>
      <c r="J343" s="102"/>
    </row>
    <row r="344" spans="3:10" x14ac:dyDescent="0.25">
      <c r="C344" s="102"/>
      <c r="D344" s="102"/>
      <c r="E344" s="102"/>
      <c r="F344" s="102"/>
      <c r="G344" s="102"/>
      <c r="H344" s="102"/>
      <c r="I344" s="102"/>
      <c r="J344" s="102"/>
    </row>
    <row r="345" spans="3:10" x14ac:dyDescent="0.25">
      <c r="C345" s="102"/>
      <c r="D345" s="102"/>
      <c r="E345" s="102"/>
      <c r="F345" s="102"/>
      <c r="G345" s="102"/>
      <c r="H345" s="102"/>
      <c r="I345" s="102"/>
      <c r="J345" s="102"/>
    </row>
    <row r="346" spans="3:10" x14ac:dyDescent="0.25">
      <c r="C346" s="102"/>
      <c r="D346" s="102"/>
      <c r="E346" s="102"/>
      <c r="F346" s="102"/>
      <c r="G346" s="102"/>
      <c r="H346" s="102"/>
      <c r="I346" s="102"/>
      <c r="J346" s="102"/>
    </row>
    <row r="347" spans="3:10" x14ac:dyDescent="0.25">
      <c r="C347" s="102"/>
      <c r="D347" s="102"/>
      <c r="E347" s="102"/>
      <c r="F347" s="102"/>
      <c r="G347" s="102"/>
      <c r="H347" s="102"/>
      <c r="I347" s="102"/>
      <c r="J347" s="102"/>
    </row>
    <row r="348" spans="3:10" x14ac:dyDescent="0.25">
      <c r="C348" s="102"/>
      <c r="D348" s="102"/>
      <c r="E348" s="102"/>
      <c r="F348" s="102"/>
      <c r="G348" s="102"/>
      <c r="H348" s="102"/>
      <c r="I348" s="102"/>
      <c r="J348" s="102"/>
    </row>
    <row r="349" spans="3:10" x14ac:dyDescent="0.25">
      <c r="C349" s="102"/>
      <c r="D349" s="102"/>
      <c r="E349" s="102"/>
      <c r="F349" s="102"/>
      <c r="G349" s="102"/>
      <c r="H349" s="102"/>
      <c r="I349" s="102"/>
      <c r="J349" s="102"/>
    </row>
    <row r="350" spans="3:10" x14ac:dyDescent="0.25">
      <c r="C350" s="102"/>
      <c r="D350" s="102"/>
      <c r="E350" s="102"/>
      <c r="F350" s="102"/>
      <c r="G350" s="102"/>
      <c r="H350" s="102"/>
      <c r="I350" s="102"/>
      <c r="J350" s="102"/>
    </row>
  </sheetData>
  <mergeCells count="3">
    <mergeCell ref="B3:C3"/>
    <mergeCell ref="O3:P3"/>
    <mergeCell ref="Z3:AA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A66E2-55A3-43F7-BF99-752BBDE33FE5}">
  <dimension ref="B2:W61"/>
  <sheetViews>
    <sheetView topLeftCell="A4" zoomScale="75" zoomScaleNormal="75" workbookViewId="0">
      <selection activeCell="Z43" sqref="Z43"/>
    </sheetView>
  </sheetViews>
  <sheetFormatPr defaultRowHeight="15" x14ac:dyDescent="0.25"/>
  <cols>
    <col min="1" max="16384" width="9.140625" style="2"/>
  </cols>
  <sheetData>
    <row r="2" spans="2:23" ht="15.75" thickBot="1" x14ac:dyDescent="0.3"/>
    <row r="3" spans="2:23" ht="21.75" thickBot="1" x14ac:dyDescent="0.4">
      <c r="B3" s="318" t="s">
        <v>207</v>
      </c>
      <c r="C3" s="319"/>
    </row>
    <row r="4" spans="2:23" x14ac:dyDescent="0.25">
      <c r="B4" s="261"/>
      <c r="C4" s="263"/>
      <c r="D4" s="263"/>
      <c r="E4" s="263"/>
      <c r="F4" s="26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  <c r="W4" s="264"/>
    </row>
    <row r="5" spans="2:23" x14ac:dyDescent="0.25">
      <c r="B5" s="257"/>
      <c r="C5" s="75"/>
      <c r="D5" s="316" t="s">
        <v>16</v>
      </c>
      <c r="E5" s="317"/>
      <c r="F5" s="316" t="s">
        <v>17</v>
      </c>
      <c r="G5" s="317"/>
      <c r="H5" s="316" t="s">
        <v>28</v>
      </c>
      <c r="I5" s="317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260"/>
    </row>
    <row r="6" spans="2:23" x14ac:dyDescent="0.25">
      <c r="B6" s="257"/>
      <c r="C6" s="73"/>
      <c r="D6" s="73" t="s">
        <v>39</v>
      </c>
      <c r="E6" s="30" t="s">
        <v>149</v>
      </c>
      <c r="F6" s="73" t="s">
        <v>39</v>
      </c>
      <c r="G6" s="30" t="s">
        <v>149</v>
      </c>
      <c r="H6" s="73" t="s">
        <v>39</v>
      </c>
      <c r="I6" s="30" t="s">
        <v>149</v>
      </c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260"/>
    </row>
    <row r="7" spans="2:23" x14ac:dyDescent="0.25">
      <c r="B7" s="257"/>
      <c r="C7" s="27" t="s">
        <v>155</v>
      </c>
      <c r="D7" s="117">
        <v>1</v>
      </c>
      <c r="E7" s="45">
        <v>2.11</v>
      </c>
      <c r="F7" s="117">
        <v>1</v>
      </c>
      <c r="G7" s="45">
        <v>0.99560000000000004</v>
      </c>
      <c r="H7" s="117">
        <v>1</v>
      </c>
      <c r="I7" s="45">
        <v>0.98089999999999999</v>
      </c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260"/>
    </row>
    <row r="8" spans="2:23" x14ac:dyDescent="0.25">
      <c r="B8" s="257"/>
      <c r="C8" s="155" t="s">
        <v>156</v>
      </c>
      <c r="D8" s="48">
        <v>0.63270000000000004</v>
      </c>
      <c r="E8" s="50">
        <v>1.1299999999999999</v>
      </c>
      <c r="F8" s="48">
        <v>0.39029999999999998</v>
      </c>
      <c r="G8" s="50">
        <v>0.3674</v>
      </c>
      <c r="H8" s="48">
        <v>0.48020000000000002</v>
      </c>
      <c r="I8" s="50">
        <v>0.49759999999999999</v>
      </c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260"/>
    </row>
    <row r="9" spans="2:23" x14ac:dyDescent="0.25">
      <c r="B9" s="257"/>
      <c r="C9" s="170" t="s">
        <v>63</v>
      </c>
      <c r="D9" s="314" t="s">
        <v>64</v>
      </c>
      <c r="E9" s="315"/>
      <c r="F9" s="70"/>
      <c r="G9" s="72"/>
      <c r="H9" s="70"/>
      <c r="I9" s="72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260"/>
    </row>
    <row r="10" spans="2:23" x14ac:dyDescent="0.25">
      <c r="B10" s="257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260"/>
    </row>
    <row r="11" spans="2:23" x14ac:dyDescent="0.25">
      <c r="B11" s="257"/>
      <c r="C11" s="306" t="s">
        <v>19</v>
      </c>
      <c r="D11" s="76"/>
      <c r="E11" s="76"/>
      <c r="F11" s="76"/>
      <c r="G11" s="76"/>
      <c r="H11" s="77"/>
      <c r="I11" s="63"/>
      <c r="J11" s="306" t="s">
        <v>20</v>
      </c>
      <c r="K11" s="76"/>
      <c r="L11" s="76"/>
      <c r="M11" s="76"/>
      <c r="N11" s="76"/>
      <c r="O11" s="77"/>
      <c r="P11" s="63"/>
      <c r="Q11" s="306" t="s">
        <v>21</v>
      </c>
      <c r="R11" s="76"/>
      <c r="S11" s="76"/>
      <c r="T11" s="76"/>
      <c r="U11" s="76"/>
      <c r="V11" s="77"/>
      <c r="W11" s="260"/>
    </row>
    <row r="12" spans="2:23" x14ac:dyDescent="0.25">
      <c r="B12" s="257"/>
      <c r="C12" s="75" t="s">
        <v>16</v>
      </c>
      <c r="D12" s="77"/>
      <c r="E12" s="75" t="s">
        <v>17</v>
      </c>
      <c r="F12" s="77"/>
      <c r="G12" s="75" t="s">
        <v>28</v>
      </c>
      <c r="H12" s="77"/>
      <c r="I12" s="63"/>
      <c r="J12" s="75" t="s">
        <v>16</v>
      </c>
      <c r="K12" s="77"/>
      <c r="L12" s="75" t="s">
        <v>17</v>
      </c>
      <c r="M12" s="77"/>
      <c r="N12" s="75" t="s">
        <v>28</v>
      </c>
      <c r="O12" s="77"/>
      <c r="P12" s="63"/>
      <c r="Q12" s="75" t="s">
        <v>16</v>
      </c>
      <c r="R12" s="77"/>
      <c r="S12" s="75" t="s">
        <v>17</v>
      </c>
      <c r="T12" s="77"/>
      <c r="U12" s="75" t="s">
        <v>28</v>
      </c>
      <c r="V12" s="77"/>
      <c r="W12" s="260"/>
    </row>
    <row r="13" spans="2:23" x14ac:dyDescent="0.25">
      <c r="B13" s="257"/>
      <c r="C13" s="62" t="s">
        <v>39</v>
      </c>
      <c r="D13" s="29" t="s">
        <v>149</v>
      </c>
      <c r="E13" s="62" t="s">
        <v>39</v>
      </c>
      <c r="F13" s="29" t="s">
        <v>149</v>
      </c>
      <c r="G13" s="62" t="s">
        <v>39</v>
      </c>
      <c r="H13" s="29" t="s">
        <v>149</v>
      </c>
      <c r="I13" s="63"/>
      <c r="J13" s="62" t="s">
        <v>39</v>
      </c>
      <c r="K13" s="29" t="s">
        <v>149</v>
      </c>
      <c r="L13" s="62" t="s">
        <v>39</v>
      </c>
      <c r="M13" s="29" t="s">
        <v>149</v>
      </c>
      <c r="N13" s="62" t="s">
        <v>39</v>
      </c>
      <c r="O13" s="29" t="s">
        <v>149</v>
      </c>
      <c r="P13" s="63"/>
      <c r="Q13" s="62" t="s">
        <v>39</v>
      </c>
      <c r="R13" s="29" t="s">
        <v>149</v>
      </c>
      <c r="S13" s="62" t="s">
        <v>39</v>
      </c>
      <c r="T13" s="29" t="s">
        <v>149</v>
      </c>
      <c r="U13" s="62" t="s">
        <v>39</v>
      </c>
      <c r="V13" s="29" t="s">
        <v>149</v>
      </c>
      <c r="W13" s="260"/>
    </row>
    <row r="14" spans="2:23" x14ac:dyDescent="0.25">
      <c r="B14" s="257"/>
      <c r="C14" s="62">
        <v>38056.80292206</v>
      </c>
      <c r="D14" s="29">
        <v>46013.000039999999</v>
      </c>
      <c r="E14" s="62">
        <v>12829.787234042551</v>
      </c>
      <c r="F14" s="29">
        <v>11927.251257253387</v>
      </c>
      <c r="G14" s="62">
        <v>22465.171974522294</v>
      </c>
      <c r="H14" s="29">
        <v>7407.1950636942665</v>
      </c>
      <c r="I14" s="63"/>
      <c r="J14" s="65">
        <v>20011.094999999998</v>
      </c>
      <c r="K14" s="29">
        <v>61168.999920000002</v>
      </c>
      <c r="L14" s="62">
        <v>18971.631218568662</v>
      </c>
      <c r="M14" s="29">
        <v>14344.363636363636</v>
      </c>
      <c r="N14" s="62">
        <v>16006.95541401274</v>
      </c>
      <c r="O14" s="29">
        <v>13111.439463057324</v>
      </c>
      <c r="P14" s="63"/>
      <c r="Q14" s="65">
        <v>9127.7637417200003</v>
      </c>
      <c r="R14" s="29">
        <v>31836.000000000004</v>
      </c>
      <c r="S14" s="62">
        <v>12685.364274661508</v>
      </c>
      <c r="T14" s="29">
        <v>14795.999999999996</v>
      </c>
      <c r="U14" s="62">
        <v>9481.9108280254786</v>
      </c>
      <c r="V14" s="29">
        <v>28369.044629808915</v>
      </c>
      <c r="W14" s="260"/>
    </row>
    <row r="15" spans="2:23" x14ac:dyDescent="0.25">
      <c r="B15" s="257"/>
      <c r="C15" s="62">
        <v>30305.67</v>
      </c>
      <c r="D15" s="29">
        <v>5721</v>
      </c>
      <c r="E15" s="62">
        <v>8529.9806576402334</v>
      </c>
      <c r="F15" s="29">
        <v>10811.206834300454</v>
      </c>
      <c r="G15" s="62">
        <v>5039.4904458598712</v>
      </c>
      <c r="H15" s="29">
        <v>6292.8810784713369</v>
      </c>
      <c r="I15" s="63"/>
      <c r="J15" s="65">
        <v>34331.270935050001</v>
      </c>
      <c r="K15" s="29">
        <v>12394</v>
      </c>
      <c r="L15" s="62">
        <v>28403.610599613152</v>
      </c>
      <c r="M15" s="29">
        <v>21931.404999999999</v>
      </c>
      <c r="N15" s="62">
        <v>16905.847150191079</v>
      </c>
      <c r="O15" s="29">
        <v>11236.42039312102</v>
      </c>
      <c r="P15" s="63"/>
      <c r="Q15" s="65">
        <v>13568.054999999998</v>
      </c>
      <c r="R15" s="29">
        <v>29769.999960000001</v>
      </c>
      <c r="S15" s="62">
        <v>30040.618955512578</v>
      </c>
      <c r="T15" s="29">
        <v>19774.265709090902</v>
      </c>
      <c r="U15" s="62">
        <v>2348.2929936305732</v>
      </c>
      <c r="V15" s="29">
        <v>9089.1592685350315</v>
      </c>
      <c r="W15" s="260"/>
    </row>
    <row r="16" spans="2:23" x14ac:dyDescent="0.25">
      <c r="B16" s="257"/>
      <c r="C16" s="62">
        <v>8256.4439740199996</v>
      </c>
      <c r="D16" s="29">
        <v>41440</v>
      </c>
      <c r="E16" s="62">
        <v>9147.6466537717588</v>
      </c>
      <c r="F16" s="29">
        <v>9624.7582205028993</v>
      </c>
      <c r="G16" s="62">
        <v>20041.286624203818</v>
      </c>
      <c r="H16" s="29">
        <v>8531.8808406369426</v>
      </c>
      <c r="I16" s="63"/>
      <c r="J16" s="65">
        <v>25834.511999999999</v>
      </c>
      <c r="K16" s="29">
        <v>58753.999979999993</v>
      </c>
      <c r="L16" s="62">
        <v>27414.571270148288</v>
      </c>
      <c r="M16" s="29">
        <v>28661.666700000002</v>
      </c>
      <c r="N16" s="62">
        <v>17917.579606878979</v>
      </c>
      <c r="O16" s="29">
        <v>13477.898089171975</v>
      </c>
      <c r="P16" s="63"/>
      <c r="Q16" s="65">
        <v>10932.38394804</v>
      </c>
      <c r="R16" s="29">
        <v>34747.999950000005</v>
      </c>
      <c r="S16" s="62">
        <v>26504.835596389425</v>
      </c>
      <c r="T16" s="29">
        <v>16122.222199999997</v>
      </c>
      <c r="U16" s="62">
        <v>26204.912101910824</v>
      </c>
      <c r="V16" s="29">
        <v>23395.834394904461</v>
      </c>
      <c r="W16" s="260"/>
    </row>
    <row r="17" spans="2:23" x14ac:dyDescent="0.25">
      <c r="B17" s="257"/>
      <c r="C17" s="62">
        <v>23665.182025980001</v>
      </c>
      <c r="D17" s="29">
        <v>54583</v>
      </c>
      <c r="E17" s="62">
        <v>10868.471953578335</v>
      </c>
      <c r="F17" s="29">
        <v>9097.499832366213</v>
      </c>
      <c r="G17" s="62">
        <v>21000.433082675157</v>
      </c>
      <c r="H17" s="29">
        <v>7668.1638275159239</v>
      </c>
      <c r="I17" s="63"/>
      <c r="J17" s="65">
        <v>9142.3620779399989</v>
      </c>
      <c r="K17" s="29">
        <v>19135.000039999999</v>
      </c>
      <c r="L17" s="62">
        <v>26156.028336557061</v>
      </c>
      <c r="M17" s="29">
        <v>27310</v>
      </c>
      <c r="N17" s="62">
        <v>15670.624170955412</v>
      </c>
      <c r="O17" s="29">
        <v>30999.9872611465</v>
      </c>
      <c r="P17" s="63"/>
      <c r="Q17" s="65">
        <v>23804.174999999999</v>
      </c>
      <c r="R17" s="29">
        <v>38075</v>
      </c>
      <c r="S17" s="62">
        <v>24735.009632495166</v>
      </c>
      <c r="T17" s="29">
        <v>9067.6767272726993</v>
      </c>
      <c r="U17" s="62">
        <v>5513.8599000000004</v>
      </c>
      <c r="V17" s="29">
        <v>29283.821656050954</v>
      </c>
      <c r="W17" s="260"/>
    </row>
    <row r="18" spans="2:23" x14ac:dyDescent="0.25">
      <c r="B18" s="257"/>
      <c r="C18" s="62">
        <v>20525.499051959996</v>
      </c>
      <c r="D18" s="29">
        <v>21043.999980000001</v>
      </c>
      <c r="E18" s="62">
        <v>10938.104448742746</v>
      </c>
      <c r="F18" s="29">
        <v>6680.8510638297867</v>
      </c>
      <c r="G18" s="62">
        <v>26554.828025477706</v>
      </c>
      <c r="H18" s="29">
        <v>22968.98407643312</v>
      </c>
      <c r="I18" s="63"/>
      <c r="J18" s="65">
        <v>9186.5280000000002</v>
      </c>
      <c r="K18" s="29">
        <v>18123.857179999999</v>
      </c>
      <c r="L18" s="62">
        <v>22622.823945841395</v>
      </c>
      <c r="M18" s="29">
        <v>23075.6363636364</v>
      </c>
      <c r="N18" s="62">
        <v>19054.751619745221</v>
      </c>
      <c r="O18" s="29">
        <v>7106.2977707006366</v>
      </c>
      <c r="P18" s="63"/>
      <c r="Q18" s="65">
        <v>4604.9550129899999</v>
      </c>
      <c r="R18" s="29">
        <v>52257.999989999997</v>
      </c>
      <c r="S18" s="62">
        <v>12192.134107027723</v>
      </c>
      <c r="T18" s="29">
        <v>19135.999963636361</v>
      </c>
      <c r="U18" s="62">
        <v>2375.1337360509551</v>
      </c>
      <c r="V18" s="29">
        <v>18834.547798089174</v>
      </c>
      <c r="W18" s="260"/>
    </row>
    <row r="19" spans="2:23" x14ac:dyDescent="0.25">
      <c r="B19" s="257"/>
      <c r="C19" s="62">
        <v>6924.5549610299995</v>
      </c>
      <c r="D19" s="29">
        <v>25546.000049999999</v>
      </c>
      <c r="E19" s="62">
        <v>11520.309458413927</v>
      </c>
      <c r="F19" s="29">
        <v>6993.0510896195992</v>
      </c>
      <c r="G19" s="62">
        <v>9740.4585987261144</v>
      </c>
      <c r="H19" s="29">
        <v>32785.171996433121</v>
      </c>
      <c r="I19" s="63"/>
      <c r="J19" s="65">
        <v>6669.0659480399991</v>
      </c>
      <c r="K19" s="29">
        <v>21558.999960000001</v>
      </c>
      <c r="L19" s="62">
        <v>18042.553191489362</v>
      </c>
      <c r="M19" s="29">
        <v>14852.499999999998</v>
      </c>
      <c r="N19" s="62">
        <v>28007.515967388532</v>
      </c>
      <c r="O19" s="29">
        <v>19262.356655031846</v>
      </c>
      <c r="P19" s="63"/>
      <c r="Q19" s="65">
        <v>8195.3909999999996</v>
      </c>
      <c r="R19" s="29">
        <v>54393</v>
      </c>
      <c r="S19" s="62">
        <v>11530.625377176013</v>
      </c>
      <c r="T19" s="29">
        <v>18616.923099999996</v>
      </c>
      <c r="U19" s="62">
        <v>28466.547803566882</v>
      </c>
      <c r="V19" s="29">
        <v>8692.573221019109</v>
      </c>
      <c r="W19" s="260"/>
    </row>
    <row r="20" spans="2:23" x14ac:dyDescent="0.25">
      <c r="B20" s="257"/>
      <c r="C20" s="62">
        <v>7856.3519999999999</v>
      </c>
      <c r="D20" s="29">
        <v>52353.000039999999</v>
      </c>
      <c r="E20" s="62">
        <v>28787.878749194071</v>
      </c>
      <c r="F20" s="29">
        <v>6380.0480335267566</v>
      </c>
      <c r="G20" s="62">
        <v>26519.222929936303</v>
      </c>
      <c r="H20" s="29">
        <v>29719.299363057318</v>
      </c>
      <c r="I20" s="63"/>
      <c r="J20" s="65">
        <v>8327.8889999999992</v>
      </c>
      <c r="K20" s="29">
        <v>13329</v>
      </c>
      <c r="L20" s="62">
        <v>10214.055473887815</v>
      </c>
      <c r="M20" s="29">
        <v>15236.923099999996</v>
      </c>
      <c r="N20" s="62">
        <v>6391.9362783439483</v>
      </c>
      <c r="O20" s="29">
        <v>22054.85516152866</v>
      </c>
      <c r="P20" s="63"/>
      <c r="Q20" s="65">
        <v>18195.092999999997</v>
      </c>
      <c r="R20" s="29">
        <v>30028.142820000001</v>
      </c>
      <c r="S20" s="62">
        <v>11530.625377176013</v>
      </c>
      <c r="T20" s="29">
        <v>22131.6363636364</v>
      </c>
      <c r="U20" s="62">
        <v>13158.54774878981</v>
      </c>
      <c r="V20" s="29">
        <v>12686.369426751591</v>
      </c>
      <c r="W20" s="260"/>
    </row>
    <row r="21" spans="2:23" x14ac:dyDescent="0.25">
      <c r="B21" s="257"/>
      <c r="C21" s="62">
        <v>7856.3519999999999</v>
      </c>
      <c r="D21" s="29">
        <v>32459.999999999996</v>
      </c>
      <c r="E21" s="62">
        <v>23434.545490909088</v>
      </c>
      <c r="F21" s="29">
        <v>23261.674506769825</v>
      </c>
      <c r="G21" s="62">
        <v>23181.65610573248</v>
      </c>
      <c r="H21" s="29">
        <v>14569.057324840764</v>
      </c>
      <c r="I21" s="63"/>
      <c r="J21" s="65">
        <v>4966.0769999999993</v>
      </c>
      <c r="K21" s="29">
        <v>16639.999970000001</v>
      </c>
      <c r="L21" s="62">
        <v>12117.988394584139</v>
      </c>
      <c r="M21" s="29">
        <v>12440.833299999998</v>
      </c>
      <c r="N21" s="62">
        <v>9818.2420108280257</v>
      </c>
      <c r="O21" s="29">
        <v>19679.757994649677</v>
      </c>
      <c r="P21" s="63"/>
      <c r="Q21" s="65">
        <v>25774.757999999998</v>
      </c>
      <c r="R21" s="29">
        <v>25921.333319999998</v>
      </c>
      <c r="S21" s="62">
        <v>13325.596350741456</v>
      </c>
      <c r="T21" s="29">
        <v>28004.999999999996</v>
      </c>
      <c r="U21" s="62">
        <v>13074.738831592358</v>
      </c>
      <c r="V21" s="29">
        <v>4498.8407588535038</v>
      </c>
      <c r="W21" s="260"/>
    </row>
    <row r="22" spans="2:23" x14ac:dyDescent="0.25">
      <c r="B22" s="257"/>
      <c r="C22" s="62">
        <v>14703.380999999998</v>
      </c>
      <c r="D22" s="29">
        <v>24616.999960000001</v>
      </c>
      <c r="E22" s="62">
        <v>14372.018065764023</v>
      </c>
      <c r="F22" s="29">
        <v>13344.755272727272</v>
      </c>
      <c r="G22" s="62">
        <v>31661.127604203812</v>
      </c>
      <c r="H22" s="29">
        <v>7977.106436942674</v>
      </c>
      <c r="I22" s="63"/>
      <c r="J22" s="65">
        <v>9677.5499480400013</v>
      </c>
      <c r="K22" s="29">
        <v>8098.9999999999991</v>
      </c>
      <c r="L22" s="62">
        <v>8110.8962088974849</v>
      </c>
      <c r="M22" s="29">
        <v>21920.661181818199</v>
      </c>
      <c r="N22" s="62">
        <v>2673.6687733757958</v>
      </c>
      <c r="O22" s="29">
        <v>29378.722929936306</v>
      </c>
      <c r="P22" s="63"/>
      <c r="Q22" s="65">
        <v>22471.401038969998</v>
      </c>
      <c r="R22" s="29">
        <v>8524.7272599999997</v>
      </c>
      <c r="S22" s="62">
        <v>10843.97164410058</v>
      </c>
      <c r="T22" s="29">
        <v>18906.1363636364</v>
      </c>
      <c r="U22" s="62">
        <v>22941.184735286621</v>
      </c>
      <c r="V22" s="29">
        <v>7244.5414012738847</v>
      </c>
      <c r="W22" s="260"/>
    </row>
    <row r="23" spans="2:23" x14ac:dyDescent="0.25">
      <c r="B23" s="257"/>
      <c r="C23" s="62">
        <v>8281.7340000000004</v>
      </c>
      <c r="D23" s="29">
        <v>29473.999950000001</v>
      </c>
      <c r="E23" s="62">
        <v>20506.769825918764</v>
      </c>
      <c r="F23" s="29">
        <v>8033.0769</v>
      </c>
      <c r="G23" s="62">
        <v>14054.152866242039</v>
      </c>
      <c r="H23" s="29">
        <v>6978.2857518471337</v>
      </c>
      <c r="I23" s="63"/>
      <c r="J23" s="65">
        <v>13475.825999999999</v>
      </c>
      <c r="K23" s="29">
        <v>6680.9999700000008</v>
      </c>
      <c r="L23" s="62">
        <v>30890.393294648617</v>
      </c>
      <c r="M23" s="29">
        <v>24177.818181818198</v>
      </c>
      <c r="N23" s="62">
        <v>8000.4649681528654</v>
      </c>
      <c r="O23" s="29">
        <v>17046.624203821655</v>
      </c>
      <c r="P23" s="63"/>
      <c r="Q23" s="65">
        <v>9712.6229999999996</v>
      </c>
      <c r="R23" s="29">
        <v>34985</v>
      </c>
      <c r="S23" s="62">
        <v>17945.841418439719</v>
      </c>
      <c r="T23" s="29">
        <v>9605.7142545455008</v>
      </c>
      <c r="U23" s="62">
        <v>20255.46496267516</v>
      </c>
      <c r="V23" s="29">
        <v>4853.577070063694</v>
      </c>
      <c r="W23" s="260"/>
    </row>
    <row r="24" spans="2:23" x14ac:dyDescent="0.25">
      <c r="B24" s="257"/>
      <c r="C24" s="62">
        <v>19688.942987010003</v>
      </c>
      <c r="D24" s="29">
        <v>41397</v>
      </c>
      <c r="E24" s="62">
        <v>9376.5312701482908</v>
      </c>
      <c r="F24" s="29">
        <v>14435.537181818183</v>
      </c>
      <c r="G24" s="62">
        <v>17426.77708101911</v>
      </c>
      <c r="H24" s="29">
        <v>20381.452218343948</v>
      </c>
      <c r="I24" s="63"/>
      <c r="J24" s="65">
        <v>4172.3880129899999</v>
      </c>
      <c r="K24" s="29">
        <v>22854.999969999997</v>
      </c>
      <c r="L24" s="62">
        <v>17450.676943907158</v>
      </c>
      <c r="M24" s="29">
        <v>26395.727272727301</v>
      </c>
      <c r="N24" s="62">
        <v>15084.50952675159</v>
      </c>
      <c r="O24" s="29">
        <v>28871.898089171973</v>
      </c>
      <c r="P24" s="63"/>
      <c r="Q24" s="65">
        <v>10693.69275</v>
      </c>
      <c r="R24" s="29">
        <v>49458.000039999999</v>
      </c>
      <c r="S24" s="62">
        <v>16743.391360412639</v>
      </c>
      <c r="T24" s="29">
        <v>12604.363636363638</v>
      </c>
      <c r="U24" s="62">
        <v>13031.464968152864</v>
      </c>
      <c r="V24" s="29">
        <v>14346.114649681529</v>
      </c>
      <c r="W24" s="260"/>
    </row>
    <row r="25" spans="2:23" x14ac:dyDescent="0.25">
      <c r="B25" s="257"/>
      <c r="C25" s="62">
        <v>17372.970370859999</v>
      </c>
      <c r="D25" s="29">
        <v>30607</v>
      </c>
      <c r="E25" s="62">
        <v>13139.264990328822</v>
      </c>
      <c r="F25" s="29">
        <v>11313.3333</v>
      </c>
      <c r="G25" s="62">
        <v>5473.8726169426745</v>
      </c>
      <c r="H25" s="29">
        <v>12255.039088917198</v>
      </c>
      <c r="I25" s="63"/>
      <c r="J25" s="65">
        <v>6883.4009999999998</v>
      </c>
      <c r="K25" s="29">
        <v>66852.000020000007</v>
      </c>
      <c r="L25" s="62">
        <v>23122.501637653128</v>
      </c>
      <c r="M25" s="29">
        <v>25958.601418181799</v>
      </c>
      <c r="N25" s="62">
        <v>32927.592274522292</v>
      </c>
      <c r="O25" s="29">
        <v>13115.456435414011</v>
      </c>
      <c r="P25" s="63"/>
      <c r="Q25" s="65">
        <v>26008.577999999998</v>
      </c>
      <c r="R25" s="29">
        <v>38759</v>
      </c>
      <c r="S25" s="62">
        <v>11221.147620889747</v>
      </c>
      <c r="T25" s="29">
        <v>20532.5</v>
      </c>
      <c r="U25" s="62">
        <v>19265.095541401271</v>
      </c>
      <c r="V25" s="29">
        <v>28690.038216560512</v>
      </c>
      <c r="W25" s="260"/>
    </row>
    <row r="26" spans="2:23" x14ac:dyDescent="0.25">
      <c r="B26" s="257"/>
      <c r="C26" s="62">
        <v>11172.698948039999</v>
      </c>
      <c r="D26" s="29">
        <v>29949.000059999998</v>
      </c>
      <c r="E26" s="62">
        <v>11161.831102514507</v>
      </c>
      <c r="F26" s="29">
        <v>16003.636363636362</v>
      </c>
      <c r="G26" s="62">
        <v>2855.5286514649679</v>
      </c>
      <c r="H26" s="29">
        <v>9900.4076433121008</v>
      </c>
      <c r="I26" s="63"/>
      <c r="J26" s="65">
        <v>14277.308974020001</v>
      </c>
      <c r="K26" s="29">
        <v>30334.000059999998</v>
      </c>
      <c r="L26" s="62">
        <v>26091.150870406185</v>
      </c>
      <c r="M26" s="29">
        <v>13339.090909090908</v>
      </c>
      <c r="N26" s="62">
        <v>31101.324840764326</v>
      </c>
      <c r="O26" s="29">
        <v>17874.305699617831</v>
      </c>
      <c r="P26" s="63"/>
      <c r="Q26" s="65">
        <v>7862.8469220599991</v>
      </c>
      <c r="R26" s="29">
        <v>21659.000019999999</v>
      </c>
      <c r="S26" s="62">
        <v>17316.76986</v>
      </c>
      <c r="T26" s="29">
        <v>20282.73101</v>
      </c>
      <c r="U26" s="62">
        <v>16835.73248407643</v>
      </c>
      <c r="V26" s="29">
        <v>4082.2611191082797</v>
      </c>
      <c r="W26" s="260"/>
    </row>
    <row r="27" spans="2:23" x14ac:dyDescent="0.25">
      <c r="B27" s="257"/>
      <c r="C27" s="62">
        <v>22645.466999999997</v>
      </c>
      <c r="D27" s="29">
        <v>41576</v>
      </c>
      <c r="E27" s="62">
        <v>8214.0554480980009</v>
      </c>
      <c r="F27" s="29">
        <v>21791.428599999996</v>
      </c>
      <c r="G27" s="62">
        <v>21655.875</v>
      </c>
      <c r="H27" s="29">
        <v>25007.923534012734</v>
      </c>
      <c r="I27" s="63"/>
      <c r="J27" s="65">
        <v>11789.72394804</v>
      </c>
      <c r="K27" s="29">
        <v>19854.000039999999</v>
      </c>
      <c r="L27" s="62">
        <v>19266.924564796904</v>
      </c>
      <c r="M27" s="29">
        <v>17357.142899999995</v>
      </c>
      <c r="N27" s="62">
        <v>26257.936294777071</v>
      </c>
      <c r="O27" s="29">
        <v>14653.413979872612</v>
      </c>
      <c r="P27" s="63"/>
      <c r="Q27" s="65">
        <v>7092.5400519599989</v>
      </c>
      <c r="R27" s="29">
        <v>4506.9999600000001</v>
      </c>
      <c r="S27" s="62">
        <v>13306.92546</v>
      </c>
      <c r="T27" s="29">
        <v>23404.893800000002</v>
      </c>
      <c r="U27" s="62">
        <v>17378.025488662421</v>
      </c>
      <c r="V27" s="29">
        <v>4909.4862287898077</v>
      </c>
      <c r="W27" s="260"/>
    </row>
    <row r="28" spans="2:23" x14ac:dyDescent="0.25">
      <c r="B28" s="257"/>
      <c r="C28" s="62">
        <v>9075.2849999999999</v>
      </c>
      <c r="D28" s="29">
        <v>9546.9999800000005</v>
      </c>
      <c r="E28" s="62">
        <v>11631.850444874273</v>
      </c>
      <c r="F28" s="29">
        <v>12734.1667</v>
      </c>
      <c r="G28" s="62">
        <v>5995.3503184713363</v>
      </c>
      <c r="H28" s="29">
        <v>8611.503184713376</v>
      </c>
      <c r="I28" s="63"/>
      <c r="J28" s="65">
        <v>6895.0919350499998</v>
      </c>
      <c r="K28" s="29">
        <v>14973</v>
      </c>
      <c r="L28" s="62">
        <v>16489.361721470021</v>
      </c>
      <c r="M28" s="29">
        <v>22633.571399999997</v>
      </c>
      <c r="N28" s="62">
        <v>16920.636915286621</v>
      </c>
      <c r="O28" s="29">
        <v>22232.917142675164</v>
      </c>
      <c r="P28" s="63"/>
      <c r="Q28" s="65">
        <v>8651.8124203200005</v>
      </c>
      <c r="R28" s="29">
        <v>14913.000059999998</v>
      </c>
      <c r="S28" s="62">
        <v>23820.723389999999</v>
      </c>
      <c r="T28" s="29">
        <v>14080.836649999999</v>
      </c>
      <c r="U28" s="62">
        <v>13360.6350662</v>
      </c>
      <c r="V28" s="29">
        <v>16156.863928799998</v>
      </c>
      <c r="W28" s="260"/>
    </row>
    <row r="29" spans="2:23" x14ac:dyDescent="0.25">
      <c r="B29" s="257"/>
      <c r="C29" s="62">
        <v>22223.291999999998</v>
      </c>
      <c r="D29" s="29">
        <v>32148.333300000006</v>
      </c>
      <c r="E29" s="62">
        <v>11451.966499032882</v>
      </c>
      <c r="F29" s="29">
        <v>10242.499999999998</v>
      </c>
      <c r="G29" s="62">
        <v>9875.2102403821646</v>
      </c>
      <c r="H29" s="29">
        <v>8452.6496815286609</v>
      </c>
      <c r="I29" s="63"/>
      <c r="J29" s="65">
        <v>16040.051999999998</v>
      </c>
      <c r="K29" s="29">
        <v>67372.999920000002</v>
      </c>
      <c r="L29" s="62">
        <v>25034.314738878144</v>
      </c>
      <c r="M29" s="29">
        <v>9267</v>
      </c>
      <c r="N29" s="62">
        <v>10621.273885350316</v>
      </c>
      <c r="O29" s="29">
        <v>12367.566878980891</v>
      </c>
      <c r="P29" s="63"/>
      <c r="Q29" s="65">
        <v>8355.1679999999997</v>
      </c>
      <c r="R29" s="29">
        <v>61846.999920000009</v>
      </c>
      <c r="S29" s="62">
        <v>12245.106959999999</v>
      </c>
      <c r="T29" s="29">
        <v>24711.678899999999</v>
      </c>
      <c r="U29" s="62">
        <v>19091.887383000001</v>
      </c>
      <c r="V29" s="29">
        <v>19896.3849868</v>
      </c>
      <c r="W29" s="260"/>
    </row>
    <row r="30" spans="2:23" x14ac:dyDescent="0.25">
      <c r="B30" s="257"/>
      <c r="C30" s="62">
        <v>21824.931982679998</v>
      </c>
      <c r="D30" s="29">
        <v>23675.000030000003</v>
      </c>
      <c r="E30" s="62">
        <v>7225.0160928433288</v>
      </c>
      <c r="F30" s="29">
        <v>18456.666700000002</v>
      </c>
      <c r="G30" s="62">
        <v>17840.343938089169</v>
      </c>
      <c r="H30" s="29">
        <v>12282.662420382165</v>
      </c>
      <c r="I30" s="63"/>
      <c r="J30" s="65">
        <v>16173.848948039999</v>
      </c>
      <c r="K30" s="29">
        <v>46395.000050000002</v>
      </c>
      <c r="L30" s="62">
        <v>15562.862695035461</v>
      </c>
      <c r="M30" s="29">
        <v>9857.0248181818006</v>
      </c>
      <c r="N30" s="62">
        <v>24234.471337579616</v>
      </c>
      <c r="O30" s="29">
        <v>4407.636942675158</v>
      </c>
      <c r="P30" s="63"/>
      <c r="Q30" s="65">
        <v>6682.4890476299988</v>
      </c>
      <c r="R30" s="29">
        <v>44316</v>
      </c>
      <c r="S30" s="62">
        <v>19521.38177</v>
      </c>
      <c r="T30" s="29">
        <v>19973.11117</v>
      </c>
      <c r="U30" s="62">
        <v>16515.624616200002</v>
      </c>
      <c r="V30" s="29">
        <v>13641.6734944</v>
      </c>
      <c r="W30" s="260"/>
    </row>
    <row r="31" spans="2:23" x14ac:dyDescent="0.25">
      <c r="B31" s="257"/>
      <c r="C31" s="62">
        <v>8549.6160129899999</v>
      </c>
      <c r="D31" s="29">
        <v>22337.777839999999</v>
      </c>
      <c r="E31" s="62">
        <v>7596.3894326241125</v>
      </c>
      <c r="F31" s="29">
        <v>18436.363636363636</v>
      </c>
      <c r="G31" s="62">
        <v>6297.1719580891713</v>
      </c>
      <c r="H31" s="29">
        <v>13167.859872611465</v>
      </c>
      <c r="I31" s="63"/>
      <c r="J31" s="65">
        <v>30048.468051960001</v>
      </c>
      <c r="K31" s="29">
        <v>25428</v>
      </c>
      <c r="L31" s="62">
        <v>19223.726653771759</v>
      </c>
      <c r="M31" s="29">
        <v>9447.5</v>
      </c>
      <c r="N31" s="62">
        <v>31111.184658598719</v>
      </c>
      <c r="O31" s="29">
        <v>16465.987261146496</v>
      </c>
      <c r="P31" s="63"/>
      <c r="Q31" s="65">
        <v>9588.2437499999996</v>
      </c>
      <c r="R31" s="29">
        <v>29065.999929999998</v>
      </c>
      <c r="S31" s="62">
        <v>14776.493399999999</v>
      </c>
      <c r="T31" s="29">
        <v>10002.058709999999</v>
      </c>
      <c r="U31" s="62">
        <v>19648.856604799999</v>
      </c>
      <c r="V31" s="29">
        <v>11681.962047999999</v>
      </c>
      <c r="W31" s="260"/>
    </row>
    <row r="32" spans="2:23" x14ac:dyDescent="0.25">
      <c r="B32" s="257"/>
      <c r="C32" s="62">
        <v>30260.205051959998</v>
      </c>
      <c r="D32" s="29">
        <v>57450.99987</v>
      </c>
      <c r="E32" s="62">
        <v>13318.504190844615</v>
      </c>
      <c r="F32" s="29">
        <v>21834.666699999994</v>
      </c>
      <c r="G32" s="62">
        <v>21045.350318471337</v>
      </c>
      <c r="H32" s="29">
        <v>27213.79617834395</v>
      </c>
      <c r="I32" s="63"/>
      <c r="J32" s="65">
        <v>34514.43</v>
      </c>
      <c r="K32" s="29">
        <v>71785.999920000002</v>
      </c>
      <c r="L32" s="62">
        <v>14507.414609929076</v>
      </c>
      <c r="M32" s="29">
        <v>25984.5454545455</v>
      </c>
      <c r="N32" s="62">
        <v>16424.90446407643</v>
      </c>
      <c r="O32" s="29">
        <v>21554.229244585989</v>
      </c>
      <c r="P32" s="63"/>
      <c r="Q32" s="65">
        <v>10557.983349209999</v>
      </c>
      <c r="R32" s="29">
        <v>54541</v>
      </c>
      <c r="S32" s="62">
        <v>13058.67619</v>
      </c>
      <c r="T32" s="29">
        <v>17226.854149999999</v>
      </c>
      <c r="U32" s="62">
        <v>9389.9802275999991</v>
      </c>
      <c r="V32" s="29">
        <v>17056.372002</v>
      </c>
      <c r="W32" s="260"/>
    </row>
    <row r="33" spans="2:23" x14ac:dyDescent="0.25">
      <c r="B33" s="257"/>
      <c r="C33" s="62">
        <v>3665.7780519600001</v>
      </c>
      <c r="D33" s="29">
        <v>41637.999900000003</v>
      </c>
      <c r="E33" s="62">
        <v>14105.738272082524</v>
      </c>
      <c r="F33" s="29">
        <v>18914.166700000002</v>
      </c>
      <c r="G33" s="62">
        <v>17380.76433121019</v>
      </c>
      <c r="H33" s="29">
        <v>34559.401235541394</v>
      </c>
      <c r="I33" s="63"/>
      <c r="J33" s="70">
        <v>9997.1039870099994</v>
      </c>
      <c r="K33" s="30">
        <v>28266</v>
      </c>
      <c r="L33" s="73">
        <v>19769.825918762086</v>
      </c>
      <c r="M33" s="30">
        <v>11456.060636363636</v>
      </c>
      <c r="N33" s="73">
        <v>22198.955414012737</v>
      </c>
      <c r="O33" s="30">
        <v>23863.082802547771</v>
      </c>
      <c r="P33" s="63"/>
      <c r="Q33" s="70">
        <v>49787.91913368</v>
      </c>
      <c r="R33" s="30">
        <v>14446</v>
      </c>
      <c r="S33" s="73">
        <v>19641.69486</v>
      </c>
      <c r="T33" s="30">
        <v>19579.864219999999</v>
      </c>
      <c r="U33" s="73">
        <v>19177.620671199998</v>
      </c>
      <c r="V33" s="30">
        <v>19874.044181999998</v>
      </c>
      <c r="W33" s="260"/>
    </row>
    <row r="34" spans="2:23" x14ac:dyDescent="0.25">
      <c r="B34" s="257"/>
      <c r="C34" s="73">
        <v>21006.129025979997</v>
      </c>
      <c r="D34" s="30">
        <v>11359.999970000001</v>
      </c>
      <c r="E34" s="73">
        <v>27587.36303030303</v>
      </c>
      <c r="F34" s="30">
        <v>9199.2857000000004</v>
      </c>
      <c r="G34" s="73">
        <v>12727.452229299362</v>
      </c>
      <c r="H34" s="30">
        <v>21561.151170955414</v>
      </c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260"/>
    </row>
    <row r="35" spans="2:23" x14ac:dyDescent="0.25">
      <c r="B35" s="257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260"/>
    </row>
    <row r="36" spans="2:23" s="174" customFormat="1" x14ac:dyDescent="0.25">
      <c r="B36" s="299"/>
      <c r="C36" s="135" t="s">
        <v>99</v>
      </c>
      <c r="D36" s="135"/>
      <c r="E36" s="135"/>
      <c r="F36" s="135"/>
      <c r="G36" s="135"/>
      <c r="H36" s="135"/>
      <c r="I36" s="135"/>
      <c r="J36" s="135" t="s">
        <v>99</v>
      </c>
      <c r="K36" s="135"/>
      <c r="L36" s="135"/>
      <c r="M36" s="135"/>
      <c r="N36" s="135"/>
      <c r="O36" s="135"/>
      <c r="P36" s="135"/>
      <c r="Q36" s="135" t="s">
        <v>99</v>
      </c>
      <c r="R36" s="135"/>
      <c r="S36" s="135"/>
      <c r="T36" s="135"/>
      <c r="U36" s="135"/>
      <c r="V36" s="135"/>
      <c r="W36" s="300"/>
    </row>
    <row r="37" spans="2:23" x14ac:dyDescent="0.25">
      <c r="B37" s="257"/>
      <c r="C37" s="306" t="s">
        <v>19</v>
      </c>
      <c r="D37" s="76"/>
      <c r="E37" s="76"/>
      <c r="F37" s="76"/>
      <c r="G37" s="76"/>
      <c r="H37" s="77"/>
      <c r="I37" s="63"/>
      <c r="J37" s="306" t="s">
        <v>20</v>
      </c>
      <c r="K37" s="76"/>
      <c r="L37" s="76"/>
      <c r="M37" s="76"/>
      <c r="N37" s="76"/>
      <c r="O37" s="77"/>
      <c r="P37" s="63"/>
      <c r="Q37" s="306" t="s">
        <v>21</v>
      </c>
      <c r="R37" s="76"/>
      <c r="S37" s="76"/>
      <c r="T37" s="76"/>
      <c r="U37" s="76"/>
      <c r="V37" s="77"/>
      <c r="W37" s="260"/>
    </row>
    <row r="38" spans="2:23" x14ac:dyDescent="0.25">
      <c r="B38" s="257"/>
      <c r="C38" s="75" t="s">
        <v>16</v>
      </c>
      <c r="D38" s="77"/>
      <c r="E38" s="75" t="s">
        <v>17</v>
      </c>
      <c r="F38" s="77"/>
      <c r="G38" s="75" t="s">
        <v>28</v>
      </c>
      <c r="H38" s="77"/>
      <c r="I38" s="63"/>
      <c r="J38" s="75" t="s">
        <v>16</v>
      </c>
      <c r="K38" s="77"/>
      <c r="L38" s="75" t="s">
        <v>17</v>
      </c>
      <c r="M38" s="77"/>
      <c r="N38" s="75" t="s">
        <v>28</v>
      </c>
      <c r="O38" s="77"/>
      <c r="P38" s="63"/>
      <c r="Q38" s="75" t="s">
        <v>16</v>
      </c>
      <c r="R38" s="77"/>
      <c r="S38" s="75" t="s">
        <v>17</v>
      </c>
      <c r="T38" s="77"/>
      <c r="U38" s="75" t="s">
        <v>28</v>
      </c>
      <c r="V38" s="77"/>
      <c r="W38" s="260"/>
    </row>
    <row r="39" spans="2:23" x14ac:dyDescent="0.25">
      <c r="B39" s="257"/>
      <c r="C39" s="62" t="s">
        <v>39</v>
      </c>
      <c r="D39" s="29" t="s">
        <v>149</v>
      </c>
      <c r="E39" s="62" t="s">
        <v>39</v>
      </c>
      <c r="F39" s="29" t="s">
        <v>149</v>
      </c>
      <c r="G39" s="62" t="s">
        <v>39</v>
      </c>
      <c r="H39" s="29" t="s">
        <v>149</v>
      </c>
      <c r="I39" s="63"/>
      <c r="J39" s="62" t="s">
        <v>39</v>
      </c>
      <c r="K39" s="29" t="s">
        <v>149</v>
      </c>
      <c r="L39" s="62" t="s">
        <v>39</v>
      </c>
      <c r="M39" s="29" t="s">
        <v>149</v>
      </c>
      <c r="N39" s="62" t="s">
        <v>39</v>
      </c>
      <c r="O39" s="29" t="s">
        <v>149</v>
      </c>
      <c r="P39" s="63"/>
      <c r="Q39" s="62" t="s">
        <v>39</v>
      </c>
      <c r="R39" s="29" t="s">
        <v>149</v>
      </c>
      <c r="S39" s="62" t="s">
        <v>39</v>
      </c>
      <c r="T39" s="29" t="s">
        <v>149</v>
      </c>
      <c r="U39" s="62" t="s">
        <v>39</v>
      </c>
      <c r="V39" s="29" t="s">
        <v>149</v>
      </c>
      <c r="W39" s="260"/>
    </row>
    <row r="40" spans="2:23" x14ac:dyDescent="0.25">
      <c r="B40" s="257"/>
      <c r="C40" s="62">
        <f t="shared" ref="C40:D60" si="0">C14/15377.0352999884</f>
        <v>2.4749115924893994</v>
      </c>
      <c r="D40" s="29">
        <f t="shared" si="0"/>
        <v>2.9923193347962664</v>
      </c>
      <c r="E40" s="62">
        <f t="shared" ref="E40:F60" si="1">E14/16691.7093312383</f>
        <v>0.76863231796349241</v>
      </c>
      <c r="F40" s="29">
        <f t="shared" si="1"/>
        <v>0.71456140414161795</v>
      </c>
      <c r="G40" s="62">
        <f t="shared" ref="G40:H60" si="2">G14/16617.6625771382</f>
        <v>1.3518851926521138</v>
      </c>
      <c r="H40" s="29">
        <f t="shared" si="2"/>
        <v>0.44574229554310113</v>
      </c>
      <c r="I40" s="63"/>
      <c r="J40" s="62">
        <f t="shared" ref="J40:K59" si="3">J14/15377.0352999884</f>
        <v>1.3013623633949187</v>
      </c>
      <c r="K40" s="29">
        <f t="shared" si="3"/>
        <v>3.9779449501586401</v>
      </c>
      <c r="L40" s="62">
        <f t="shared" ref="L40:M59" si="4">L14/16691.7093312383</f>
        <v>1.1365900784686875</v>
      </c>
      <c r="M40" s="29">
        <f t="shared" si="4"/>
        <v>0.85937056245751653</v>
      </c>
      <c r="N40" s="62">
        <f t="shared" ref="N40:O59" si="5">N14/16617.6625771382</f>
        <v>0.96324951476836218</v>
      </c>
      <c r="O40" s="29">
        <f t="shared" si="5"/>
        <v>0.78900623972804862</v>
      </c>
      <c r="P40" s="63"/>
      <c r="Q40" s="62">
        <f t="shared" ref="Q40:R59" si="6">Q14/15377.0352999884</f>
        <v>0.59359711177400276</v>
      </c>
      <c r="R40" s="29">
        <f t="shared" si="6"/>
        <v>2.0703600777988731</v>
      </c>
      <c r="S40" s="62">
        <f t="shared" ref="S40:T59" si="7">S14/16691.7093312383</f>
        <v>0.75997994111489986</v>
      </c>
      <c r="T40" s="29">
        <f t="shared" si="7"/>
        <v>0.88642808872243473</v>
      </c>
      <c r="U40" s="62">
        <f t="shared" ref="U40:V59" si="8">U14/16617.6625771382</f>
        <v>0.57059233114230201</v>
      </c>
      <c r="V40" s="29">
        <f t="shared" si="8"/>
        <v>1.7071621534088506</v>
      </c>
      <c r="W40" s="260"/>
    </row>
    <row r="41" spans="2:23" x14ac:dyDescent="0.25">
      <c r="B41" s="257"/>
      <c r="C41" s="62">
        <f t="shared" si="0"/>
        <v>1.9708395935088254</v>
      </c>
      <c r="D41" s="29">
        <f t="shared" si="0"/>
        <v>0.37204831024900592</v>
      </c>
      <c r="E41" s="62">
        <f t="shared" si="1"/>
        <v>0.5110309848061213</v>
      </c>
      <c r="F41" s="29">
        <f t="shared" si="1"/>
        <v>0.64769920322464714</v>
      </c>
      <c r="G41" s="62">
        <f t="shared" si="2"/>
        <v>0.30326108876425051</v>
      </c>
      <c r="H41" s="29">
        <f t="shared" si="2"/>
        <v>0.3786862953354696</v>
      </c>
      <c r="I41" s="63"/>
      <c r="J41" s="62">
        <f t="shared" si="3"/>
        <v>2.2326326411617132</v>
      </c>
      <c r="K41" s="29">
        <f t="shared" si="3"/>
        <v>0.80600712414371256</v>
      </c>
      <c r="L41" s="62">
        <f t="shared" si="4"/>
        <v>1.7016597902562436</v>
      </c>
      <c r="M41" s="29">
        <f t="shared" si="4"/>
        <v>1.3139100714482057</v>
      </c>
      <c r="N41" s="62">
        <f t="shared" si="5"/>
        <v>1.0173420643074889</v>
      </c>
      <c r="O41" s="29">
        <f t="shared" si="5"/>
        <v>0.67617333911807553</v>
      </c>
      <c r="P41" s="63"/>
      <c r="Q41" s="62">
        <f t="shared" si="6"/>
        <v>0.8823583177968144</v>
      </c>
      <c r="R41" s="29">
        <f t="shared" si="6"/>
        <v>1.9360038771597579</v>
      </c>
      <c r="S41" s="62">
        <f t="shared" si="7"/>
        <v>1.7997329308444152</v>
      </c>
      <c r="T41" s="29">
        <f t="shared" si="7"/>
        <v>1.1846758960799564</v>
      </c>
      <c r="U41" s="62">
        <f t="shared" si="8"/>
        <v>0.14131307473177634</v>
      </c>
      <c r="V41" s="29">
        <f t="shared" si="8"/>
        <v>0.54695774609357339</v>
      </c>
      <c r="W41" s="260"/>
    </row>
    <row r="42" spans="2:23" x14ac:dyDescent="0.25">
      <c r="B42" s="257"/>
      <c r="C42" s="62">
        <f t="shared" si="0"/>
        <v>0.53693340835513514</v>
      </c>
      <c r="D42" s="29">
        <f t="shared" si="0"/>
        <v>2.69492780575403</v>
      </c>
      <c r="E42" s="62">
        <f t="shared" si="1"/>
        <v>0.54803534330975112</v>
      </c>
      <c r="F42" s="29">
        <f t="shared" si="1"/>
        <v>0.57661908852500199</v>
      </c>
      <c r="G42" s="62">
        <f t="shared" si="2"/>
        <v>1.2060232015888732</v>
      </c>
      <c r="H42" s="29">
        <f t="shared" si="2"/>
        <v>0.51342243838641333</v>
      </c>
      <c r="I42" s="63"/>
      <c r="J42" s="62">
        <f t="shared" si="3"/>
        <v>1.6800710602530442</v>
      </c>
      <c r="K42" s="29">
        <f t="shared" si="3"/>
        <v>3.8208925734887478</v>
      </c>
      <c r="L42" s="62">
        <f t="shared" si="4"/>
        <v>1.6424064621615655</v>
      </c>
      <c r="M42" s="29">
        <f t="shared" si="4"/>
        <v>1.7171199264990851</v>
      </c>
      <c r="N42" s="62">
        <f t="shared" si="5"/>
        <v>1.0782250225449364</v>
      </c>
      <c r="O42" s="29">
        <f t="shared" si="5"/>
        <v>0.81105859663525937</v>
      </c>
      <c r="P42" s="63"/>
      <c r="Q42" s="62">
        <f t="shared" si="6"/>
        <v>0.71095524818417033</v>
      </c>
      <c r="R42" s="29">
        <f t="shared" si="6"/>
        <v>2.2597333798164732</v>
      </c>
      <c r="S42" s="62">
        <f t="shared" si="7"/>
        <v>1.5879042146262394</v>
      </c>
      <c r="T42" s="29">
        <f t="shared" si="7"/>
        <v>0.96588203640878667</v>
      </c>
      <c r="U42" s="62">
        <f t="shared" si="8"/>
        <v>1.5769312910446451</v>
      </c>
      <c r="V42" s="29">
        <f t="shared" si="8"/>
        <v>1.4078896045880336</v>
      </c>
      <c r="W42" s="260"/>
    </row>
    <row r="43" spans="2:23" x14ac:dyDescent="0.25">
      <c r="B43" s="257"/>
      <c r="C43" s="62">
        <f t="shared" si="0"/>
        <v>1.538995103041602</v>
      </c>
      <c r="D43" s="29">
        <f t="shared" si="0"/>
        <v>3.5496439290895805</v>
      </c>
      <c r="E43" s="62">
        <f t="shared" si="1"/>
        <v>0.65112995547065644</v>
      </c>
      <c r="F43" s="29">
        <f t="shared" si="1"/>
        <v>0.5450310481587628</v>
      </c>
      <c r="G43" s="62">
        <f t="shared" si="2"/>
        <v>1.2637416956321263</v>
      </c>
      <c r="H43" s="29">
        <f t="shared" si="2"/>
        <v>0.46144659586874898</v>
      </c>
      <c r="I43" s="63"/>
      <c r="J43" s="62">
        <f t="shared" si="3"/>
        <v>0.5945464713830042</v>
      </c>
      <c r="K43" s="29">
        <f t="shared" si="3"/>
        <v>1.2443881194715365</v>
      </c>
      <c r="L43" s="62">
        <f t="shared" si="4"/>
        <v>1.5670071780848964</v>
      </c>
      <c r="M43" s="29">
        <f t="shared" si="4"/>
        <v>1.6361415992842456</v>
      </c>
      <c r="N43" s="62">
        <f t="shared" si="5"/>
        <v>0.94301013143174073</v>
      </c>
      <c r="O43" s="29">
        <f t="shared" si="5"/>
        <v>1.8654842170038299</v>
      </c>
      <c r="P43" s="63"/>
      <c r="Q43" s="62">
        <f t="shared" si="6"/>
        <v>1.5480340999163835</v>
      </c>
      <c r="R43" s="29">
        <f t="shared" si="6"/>
        <v>2.4760949856198042</v>
      </c>
      <c r="S43" s="62">
        <f t="shared" si="7"/>
        <v>1.4818739735782447</v>
      </c>
      <c r="T43" s="29">
        <f t="shared" si="7"/>
        <v>0.54324434647940278</v>
      </c>
      <c r="U43" s="62">
        <f t="shared" si="8"/>
        <v>0.3318071885504349</v>
      </c>
      <c r="V43" s="29">
        <f t="shared" si="8"/>
        <v>1.7622106310148735</v>
      </c>
      <c r="W43" s="260"/>
    </row>
    <row r="44" spans="2:23" x14ac:dyDescent="0.25">
      <c r="B44" s="257"/>
      <c r="C44" s="62">
        <f t="shared" si="0"/>
        <v>1.3348151091241547</v>
      </c>
      <c r="D44" s="29">
        <f t="shared" si="0"/>
        <v>1.3685342830692386</v>
      </c>
      <c r="E44" s="62">
        <f t="shared" si="1"/>
        <v>0.6553016369792779</v>
      </c>
      <c r="F44" s="29">
        <f t="shared" si="1"/>
        <v>0.40024966474384188</v>
      </c>
      <c r="G44" s="62">
        <f t="shared" si="2"/>
        <v>1.5979881588166673</v>
      </c>
      <c r="H44" s="29">
        <f t="shared" si="2"/>
        <v>1.3822030607380831</v>
      </c>
      <c r="I44" s="63"/>
      <c r="J44" s="62">
        <f t="shared" si="3"/>
        <v>0.59741867146568428</v>
      </c>
      <c r="K44" s="29">
        <f t="shared" si="3"/>
        <v>1.1786314348913325</v>
      </c>
      <c r="L44" s="62">
        <f t="shared" si="4"/>
        <v>1.355332967816729</v>
      </c>
      <c r="M44" s="29">
        <f t="shared" si="4"/>
        <v>1.3824609514647292</v>
      </c>
      <c r="N44" s="62">
        <f t="shared" si="5"/>
        <v>1.1466565487952471</v>
      </c>
      <c r="O44" s="29">
        <f t="shared" si="5"/>
        <v>0.42763521871464333</v>
      </c>
      <c r="P44" s="63"/>
      <c r="Q44" s="62">
        <f t="shared" si="6"/>
        <v>0.29946962617647588</v>
      </c>
      <c r="R44" s="29">
        <f t="shared" si="6"/>
        <v>3.3984444316154634</v>
      </c>
      <c r="S44" s="62">
        <f t="shared" si="7"/>
        <v>0.73043053081509846</v>
      </c>
      <c r="T44" s="29">
        <f t="shared" si="7"/>
        <v>1.1464374069720711</v>
      </c>
      <c r="U44" s="62">
        <f t="shared" si="8"/>
        <v>0.14292826834253772</v>
      </c>
      <c r="V44" s="29">
        <f t="shared" si="8"/>
        <v>1.1334053577427226</v>
      </c>
      <c r="W44" s="260"/>
    </row>
    <row r="45" spans="2:23" x14ac:dyDescent="0.25">
      <c r="B45" s="257"/>
      <c r="C45" s="62">
        <f t="shared" si="0"/>
        <v>0.45031794659632624</v>
      </c>
      <c r="D45" s="29">
        <f t="shared" si="0"/>
        <v>1.6613085391056668</v>
      </c>
      <c r="E45" s="62">
        <f t="shared" si="1"/>
        <v>0.69018152843422864</v>
      </c>
      <c r="F45" s="29">
        <f t="shared" si="1"/>
        <v>0.41895356256487176</v>
      </c>
      <c r="G45" s="62">
        <f t="shared" si="2"/>
        <v>0.58615094352238084</v>
      </c>
      <c r="H45" s="29">
        <f t="shared" si="2"/>
        <v>1.9729111627009097</v>
      </c>
      <c r="I45" s="63"/>
      <c r="J45" s="62">
        <f t="shared" si="3"/>
        <v>0.43370297446381162</v>
      </c>
      <c r="K45" s="29">
        <f t="shared" si="3"/>
        <v>1.4020257832155893</v>
      </c>
      <c r="L45" s="62">
        <f t="shared" si="4"/>
        <v>1.0809290309005666</v>
      </c>
      <c r="M45" s="29">
        <f t="shared" si="4"/>
        <v>0.88981300268653452</v>
      </c>
      <c r="N45" s="62">
        <f t="shared" si="5"/>
        <v>1.6854064666061976</v>
      </c>
      <c r="O45" s="29">
        <f t="shared" si="5"/>
        <v>1.1591495834999137</v>
      </c>
      <c r="P45" s="63"/>
      <c r="Q45" s="62">
        <f t="shared" si="6"/>
        <v>0.53296300880613712</v>
      </c>
      <c r="R45" s="29">
        <f t="shared" si="6"/>
        <v>3.5372878411770983</v>
      </c>
      <c r="S45" s="62">
        <f t="shared" si="7"/>
        <v>0.69079955493812784</v>
      </c>
      <c r="T45" s="29">
        <f t="shared" si="7"/>
        <v>1.1153395215886419</v>
      </c>
      <c r="U45" s="62">
        <f t="shared" si="8"/>
        <v>1.7130295955539394</v>
      </c>
      <c r="V45" s="29">
        <f t="shared" si="8"/>
        <v>0.52309241330835199</v>
      </c>
      <c r="W45" s="260"/>
    </row>
    <row r="46" spans="2:23" x14ac:dyDescent="0.25">
      <c r="B46" s="257"/>
      <c r="C46" s="62">
        <f t="shared" si="0"/>
        <v>0.5109146104389789</v>
      </c>
      <c r="D46" s="29">
        <f t="shared" si="0"/>
        <v>3.404622478823307</v>
      </c>
      <c r="E46" s="62">
        <f t="shared" si="1"/>
        <v>1.7246812880522644</v>
      </c>
      <c r="F46" s="29">
        <f t="shared" si="1"/>
        <v>0.38222856071346667</v>
      </c>
      <c r="G46" s="62">
        <f t="shared" si="2"/>
        <v>1.5958455532982241</v>
      </c>
      <c r="H46" s="29">
        <f t="shared" si="2"/>
        <v>1.7884163446635231</v>
      </c>
      <c r="I46" s="63"/>
      <c r="J46" s="62">
        <f t="shared" si="3"/>
        <v>0.54157962425996908</v>
      </c>
      <c r="K46" s="29">
        <f t="shared" si="3"/>
        <v>0.8668120830814543</v>
      </c>
      <c r="L46" s="62">
        <f t="shared" si="4"/>
        <v>0.61192387617080968</v>
      </c>
      <c r="M46" s="29">
        <f t="shared" si="4"/>
        <v>0.91284378355932116</v>
      </c>
      <c r="N46" s="62">
        <f t="shared" si="5"/>
        <v>0.38464713365510711</v>
      </c>
      <c r="O46" s="29">
        <f t="shared" si="5"/>
        <v>1.3271935844858649</v>
      </c>
      <c r="P46" s="63"/>
      <c r="Q46" s="62">
        <f t="shared" si="6"/>
        <v>1.1832640457041628</v>
      </c>
      <c r="R46" s="29">
        <f t="shared" si="6"/>
        <v>1.9527914343815451</v>
      </c>
      <c r="S46" s="62">
        <f t="shared" si="7"/>
        <v>0.69079955493812784</v>
      </c>
      <c r="T46" s="29">
        <f t="shared" si="7"/>
        <v>1.3259059287725166</v>
      </c>
      <c r="U46" s="62">
        <f t="shared" si="8"/>
        <v>0.79184107197438969</v>
      </c>
      <c r="V46" s="29">
        <f t="shared" si="8"/>
        <v>0.76342682780217863</v>
      </c>
      <c r="W46" s="260"/>
    </row>
    <row r="47" spans="2:23" x14ac:dyDescent="0.25">
      <c r="B47" s="257"/>
      <c r="C47" s="62">
        <f t="shared" si="0"/>
        <v>0.5109146104389789</v>
      </c>
      <c r="D47" s="29">
        <f t="shared" si="0"/>
        <v>2.1109400717851305</v>
      </c>
      <c r="E47" s="62">
        <f t="shared" si="1"/>
        <v>1.4039631906992092</v>
      </c>
      <c r="F47" s="29">
        <f t="shared" si="1"/>
        <v>1.3936064932089325</v>
      </c>
      <c r="G47" s="62">
        <f t="shared" si="2"/>
        <v>1.3950010116118687</v>
      </c>
      <c r="H47" s="29">
        <f t="shared" si="2"/>
        <v>0.87672121498508404</v>
      </c>
      <c r="I47" s="63"/>
      <c r="J47" s="62">
        <f t="shared" si="3"/>
        <v>0.32295412627450659</v>
      </c>
      <c r="K47" s="29">
        <f t="shared" si="3"/>
        <v>1.0821331710159079</v>
      </c>
      <c r="L47" s="62">
        <f t="shared" si="4"/>
        <v>0.72598846254202942</v>
      </c>
      <c r="M47" s="29">
        <f t="shared" si="4"/>
        <v>0.74533009490628699</v>
      </c>
      <c r="N47" s="62">
        <f t="shared" si="5"/>
        <v>0.59083171085297537</v>
      </c>
      <c r="O47" s="29">
        <f t="shared" si="5"/>
        <v>1.1842675167640102</v>
      </c>
      <c r="P47" s="63"/>
      <c r="Q47" s="62">
        <f t="shared" si="6"/>
        <v>1.6761851356366102</v>
      </c>
      <c r="R47" s="29">
        <f t="shared" si="6"/>
        <v>1.6857172279509272</v>
      </c>
      <c r="S47" s="62">
        <f t="shared" si="7"/>
        <v>0.79833623305450141</v>
      </c>
      <c r="T47" s="29">
        <f t="shared" si="7"/>
        <v>1.6777790365417538</v>
      </c>
      <c r="U47" s="62">
        <f t="shared" si="8"/>
        <v>0.78679770821559292</v>
      </c>
      <c r="V47" s="29">
        <f t="shared" si="8"/>
        <v>0.27072644771610649</v>
      </c>
      <c r="W47" s="260"/>
    </row>
    <row r="48" spans="2:23" x14ac:dyDescent="0.25">
      <c r="B48" s="257"/>
      <c r="C48" s="62">
        <f t="shared" si="0"/>
        <v>0.95619088550906095</v>
      </c>
      <c r="D48" s="29">
        <f t="shared" si="0"/>
        <v>1.6008937665649094</v>
      </c>
      <c r="E48" s="62">
        <f t="shared" si="1"/>
        <v>0.86102733881586302</v>
      </c>
      <c r="F48" s="29">
        <f t="shared" si="1"/>
        <v>0.79948404371940207</v>
      </c>
      <c r="G48" s="62">
        <f t="shared" si="2"/>
        <v>1.9052696164237748</v>
      </c>
      <c r="H48" s="29">
        <f t="shared" si="2"/>
        <v>0.48003781518089089</v>
      </c>
      <c r="I48" s="63"/>
      <c r="J48" s="62">
        <f t="shared" si="3"/>
        <v>0.62935083123905566</v>
      </c>
      <c r="K48" s="29">
        <f t="shared" si="3"/>
        <v>0.52669450527996831</v>
      </c>
      <c r="L48" s="62">
        <f t="shared" si="4"/>
        <v>0.48592364316565567</v>
      </c>
      <c r="M48" s="29">
        <f t="shared" si="4"/>
        <v>1.313266409497917</v>
      </c>
      <c r="N48" s="62">
        <f t="shared" si="5"/>
        <v>0.16089319186526896</v>
      </c>
      <c r="O48" s="29">
        <f t="shared" si="5"/>
        <v>1.76792149880057</v>
      </c>
      <c r="P48" s="63"/>
      <c r="Q48" s="62">
        <f t="shared" si="6"/>
        <v>1.4613610881797838</v>
      </c>
      <c r="R48" s="29">
        <f t="shared" si="6"/>
        <v>0.55438041818154837</v>
      </c>
      <c r="S48" s="62">
        <f t="shared" si="7"/>
        <v>0.64966214237904563</v>
      </c>
      <c r="T48" s="29">
        <f t="shared" si="7"/>
        <v>1.1326662829105123</v>
      </c>
      <c r="U48" s="62">
        <f t="shared" si="8"/>
        <v>1.3805301815941327</v>
      </c>
      <c r="V48" s="29">
        <f t="shared" si="8"/>
        <v>0.43595429667952129</v>
      </c>
      <c r="W48" s="260"/>
    </row>
    <row r="49" spans="2:23" x14ac:dyDescent="0.25">
      <c r="B49" s="257"/>
      <c r="C49" s="62">
        <f t="shared" si="0"/>
        <v>0.53857807037786065</v>
      </c>
      <c r="D49" s="29">
        <f t="shared" si="0"/>
        <v>1.9167543921826229</v>
      </c>
      <c r="E49" s="62">
        <f t="shared" si="1"/>
        <v>1.2285602042890018</v>
      </c>
      <c r="F49" s="29">
        <f t="shared" si="1"/>
        <v>0.48126148979638705</v>
      </c>
      <c r="G49" s="62">
        <f t="shared" si="2"/>
        <v>0.84573584287221504</v>
      </c>
      <c r="H49" s="29">
        <f t="shared" si="2"/>
        <v>0.41993184778270393</v>
      </c>
      <c r="I49" s="63"/>
      <c r="J49" s="62">
        <f t="shared" si="3"/>
        <v>0.87636047762797065</v>
      </c>
      <c r="K49" s="29">
        <f t="shared" si="3"/>
        <v>0.43447906827690258</v>
      </c>
      <c r="L49" s="62">
        <f t="shared" si="4"/>
        <v>1.8506428959218502</v>
      </c>
      <c r="M49" s="29">
        <f t="shared" si="4"/>
        <v>1.4484926439840256</v>
      </c>
      <c r="N49" s="62">
        <f t="shared" si="5"/>
        <v>0.48144345999415888</v>
      </c>
      <c r="O49" s="29">
        <f t="shared" si="5"/>
        <v>1.0258135959068997</v>
      </c>
      <c r="P49" s="63"/>
      <c r="Q49" s="62">
        <f t="shared" si="6"/>
        <v>0.63163170341472308</v>
      </c>
      <c r="R49" s="29">
        <f t="shared" si="6"/>
        <v>2.2751459769378557</v>
      </c>
      <c r="S49" s="62">
        <f t="shared" si="7"/>
        <v>1.0751350303503266</v>
      </c>
      <c r="T49" s="29">
        <f t="shared" si="7"/>
        <v>0.57547816487365622</v>
      </c>
      <c r="U49" s="62">
        <f t="shared" si="8"/>
        <v>1.2189117975317225</v>
      </c>
      <c r="V49" s="29">
        <f t="shared" si="8"/>
        <v>0.29207339164179552</v>
      </c>
      <c r="W49" s="260"/>
    </row>
    <row r="50" spans="2:23" x14ac:dyDescent="0.25">
      <c r="B50" s="257"/>
      <c r="C50" s="62">
        <f t="shared" si="0"/>
        <v>1.2804121602702476</v>
      </c>
      <c r="D50" s="29">
        <f t="shared" si="0"/>
        <v>2.6921314279633104</v>
      </c>
      <c r="E50" s="62">
        <f t="shared" si="1"/>
        <v>0.56174781648037952</v>
      </c>
      <c r="F50" s="29">
        <f t="shared" si="1"/>
        <v>0.86483276789407526</v>
      </c>
      <c r="G50" s="62">
        <f t="shared" si="2"/>
        <v>1.0486900308707707</v>
      </c>
      <c r="H50" s="29">
        <f t="shared" si="2"/>
        <v>1.2264933244211971</v>
      </c>
      <c r="I50" s="63"/>
      <c r="J50" s="62">
        <f t="shared" si="3"/>
        <v>0.27133891101837737</v>
      </c>
      <c r="K50" s="29">
        <f t="shared" si="3"/>
        <v>1.4863073098373676</v>
      </c>
      <c r="L50" s="62">
        <f t="shared" si="4"/>
        <v>1.045469735759684</v>
      </c>
      <c r="M50" s="29">
        <f t="shared" si="4"/>
        <v>1.5813675369560904</v>
      </c>
      <c r="N50" s="62">
        <f t="shared" si="5"/>
        <v>0.9077395486116171</v>
      </c>
      <c r="O50" s="29">
        <f t="shared" si="5"/>
        <v>1.7374223333245782</v>
      </c>
      <c r="P50" s="63"/>
      <c r="Q50" s="62">
        <f t="shared" si="6"/>
        <v>0.69543267225302319</v>
      </c>
      <c r="R50" s="29">
        <f t="shared" si="6"/>
        <v>3.216354718262064</v>
      </c>
      <c r="S50" s="62">
        <f t="shared" si="7"/>
        <v>1.0030962694202694</v>
      </c>
      <c r="T50" s="29">
        <f t="shared" si="7"/>
        <v>0.75512719435958231</v>
      </c>
      <c r="U50" s="62">
        <f t="shared" si="8"/>
        <v>0.78419361975016533</v>
      </c>
      <c r="V50" s="29">
        <f t="shared" si="8"/>
        <v>0.86330520812344824</v>
      </c>
      <c r="W50" s="260"/>
    </row>
    <row r="51" spans="2:23" x14ac:dyDescent="0.25">
      <c r="B51" s="257"/>
      <c r="C51" s="62">
        <f t="shared" si="0"/>
        <v>1.1297997326489264</v>
      </c>
      <c r="D51" s="29">
        <f t="shared" si="0"/>
        <v>1.9904356986176059</v>
      </c>
      <c r="E51" s="62">
        <f t="shared" si="1"/>
        <v>0.78717312466847666</v>
      </c>
      <c r="F51" s="29">
        <f t="shared" si="1"/>
        <v>0.67778159057845888</v>
      </c>
      <c r="G51" s="62">
        <f t="shared" si="2"/>
        <v>0.32940087641888771</v>
      </c>
      <c r="H51" s="29">
        <f t="shared" si="2"/>
        <v>0.73747069011842292</v>
      </c>
      <c r="I51" s="63"/>
      <c r="J51" s="62">
        <f t="shared" si="3"/>
        <v>0.44764162048878126</v>
      </c>
      <c r="K51" s="29">
        <f t="shared" si="3"/>
        <v>4.3475220493283535</v>
      </c>
      <c r="L51" s="62">
        <f t="shared" si="4"/>
        <v>1.3852686491718191</v>
      </c>
      <c r="M51" s="29">
        <f t="shared" si="4"/>
        <v>1.5551793350247622</v>
      </c>
      <c r="N51" s="62">
        <f t="shared" si="5"/>
        <v>1.9814815785116813</v>
      </c>
      <c r="O51" s="29">
        <f t="shared" si="5"/>
        <v>0.78924796881227099</v>
      </c>
      <c r="P51" s="63"/>
      <c r="Q51" s="62">
        <f t="shared" si="6"/>
        <v>1.6913909276139607</v>
      </c>
      <c r="R51" s="29">
        <f t="shared" si="6"/>
        <v>2.5205769021047404</v>
      </c>
      <c r="S51" s="62">
        <f t="shared" si="7"/>
        <v>0.67225874823314391</v>
      </c>
      <c r="T51" s="29">
        <f t="shared" si="7"/>
        <v>1.2301016985464583</v>
      </c>
      <c r="U51" s="62">
        <f t="shared" si="8"/>
        <v>1.1593144012868144</v>
      </c>
      <c r="V51" s="29">
        <f t="shared" si="8"/>
        <v>1.7264785635996076</v>
      </c>
      <c r="W51" s="260"/>
    </row>
    <row r="52" spans="2:23" x14ac:dyDescent="0.25">
      <c r="B52" s="257"/>
      <c r="C52" s="62">
        <f t="shared" si="0"/>
        <v>0.72658342327200276</v>
      </c>
      <c r="D52" s="29">
        <f t="shared" si="0"/>
        <v>1.9476446191173529</v>
      </c>
      <c r="E52" s="62">
        <f t="shared" si="1"/>
        <v>0.66870509670482314</v>
      </c>
      <c r="F52" s="29">
        <f t="shared" si="1"/>
        <v>0.95877756112645585</v>
      </c>
      <c r="G52" s="62">
        <f t="shared" si="2"/>
        <v>0.17183696191987136</v>
      </c>
      <c r="H52" s="29">
        <f t="shared" si="2"/>
        <v>0.59577618677446353</v>
      </c>
      <c r="I52" s="63"/>
      <c r="J52" s="62">
        <f t="shared" si="3"/>
        <v>0.92848255177191219</v>
      </c>
      <c r="K52" s="29">
        <f t="shared" si="3"/>
        <v>1.9726819551505408</v>
      </c>
      <c r="L52" s="62">
        <f t="shared" si="4"/>
        <v>1.5631203702772947</v>
      </c>
      <c r="M52" s="29">
        <f t="shared" si="4"/>
        <v>0.7991446917978009</v>
      </c>
      <c r="N52" s="62">
        <f t="shared" si="5"/>
        <v>1.8715824019409366</v>
      </c>
      <c r="O52" s="29">
        <f t="shared" si="5"/>
        <v>1.0756209314424559</v>
      </c>
      <c r="P52" s="63"/>
      <c r="Q52" s="62">
        <f t="shared" si="6"/>
        <v>0.5113369884808634</v>
      </c>
      <c r="R52" s="29">
        <f t="shared" si="6"/>
        <v>1.4085289912819761</v>
      </c>
      <c r="S52" s="62">
        <f t="shared" si="7"/>
        <v>1.0374473648179283</v>
      </c>
      <c r="T52" s="29">
        <f t="shared" si="7"/>
        <v>1.215138042934953</v>
      </c>
      <c r="U52" s="62">
        <f t="shared" si="8"/>
        <v>1.0131227786053523</v>
      </c>
      <c r="V52" s="29">
        <f t="shared" si="8"/>
        <v>0.24565796183179595</v>
      </c>
      <c r="W52" s="260"/>
    </row>
    <row r="53" spans="2:23" x14ac:dyDescent="0.25">
      <c r="B53" s="257"/>
      <c r="C53" s="62">
        <f t="shared" si="0"/>
        <v>1.4726809530064018</v>
      </c>
      <c r="D53" s="29">
        <f t="shared" si="0"/>
        <v>2.7037721634177014</v>
      </c>
      <c r="E53" s="62">
        <f t="shared" si="1"/>
        <v>0.49210391129478337</v>
      </c>
      <c r="F53" s="29">
        <f t="shared" si="1"/>
        <v>1.3055240878906058</v>
      </c>
      <c r="G53" s="62">
        <f t="shared" si="2"/>
        <v>1.3031841812574254</v>
      </c>
      <c r="H53" s="29">
        <f t="shared" si="2"/>
        <v>1.5049001878529813</v>
      </c>
      <c r="I53" s="63"/>
      <c r="J53" s="62">
        <f t="shared" si="3"/>
        <v>0.76670981876778899</v>
      </c>
      <c r="K53" s="29">
        <f t="shared" si="3"/>
        <v>1.2911461574140353</v>
      </c>
      <c r="L53" s="62">
        <f t="shared" si="4"/>
        <v>1.1542810974271596</v>
      </c>
      <c r="M53" s="29">
        <f t="shared" si="4"/>
        <v>1.0398661129041078</v>
      </c>
      <c r="N53" s="62">
        <f t="shared" si="5"/>
        <v>1.5801221244497712</v>
      </c>
      <c r="O53" s="29">
        <f t="shared" si="5"/>
        <v>0.88179753992791332</v>
      </c>
      <c r="P53" s="63"/>
      <c r="Q53" s="62">
        <f t="shared" si="6"/>
        <v>0.46124236002536517</v>
      </c>
      <c r="R53" s="29">
        <f t="shared" si="6"/>
        <v>0.29309940909112697</v>
      </c>
      <c r="S53" s="62">
        <f t="shared" si="7"/>
        <v>0.79721766033250263</v>
      </c>
      <c r="T53" s="29">
        <f t="shared" si="7"/>
        <v>1.4021867584404955</v>
      </c>
      <c r="U53" s="62">
        <f t="shared" si="8"/>
        <v>1.0457563094685949</v>
      </c>
      <c r="V53" s="29">
        <f t="shared" si="8"/>
        <v>0.29543783344981672</v>
      </c>
      <c r="W53" s="260"/>
    </row>
    <row r="54" spans="2:23" x14ac:dyDescent="0.25">
      <c r="B54" s="257"/>
      <c r="C54" s="62">
        <f t="shared" si="0"/>
        <v>0.59018431205700916</v>
      </c>
      <c r="D54" s="29">
        <f t="shared" si="0"/>
        <v>0.62086090028077145</v>
      </c>
      <c r="E54" s="62">
        <f t="shared" si="1"/>
        <v>0.69686394688801756</v>
      </c>
      <c r="F54" s="29">
        <f t="shared" si="1"/>
        <v>0.76290369352215981</v>
      </c>
      <c r="G54" s="62">
        <f t="shared" si="2"/>
        <v>0.36078180614399152</v>
      </c>
      <c r="H54" s="29">
        <f t="shared" si="2"/>
        <v>0.51821386700682437</v>
      </c>
      <c r="I54" s="63"/>
      <c r="J54" s="62">
        <f t="shared" si="3"/>
        <v>0.44840190586381767</v>
      </c>
      <c r="K54" s="29">
        <f t="shared" si="3"/>
        <v>0.97372475954524829</v>
      </c>
      <c r="L54" s="62">
        <f t="shared" si="4"/>
        <v>0.98787735840872881</v>
      </c>
      <c r="M54" s="29">
        <f t="shared" si="4"/>
        <v>1.3559768475983214</v>
      </c>
      <c r="N54" s="62">
        <f t="shared" si="5"/>
        <v>1.0182320670396352</v>
      </c>
      <c r="O54" s="29">
        <f t="shared" si="5"/>
        <v>1.3379088087431845</v>
      </c>
      <c r="P54" s="63"/>
      <c r="Q54" s="62">
        <f t="shared" si="6"/>
        <v>0.56264502561989482</v>
      </c>
      <c r="R54" s="29">
        <f t="shared" si="6"/>
        <v>0.96982284094849214</v>
      </c>
      <c r="S54" s="62">
        <f t="shared" si="7"/>
        <v>1.4270991015533592</v>
      </c>
      <c r="T54" s="29">
        <f t="shared" si="7"/>
        <v>0.84358266553611205</v>
      </c>
      <c r="U54" s="62">
        <f t="shared" si="8"/>
        <v>0.80400206732930879</v>
      </c>
      <c r="V54" s="29">
        <f t="shared" si="8"/>
        <v>0.97227054971183813</v>
      </c>
      <c r="W54" s="260"/>
    </row>
    <row r="55" spans="2:23" x14ac:dyDescent="0.25">
      <c r="B55" s="257"/>
      <c r="C55" s="62">
        <f t="shared" si="0"/>
        <v>1.4452260508250743</v>
      </c>
      <c r="D55" s="29">
        <f t="shared" si="0"/>
        <v>2.0906717499714822</v>
      </c>
      <c r="E55" s="62">
        <f t="shared" si="1"/>
        <v>0.6860871029907456</v>
      </c>
      <c r="F55" s="29">
        <f t="shared" si="1"/>
        <v>0.61362798720867384</v>
      </c>
      <c r="G55" s="62">
        <f t="shared" si="2"/>
        <v>0.5942598842973269</v>
      </c>
      <c r="H55" s="29">
        <f t="shared" si="2"/>
        <v>0.50865455007838589</v>
      </c>
      <c r="I55" s="63"/>
      <c r="J55" s="62">
        <f t="shared" si="3"/>
        <v>1.0431173296462484</v>
      </c>
      <c r="K55" s="29">
        <f t="shared" si="3"/>
        <v>4.3814037365220084</v>
      </c>
      <c r="L55" s="62">
        <f t="shared" si="4"/>
        <v>1.4998053370140334</v>
      </c>
      <c r="M55" s="29">
        <f t="shared" si="4"/>
        <v>0.55518580009399876</v>
      </c>
      <c r="N55" s="62">
        <f t="shared" si="5"/>
        <v>0.6391557077324802</v>
      </c>
      <c r="O55" s="29">
        <f t="shared" si="5"/>
        <v>0.74424226762165757</v>
      </c>
      <c r="P55" s="63"/>
      <c r="Q55" s="62">
        <f t="shared" si="6"/>
        <v>0.54335363332399333</v>
      </c>
      <c r="R55" s="29">
        <f t="shared" si="6"/>
        <v>4.0220366743937088</v>
      </c>
      <c r="S55" s="62">
        <f t="shared" si="7"/>
        <v>0.73360413346543563</v>
      </c>
      <c r="T55" s="29">
        <f t="shared" si="7"/>
        <v>1.4804762298222172</v>
      </c>
      <c r="U55" s="62">
        <f t="shared" si="8"/>
        <v>1.1488912652051153</v>
      </c>
      <c r="V55" s="29">
        <f t="shared" si="8"/>
        <v>1.1973034651800256</v>
      </c>
      <c r="W55" s="260"/>
    </row>
    <row r="56" spans="2:23" x14ac:dyDescent="0.25">
      <c r="B56" s="257"/>
      <c r="C56" s="62">
        <f t="shared" si="0"/>
        <v>1.4193198855891591</v>
      </c>
      <c r="D56" s="29">
        <f t="shared" si="0"/>
        <v>1.5396335878878982</v>
      </c>
      <c r="E56" s="62">
        <f t="shared" si="1"/>
        <v>0.43285058165503831</v>
      </c>
      <c r="F56" s="29">
        <f t="shared" si="1"/>
        <v>1.1057385636028665</v>
      </c>
      <c r="G56" s="62">
        <f t="shared" si="2"/>
        <v>1.073577216728006</v>
      </c>
      <c r="H56" s="29">
        <f t="shared" si="2"/>
        <v>0.73913297753921636</v>
      </c>
      <c r="I56" s="63"/>
      <c r="J56" s="62">
        <f t="shared" si="3"/>
        <v>1.0518184183431118</v>
      </c>
      <c r="K56" s="29">
        <f t="shared" si="3"/>
        <v>3.0171615753548413</v>
      </c>
      <c r="L56" s="62">
        <f t="shared" si="4"/>
        <v>0.93237081872194971</v>
      </c>
      <c r="M56" s="29">
        <f t="shared" si="4"/>
        <v>0.59053417613344827</v>
      </c>
      <c r="N56" s="62">
        <f t="shared" si="5"/>
        <v>1.4583562053378232</v>
      </c>
      <c r="O56" s="29">
        <f t="shared" si="5"/>
        <v>0.26523808160234147</v>
      </c>
      <c r="P56" s="63"/>
      <c r="Q56" s="62">
        <f t="shared" si="6"/>
        <v>0.43457590603534868</v>
      </c>
      <c r="R56" s="29">
        <f t="shared" si="6"/>
        <v>2.8819599575240247</v>
      </c>
      <c r="S56" s="62">
        <f t="shared" si="7"/>
        <v>1.1695256239255261</v>
      </c>
      <c r="T56" s="29">
        <f t="shared" si="7"/>
        <v>1.1965887239972841</v>
      </c>
      <c r="U56" s="62">
        <f t="shared" si="8"/>
        <v>0.993859668261734</v>
      </c>
      <c r="V56" s="29">
        <f t="shared" si="8"/>
        <v>0.82091409854281039</v>
      </c>
      <c r="W56" s="260"/>
    </row>
    <row r="57" spans="2:23" x14ac:dyDescent="0.25">
      <c r="B57" s="257"/>
      <c r="C57" s="62">
        <f t="shared" si="0"/>
        <v>0.55599898460247732</v>
      </c>
      <c r="D57" s="29">
        <f t="shared" si="0"/>
        <v>1.4526712987396764</v>
      </c>
      <c r="E57" s="62">
        <f t="shared" si="1"/>
        <v>0.45509955163235294</v>
      </c>
      <c r="F57" s="29">
        <f t="shared" si="1"/>
        <v>1.1045222074326588</v>
      </c>
      <c r="G57" s="62">
        <f t="shared" si="2"/>
        <v>0.37894450731912954</v>
      </c>
      <c r="H57" s="29">
        <f t="shared" si="2"/>
        <v>0.79240144704389348</v>
      </c>
      <c r="I57" s="63"/>
      <c r="J57" s="62">
        <f t="shared" si="3"/>
        <v>1.9541132257128049</v>
      </c>
      <c r="K57" s="29">
        <f t="shared" si="3"/>
        <v>1.653634754939997</v>
      </c>
      <c r="L57" s="62">
        <f t="shared" si="4"/>
        <v>1.151693111369656</v>
      </c>
      <c r="M57" s="29">
        <f t="shared" si="4"/>
        <v>0.5659995517846178</v>
      </c>
      <c r="N57" s="62">
        <f t="shared" si="5"/>
        <v>1.87217573555742</v>
      </c>
      <c r="O57" s="29">
        <f t="shared" si="5"/>
        <v>0.9908726443753666</v>
      </c>
      <c r="P57" s="63"/>
      <c r="Q57" s="62">
        <f t="shared" si="6"/>
        <v>0.62354306684899352</v>
      </c>
      <c r="R57" s="29">
        <f t="shared" si="6"/>
        <v>1.8902213178909673</v>
      </c>
      <c r="S57" s="62">
        <f t="shared" si="7"/>
        <v>0.88525944867407913</v>
      </c>
      <c r="T57" s="29">
        <f t="shared" si="7"/>
        <v>0.59922315393314973</v>
      </c>
      <c r="U57" s="62">
        <f t="shared" si="8"/>
        <v>1.182407965837023</v>
      </c>
      <c r="V57" s="29">
        <f t="shared" si="8"/>
        <v>0.70298467030324074</v>
      </c>
      <c r="W57" s="260"/>
    </row>
    <row r="58" spans="2:23" x14ac:dyDescent="0.25">
      <c r="B58" s="257"/>
      <c r="C58" s="62">
        <f t="shared" si="0"/>
        <v>1.9678829151145165</v>
      </c>
      <c r="D58" s="29">
        <f t="shared" si="0"/>
        <v>3.736155816072253</v>
      </c>
      <c r="E58" s="62">
        <f t="shared" si="1"/>
        <v>0.79791134188511303</v>
      </c>
      <c r="F58" s="29">
        <f t="shared" si="1"/>
        <v>1.3081144816688559</v>
      </c>
      <c r="G58" s="62">
        <f t="shared" si="2"/>
        <v>1.2664446772089681</v>
      </c>
      <c r="H58" s="29">
        <f t="shared" si="2"/>
        <v>1.6376428424887755</v>
      </c>
      <c r="I58" s="63"/>
      <c r="J58" s="62">
        <f t="shared" si="3"/>
        <v>2.2445438491011358</v>
      </c>
      <c r="K58" s="29">
        <f t="shared" si="3"/>
        <v>4.6683901362998208</v>
      </c>
      <c r="L58" s="62">
        <f t="shared" si="4"/>
        <v>0.8691389432943607</v>
      </c>
      <c r="M58" s="29">
        <f t="shared" si="4"/>
        <v>1.5567336417676401</v>
      </c>
      <c r="N58" s="62">
        <f t="shared" si="5"/>
        <v>0.98840040756833292</v>
      </c>
      <c r="O58" s="29">
        <f t="shared" si="5"/>
        <v>1.2970674512454772</v>
      </c>
      <c r="P58" s="63"/>
      <c r="Q58" s="62">
        <f t="shared" si="6"/>
        <v>0.68660721284927817</v>
      </c>
      <c r="R58" s="29">
        <f t="shared" si="6"/>
        <v>3.5469125833405055</v>
      </c>
      <c r="S58" s="62">
        <f t="shared" si="7"/>
        <v>0.78234505111833397</v>
      </c>
      <c r="T58" s="29">
        <f t="shared" si="7"/>
        <v>1.0320605162803898</v>
      </c>
      <c r="U58" s="62">
        <f t="shared" si="8"/>
        <v>0.56506022938017131</v>
      </c>
      <c r="V58" s="29">
        <f t="shared" si="8"/>
        <v>1.0264001885238274</v>
      </c>
      <c r="W58" s="260"/>
    </row>
    <row r="59" spans="2:23" x14ac:dyDescent="0.25">
      <c r="B59" s="257"/>
      <c r="C59" s="62">
        <f t="shared" si="0"/>
        <v>0.23839303093508313</v>
      </c>
      <c r="D59" s="29">
        <f t="shared" si="0"/>
        <v>2.7078041434964653</v>
      </c>
      <c r="E59" s="62">
        <f t="shared" si="1"/>
        <v>0.84507452125851679</v>
      </c>
      <c r="F59" s="29">
        <f t="shared" si="1"/>
        <v>1.1331473802148233</v>
      </c>
      <c r="G59" s="62">
        <f t="shared" si="2"/>
        <v>1.0459211246184426</v>
      </c>
      <c r="H59" s="29">
        <f t="shared" si="2"/>
        <v>2.0796788402170709</v>
      </c>
      <c r="I59" s="63"/>
      <c r="J59" s="73">
        <f t="shared" si="3"/>
        <v>0.65013208280906665</v>
      </c>
      <c r="K59" s="30">
        <f t="shared" si="3"/>
        <v>1.8381956891274953</v>
      </c>
      <c r="L59" s="73">
        <f t="shared" si="4"/>
        <v>1.1844099083227584</v>
      </c>
      <c r="M59" s="30">
        <f t="shared" si="4"/>
        <v>0.6863323826831671</v>
      </c>
      <c r="N59" s="73">
        <f t="shared" si="5"/>
        <v>1.3358650960065237</v>
      </c>
      <c r="O59" s="30">
        <f t="shared" si="5"/>
        <v>1.436007181622371</v>
      </c>
      <c r="P59" s="63"/>
      <c r="Q59" s="73">
        <f t="shared" si="6"/>
        <v>3.2378100305016244</v>
      </c>
      <c r="R59" s="30">
        <f t="shared" si="6"/>
        <v>0.93945287359852114</v>
      </c>
      <c r="S59" s="73">
        <f t="shared" si="7"/>
        <v>1.1767335789415434</v>
      </c>
      <c r="T59" s="30">
        <f t="shared" si="7"/>
        <v>1.1730293064327784</v>
      </c>
      <c r="U59" s="73">
        <f t="shared" si="8"/>
        <v>1.1540504317125604</v>
      </c>
      <c r="V59" s="30">
        <f t="shared" si="8"/>
        <v>1.1959590640227451</v>
      </c>
      <c r="W59" s="260"/>
    </row>
    <row r="60" spans="2:23" x14ac:dyDescent="0.25">
      <c r="B60" s="257"/>
      <c r="C60" s="73">
        <f t="shared" si="0"/>
        <v>1.3660714576102875</v>
      </c>
      <c r="D60" s="30">
        <f t="shared" si="0"/>
        <v>0.73876399113218982</v>
      </c>
      <c r="E60" s="73">
        <f t="shared" si="1"/>
        <v>1.652758413344382</v>
      </c>
      <c r="F60" s="30">
        <f t="shared" si="1"/>
        <v>0.55112903762250798</v>
      </c>
      <c r="G60" s="73">
        <f t="shared" si="2"/>
        <v>0.76589906493884374</v>
      </c>
      <c r="H60" s="30">
        <f t="shared" si="2"/>
        <v>1.2974839915583696</v>
      </c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260"/>
    </row>
    <row r="61" spans="2:23" ht="15.75" thickBot="1" x14ac:dyDescent="0.3">
      <c r="B61" s="265"/>
      <c r="C61" s="246"/>
      <c r="D61" s="246"/>
      <c r="E61" s="246"/>
      <c r="F61" s="246"/>
      <c r="G61" s="246"/>
      <c r="H61" s="246"/>
      <c r="I61" s="246"/>
      <c r="J61" s="246"/>
      <c r="K61" s="246"/>
      <c r="L61" s="246"/>
      <c r="M61" s="246"/>
      <c r="N61" s="246"/>
      <c r="O61" s="246"/>
      <c r="P61" s="246"/>
      <c r="Q61" s="246"/>
      <c r="R61" s="246"/>
      <c r="S61" s="246"/>
      <c r="T61" s="246"/>
      <c r="U61" s="246"/>
      <c r="V61" s="246"/>
      <c r="W61" s="267"/>
    </row>
  </sheetData>
  <mergeCells count="5">
    <mergeCell ref="D9:E9"/>
    <mergeCell ref="D5:E5"/>
    <mergeCell ref="F5:G5"/>
    <mergeCell ref="H5:I5"/>
    <mergeCell ref="B3:C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E1A7E-A56E-4F87-BEA3-0F5B1614C336}">
  <dimension ref="B2:S23"/>
  <sheetViews>
    <sheetView zoomScale="75" zoomScaleNormal="75" workbookViewId="0">
      <selection activeCell="S37" sqref="S37"/>
    </sheetView>
  </sheetViews>
  <sheetFormatPr defaultRowHeight="15" x14ac:dyDescent="0.25"/>
  <sheetData>
    <row r="2" spans="2:19" ht="15.75" thickBot="1" x14ac:dyDescent="0.3"/>
    <row r="3" spans="2:19" ht="21.75" thickBot="1" x14ac:dyDescent="0.4">
      <c r="B3" s="312" t="s">
        <v>208</v>
      </c>
      <c r="C3" s="313"/>
    </row>
    <row r="4" spans="2:19" x14ac:dyDescent="0.25">
      <c r="B4" s="238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40"/>
    </row>
    <row r="5" spans="2:19" x14ac:dyDescent="0.25">
      <c r="B5" s="241"/>
      <c r="C5" s="8"/>
      <c r="D5" s="247" t="s">
        <v>150</v>
      </c>
      <c r="E5" s="8"/>
      <c r="F5" s="8"/>
      <c r="G5" s="8"/>
      <c r="H5" s="8"/>
      <c r="I5" s="247" t="s">
        <v>151</v>
      </c>
      <c r="J5" s="8"/>
      <c r="K5" s="8"/>
      <c r="L5" s="8"/>
      <c r="M5" s="8"/>
      <c r="N5" s="247" t="s">
        <v>68</v>
      </c>
      <c r="O5" s="8"/>
      <c r="P5" s="8"/>
      <c r="Q5" s="8"/>
      <c r="R5" s="8"/>
      <c r="S5" s="242"/>
    </row>
    <row r="6" spans="2:19" x14ac:dyDescent="0.25">
      <c r="B6" s="241"/>
      <c r="C6" s="175"/>
      <c r="D6" s="5">
        <v>1</v>
      </c>
      <c r="E6" s="5">
        <v>2</v>
      </c>
      <c r="F6" s="5">
        <v>3</v>
      </c>
      <c r="G6" s="5">
        <v>4</v>
      </c>
      <c r="H6" s="6">
        <v>5</v>
      </c>
      <c r="I6" s="5">
        <v>1</v>
      </c>
      <c r="J6" s="5">
        <v>2</v>
      </c>
      <c r="K6" s="5">
        <v>3</v>
      </c>
      <c r="L6" s="5">
        <v>4</v>
      </c>
      <c r="M6" s="6">
        <v>5</v>
      </c>
      <c r="N6" s="5">
        <v>1</v>
      </c>
      <c r="O6" s="5">
        <v>2</v>
      </c>
      <c r="P6" s="5">
        <v>3</v>
      </c>
      <c r="Q6" s="5">
        <v>4</v>
      </c>
      <c r="R6" s="6">
        <v>5</v>
      </c>
      <c r="S6" s="242"/>
    </row>
    <row r="7" spans="2:19" x14ac:dyDescent="0.25">
      <c r="B7" s="241"/>
      <c r="C7" s="104" t="s">
        <v>19</v>
      </c>
      <c r="D7" s="8">
        <v>1</v>
      </c>
      <c r="E7" s="8">
        <v>0.71649881727166409</v>
      </c>
      <c r="F7" s="8">
        <v>0.27479706384500197</v>
      </c>
      <c r="G7" s="8">
        <v>0.17284158488067441</v>
      </c>
      <c r="H7" s="9">
        <v>0.11175670809833306</v>
      </c>
      <c r="I7" s="8">
        <v>0</v>
      </c>
      <c r="J7" s="8">
        <v>0.15538590213926579</v>
      </c>
      <c r="K7" s="8">
        <v>0.44836860849895682</v>
      </c>
      <c r="L7" s="8">
        <v>0.62304021685765132</v>
      </c>
      <c r="M7" s="9">
        <v>1</v>
      </c>
      <c r="N7" s="8">
        <v>0</v>
      </c>
      <c r="O7" s="8">
        <v>6.5362235950174541E-2</v>
      </c>
      <c r="P7" s="8">
        <v>0.30118597082660364</v>
      </c>
      <c r="Q7" s="8">
        <v>0.44361930318173964</v>
      </c>
      <c r="R7" s="9">
        <v>1</v>
      </c>
      <c r="S7" s="242"/>
    </row>
    <row r="8" spans="2:19" x14ac:dyDescent="0.25">
      <c r="B8" s="241"/>
      <c r="C8" s="104" t="s">
        <v>20</v>
      </c>
      <c r="D8" s="8">
        <v>1</v>
      </c>
      <c r="E8" s="8">
        <v>0.50302421408774134</v>
      </c>
      <c r="F8" s="8">
        <v>0.12944238135223157</v>
      </c>
      <c r="G8" s="8">
        <v>8.2390628544864661E-2</v>
      </c>
      <c r="H8" s="9">
        <v>3.3490984143246159E-2</v>
      </c>
      <c r="I8" s="8">
        <v>0</v>
      </c>
      <c r="J8" s="8">
        <v>5.4338809427032092E-2</v>
      </c>
      <c r="K8" s="8">
        <v>0.16773051138667608</v>
      </c>
      <c r="L8" s="8">
        <v>0.27582537835873144</v>
      </c>
      <c r="M8" s="9">
        <v>1</v>
      </c>
      <c r="N8" s="8">
        <v>0</v>
      </c>
      <c r="O8" s="8">
        <v>3.5036645348858496E-2</v>
      </c>
      <c r="P8" s="8">
        <v>9.6717665269625774E-2</v>
      </c>
      <c r="Q8" s="8">
        <v>0.39388941312305664</v>
      </c>
      <c r="R8" s="9">
        <v>1</v>
      </c>
      <c r="S8" s="242"/>
    </row>
    <row r="9" spans="2:19" x14ac:dyDescent="0.25">
      <c r="B9" s="241"/>
      <c r="C9" s="104" t="s">
        <v>21</v>
      </c>
      <c r="D9" s="8">
        <v>1</v>
      </c>
      <c r="E9" s="8">
        <v>0.45994784787958953</v>
      </c>
      <c r="F9" s="8">
        <v>0.38214887405609421</v>
      </c>
      <c r="G9" s="8">
        <v>0.2152270904728934</v>
      </c>
      <c r="H9" s="9">
        <v>0.11036012856186521</v>
      </c>
      <c r="I9" s="8">
        <v>0</v>
      </c>
      <c r="J9" s="8">
        <v>7.0194827644481914E-2</v>
      </c>
      <c r="K9" s="8">
        <v>0.28370641615378878</v>
      </c>
      <c r="L9" s="8">
        <v>0.49593204736120067</v>
      </c>
      <c r="M9" s="9">
        <v>1</v>
      </c>
      <c r="N9" s="8">
        <v>0</v>
      </c>
      <c r="O9" s="8">
        <v>0.28498343111838526</v>
      </c>
      <c r="P9" s="8">
        <v>0.38750860318910813</v>
      </c>
      <c r="Q9" s="8">
        <v>0.62060963974718719</v>
      </c>
      <c r="R9" s="9">
        <v>1</v>
      </c>
      <c r="S9" s="242"/>
    </row>
    <row r="10" spans="2:19" x14ac:dyDescent="0.25">
      <c r="B10" s="241"/>
      <c r="C10" s="4" t="s">
        <v>155</v>
      </c>
      <c r="D10" s="153">
        <f>AVERAGE(D7:D9)</f>
        <v>1</v>
      </c>
      <c r="E10" s="153">
        <f t="shared" ref="E10:H10" si="0">AVERAGE(E7:E9)</f>
        <v>0.55982362641299832</v>
      </c>
      <c r="F10" s="153">
        <f t="shared" si="0"/>
        <v>0.26212943975110925</v>
      </c>
      <c r="G10" s="153">
        <f t="shared" si="0"/>
        <v>0.15681976796614416</v>
      </c>
      <c r="H10" s="154">
        <f t="shared" si="0"/>
        <v>8.5202606934481465E-2</v>
      </c>
      <c r="I10" s="153">
        <f t="shared" ref="I10:N10" si="1">AVERAGE(I7:I9)</f>
        <v>0</v>
      </c>
      <c r="J10" s="153">
        <f t="shared" si="1"/>
        <v>9.330651307025993E-2</v>
      </c>
      <c r="K10" s="153">
        <f t="shared" si="1"/>
        <v>0.29993517867980724</v>
      </c>
      <c r="L10" s="153">
        <f t="shared" si="1"/>
        <v>0.46493254752586116</v>
      </c>
      <c r="M10" s="154">
        <f t="shared" si="1"/>
        <v>1</v>
      </c>
      <c r="N10" s="153">
        <f t="shared" si="1"/>
        <v>0</v>
      </c>
      <c r="O10" s="153">
        <f t="shared" ref="O10:R10" si="2">AVERAGE(O7:O9)</f>
        <v>0.12846077080580609</v>
      </c>
      <c r="P10" s="153">
        <f t="shared" si="2"/>
        <v>0.26180407976177916</v>
      </c>
      <c r="Q10" s="153">
        <f t="shared" si="2"/>
        <v>0.48603945201732784</v>
      </c>
      <c r="R10" s="154">
        <f t="shared" si="2"/>
        <v>1</v>
      </c>
      <c r="S10" s="242"/>
    </row>
    <row r="11" spans="2:19" x14ac:dyDescent="0.25">
      <c r="B11" s="241"/>
      <c r="C11" s="10" t="s">
        <v>156</v>
      </c>
      <c r="D11" s="156">
        <f>STDEV(D7:D9)</f>
        <v>0</v>
      </c>
      <c r="E11" s="156">
        <f t="shared" ref="E11:H11" si="3">STDEV(E7:E9)</f>
        <v>0.13738351394681317</v>
      </c>
      <c r="F11" s="156">
        <f t="shared" si="3"/>
        <v>0.12682860240817123</v>
      </c>
      <c r="G11" s="156">
        <f t="shared" si="3"/>
        <v>6.7852084472926885E-2</v>
      </c>
      <c r="H11" s="157">
        <f t="shared" si="3"/>
        <v>4.4789022733005439E-2</v>
      </c>
      <c r="I11" s="156">
        <f t="shared" ref="I11:N11" si="4">STDEV(I7:I9)</f>
        <v>0</v>
      </c>
      <c r="J11" s="156">
        <f t="shared" si="4"/>
        <v>5.4343732286380356E-2</v>
      </c>
      <c r="K11" s="156">
        <f t="shared" si="4"/>
        <v>0.14102115067444629</v>
      </c>
      <c r="L11" s="156">
        <f t="shared" si="4"/>
        <v>0.17567089332325003</v>
      </c>
      <c r="M11" s="157">
        <f t="shared" si="4"/>
        <v>0</v>
      </c>
      <c r="N11" s="156">
        <f t="shared" si="4"/>
        <v>0</v>
      </c>
      <c r="O11" s="156">
        <f t="shared" ref="O11:R11" si="5">STDEV(O7:O9)</f>
        <v>0.13639801228326218</v>
      </c>
      <c r="P11" s="156">
        <f t="shared" si="5"/>
        <v>0.14934203159828896</v>
      </c>
      <c r="Q11" s="156">
        <f t="shared" si="5"/>
        <v>0.11916424405227163</v>
      </c>
      <c r="R11" s="157">
        <f t="shared" si="5"/>
        <v>0</v>
      </c>
      <c r="S11" s="242"/>
    </row>
    <row r="12" spans="2:19" x14ac:dyDescent="0.25">
      <c r="B12" s="241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242"/>
    </row>
    <row r="13" spans="2:19" x14ac:dyDescent="0.25">
      <c r="B13" s="241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242"/>
    </row>
    <row r="14" spans="2:19" x14ac:dyDescent="0.25">
      <c r="B14" s="241"/>
      <c r="C14" s="169" t="s">
        <v>155</v>
      </c>
      <c r="D14" s="4" t="s">
        <v>152</v>
      </c>
      <c r="E14" s="5"/>
      <c r="F14" s="5"/>
      <c r="G14" s="5"/>
      <c r="H14" s="6"/>
      <c r="I14" s="4" t="s">
        <v>153</v>
      </c>
      <c r="J14" s="5"/>
      <c r="K14" s="5"/>
      <c r="L14" s="5"/>
      <c r="M14" s="6"/>
      <c r="N14" s="8"/>
      <c r="O14" s="8"/>
      <c r="P14" s="8"/>
      <c r="Q14" s="8"/>
      <c r="R14" s="8"/>
      <c r="S14" s="242"/>
    </row>
    <row r="15" spans="2:19" x14ac:dyDescent="0.25">
      <c r="B15" s="241"/>
      <c r="C15" s="10"/>
      <c r="D15" s="10">
        <v>1</v>
      </c>
      <c r="E15" s="11">
        <v>2</v>
      </c>
      <c r="F15" s="11">
        <v>3</v>
      </c>
      <c r="G15" s="11">
        <v>4</v>
      </c>
      <c r="H15" s="12">
        <v>5</v>
      </c>
      <c r="I15" s="10">
        <v>1</v>
      </c>
      <c r="J15" s="11">
        <v>2</v>
      </c>
      <c r="K15" s="11">
        <v>3</v>
      </c>
      <c r="L15" s="11">
        <v>4</v>
      </c>
      <c r="M15" s="12">
        <v>5</v>
      </c>
      <c r="N15" s="8"/>
      <c r="O15" s="8"/>
      <c r="P15" s="8"/>
      <c r="Q15" s="8"/>
      <c r="R15" s="8"/>
      <c r="S15" s="242"/>
    </row>
    <row r="16" spans="2:19" x14ac:dyDescent="0.25">
      <c r="B16" s="241"/>
      <c r="C16" s="7" t="s">
        <v>150</v>
      </c>
      <c r="D16" s="7">
        <v>1</v>
      </c>
      <c r="E16" s="8">
        <v>0.55982362641299832</v>
      </c>
      <c r="F16" s="8">
        <v>0.26212943975110925</v>
      </c>
      <c r="G16" s="8">
        <v>0.15681976796614416</v>
      </c>
      <c r="H16" s="9">
        <v>8.5202606934481465E-2</v>
      </c>
      <c r="I16" s="7"/>
      <c r="J16" s="8"/>
      <c r="K16" s="8"/>
      <c r="L16" s="8"/>
      <c r="M16" s="9"/>
      <c r="N16" s="8"/>
      <c r="O16" s="8"/>
      <c r="P16" s="8"/>
      <c r="Q16" s="8"/>
      <c r="R16" s="8"/>
      <c r="S16" s="242"/>
    </row>
    <row r="17" spans="2:19" x14ac:dyDescent="0.25">
      <c r="B17" s="241"/>
      <c r="C17" s="10" t="s">
        <v>151</v>
      </c>
      <c r="D17" s="10">
        <v>0</v>
      </c>
      <c r="E17" s="11">
        <v>9.330651307025993E-2</v>
      </c>
      <c r="F17" s="11">
        <v>0.29993517867980724</v>
      </c>
      <c r="G17" s="11">
        <v>0.46493254752586116</v>
      </c>
      <c r="H17" s="12">
        <v>1</v>
      </c>
      <c r="I17" s="10">
        <v>0</v>
      </c>
      <c r="J17" s="11">
        <v>0.12846077080580609</v>
      </c>
      <c r="K17" s="11">
        <v>0.26180407976177916</v>
      </c>
      <c r="L17" s="11">
        <v>0.48603945201732784</v>
      </c>
      <c r="M17" s="12">
        <v>1</v>
      </c>
      <c r="N17" s="8"/>
      <c r="O17" s="8"/>
      <c r="P17" s="8"/>
      <c r="Q17" s="8"/>
      <c r="R17" s="8"/>
      <c r="S17" s="242"/>
    </row>
    <row r="18" spans="2:19" x14ac:dyDescent="0.25">
      <c r="B18" s="241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242"/>
    </row>
    <row r="19" spans="2:19" x14ac:dyDescent="0.25">
      <c r="B19" s="241"/>
      <c r="C19" s="169" t="s">
        <v>156</v>
      </c>
      <c r="D19" s="4" t="s">
        <v>152</v>
      </c>
      <c r="E19" s="5"/>
      <c r="F19" s="5"/>
      <c r="G19" s="5"/>
      <c r="H19" s="6"/>
      <c r="I19" s="4" t="s">
        <v>153</v>
      </c>
      <c r="J19" s="5"/>
      <c r="K19" s="5"/>
      <c r="L19" s="5"/>
      <c r="M19" s="6"/>
      <c r="N19" s="8"/>
      <c r="O19" s="8"/>
      <c r="P19" s="8"/>
      <c r="Q19" s="8"/>
      <c r="R19" s="8"/>
      <c r="S19" s="242"/>
    </row>
    <row r="20" spans="2:19" x14ac:dyDescent="0.25">
      <c r="B20" s="241"/>
      <c r="C20" s="10"/>
      <c r="D20" s="10">
        <v>1</v>
      </c>
      <c r="E20" s="11">
        <v>2</v>
      </c>
      <c r="F20" s="11">
        <v>3</v>
      </c>
      <c r="G20" s="11">
        <v>4</v>
      </c>
      <c r="H20" s="12">
        <v>5</v>
      </c>
      <c r="I20" s="10">
        <v>1</v>
      </c>
      <c r="J20" s="11">
        <v>2</v>
      </c>
      <c r="K20" s="11">
        <v>3</v>
      </c>
      <c r="L20" s="11">
        <v>4</v>
      </c>
      <c r="M20" s="12">
        <v>5</v>
      </c>
      <c r="N20" s="8"/>
      <c r="O20" s="8"/>
      <c r="P20" s="8"/>
      <c r="Q20" s="8"/>
      <c r="R20" s="8"/>
      <c r="S20" s="242"/>
    </row>
    <row r="21" spans="2:19" x14ac:dyDescent="0.25">
      <c r="B21" s="241"/>
      <c r="C21" s="7" t="s">
        <v>150</v>
      </c>
      <c r="D21" s="7">
        <v>0</v>
      </c>
      <c r="E21" s="8">
        <v>0.13738351394681317</v>
      </c>
      <c r="F21" s="8">
        <v>0.12682860240817123</v>
      </c>
      <c r="G21" s="8">
        <v>6.7852084472926885E-2</v>
      </c>
      <c r="H21" s="9">
        <v>4.4789022733005439E-2</v>
      </c>
      <c r="I21" s="7"/>
      <c r="J21" s="8"/>
      <c r="K21" s="8"/>
      <c r="L21" s="8"/>
      <c r="M21" s="9"/>
      <c r="N21" s="8"/>
      <c r="O21" s="8"/>
      <c r="P21" s="8"/>
      <c r="Q21" s="8"/>
      <c r="R21" s="8"/>
      <c r="S21" s="242"/>
    </row>
    <row r="22" spans="2:19" x14ac:dyDescent="0.25">
      <c r="B22" s="241"/>
      <c r="C22" s="10" t="s">
        <v>151</v>
      </c>
      <c r="D22" s="10">
        <v>0</v>
      </c>
      <c r="E22" s="11">
        <v>5.4343732286380356E-2</v>
      </c>
      <c r="F22" s="11">
        <v>0.14102115067444629</v>
      </c>
      <c r="G22" s="11">
        <v>0.17567089332325003</v>
      </c>
      <c r="H22" s="12">
        <v>0</v>
      </c>
      <c r="I22" s="10">
        <v>0</v>
      </c>
      <c r="J22" s="11">
        <v>0.13639801228326218</v>
      </c>
      <c r="K22" s="11">
        <v>0.14934203159828896</v>
      </c>
      <c r="L22" s="11">
        <v>0.11916424405227163</v>
      </c>
      <c r="M22" s="12">
        <v>0</v>
      </c>
      <c r="N22" s="8"/>
      <c r="O22" s="8"/>
      <c r="P22" s="8"/>
      <c r="Q22" s="8"/>
      <c r="R22" s="8"/>
      <c r="S22" s="242"/>
    </row>
    <row r="23" spans="2:19" ht="15.75" thickBot="1" x14ac:dyDescent="0.3">
      <c r="B23" s="243"/>
      <c r="C23" s="244"/>
      <c r="D23" s="244"/>
      <c r="E23" s="244"/>
      <c r="F23" s="244"/>
      <c r="G23" s="244"/>
      <c r="H23" s="244"/>
      <c r="I23" s="244"/>
      <c r="J23" s="244"/>
      <c r="K23" s="244"/>
      <c r="L23" s="244"/>
      <c r="M23" s="244"/>
      <c r="N23" s="244"/>
      <c r="O23" s="244"/>
      <c r="P23" s="244"/>
      <c r="Q23" s="244"/>
      <c r="R23" s="244"/>
      <c r="S23" s="245"/>
    </row>
  </sheetData>
  <mergeCells count="1">
    <mergeCell ref="B3:C3"/>
  </mergeCells>
  <pageMargins left="0.7" right="0.7" top="0.75" bottom="0.75" header="0.3" footer="0.3"/>
  <ignoredErrors>
    <ignoredError sqref="D10:H11 I10:M11 N10:R11" formulaRange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25887-CD3C-45A5-8CC9-4ABF936AB552}">
  <dimension ref="B2:U92"/>
  <sheetViews>
    <sheetView zoomScale="75" zoomScaleNormal="75" workbookViewId="0">
      <selection activeCell="Z29" sqref="Z29"/>
    </sheetView>
  </sheetViews>
  <sheetFormatPr defaultRowHeight="15" x14ac:dyDescent="0.25"/>
  <sheetData>
    <row r="2" spans="2:21" ht="15.75" thickBot="1" x14ac:dyDescent="0.3"/>
    <row r="3" spans="2:21" ht="21.75" thickBot="1" x14ac:dyDescent="0.4">
      <c r="B3" s="312" t="s">
        <v>209</v>
      </c>
      <c r="C3" s="313"/>
    </row>
    <row r="4" spans="2:21" x14ac:dyDescent="0.25">
      <c r="B4" s="238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40"/>
    </row>
    <row r="5" spans="2:21" x14ac:dyDescent="0.25">
      <c r="B5" s="241"/>
      <c r="C5" s="99"/>
      <c r="D5" s="322" t="s">
        <v>157</v>
      </c>
      <c r="E5" s="323"/>
      <c r="F5" s="322" t="s">
        <v>154</v>
      </c>
      <c r="G5" s="323"/>
      <c r="H5" s="322" t="s">
        <v>7</v>
      </c>
      <c r="I5" s="323"/>
      <c r="J5" s="8"/>
      <c r="K5" s="175"/>
      <c r="L5" s="147" t="s">
        <v>158</v>
      </c>
      <c r="M5" s="147" t="s">
        <v>68</v>
      </c>
      <c r="N5" s="31" t="s">
        <v>68</v>
      </c>
      <c r="O5" s="8"/>
      <c r="P5" s="8"/>
      <c r="Q5" s="8"/>
      <c r="R5" s="8"/>
      <c r="S5" s="8"/>
      <c r="T5" s="8"/>
      <c r="U5" s="242"/>
    </row>
    <row r="6" spans="2:21" x14ac:dyDescent="0.25">
      <c r="B6" s="241"/>
      <c r="C6" s="101"/>
      <c r="D6" s="70" t="s">
        <v>11</v>
      </c>
      <c r="E6" s="72" t="s">
        <v>68</v>
      </c>
      <c r="F6" s="70" t="s">
        <v>11</v>
      </c>
      <c r="G6" s="72" t="s">
        <v>68</v>
      </c>
      <c r="H6" s="70" t="s">
        <v>11</v>
      </c>
      <c r="I6" s="72" t="s">
        <v>68</v>
      </c>
      <c r="J6" s="8"/>
      <c r="K6" s="23"/>
      <c r="L6" s="8" t="s">
        <v>157</v>
      </c>
      <c r="M6" s="8" t="s">
        <v>157</v>
      </c>
      <c r="N6" s="9" t="s">
        <v>157</v>
      </c>
      <c r="O6" s="8"/>
      <c r="P6" s="8"/>
      <c r="Q6" s="8"/>
      <c r="R6" s="8"/>
      <c r="S6" s="8"/>
      <c r="T6" s="8"/>
      <c r="U6" s="242"/>
    </row>
    <row r="7" spans="2:21" x14ac:dyDescent="0.25">
      <c r="B7" s="241"/>
      <c r="C7" s="93" t="s">
        <v>155</v>
      </c>
      <c r="D7" s="46">
        <v>1</v>
      </c>
      <c r="E7" s="47">
        <v>1</v>
      </c>
      <c r="F7" s="46">
        <v>0.1449</v>
      </c>
      <c r="G7" s="47">
        <v>0.22670000000000001</v>
      </c>
      <c r="H7" s="46">
        <v>2.16</v>
      </c>
      <c r="I7" s="47">
        <v>0.15920000000000001</v>
      </c>
      <c r="J7" s="8"/>
      <c r="K7" s="23"/>
      <c r="L7" s="8" t="s">
        <v>154</v>
      </c>
      <c r="M7" s="8" t="s">
        <v>154</v>
      </c>
      <c r="N7" s="9" t="s">
        <v>7</v>
      </c>
      <c r="O7" s="8"/>
      <c r="P7" s="8"/>
      <c r="Q7" s="8"/>
      <c r="R7" s="8"/>
      <c r="S7" s="8"/>
      <c r="T7" s="8"/>
      <c r="U7" s="242"/>
    </row>
    <row r="8" spans="2:21" x14ac:dyDescent="0.25">
      <c r="B8" s="241"/>
      <c r="C8" s="94" t="s">
        <v>156</v>
      </c>
      <c r="D8" s="48">
        <v>0.32629999999999998</v>
      </c>
      <c r="E8" s="50">
        <v>0.46060000000000001</v>
      </c>
      <c r="F8" s="48">
        <v>7.9219999999999999E-2</v>
      </c>
      <c r="G8" s="50">
        <v>0.1016</v>
      </c>
      <c r="H8" s="48">
        <v>0.55130000000000001</v>
      </c>
      <c r="I8" s="50">
        <v>9.2050000000000007E-2</v>
      </c>
      <c r="J8" s="8"/>
      <c r="K8" s="169" t="s">
        <v>63</v>
      </c>
      <c r="L8" s="195" t="s">
        <v>64</v>
      </c>
      <c r="M8" s="193" t="s">
        <v>64</v>
      </c>
      <c r="N8" s="194" t="s">
        <v>64</v>
      </c>
      <c r="O8" s="8"/>
      <c r="P8" s="8"/>
      <c r="Q8" s="8"/>
      <c r="R8" s="8"/>
      <c r="S8" s="8"/>
      <c r="T8" s="8"/>
      <c r="U8" s="242"/>
    </row>
    <row r="9" spans="2:21" x14ac:dyDescent="0.25">
      <c r="B9" s="241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242"/>
    </row>
    <row r="10" spans="2:21" x14ac:dyDescent="0.25">
      <c r="B10" s="241"/>
      <c r="C10" s="199" t="s">
        <v>19</v>
      </c>
      <c r="D10" s="5"/>
      <c r="E10" s="5"/>
      <c r="F10" s="5"/>
      <c r="G10" s="5"/>
      <c r="H10" s="6"/>
      <c r="I10" s="199" t="s">
        <v>20</v>
      </c>
      <c r="J10" s="5"/>
      <c r="K10" s="5"/>
      <c r="L10" s="5"/>
      <c r="M10" s="5"/>
      <c r="N10" s="6"/>
      <c r="O10" s="199" t="s">
        <v>21</v>
      </c>
      <c r="P10" s="5"/>
      <c r="Q10" s="5"/>
      <c r="R10" s="5"/>
      <c r="S10" s="5"/>
      <c r="T10" s="6"/>
      <c r="U10" s="242"/>
    </row>
    <row r="11" spans="2:21" x14ac:dyDescent="0.25">
      <c r="B11" s="241"/>
      <c r="C11" s="320" t="s">
        <v>157</v>
      </c>
      <c r="D11" s="321"/>
      <c r="E11" s="320" t="s">
        <v>154</v>
      </c>
      <c r="F11" s="321"/>
      <c r="G11" s="320" t="s">
        <v>7</v>
      </c>
      <c r="H11" s="321"/>
      <c r="I11" s="320" t="s">
        <v>157</v>
      </c>
      <c r="J11" s="321"/>
      <c r="K11" s="320" t="s">
        <v>154</v>
      </c>
      <c r="L11" s="321"/>
      <c r="M11" s="320" t="s">
        <v>7</v>
      </c>
      <c r="N11" s="321"/>
      <c r="O11" s="320" t="s">
        <v>157</v>
      </c>
      <c r="P11" s="321"/>
      <c r="Q11" s="320" t="s">
        <v>154</v>
      </c>
      <c r="R11" s="321"/>
      <c r="S11" s="320" t="s">
        <v>7</v>
      </c>
      <c r="T11" s="321"/>
      <c r="U11" s="242"/>
    </row>
    <row r="12" spans="2:21" x14ac:dyDescent="0.25">
      <c r="B12" s="241"/>
      <c r="C12" s="62" t="s">
        <v>11</v>
      </c>
      <c r="D12" s="29" t="s">
        <v>68</v>
      </c>
      <c r="E12" s="62" t="s">
        <v>11</v>
      </c>
      <c r="F12" s="29" t="s">
        <v>68</v>
      </c>
      <c r="G12" s="62" t="s">
        <v>11</v>
      </c>
      <c r="H12" s="29" t="s">
        <v>68</v>
      </c>
      <c r="I12" s="62" t="s">
        <v>11</v>
      </c>
      <c r="J12" s="29" t="s">
        <v>68</v>
      </c>
      <c r="K12" s="62" t="s">
        <v>11</v>
      </c>
      <c r="L12" s="29" t="s">
        <v>68</v>
      </c>
      <c r="M12" s="62" t="s">
        <v>11</v>
      </c>
      <c r="N12" s="29" t="s">
        <v>68</v>
      </c>
      <c r="O12" s="62" t="s">
        <v>11</v>
      </c>
      <c r="P12" s="29" t="s">
        <v>68</v>
      </c>
      <c r="Q12" s="62" t="s">
        <v>11</v>
      </c>
      <c r="R12" s="29" t="s">
        <v>68</v>
      </c>
      <c r="S12" s="62" t="s">
        <v>11</v>
      </c>
      <c r="T12" s="29" t="s">
        <v>68</v>
      </c>
      <c r="U12" s="242"/>
    </row>
    <row r="13" spans="2:21" x14ac:dyDescent="0.25">
      <c r="B13" s="241"/>
      <c r="C13" s="7">
        <v>0.59398643214715163</v>
      </c>
      <c r="D13" s="9">
        <v>0.56306313693886434</v>
      </c>
      <c r="E13" s="7">
        <v>0.15236921052660413</v>
      </c>
      <c r="F13" s="9">
        <v>0.22713094063015593</v>
      </c>
      <c r="G13" s="7">
        <v>1.4902499508973097</v>
      </c>
      <c r="H13" s="9">
        <v>9.0598667815166692E-2</v>
      </c>
      <c r="I13" s="7">
        <v>0.92812901918339397</v>
      </c>
      <c r="J13" s="9">
        <v>0.56971626873678094</v>
      </c>
      <c r="K13" s="7">
        <v>0.11340575329654842</v>
      </c>
      <c r="L13" s="9">
        <v>0.23630118290421559</v>
      </c>
      <c r="M13" s="62">
        <v>2.3040906115654529</v>
      </c>
      <c r="N13" s="29">
        <v>0.40807737824230073</v>
      </c>
      <c r="O13" s="7">
        <v>0.83883183827363494</v>
      </c>
      <c r="P13" s="9">
        <v>0.75916029391126616</v>
      </c>
      <c r="Q13" s="7">
        <v>0.11567723351836355</v>
      </c>
      <c r="R13" s="9">
        <v>0.2131344002665474</v>
      </c>
      <c r="S13" s="7">
        <v>2.2838862176909496</v>
      </c>
      <c r="T13" s="9">
        <v>4.4099625520989817E-2</v>
      </c>
      <c r="U13" s="242"/>
    </row>
    <row r="14" spans="2:21" x14ac:dyDescent="0.25">
      <c r="B14" s="241"/>
      <c r="C14" s="7">
        <v>0.84988575004598754</v>
      </c>
      <c r="D14" s="9">
        <v>0.93849407149694997</v>
      </c>
      <c r="E14" s="7">
        <v>0.27514213762149364</v>
      </c>
      <c r="F14" s="9">
        <v>0.26226001415068328</v>
      </c>
      <c r="G14" s="7">
        <v>1.8331559939382018</v>
      </c>
      <c r="H14" s="9">
        <v>0.23588749035711437</v>
      </c>
      <c r="I14" s="7">
        <v>1.2656930349397553</v>
      </c>
      <c r="J14" s="9">
        <v>1.9458533980171071</v>
      </c>
      <c r="K14" s="7">
        <v>0.15977643764832949</v>
      </c>
      <c r="L14" s="9">
        <v>0.38432216547192483</v>
      </c>
      <c r="M14" s="7">
        <v>2.1226269762403245</v>
      </c>
      <c r="N14" s="9">
        <v>6.3460436725326808E-2</v>
      </c>
      <c r="O14" s="7">
        <v>0.64298033478847194</v>
      </c>
      <c r="P14" s="9">
        <v>0.62580056004051554</v>
      </c>
      <c r="Q14" s="7">
        <v>6.7303117683411517E-2</v>
      </c>
      <c r="R14" s="9">
        <v>0.24300300216725534</v>
      </c>
      <c r="S14" s="7">
        <v>2.0885520250666527</v>
      </c>
      <c r="T14" s="9">
        <v>9.3087729936616251E-2</v>
      </c>
      <c r="U14" s="242"/>
    </row>
    <row r="15" spans="2:21" x14ac:dyDescent="0.25">
      <c r="B15" s="241"/>
      <c r="C15" s="7">
        <v>1.0088856523201941</v>
      </c>
      <c r="D15" s="9">
        <v>1.2831326406883621</v>
      </c>
      <c r="E15" s="7">
        <v>0.17387991709643927</v>
      </c>
      <c r="F15" s="9">
        <v>0.31697905579232333</v>
      </c>
      <c r="G15" s="7">
        <v>1.6123527487597269</v>
      </c>
      <c r="H15" s="9">
        <v>0.17300622319772926</v>
      </c>
      <c r="I15" s="7">
        <v>0.87889713402904468</v>
      </c>
      <c r="J15" s="9">
        <v>0.83113304122656284</v>
      </c>
      <c r="K15" s="7">
        <v>0.11811697153438722</v>
      </c>
      <c r="L15" s="9">
        <v>0.15546565920063762</v>
      </c>
      <c r="M15" s="7">
        <v>1.2831823476253275</v>
      </c>
      <c r="N15" s="9">
        <v>3.9383530484035929E-2</v>
      </c>
      <c r="O15" s="7">
        <v>2.0806380951916936</v>
      </c>
      <c r="P15" s="9">
        <v>0.82886668104276096</v>
      </c>
      <c r="Q15" s="7">
        <v>0.16733237634038189</v>
      </c>
      <c r="R15" s="9">
        <v>0.20130279341945256</v>
      </c>
      <c r="S15" s="7">
        <v>1.8919124897422832</v>
      </c>
      <c r="T15" s="9">
        <v>0.10797375479341784</v>
      </c>
      <c r="U15" s="242"/>
    </row>
    <row r="16" spans="2:21" x14ac:dyDescent="0.25">
      <c r="B16" s="241"/>
      <c r="C16" s="7">
        <v>0.84857813905603485</v>
      </c>
      <c r="D16" s="9">
        <v>0.91424065036090851</v>
      </c>
      <c r="E16" s="7">
        <v>0.13003486776313156</v>
      </c>
      <c r="F16" s="9">
        <v>0.28369208185837691</v>
      </c>
      <c r="G16" s="7">
        <v>1.5129073377872386</v>
      </c>
      <c r="H16" s="9">
        <v>0.18376222942236095</v>
      </c>
      <c r="I16" s="7">
        <v>1.0091971386658043</v>
      </c>
      <c r="J16" s="9">
        <v>0.78903542811400018</v>
      </c>
      <c r="K16" s="7">
        <v>0.15698816563001675</v>
      </c>
      <c r="L16" s="9">
        <v>0.21214583625788994</v>
      </c>
      <c r="M16" s="7">
        <v>1.4912293719130192</v>
      </c>
      <c r="N16" s="9">
        <v>0.10571273698144283</v>
      </c>
      <c r="O16" s="7">
        <v>0.96930474527527333</v>
      </c>
      <c r="P16" s="9">
        <v>0.94273189221762443</v>
      </c>
      <c r="Q16" s="7">
        <v>0.13729836007415952</v>
      </c>
      <c r="R16" s="9">
        <v>0.30894559417518946</v>
      </c>
      <c r="S16" s="7">
        <v>2.066680330970371</v>
      </c>
      <c r="T16" s="9">
        <v>0.12468693369630705</v>
      </c>
      <c r="U16" s="242"/>
    </row>
    <row r="17" spans="2:21" x14ac:dyDescent="0.25">
      <c r="B17" s="241"/>
      <c r="C17" s="7">
        <v>0.92794173506003641</v>
      </c>
      <c r="D17" s="9">
        <v>0.95232024342700339</v>
      </c>
      <c r="E17" s="7">
        <v>6.5704668638430497E-2</v>
      </c>
      <c r="F17" s="9">
        <v>0.28205557861361025</v>
      </c>
      <c r="G17" s="7">
        <v>1.8471007788406857</v>
      </c>
      <c r="H17" s="9">
        <v>6.1888405046342181E-2</v>
      </c>
      <c r="I17" s="7">
        <v>1.3955877789229696</v>
      </c>
      <c r="J17" s="9">
        <v>2.1986101421926079</v>
      </c>
      <c r="K17" s="7">
        <v>0.18470189625049271</v>
      </c>
      <c r="L17" s="9">
        <v>0.39238254555807139</v>
      </c>
      <c r="M17" s="7">
        <v>1.7583036545886961</v>
      </c>
      <c r="N17" s="9">
        <v>9.7223121199268001E-2</v>
      </c>
      <c r="O17" s="7">
        <v>1.8954550811185282</v>
      </c>
      <c r="P17" s="9">
        <v>0.90037636249731667</v>
      </c>
      <c r="Q17" s="7">
        <v>0.24027213012977913</v>
      </c>
      <c r="R17" s="9">
        <v>0.21967074251074664</v>
      </c>
      <c r="S17" s="7">
        <v>2.248280312709789</v>
      </c>
      <c r="T17" s="9">
        <v>0.1143446200187766</v>
      </c>
      <c r="U17" s="242"/>
    </row>
    <row r="18" spans="2:21" x14ac:dyDescent="0.25">
      <c r="B18" s="241"/>
      <c r="C18" s="7">
        <v>0.90497454615057216</v>
      </c>
      <c r="D18" s="9">
        <v>0.92973263035527676</v>
      </c>
      <c r="E18" s="7">
        <v>9.1797956254319607E-2</v>
      </c>
      <c r="F18" s="9">
        <v>0.29502188501846843</v>
      </c>
      <c r="G18" s="7">
        <v>2.0136003183453197</v>
      </c>
      <c r="H18" s="9">
        <v>0.20724313351746737</v>
      </c>
      <c r="I18" s="7">
        <v>0.88464902279076441</v>
      </c>
      <c r="J18" s="9">
        <v>0.8495680049860419</v>
      </c>
      <c r="K18" s="7">
        <v>0.27156807985256548</v>
      </c>
      <c r="L18" s="9">
        <v>0.15935436914338907</v>
      </c>
      <c r="M18" s="7">
        <v>2.0879557008263623</v>
      </c>
      <c r="N18" s="9">
        <v>8.7040911910096219E-2</v>
      </c>
      <c r="O18" s="7">
        <v>0.55770509951743097</v>
      </c>
      <c r="P18" s="9">
        <v>0.60987350442972843</v>
      </c>
      <c r="Q18" s="7">
        <v>0.18200161527935946</v>
      </c>
      <c r="R18" s="9">
        <v>0.25251793075058332</v>
      </c>
      <c r="S18" s="7">
        <v>2.1655002416262401</v>
      </c>
      <c r="T18" s="9">
        <v>8.4393279608648425E-3</v>
      </c>
      <c r="U18" s="242"/>
    </row>
    <row r="19" spans="2:21" x14ac:dyDescent="0.25">
      <c r="B19" s="241"/>
      <c r="C19" s="7">
        <v>1.0544792443864048</v>
      </c>
      <c r="D19" s="9">
        <v>1.2937820718043485</v>
      </c>
      <c r="E19" s="7">
        <v>9.0102048798667178E-2</v>
      </c>
      <c r="F19" s="9">
        <v>0.1476055008057145</v>
      </c>
      <c r="G19" s="7">
        <v>1.3497538319088318</v>
      </c>
      <c r="H19" s="9">
        <v>3.7149590729689361E-2</v>
      </c>
      <c r="I19" s="7">
        <v>0.59939398915591824</v>
      </c>
      <c r="J19" s="9">
        <v>0.85307056850288809</v>
      </c>
      <c r="K19" s="7">
        <v>0.2401038723355706</v>
      </c>
      <c r="L19" s="9">
        <v>0.30795273206214652</v>
      </c>
      <c r="M19" s="7">
        <v>2.9513102536170734</v>
      </c>
      <c r="N19" s="9">
        <v>0.31275156560852069</v>
      </c>
      <c r="O19" s="7">
        <v>0.74790589525691054</v>
      </c>
      <c r="P19" s="9">
        <v>0.41245146945991412</v>
      </c>
      <c r="Q19" s="7">
        <v>6.522866830008768E-2</v>
      </c>
      <c r="R19" s="9">
        <v>8.666984056955053E-2</v>
      </c>
      <c r="S19" s="7">
        <v>2.3061200734034544</v>
      </c>
      <c r="T19" s="9">
        <v>0.14487512999484647</v>
      </c>
      <c r="U19" s="242"/>
    </row>
    <row r="20" spans="2:21" x14ac:dyDescent="0.25">
      <c r="B20" s="241"/>
      <c r="C20" s="7">
        <v>0.62962066592831478</v>
      </c>
      <c r="D20" s="9">
        <v>0.65892948902281967</v>
      </c>
      <c r="E20" s="7">
        <v>1.3593481639122275E-2</v>
      </c>
      <c r="F20" s="9">
        <v>0.19937702774954399</v>
      </c>
      <c r="G20" s="7">
        <v>2.6014452797318008</v>
      </c>
      <c r="H20" s="9">
        <v>1.1799730901502979E-2</v>
      </c>
      <c r="I20" s="7">
        <v>1.9347237828981725</v>
      </c>
      <c r="J20" s="9">
        <v>1.9848727498156953</v>
      </c>
      <c r="K20" s="7">
        <v>0.13214719673959396</v>
      </c>
      <c r="L20" s="9">
        <v>0.31427166019758052</v>
      </c>
      <c r="M20" s="7">
        <v>2.3036122161101868</v>
      </c>
      <c r="N20" s="9">
        <v>8.9523067192703518E-2</v>
      </c>
      <c r="O20" s="7">
        <v>0.64095599685918914</v>
      </c>
      <c r="P20" s="9">
        <v>0.48121275832383764</v>
      </c>
      <c r="Q20" s="7">
        <v>0.10760085939635418</v>
      </c>
      <c r="R20" s="9">
        <v>0.19873789962742502</v>
      </c>
      <c r="S20" s="7">
        <v>2.4567386087372047</v>
      </c>
      <c r="T20" s="9">
        <v>9.3411777135454982E-2</v>
      </c>
      <c r="U20" s="242"/>
    </row>
    <row r="21" spans="2:21" x14ac:dyDescent="0.25">
      <c r="B21" s="241"/>
      <c r="C21" s="7">
        <v>0.79434504645846449</v>
      </c>
      <c r="D21" s="9">
        <v>1.7913433148739681</v>
      </c>
      <c r="E21" s="7">
        <v>3.5670652372208109E-2</v>
      </c>
      <c r="F21" s="9">
        <v>0.21015581392741861</v>
      </c>
      <c r="G21" s="7">
        <v>2.5725059566724076</v>
      </c>
      <c r="H21" s="9">
        <v>0.25602088582473909</v>
      </c>
      <c r="I21" s="7">
        <v>0.80718894465026991</v>
      </c>
      <c r="J21" s="9">
        <v>0.71692017297864197</v>
      </c>
      <c r="K21" s="7">
        <v>8.2984744103646424E-2</v>
      </c>
      <c r="L21" s="9">
        <v>0.21995205344277544</v>
      </c>
      <c r="M21" s="7">
        <v>2.439033721849416</v>
      </c>
      <c r="N21" s="9">
        <v>0.12642444239413214</v>
      </c>
      <c r="O21" s="7">
        <v>1.3187911446738985</v>
      </c>
      <c r="P21" s="9">
        <v>0.6553319756521836</v>
      </c>
      <c r="Q21" s="7">
        <v>0.19095438839855405</v>
      </c>
      <c r="R21" s="9">
        <v>0.40950046096199166</v>
      </c>
      <c r="S21" s="7">
        <v>2.9244813315183373</v>
      </c>
      <c r="T21" s="9">
        <v>0.2366776968483825</v>
      </c>
      <c r="U21" s="242"/>
    </row>
    <row r="22" spans="2:21" x14ac:dyDescent="0.25">
      <c r="B22" s="241"/>
      <c r="C22" s="7">
        <v>0.85958449322173913</v>
      </c>
      <c r="D22" s="9">
        <v>0.94210193006099352</v>
      </c>
      <c r="E22" s="7">
        <v>0.13889680911914051</v>
      </c>
      <c r="F22" s="9">
        <v>0.45886777324467076</v>
      </c>
      <c r="G22" s="7">
        <v>1.8340940857700683</v>
      </c>
      <c r="H22" s="9">
        <v>0.10350587528472469</v>
      </c>
      <c r="I22" s="7">
        <v>0.90289317538455105</v>
      </c>
      <c r="J22" s="9">
        <v>1.0120345273288973</v>
      </c>
      <c r="K22" s="7">
        <v>0.16472438053014971</v>
      </c>
      <c r="L22" s="9">
        <v>0.1726752691600483</v>
      </c>
      <c r="M22" s="7">
        <v>2.5988688534103916</v>
      </c>
      <c r="N22" s="9">
        <v>0.11629749361813913</v>
      </c>
      <c r="O22" s="7">
        <v>1.1368918349407835</v>
      </c>
      <c r="P22" s="9">
        <v>1.0261833064208958</v>
      </c>
      <c r="Q22" s="7">
        <v>4.4504186568155864E-2</v>
      </c>
      <c r="R22" s="9">
        <v>0.32028076996576282</v>
      </c>
      <c r="S22" s="7">
        <v>2.2433064822955981</v>
      </c>
      <c r="T22" s="9">
        <v>0.12700361196007387</v>
      </c>
      <c r="U22" s="242"/>
    </row>
    <row r="23" spans="2:21" x14ac:dyDescent="0.25">
      <c r="B23" s="241"/>
      <c r="C23" s="7">
        <v>0.56711762652679953</v>
      </c>
      <c r="D23" s="9">
        <v>0.89353864817675543</v>
      </c>
      <c r="E23" s="7">
        <v>8.7409924091330707E-2</v>
      </c>
      <c r="F23" s="9">
        <v>0.20808735119191255</v>
      </c>
      <c r="G23" s="7">
        <v>2.2131550170631362</v>
      </c>
      <c r="H23" s="9">
        <v>0.24565063446870314</v>
      </c>
      <c r="I23" s="7">
        <v>0.82815284468050665</v>
      </c>
      <c r="J23" s="9">
        <v>0.90203860064209118</v>
      </c>
      <c r="K23" s="7">
        <v>0.15120650564011331</v>
      </c>
      <c r="L23" s="9">
        <v>6.2053882065182663E-2</v>
      </c>
      <c r="M23" s="7">
        <v>1.7421425669639563</v>
      </c>
      <c r="N23" s="9">
        <v>0.11508926660355878</v>
      </c>
      <c r="O23" s="7">
        <v>1.4787799861979749</v>
      </c>
      <c r="P23" s="9">
        <v>1.8991747274532866</v>
      </c>
      <c r="Q23" s="7">
        <v>0.22765279556413945</v>
      </c>
      <c r="R23" s="9">
        <v>0.28288296370781274</v>
      </c>
      <c r="S23" s="7">
        <v>2.321882499095711</v>
      </c>
      <c r="T23" s="9">
        <v>0.25174553732313032</v>
      </c>
      <c r="U23" s="242"/>
    </row>
    <row r="24" spans="2:21" x14ac:dyDescent="0.25">
      <c r="B24" s="241"/>
      <c r="C24" s="7">
        <v>0.65917503822273482</v>
      </c>
      <c r="D24" s="9">
        <v>0.70582324223166226</v>
      </c>
      <c r="E24" s="7">
        <v>0.1028055122614111</v>
      </c>
      <c r="F24" s="9">
        <v>8.3896848552126965E-2</v>
      </c>
      <c r="G24" s="7">
        <v>2.0556324256079423</v>
      </c>
      <c r="H24" s="9">
        <v>8.6213526815893782E-2</v>
      </c>
      <c r="I24" s="7">
        <v>1.8060468225752015</v>
      </c>
      <c r="J24" s="9">
        <v>2.0621389345237513</v>
      </c>
      <c r="K24" s="7">
        <v>0.11727568256334459</v>
      </c>
      <c r="L24" s="9">
        <v>0.15091504118252425</v>
      </c>
      <c r="M24" s="7">
        <v>1.732186066439211</v>
      </c>
      <c r="N24" s="9">
        <v>7.9263492024593318E-2</v>
      </c>
      <c r="O24" s="7">
        <v>1.0887779732256782</v>
      </c>
      <c r="P24" s="9">
        <v>0.76066704920442263</v>
      </c>
      <c r="Q24" s="7">
        <v>0.22723215107861816</v>
      </c>
      <c r="R24" s="9">
        <v>0.28346213327375441</v>
      </c>
      <c r="S24" s="7">
        <v>1.2865763045676109</v>
      </c>
      <c r="T24" s="9">
        <v>2.4269961660091315E-2</v>
      </c>
      <c r="U24" s="242"/>
    </row>
    <row r="25" spans="2:21" x14ac:dyDescent="0.25">
      <c r="B25" s="241"/>
      <c r="C25" s="7">
        <v>0.93694388786482852</v>
      </c>
      <c r="D25" s="9">
        <v>1.4893947569807764</v>
      </c>
      <c r="E25" s="7">
        <v>9.8683196303302148E-2</v>
      </c>
      <c r="F25" s="9">
        <v>0.30836642460924774</v>
      </c>
      <c r="G25" s="7">
        <v>2.0913941231903661</v>
      </c>
      <c r="H25" s="9">
        <v>0.15811329150208545</v>
      </c>
      <c r="I25" s="7">
        <v>0.50452099593427369</v>
      </c>
      <c r="J25" s="9">
        <v>0.45903325026351122</v>
      </c>
      <c r="K25" s="7">
        <v>0.16587284311546563</v>
      </c>
      <c r="L25" s="9">
        <v>0.31598435495022431</v>
      </c>
      <c r="M25" s="7">
        <v>2.8948519377060316</v>
      </c>
      <c r="N25" s="9">
        <v>0.35864758385741646</v>
      </c>
      <c r="O25" s="7">
        <v>1.2543266928300119</v>
      </c>
      <c r="P25" s="9">
        <v>0.21876061890712398</v>
      </c>
      <c r="Q25" s="7">
        <v>0.30084493604484952</v>
      </c>
      <c r="R25" s="9">
        <v>0.29504552459258854</v>
      </c>
      <c r="S25" s="7">
        <v>1.9072581883400948</v>
      </c>
      <c r="T25" s="9">
        <v>0.14181380514629746</v>
      </c>
      <c r="U25" s="242"/>
    </row>
    <row r="26" spans="2:21" x14ac:dyDescent="0.25">
      <c r="B26" s="241"/>
      <c r="C26" s="7">
        <v>0.78306978941636796</v>
      </c>
      <c r="D26" s="9">
        <v>1.346170985682922</v>
      </c>
      <c r="E26" s="7">
        <v>0.12131386962434926</v>
      </c>
      <c r="F26" s="9">
        <v>0.19286346545858774</v>
      </c>
      <c r="G26" s="7">
        <v>1.9081074879117577</v>
      </c>
      <c r="H26" s="9">
        <v>7.2313457233292869E-2</v>
      </c>
      <c r="I26" s="7">
        <v>0.92295972937110349</v>
      </c>
      <c r="J26" s="9">
        <v>0.90662726599599719</v>
      </c>
      <c r="K26" s="7">
        <v>0.1323161812326602</v>
      </c>
      <c r="L26" s="9">
        <v>0.16486382427676077</v>
      </c>
      <c r="M26" s="7">
        <v>2.3066045826477088</v>
      </c>
      <c r="N26" s="9">
        <v>0.12572528574269648</v>
      </c>
      <c r="O26" s="7">
        <v>0.8235835620749572</v>
      </c>
      <c r="P26" s="9">
        <v>0.66608583282462253</v>
      </c>
      <c r="Q26" s="7">
        <v>0.25507881602012966</v>
      </c>
      <c r="R26" s="9">
        <v>0.26608704629550328</v>
      </c>
      <c r="S26" s="7">
        <v>2.2596771749478619</v>
      </c>
      <c r="T26" s="9">
        <v>0.17699593859353918</v>
      </c>
      <c r="U26" s="242"/>
    </row>
    <row r="27" spans="2:21" x14ac:dyDescent="0.25">
      <c r="B27" s="241"/>
      <c r="C27" s="7">
        <v>0.90669536450043209</v>
      </c>
      <c r="D27" s="9">
        <v>0.80132998541773337</v>
      </c>
      <c r="E27" s="7">
        <v>0.17406268810872305</v>
      </c>
      <c r="F27" s="9">
        <v>0.40418227645957439</v>
      </c>
      <c r="G27" s="7">
        <v>1.9236343737134209</v>
      </c>
      <c r="H27" s="9">
        <v>0.39332260073082415</v>
      </c>
      <c r="I27" s="7">
        <v>0.92118772179954989</v>
      </c>
      <c r="J27" s="9">
        <v>1.3415593852142043</v>
      </c>
      <c r="K27" s="7">
        <v>6.5957055329743303E-2</v>
      </c>
      <c r="L27" s="9">
        <v>0.16191926293541664</v>
      </c>
      <c r="M27" s="7">
        <v>2.2910207429375089</v>
      </c>
      <c r="N27" s="9">
        <v>0.40593219292513949</v>
      </c>
      <c r="O27" s="7">
        <v>1.2653779491010417</v>
      </c>
      <c r="P27" s="9">
        <v>1.0993218605665596</v>
      </c>
      <c r="Q27" s="7">
        <v>0.11660265138651046</v>
      </c>
      <c r="R27" s="9">
        <v>0.17416456232961269</v>
      </c>
      <c r="S27" s="7">
        <v>1.8158356143942906</v>
      </c>
      <c r="T27" s="9">
        <v>0.15339719646513153</v>
      </c>
      <c r="U27" s="242"/>
    </row>
    <row r="28" spans="2:21" x14ac:dyDescent="0.25">
      <c r="B28" s="241"/>
      <c r="C28" s="7">
        <v>0.65833156408553373</v>
      </c>
      <c r="D28" s="9">
        <v>0.76010213834189344</v>
      </c>
      <c r="E28" s="7">
        <v>0.14621602316721152</v>
      </c>
      <c r="F28" s="9">
        <v>0.18682355427090996</v>
      </c>
      <c r="G28" s="7">
        <v>1.7027635886763612</v>
      </c>
      <c r="H28" s="9">
        <v>8.6958173400675978E-2</v>
      </c>
      <c r="I28" s="7">
        <v>1.3637662345492223</v>
      </c>
      <c r="J28" s="9">
        <v>0.87426253997342929</v>
      </c>
      <c r="K28" s="7">
        <v>6.4358606284762282E-2</v>
      </c>
      <c r="L28" s="9">
        <v>0.19915159217452624</v>
      </c>
      <c r="M28" s="7">
        <v>2.8949491632216939</v>
      </c>
      <c r="N28" s="9">
        <v>0.32532781904039765</v>
      </c>
      <c r="O28" s="7">
        <v>0.8159768803284374</v>
      </c>
      <c r="P28" s="9">
        <v>0.9875604012834488</v>
      </c>
      <c r="Q28" s="7">
        <v>0.12543618558245823</v>
      </c>
      <c r="R28" s="9">
        <v>0.18086638159265242</v>
      </c>
      <c r="S28" s="7">
        <v>1.6946242168258472</v>
      </c>
      <c r="T28" s="9">
        <v>0.19313838897768928</v>
      </c>
      <c r="U28" s="242"/>
    </row>
    <row r="29" spans="2:21" x14ac:dyDescent="0.25">
      <c r="B29" s="241"/>
      <c r="C29" s="7">
        <v>0.49652875070936847</v>
      </c>
      <c r="D29" s="9">
        <v>0.60829352125763059</v>
      </c>
      <c r="E29" s="7">
        <v>9.8178422920676564E-2</v>
      </c>
      <c r="F29" s="9">
        <v>0.211976061134664</v>
      </c>
      <c r="G29" s="7">
        <v>2.7504053991175272</v>
      </c>
      <c r="H29" s="9">
        <v>0.17077228344338269</v>
      </c>
      <c r="I29" s="7">
        <v>1.2156204664987196</v>
      </c>
      <c r="J29" s="9">
        <v>0.91049753870421468</v>
      </c>
      <c r="K29" s="7">
        <v>0.20616314486207823</v>
      </c>
      <c r="L29" s="9">
        <v>0.27995273104302043</v>
      </c>
      <c r="M29" s="7">
        <v>2.2451018603940311</v>
      </c>
      <c r="N29" s="9">
        <v>0.10987674051008345</v>
      </c>
      <c r="O29" s="7">
        <v>1.0692600690974889</v>
      </c>
      <c r="P29" s="9">
        <v>1.2084490819458242</v>
      </c>
      <c r="Q29" s="7">
        <v>0.23320530277302093</v>
      </c>
      <c r="R29" s="9">
        <v>0.4108794377809295</v>
      </c>
      <c r="S29" s="7">
        <v>3.4254713867704769</v>
      </c>
      <c r="T29" s="9">
        <v>0.57295164325932935</v>
      </c>
      <c r="U29" s="242"/>
    </row>
    <row r="30" spans="2:21" x14ac:dyDescent="0.25">
      <c r="B30" s="241"/>
      <c r="C30" s="7">
        <v>0.93795307381544379</v>
      </c>
      <c r="D30" s="9">
        <v>0.72594768165321699</v>
      </c>
      <c r="E30" s="7">
        <v>0.30471486531164566</v>
      </c>
      <c r="F30" s="9">
        <v>0.42329021419396606</v>
      </c>
      <c r="G30" s="7">
        <v>2.0310300776923964</v>
      </c>
      <c r="H30" s="9">
        <v>9.2667130550672785E-2</v>
      </c>
      <c r="I30" s="7">
        <v>1.3278613721348418</v>
      </c>
      <c r="J30" s="9">
        <v>1.0672571422300974</v>
      </c>
      <c r="K30" s="7">
        <v>0.21335088305641453</v>
      </c>
      <c r="L30" s="9">
        <v>0.37463997065486282</v>
      </c>
      <c r="M30" s="7">
        <v>2.0824987939813679</v>
      </c>
      <c r="N30" s="9">
        <v>8.7123650419516474E-2</v>
      </c>
      <c r="O30" s="7">
        <v>0.75654198745350276</v>
      </c>
      <c r="P30" s="9">
        <v>0.75987107955690825</v>
      </c>
      <c r="Q30" s="7">
        <v>0.10743260160214566</v>
      </c>
      <c r="R30" s="9">
        <v>0.20999033690857813</v>
      </c>
      <c r="S30" s="7">
        <v>2.4122835884076164</v>
      </c>
      <c r="T30" s="9">
        <v>0.15680344419061429</v>
      </c>
      <c r="U30" s="242"/>
    </row>
    <row r="31" spans="2:21" x14ac:dyDescent="0.25">
      <c r="B31" s="241"/>
      <c r="C31" s="7">
        <v>1.273395384834016</v>
      </c>
      <c r="D31" s="9">
        <v>0.85755778948131589</v>
      </c>
      <c r="E31" s="7">
        <v>0.34802704374031118</v>
      </c>
      <c r="F31" s="9">
        <v>0.3408626026528716</v>
      </c>
      <c r="G31" s="7">
        <v>1.9057137260539301</v>
      </c>
      <c r="H31" s="9">
        <v>0.12344585605500337</v>
      </c>
      <c r="I31" s="7">
        <v>0.93347282764056405</v>
      </c>
      <c r="J31" s="9">
        <v>0.85591333225053545</v>
      </c>
      <c r="K31" s="7">
        <v>0.10164518903121982</v>
      </c>
      <c r="L31" s="9">
        <v>0.26599248799902298</v>
      </c>
      <c r="M31" s="7">
        <v>2.3605467203712678</v>
      </c>
      <c r="N31" s="9">
        <v>0.25847510342884089</v>
      </c>
      <c r="O31" s="7">
        <v>0.71337516785102362</v>
      </c>
      <c r="P31" s="9">
        <v>0.63187448900516274</v>
      </c>
      <c r="Q31" s="7">
        <v>0.12627747455350086</v>
      </c>
      <c r="R31" s="9">
        <v>0.31151048796721698</v>
      </c>
      <c r="S31" s="7">
        <v>2.1364107312227025</v>
      </c>
      <c r="T31" s="9">
        <v>0.14086759018822581</v>
      </c>
      <c r="U31" s="242"/>
    </row>
    <row r="32" spans="2:21" x14ac:dyDescent="0.25">
      <c r="B32" s="241"/>
      <c r="C32" s="7">
        <v>1.0761839989992217</v>
      </c>
      <c r="D32" s="9">
        <v>0.94366991430104052</v>
      </c>
      <c r="E32" s="7">
        <v>0.26382822131897321</v>
      </c>
      <c r="F32" s="9">
        <v>0.31151048796721698</v>
      </c>
      <c r="G32" s="7">
        <v>1.6769339734357409</v>
      </c>
      <c r="H32" s="9">
        <v>8.654448085357476E-2</v>
      </c>
      <c r="I32" s="7">
        <v>0.60339617722148364</v>
      </c>
      <c r="J32" s="9">
        <v>0.64962470787211557</v>
      </c>
      <c r="K32" s="7">
        <v>0.16722140027333707</v>
      </c>
      <c r="L32" s="9">
        <v>0.26674650079797679</v>
      </c>
      <c r="M32" s="7">
        <v>3.2328366660813956</v>
      </c>
      <c r="N32" s="9">
        <v>0.19032006218848752</v>
      </c>
      <c r="O32" s="7">
        <v>0.84026893547983172</v>
      </c>
      <c r="P32" s="9">
        <v>0.89257874152120198</v>
      </c>
      <c r="Q32" s="7">
        <v>0.26374409242186891</v>
      </c>
      <c r="R32" s="9">
        <v>0.1610918778412142</v>
      </c>
      <c r="S32" s="7">
        <v>1.5748765024624816</v>
      </c>
      <c r="T32" s="9">
        <v>1.2997467661652804E-2</v>
      </c>
      <c r="U32" s="242"/>
    </row>
    <row r="33" spans="2:21" x14ac:dyDescent="0.25">
      <c r="B33" s="241"/>
      <c r="C33" s="7">
        <v>0.82473706916005329</v>
      </c>
      <c r="D33" s="9">
        <v>0.80994338660620968</v>
      </c>
      <c r="E33" s="7">
        <v>0.35351909553040362</v>
      </c>
      <c r="F33" s="9">
        <v>0.37401817738946508</v>
      </c>
      <c r="G33" s="7">
        <v>1.8021524194474294</v>
      </c>
      <c r="H33" s="9">
        <v>4.7448208674567914E-2</v>
      </c>
      <c r="I33" s="7">
        <v>1.0204249230605131</v>
      </c>
      <c r="J33" s="9">
        <v>1.2754288705407462</v>
      </c>
      <c r="K33" s="7">
        <v>0.14842585132954589</v>
      </c>
      <c r="L33" s="9">
        <v>0.27370942990243369</v>
      </c>
      <c r="M33" s="7">
        <v>2.7381700915962437</v>
      </c>
      <c r="N33" s="9">
        <v>7.52093050630014E-2</v>
      </c>
      <c r="O33" s="7">
        <v>1.5541651909455041</v>
      </c>
      <c r="P33" s="9">
        <v>2.0272014076584419</v>
      </c>
      <c r="Q33" s="7">
        <v>0.22999019665493273</v>
      </c>
      <c r="R33" s="9">
        <v>0.28402447025945332</v>
      </c>
      <c r="S33" s="7">
        <v>1.3140871328081276</v>
      </c>
      <c r="T33" s="9">
        <v>0.11368271194341464</v>
      </c>
      <c r="U33" s="242"/>
    </row>
    <row r="34" spans="2:21" x14ac:dyDescent="0.25">
      <c r="B34" s="241"/>
      <c r="C34" s="7">
        <v>0.95891022539703319</v>
      </c>
      <c r="D34" s="9">
        <v>1.2446235774216639</v>
      </c>
      <c r="E34" s="7">
        <v>0.1945060101050593</v>
      </c>
      <c r="F34" s="9">
        <v>0.34022075073604152</v>
      </c>
      <c r="G34" s="7">
        <v>3.0230493903678655</v>
      </c>
      <c r="H34" s="9">
        <v>0.39366982782151888</v>
      </c>
      <c r="I34" s="7">
        <v>0.83647330186242641</v>
      </c>
      <c r="J34" s="9">
        <v>1.5892215176638651</v>
      </c>
      <c r="K34" s="7">
        <v>7.8071616512757375E-2</v>
      </c>
      <c r="L34" s="9">
        <v>0.1259280113376107</v>
      </c>
      <c r="M34" s="7">
        <v>2.1765006636339668</v>
      </c>
      <c r="N34" s="9">
        <v>0.22728268537740906</v>
      </c>
      <c r="O34" s="7">
        <v>0.90090740563796656</v>
      </c>
      <c r="P34" s="9">
        <v>0.65634005142147145</v>
      </c>
      <c r="Q34" s="7">
        <v>8.3708252618743081E-2</v>
      </c>
      <c r="R34" s="9">
        <v>0.28139367053824832</v>
      </c>
      <c r="S34" s="7">
        <v>3.1505332344098842</v>
      </c>
      <c r="T34" s="9">
        <v>0.35415806889471602</v>
      </c>
      <c r="U34" s="242"/>
    </row>
    <row r="35" spans="2:21" x14ac:dyDescent="0.25">
      <c r="B35" s="241"/>
      <c r="C35" s="7">
        <v>1.0610636233291129</v>
      </c>
      <c r="D35" s="9">
        <v>1.1994474319136827</v>
      </c>
      <c r="E35" s="7">
        <v>0.1217345141098706</v>
      </c>
      <c r="F35" s="9">
        <v>0.13593937097746017</v>
      </c>
      <c r="G35" s="7">
        <v>2.1698077182069371</v>
      </c>
      <c r="H35" s="9">
        <v>0.15522461050355341</v>
      </c>
      <c r="I35" s="7">
        <v>0.55365642365886525</v>
      </c>
      <c r="J35" s="9">
        <v>0.89714117932637549</v>
      </c>
      <c r="K35" s="7">
        <v>5.2132240813025935E-2</v>
      </c>
      <c r="L35" s="9">
        <v>0.33953305403436673</v>
      </c>
      <c r="M35" s="7">
        <v>2.4070946218296174</v>
      </c>
      <c r="N35" s="9">
        <v>0.22660465941060157</v>
      </c>
      <c r="O35" s="7">
        <v>1.6790425808557186</v>
      </c>
      <c r="P35" s="9">
        <v>2.6252158806702712</v>
      </c>
      <c r="Q35" s="7">
        <v>1.1357401109075694E-2</v>
      </c>
      <c r="R35" s="9">
        <v>0.10838744734051906</v>
      </c>
      <c r="S35" s="7">
        <v>2.1124076454159413</v>
      </c>
      <c r="T35" s="9">
        <v>0.15736864491730324</v>
      </c>
      <c r="U35" s="242"/>
    </row>
    <row r="36" spans="2:21" x14ac:dyDescent="0.25">
      <c r="B36" s="241"/>
      <c r="C36" s="7">
        <v>0.56074797376702479</v>
      </c>
      <c r="D36" s="9">
        <v>0.56656690903968276</v>
      </c>
      <c r="E36" s="7">
        <v>0.19147736980930577</v>
      </c>
      <c r="F36" s="9">
        <v>0.17441277785787343</v>
      </c>
      <c r="G36" s="7">
        <v>2.4154559674473663</v>
      </c>
      <c r="H36" s="9">
        <v>0.26906706699802757</v>
      </c>
      <c r="I36" s="7">
        <v>0.82364324582416903</v>
      </c>
      <c r="J36" s="9">
        <v>0.71335175695805575</v>
      </c>
      <c r="K36" s="7">
        <v>3.1920906282659214E-2</v>
      </c>
      <c r="L36" s="9">
        <v>0.1120515818019213</v>
      </c>
      <c r="M36" s="7">
        <v>1.5275925739780361</v>
      </c>
      <c r="N36" s="9">
        <v>2.6559061523898184E-2</v>
      </c>
      <c r="O36" s="7">
        <v>1.3142242095923533</v>
      </c>
      <c r="P36" s="9">
        <v>0.57316430822063491</v>
      </c>
      <c r="Q36" s="7">
        <v>1.9771383402581409E-2</v>
      </c>
      <c r="R36" s="9">
        <v>0.17799309881096756</v>
      </c>
      <c r="S36" s="7">
        <v>2.7366777827144886</v>
      </c>
      <c r="T36" s="9">
        <v>0.32852646832406235</v>
      </c>
      <c r="U36" s="242"/>
    </row>
    <row r="37" spans="2:21" x14ac:dyDescent="0.25">
      <c r="B37" s="241"/>
      <c r="C37" s="7">
        <v>0.83573646383376266</v>
      </c>
      <c r="D37" s="9">
        <v>0.43288788128671424</v>
      </c>
      <c r="E37" s="7">
        <v>0.23059730696278874</v>
      </c>
      <c r="F37" s="9">
        <v>0.14404774490064401</v>
      </c>
      <c r="G37" s="7">
        <v>2.9865710875598666</v>
      </c>
      <c r="H37" s="9">
        <v>0.21684550888270263</v>
      </c>
      <c r="I37" s="7">
        <v>0.66011280984035248</v>
      </c>
      <c r="J37" s="9">
        <v>0.8745944833917586</v>
      </c>
      <c r="K37" s="7">
        <v>0.15000182353690344</v>
      </c>
      <c r="L37" s="9">
        <v>0.16886929772671708</v>
      </c>
      <c r="M37" s="7">
        <v>2.3548110962382998</v>
      </c>
      <c r="N37" s="9">
        <v>0.24929005435709747</v>
      </c>
      <c r="O37" s="7">
        <v>0.84659499150884077</v>
      </c>
      <c r="P37" s="9">
        <v>0.94741094859792252</v>
      </c>
      <c r="Q37" s="7">
        <v>0.27865821733821006</v>
      </c>
      <c r="R37" s="9">
        <v>0.38365739365557294</v>
      </c>
      <c r="S37" s="7">
        <v>1.773215966953412</v>
      </c>
      <c r="T37" s="9">
        <v>0.13047862935572407</v>
      </c>
      <c r="U37" s="242"/>
    </row>
    <row r="38" spans="2:21" x14ac:dyDescent="0.25">
      <c r="B38" s="241"/>
      <c r="C38" s="7">
        <v>0.91387727896473592</v>
      </c>
      <c r="D38" s="9">
        <v>0.59015265451706866</v>
      </c>
      <c r="E38" s="7">
        <v>0.11879728490855468</v>
      </c>
      <c r="F38" s="9">
        <v>0.20549810313696767</v>
      </c>
      <c r="G38" s="7">
        <v>2.4672742296016676</v>
      </c>
      <c r="H38" s="9">
        <v>0.12732213136686246</v>
      </c>
      <c r="I38" s="7">
        <v>0.5549506264255657</v>
      </c>
      <c r="J38" s="9">
        <v>0.42686767140607024</v>
      </c>
      <c r="K38" s="7">
        <v>6.7807891066037115E-2</v>
      </c>
      <c r="L38" s="9">
        <v>0.29008121402737391</v>
      </c>
      <c r="M38" s="7">
        <v>2.3623180160593904</v>
      </c>
      <c r="N38" s="9">
        <v>0.14909479397527889</v>
      </c>
      <c r="O38" s="7">
        <v>1.148872959520469</v>
      </c>
      <c r="P38" s="9">
        <v>0.99055520402657571</v>
      </c>
      <c r="Q38" s="7">
        <v>0.27047440419021007</v>
      </c>
      <c r="R38" s="9">
        <v>0.30381580659113433</v>
      </c>
      <c r="S38" s="7">
        <v>1.6755493551363045</v>
      </c>
      <c r="T38" s="9">
        <v>7.52093050630014E-2</v>
      </c>
      <c r="U38" s="242"/>
    </row>
    <row r="39" spans="2:21" x14ac:dyDescent="0.25">
      <c r="B39" s="241"/>
      <c r="C39" s="7">
        <v>0.52698341146111216</v>
      </c>
      <c r="D39" s="9">
        <v>0.45971910243368896</v>
      </c>
      <c r="E39" s="7">
        <v>0.34126963591160409</v>
      </c>
      <c r="F39" s="9">
        <v>0.4393212839308816</v>
      </c>
      <c r="G39" s="7">
        <v>1.2387759396820921</v>
      </c>
      <c r="H39" s="9">
        <v>0.1528979016676201</v>
      </c>
      <c r="I39" s="7">
        <v>0.88531861573975801</v>
      </c>
      <c r="J39" s="9">
        <v>1.7092157060331785</v>
      </c>
      <c r="K39" s="7">
        <v>0.1450746397335895</v>
      </c>
      <c r="L39" s="9">
        <v>0.26424745761852331</v>
      </c>
      <c r="M39" s="7">
        <v>2.0131608043818763</v>
      </c>
      <c r="N39" s="9">
        <v>0.31002119479765261</v>
      </c>
      <c r="O39" s="7">
        <v>1.291138934041461</v>
      </c>
      <c r="P39" s="9">
        <v>1.2094722503797186</v>
      </c>
      <c r="Q39" s="7">
        <v>0.15790993986470428</v>
      </c>
      <c r="R39" s="9">
        <v>0.26484596865419963</v>
      </c>
      <c r="S39" s="7">
        <v>1.9889352447544562</v>
      </c>
      <c r="T39" s="9">
        <v>0.11401366598109561</v>
      </c>
      <c r="U39" s="242"/>
    </row>
    <row r="40" spans="2:21" x14ac:dyDescent="0.25">
      <c r="B40" s="241"/>
      <c r="C40" s="7">
        <v>0.80555713148320374</v>
      </c>
      <c r="D40" s="9">
        <v>0.59232498893952368</v>
      </c>
      <c r="E40" s="7">
        <v>6.7003023220832139E-2</v>
      </c>
      <c r="F40" s="9">
        <v>0.24480283337866968</v>
      </c>
      <c r="G40" s="7">
        <v>1.7995520717187523</v>
      </c>
      <c r="H40" s="9">
        <v>9.2998084588353763E-2</v>
      </c>
      <c r="I40" s="7">
        <v>0.883385017927792</v>
      </c>
      <c r="J40" s="9">
        <v>1.2374943414203716</v>
      </c>
      <c r="K40" s="7">
        <v>0.11079775748631622</v>
      </c>
      <c r="L40" s="9">
        <v>0.1682901281607754</v>
      </c>
      <c r="M40" s="7">
        <v>3.038726391665409</v>
      </c>
      <c r="N40" s="9">
        <v>0.23192284889882001</v>
      </c>
      <c r="O40" s="7">
        <v>0.7798691127370847</v>
      </c>
      <c r="P40" s="9">
        <v>0.87201661014112697</v>
      </c>
      <c r="Q40" s="7">
        <v>0.15799406876180855</v>
      </c>
      <c r="R40" s="9">
        <v>0.40210915578238371</v>
      </c>
      <c r="S40" s="7">
        <v>2.1608140358054286</v>
      </c>
      <c r="T40" s="9">
        <v>0.46899769059241975</v>
      </c>
      <c r="U40" s="242"/>
    </row>
    <row r="41" spans="2:21" x14ac:dyDescent="0.25">
      <c r="B41" s="241"/>
      <c r="C41" s="7">
        <v>0.51242911226207444</v>
      </c>
      <c r="D41" s="9">
        <v>0.48575778880624992</v>
      </c>
      <c r="E41" s="7">
        <v>0.15976077560099811</v>
      </c>
      <c r="F41" s="9">
        <v>0.26178464380565064</v>
      </c>
      <c r="G41" s="7">
        <v>2.4338579392966224</v>
      </c>
      <c r="H41" s="9">
        <v>0.24920839037377363</v>
      </c>
      <c r="I41" s="7">
        <v>0.98180971943222495</v>
      </c>
      <c r="J41" s="9">
        <v>1.0309805714600369</v>
      </c>
      <c r="K41" s="7">
        <v>0.1155931046212593</v>
      </c>
      <c r="L41" s="9">
        <v>0.24779431403095487</v>
      </c>
      <c r="M41" s="7">
        <v>1.9311374726403734</v>
      </c>
      <c r="N41" s="9">
        <v>9.9617165341973249E-2</v>
      </c>
      <c r="O41" s="7">
        <v>0.99976989482457801</v>
      </c>
      <c r="P41" s="9">
        <v>0.84156239151789902</v>
      </c>
      <c r="Q41" s="7">
        <v>0.13603642661759552</v>
      </c>
      <c r="R41" s="9">
        <v>0.30828368609982748</v>
      </c>
      <c r="S41" s="7">
        <v>2.921591993860762</v>
      </c>
      <c r="T41" s="9">
        <v>7.3637273384016761E-3</v>
      </c>
      <c r="U41" s="242"/>
    </row>
    <row r="42" spans="2:21" x14ac:dyDescent="0.25">
      <c r="B42" s="241"/>
      <c r="C42" s="7">
        <v>0.55114843730968466</v>
      </c>
      <c r="D42" s="9">
        <v>0.5573294631957505</v>
      </c>
      <c r="E42" s="7">
        <v>0.19290756106007828</v>
      </c>
      <c r="F42" s="9">
        <v>0.13701497159992335</v>
      </c>
      <c r="G42" s="7">
        <v>1.5979838777350217</v>
      </c>
      <c r="H42" s="9">
        <v>0.11467557405645756</v>
      </c>
      <c r="I42" s="7">
        <v>1.0715413851018103</v>
      </c>
      <c r="J42" s="9">
        <v>0.85223960248599795</v>
      </c>
      <c r="K42" s="7">
        <v>0.16522915391277529</v>
      </c>
      <c r="L42" s="9">
        <v>0.19898611515568576</v>
      </c>
      <c r="M42" s="7">
        <v>2.7245290180870683</v>
      </c>
      <c r="N42" s="9">
        <v>0.22687543998688603</v>
      </c>
      <c r="O42" s="7">
        <v>1.2901236934324538</v>
      </c>
      <c r="P42" s="9">
        <v>1.6453753112066787</v>
      </c>
      <c r="Q42" s="7">
        <v>0.11904238940253413</v>
      </c>
      <c r="R42" s="9">
        <v>0.26368762952231622</v>
      </c>
      <c r="S42" s="7">
        <v>3.2010305165965653</v>
      </c>
      <c r="T42" s="9">
        <v>0.35735729292089918</v>
      </c>
      <c r="U42" s="242"/>
    </row>
    <row r="43" spans="2:21" x14ac:dyDescent="0.25">
      <c r="B43" s="241"/>
      <c r="C43" s="7">
        <v>0.63319122743138923</v>
      </c>
      <c r="D43" s="9">
        <v>0.58957097855453544</v>
      </c>
      <c r="E43" s="7">
        <v>3.4661105606956934E-2</v>
      </c>
      <c r="F43" s="9">
        <v>0.14015903495789259</v>
      </c>
      <c r="G43" s="7">
        <v>2.2909601040521692</v>
      </c>
      <c r="H43" s="9">
        <v>0.20142759360819948</v>
      </c>
      <c r="I43" s="7">
        <v>1.2308953589826817</v>
      </c>
      <c r="J43" s="9">
        <v>0.62978977315984708</v>
      </c>
      <c r="K43" s="7">
        <v>0.11231207763419299</v>
      </c>
      <c r="L43" s="9">
        <v>0.36454515781679592</v>
      </c>
      <c r="M43" s="7">
        <v>2.2104051008293712</v>
      </c>
      <c r="N43" s="9">
        <v>0.15314898093687082</v>
      </c>
      <c r="O43" s="7">
        <v>1.0756825671726855</v>
      </c>
      <c r="P43" s="9">
        <v>1.0282905278714516</v>
      </c>
      <c r="Q43" s="7">
        <v>0.15833058435022562</v>
      </c>
      <c r="R43" s="9">
        <v>0.22811007047161147</v>
      </c>
      <c r="S43" s="7">
        <v>2.304245567641408</v>
      </c>
      <c r="T43" s="9">
        <v>0.14909479397527889</v>
      </c>
      <c r="U43" s="242"/>
    </row>
    <row r="44" spans="2:21" x14ac:dyDescent="0.25">
      <c r="B44" s="241"/>
      <c r="C44" s="7">
        <v>0.93433553123996049</v>
      </c>
      <c r="D44" s="9">
        <v>0.67200217351121816</v>
      </c>
      <c r="E44" s="7">
        <v>0.16670486776865578</v>
      </c>
      <c r="F44" s="9">
        <v>0.3642127694157194</v>
      </c>
      <c r="G44" s="7">
        <v>2.0805537642104235</v>
      </c>
      <c r="H44" s="9">
        <v>0.22544130748553545</v>
      </c>
      <c r="I44" s="7">
        <v>0.66347675632246095</v>
      </c>
      <c r="J44" s="9">
        <v>0.86022690981179029</v>
      </c>
      <c r="K44" s="7">
        <v>9.9187969685927732E-2</v>
      </c>
      <c r="L44" s="9">
        <v>0.17077228344338269</v>
      </c>
      <c r="M44" s="7">
        <v>1.9998249729311992</v>
      </c>
      <c r="N44" s="9">
        <v>0.14057272750499381</v>
      </c>
      <c r="O44" s="7">
        <v>1.1794780614015539</v>
      </c>
      <c r="P44" s="9">
        <v>0.56082260728789279</v>
      </c>
      <c r="Q44" s="7">
        <v>5.7819496555294447E-2</v>
      </c>
      <c r="R44" s="9">
        <v>0.40559062033461213</v>
      </c>
      <c r="S44" s="7">
        <v>1.0546800611563758</v>
      </c>
      <c r="T44" s="9">
        <v>4.7574642916640042E-2</v>
      </c>
      <c r="U44" s="242"/>
    </row>
    <row r="45" spans="2:21" x14ac:dyDescent="0.25">
      <c r="B45" s="241"/>
      <c r="C45" s="7">
        <v>1.1354311586554495</v>
      </c>
      <c r="D45" s="9">
        <v>1.1813954829812539</v>
      </c>
      <c r="E45" s="7">
        <v>0.1118073042515674</v>
      </c>
      <c r="F45" s="9">
        <v>0.14545429956078818</v>
      </c>
      <c r="G45" s="7">
        <v>2.4151727355187025</v>
      </c>
      <c r="H45" s="9">
        <v>0.23848032182764747</v>
      </c>
      <c r="I45" s="7">
        <v>0.66851940045970037</v>
      </c>
      <c r="J45" s="9">
        <v>0.44698409658218768</v>
      </c>
      <c r="K45" s="7">
        <v>0.31421440777891058</v>
      </c>
      <c r="L45" s="9">
        <v>0.45441401773679868</v>
      </c>
      <c r="M45" s="7">
        <v>2.8002900428755981</v>
      </c>
      <c r="N45" s="9">
        <v>8.2490293891982827E-2</v>
      </c>
      <c r="O45" s="7">
        <v>1.7424393022143037</v>
      </c>
      <c r="P45" s="9">
        <v>1.2833860318219996</v>
      </c>
      <c r="Q45" s="7">
        <v>8.9176630930520265E-2</v>
      </c>
      <c r="R45" s="9">
        <v>0.23547379781001315</v>
      </c>
      <c r="S45" s="7">
        <v>2.3864729207427562</v>
      </c>
      <c r="T45" s="9">
        <v>0.21625912215478205</v>
      </c>
      <c r="U45" s="242"/>
    </row>
    <row r="46" spans="2:21" x14ac:dyDescent="0.25">
      <c r="B46" s="241"/>
      <c r="C46" s="7">
        <v>0.95169186900410974</v>
      </c>
      <c r="D46" s="9">
        <v>1.0955657471440998</v>
      </c>
      <c r="E46" s="7">
        <v>0.11794871374017869</v>
      </c>
      <c r="F46" s="9">
        <v>0.24796731273246994</v>
      </c>
      <c r="G46" s="7">
        <v>2.2091390701862603</v>
      </c>
      <c r="H46" s="9">
        <v>0.18256341813611471</v>
      </c>
      <c r="I46" s="7">
        <v>0.61713462649834683</v>
      </c>
      <c r="J46" s="9">
        <v>0.73443032045148582</v>
      </c>
      <c r="K46" s="7">
        <v>0.24775960197205868</v>
      </c>
      <c r="L46" s="9">
        <v>0.18831284744047433</v>
      </c>
      <c r="M46" s="7">
        <v>1.789215391965036</v>
      </c>
      <c r="N46" s="9">
        <v>0.12940302873326093</v>
      </c>
      <c r="O46" s="7">
        <v>1.6247176591414243</v>
      </c>
      <c r="P46" s="9">
        <v>1.077348521570457</v>
      </c>
      <c r="Q46" s="7">
        <v>0.37633243580612208</v>
      </c>
      <c r="R46" s="9">
        <v>0.42009672263556391</v>
      </c>
      <c r="S46" s="7">
        <v>2.1664963400048851</v>
      </c>
      <c r="T46" s="9">
        <v>0.10827713043113885</v>
      </c>
      <c r="U46" s="242"/>
    </row>
    <row r="47" spans="2:21" x14ac:dyDescent="0.25">
      <c r="B47" s="241"/>
      <c r="C47" s="7">
        <v>1.1145845825125418</v>
      </c>
      <c r="D47" s="9">
        <v>1.0034907161467916</v>
      </c>
      <c r="E47" s="7">
        <v>8.7241666297122183E-2</v>
      </c>
      <c r="F47" s="9">
        <v>0.12088096226297583</v>
      </c>
      <c r="G47" s="7">
        <v>2.8178997514424915</v>
      </c>
      <c r="H47" s="9">
        <v>0.27295434257738349</v>
      </c>
      <c r="I47" s="7">
        <v>0.97902144741391217</v>
      </c>
      <c r="J47" s="9">
        <v>0.71953419023550158</v>
      </c>
      <c r="K47" s="7">
        <v>0.12156625631566208</v>
      </c>
      <c r="L47" s="9">
        <v>0.33765585694401395</v>
      </c>
      <c r="M47" s="7">
        <v>2.0885263111238821</v>
      </c>
      <c r="N47" s="9">
        <v>0.17747410270642244</v>
      </c>
      <c r="O47" s="7">
        <v>1.3003486776313158</v>
      </c>
      <c r="P47" s="9">
        <v>0.65049016106195479</v>
      </c>
      <c r="Q47" s="7">
        <v>0.1536193661123868</v>
      </c>
      <c r="R47" s="9">
        <v>0.11757142188616609</v>
      </c>
      <c r="S47" s="7">
        <v>2.3925398888313945</v>
      </c>
      <c r="T47" s="9">
        <v>0.23911429222450389</v>
      </c>
      <c r="U47" s="242"/>
    </row>
    <row r="48" spans="2:21" x14ac:dyDescent="0.25">
      <c r="B48" s="241"/>
      <c r="C48" s="7">
        <v>0.77454817283042365</v>
      </c>
      <c r="D48" s="9">
        <v>0.50655739045362203</v>
      </c>
      <c r="E48" s="7">
        <v>3.4403256000247713E-3</v>
      </c>
      <c r="F48" s="9">
        <v>0.18493539701437423</v>
      </c>
      <c r="G48" s="7">
        <v>1.2540740056346491</v>
      </c>
      <c r="H48" s="9">
        <v>7.5119404708205703E-2</v>
      </c>
      <c r="I48" s="7">
        <v>1.2742658375570508</v>
      </c>
      <c r="J48" s="9">
        <v>1.4978699279086376</v>
      </c>
      <c r="K48" s="7">
        <v>8.4297154898472934E-2</v>
      </c>
      <c r="L48" s="9">
        <v>0.2194225269824859</v>
      </c>
      <c r="M48" s="7">
        <v>2.4347724444449734</v>
      </c>
      <c r="N48" s="9">
        <v>0.15985080019991055</v>
      </c>
      <c r="O48" s="7">
        <v>1.0397430679080424</v>
      </c>
      <c r="P48" s="9">
        <v>0.84588115654729878</v>
      </c>
      <c r="Q48" s="7">
        <v>7.1143181322845653E-2</v>
      </c>
      <c r="R48" s="9">
        <v>8.4924810189050848E-2</v>
      </c>
      <c r="S48" s="7">
        <v>4.2258054273779937</v>
      </c>
      <c r="T48" s="9">
        <v>0.19443549713757236</v>
      </c>
      <c r="U48" s="242"/>
    </row>
    <row r="49" spans="2:21" x14ac:dyDescent="0.25">
      <c r="B49" s="241"/>
      <c r="C49" s="7">
        <v>0.56723635726780453</v>
      </c>
      <c r="D49" s="9">
        <v>0.70452335053341708</v>
      </c>
      <c r="E49" s="7">
        <v>0.30248526913106455</v>
      </c>
      <c r="F49" s="9">
        <v>0.29840019506544568</v>
      </c>
      <c r="G49" s="7">
        <v>1.272360796326808</v>
      </c>
      <c r="H49" s="9">
        <v>5.6841355971707322E-2</v>
      </c>
      <c r="I49" s="7">
        <v>1.1805797204810633</v>
      </c>
      <c r="J49" s="9">
        <v>0.92283678735349961</v>
      </c>
      <c r="K49" s="7">
        <v>0.11374226888496547</v>
      </c>
      <c r="L49" s="9">
        <v>0.15141147223904572</v>
      </c>
      <c r="M49" s="7">
        <v>1.9646326343327463</v>
      </c>
      <c r="N49" s="9">
        <v>0.21114867604046156</v>
      </c>
      <c r="O49" s="7">
        <v>0.86721378234770885</v>
      </c>
      <c r="P49" s="9">
        <v>0.5376068965342371</v>
      </c>
      <c r="Q49" s="7">
        <v>0.14150480492937273</v>
      </c>
      <c r="R49" s="9">
        <v>0.27278886555854298</v>
      </c>
      <c r="S49" s="7">
        <v>2.2065607720078155</v>
      </c>
      <c r="T49" s="9">
        <v>0.24449229533681968</v>
      </c>
      <c r="U49" s="242"/>
    </row>
    <row r="50" spans="2:21" x14ac:dyDescent="0.25">
      <c r="B50" s="241"/>
      <c r="C50" s="7">
        <v>1.0185793680841646</v>
      </c>
      <c r="D50" s="9">
        <v>1.1586103422701326</v>
      </c>
      <c r="E50" s="7">
        <v>0.17759610178710217</v>
      </c>
      <c r="F50" s="9">
        <v>0.14793645484339549</v>
      </c>
      <c r="G50" s="7">
        <v>1.9383035672883488</v>
      </c>
      <c r="H50" s="9">
        <v>0.32012895726547941</v>
      </c>
      <c r="I50" s="7">
        <v>0.79911680918246497</v>
      </c>
      <c r="J50" s="9">
        <v>1.2571075447069628</v>
      </c>
      <c r="K50" s="7">
        <v>0.11054537079500343</v>
      </c>
      <c r="L50" s="9">
        <v>6.6190807536194843E-2</v>
      </c>
      <c r="M50" s="7">
        <v>2.1553753060903107</v>
      </c>
      <c r="N50" s="9">
        <v>7.5292043572421641E-2</v>
      </c>
      <c r="O50" s="7">
        <v>0.90015559922111665</v>
      </c>
      <c r="P50" s="9">
        <v>1.033556565364526</v>
      </c>
      <c r="Q50" s="7">
        <v>4.5964243446290409E-2</v>
      </c>
      <c r="R50" s="9">
        <v>0.38257713509142516</v>
      </c>
      <c r="S50" s="7">
        <v>2.5656796305385989</v>
      </c>
      <c r="T50" s="9">
        <v>0.26956206369115349</v>
      </c>
      <c r="U50" s="242"/>
    </row>
    <row r="51" spans="2:21" x14ac:dyDescent="0.25">
      <c r="B51" s="241"/>
      <c r="C51" s="7">
        <v>0.86951840087653809</v>
      </c>
      <c r="D51" s="9">
        <v>0.71105832838736027</v>
      </c>
      <c r="E51" s="7">
        <v>0.18765915783145715</v>
      </c>
      <c r="F51" s="9">
        <v>0.24688025216024584</v>
      </c>
      <c r="G51" s="7">
        <v>1.9370191487779369</v>
      </c>
      <c r="H51" s="9">
        <v>0.1131862808868932</v>
      </c>
      <c r="I51" s="7">
        <v>0.8453144477787643</v>
      </c>
      <c r="J51" s="9">
        <v>0.70692407461803408</v>
      </c>
      <c r="K51" s="7">
        <v>3.743735921139766E-2</v>
      </c>
      <c r="L51" s="9">
        <v>3.7232329239109598E-3</v>
      </c>
      <c r="M51" s="7">
        <v>1.976482796310524</v>
      </c>
      <c r="N51" s="9">
        <v>0.10079628030698674</v>
      </c>
      <c r="O51" s="7">
        <v>0.70415971258645682</v>
      </c>
      <c r="P51" s="9">
        <v>0.3892065762107606</v>
      </c>
      <c r="Q51" s="7">
        <v>0.10346149914220852</v>
      </c>
      <c r="R51" s="9">
        <v>0.17948883913711017</v>
      </c>
      <c r="S51" s="7">
        <v>1.9374819448127336</v>
      </c>
      <c r="T51" s="9">
        <v>0.13125121361901182</v>
      </c>
      <c r="U51" s="242"/>
    </row>
    <row r="52" spans="2:21" x14ac:dyDescent="0.25">
      <c r="B52" s="241"/>
      <c r="C52" s="7">
        <v>1.3809217176526198</v>
      </c>
      <c r="D52" s="9">
        <v>1.2312771843163492</v>
      </c>
      <c r="E52" s="7">
        <v>0.29099420700209561</v>
      </c>
      <c r="F52" s="9">
        <v>0.26100668691188106</v>
      </c>
      <c r="G52" s="7">
        <v>2.1326119940575055</v>
      </c>
      <c r="H52" s="9">
        <v>0.17780505674410341</v>
      </c>
      <c r="I52" s="7">
        <v>0.90046715872609007</v>
      </c>
      <c r="J52" s="9">
        <v>1.9730123452394073</v>
      </c>
      <c r="K52" s="7">
        <v>8.7998826371060573E-2</v>
      </c>
      <c r="L52" s="9">
        <v>0.11277258833979197</v>
      </c>
      <c r="M52" s="7">
        <v>1.3587634134481998</v>
      </c>
      <c r="N52" s="9">
        <v>8.5137926193430621E-2</v>
      </c>
      <c r="O52" s="7">
        <v>1.4199799693135797</v>
      </c>
      <c r="P52" s="9">
        <v>0.57457542961668862</v>
      </c>
      <c r="Q52" s="7">
        <v>0.17179120788690794</v>
      </c>
      <c r="R52" s="9">
        <v>0.21164510709698303</v>
      </c>
      <c r="S52" s="7">
        <v>2.3927834032236635</v>
      </c>
      <c r="T52" s="9">
        <v>0.21727132573755958</v>
      </c>
      <c r="U52" s="242"/>
    </row>
    <row r="53" spans="2:21" x14ac:dyDescent="0.25">
      <c r="B53" s="241"/>
      <c r="C53" s="7">
        <v>1.6465183301368578</v>
      </c>
      <c r="D53" s="9">
        <v>1.947287705451306</v>
      </c>
      <c r="E53" s="7">
        <v>0.15994542214139576</v>
      </c>
      <c r="F53" s="9">
        <v>0.31219424640180538</v>
      </c>
      <c r="G53" s="7">
        <v>1.7314663490125861</v>
      </c>
      <c r="H53" s="9">
        <v>0.11086960262312635</v>
      </c>
      <c r="I53" s="7">
        <v>0.81841162270499579</v>
      </c>
      <c r="J53" s="9">
        <v>1.2808132865537478</v>
      </c>
      <c r="K53" s="7">
        <v>0.21814623019135762</v>
      </c>
      <c r="L53" s="9">
        <v>0.33922788862299857</v>
      </c>
      <c r="M53" s="7">
        <v>2.2506618341845663</v>
      </c>
      <c r="N53" s="9">
        <v>0.19170512632670433</v>
      </c>
      <c r="O53" s="7">
        <v>1.1054817995721025</v>
      </c>
      <c r="P53" s="9">
        <v>0.72961550470482184</v>
      </c>
      <c r="Q53" s="7">
        <v>7.6304909673567817E-2</v>
      </c>
      <c r="R53" s="9">
        <v>0.13643580203398162</v>
      </c>
      <c r="S53" s="7">
        <v>2.3765754398078207</v>
      </c>
      <c r="T53" s="9">
        <v>0.28294421169530559</v>
      </c>
      <c r="U53" s="242"/>
    </row>
    <row r="54" spans="2:21" x14ac:dyDescent="0.25">
      <c r="B54" s="241"/>
      <c r="C54" s="7">
        <v>1.0524846095955285</v>
      </c>
      <c r="D54" s="9">
        <v>1.051189708896801</v>
      </c>
      <c r="E54" s="7">
        <v>0.16645138849426375</v>
      </c>
      <c r="F54" s="9">
        <v>0.25444204715187713</v>
      </c>
      <c r="G54" s="7">
        <v>2.1462327434673503</v>
      </c>
      <c r="H54" s="9">
        <v>0.21096017429133332</v>
      </c>
      <c r="I54" s="7">
        <v>0.96613071438101739</v>
      </c>
      <c r="J54" s="9">
        <v>1.0395157479653376</v>
      </c>
      <c r="K54" s="7">
        <v>0.19196830549612232</v>
      </c>
      <c r="L54" s="9">
        <v>0.14334178125533104</v>
      </c>
      <c r="M54" s="7">
        <v>2.2883546491531468</v>
      </c>
      <c r="N54" s="9">
        <v>0.12021905418761387</v>
      </c>
      <c r="O54" s="7">
        <v>1.5911553610158429</v>
      </c>
      <c r="P54" s="9">
        <v>0.83474032384461871</v>
      </c>
      <c r="Q54" s="7">
        <v>6.149822378321728E-2</v>
      </c>
      <c r="R54" s="9">
        <v>0.17093776046222317</v>
      </c>
      <c r="S54" s="7">
        <v>2.1050778747864554</v>
      </c>
      <c r="T54" s="9">
        <v>0.12419050263978558</v>
      </c>
      <c r="U54" s="242"/>
    </row>
    <row r="55" spans="2:21" x14ac:dyDescent="0.25">
      <c r="B55" s="241"/>
      <c r="C55" s="7">
        <v>0.81361056389534103</v>
      </c>
      <c r="D55" s="9">
        <v>0.59025652620401758</v>
      </c>
      <c r="E55" s="7">
        <v>0.15487583665355439</v>
      </c>
      <c r="F55" s="9">
        <v>0.23915226047517582</v>
      </c>
      <c r="G55" s="7">
        <v>2.3828144375933795</v>
      </c>
      <c r="H55" s="9">
        <v>0.22231837481219446</v>
      </c>
      <c r="I55" s="7">
        <v>1.5140118391123703</v>
      </c>
      <c r="J55" s="9">
        <v>2.5252368785509867</v>
      </c>
      <c r="K55" s="7">
        <v>9.6495844978591275E-2</v>
      </c>
      <c r="L55" s="9">
        <v>0.15091504118252425</v>
      </c>
      <c r="M55" s="7">
        <v>2.4853808926770449</v>
      </c>
      <c r="N55" s="9">
        <v>0.37318721137257488</v>
      </c>
      <c r="O55" s="7">
        <v>1.3197190204606442</v>
      </c>
      <c r="P55" s="9">
        <v>1.0091105147088475</v>
      </c>
      <c r="Q55" s="7">
        <v>0.21351914085062304</v>
      </c>
      <c r="R55" s="9">
        <v>0.12129465481007705</v>
      </c>
      <c r="S55" s="7">
        <v>2.0098596434923413</v>
      </c>
      <c r="T55" s="9">
        <v>6.5611637970253142E-2</v>
      </c>
      <c r="U55" s="242"/>
    </row>
    <row r="56" spans="2:21" x14ac:dyDescent="0.25">
      <c r="B56" s="241"/>
      <c r="C56" s="7">
        <v>1.5491150949109276</v>
      </c>
      <c r="D56" s="9">
        <v>1.5900345995262934</v>
      </c>
      <c r="E56" s="7">
        <v>6.3972299281739808E-2</v>
      </c>
      <c r="F56" s="9">
        <v>0.37119043736482971</v>
      </c>
      <c r="G56" s="7">
        <v>2.30482148706233</v>
      </c>
      <c r="H56" s="9">
        <v>0.121956562885439</v>
      </c>
      <c r="I56" s="7">
        <v>1.0804991104193666</v>
      </c>
      <c r="J56" s="9">
        <v>1.4486211652964027</v>
      </c>
      <c r="K56" s="7">
        <v>5.9731516944027729E-2</v>
      </c>
      <c r="L56" s="9">
        <v>0.11781963741442682</v>
      </c>
      <c r="M56" s="7">
        <v>2.1220121891815338</v>
      </c>
      <c r="N56" s="9">
        <v>0.13395364675137433</v>
      </c>
      <c r="O56" s="7">
        <v>0.71509737351917424</v>
      </c>
      <c r="P56" s="9">
        <v>0.29441155419573206</v>
      </c>
      <c r="Q56" s="7">
        <v>7.7903358718548837E-2</v>
      </c>
      <c r="R56" s="9">
        <v>8.8199251041979634E-2</v>
      </c>
      <c r="S56" s="7">
        <v>4.0725461682137958</v>
      </c>
      <c r="T56" s="9">
        <v>0.23878333818682293</v>
      </c>
      <c r="U56" s="242"/>
    </row>
    <row r="57" spans="2:21" x14ac:dyDescent="0.25">
      <c r="B57" s="241"/>
      <c r="C57" s="7">
        <v>0.91712530404285952</v>
      </c>
      <c r="D57" s="9">
        <v>1.1571889591498588</v>
      </c>
      <c r="E57" s="7">
        <v>0.14490565017093784</v>
      </c>
      <c r="F57" s="9">
        <v>0.23117497873574872</v>
      </c>
      <c r="G57" s="7">
        <v>1.8759893091112303</v>
      </c>
      <c r="H57" s="9">
        <v>0.18131696786432921</v>
      </c>
      <c r="I57" s="7">
        <v>1.1471923613389232</v>
      </c>
      <c r="J57" s="9">
        <v>1.7483125709637608</v>
      </c>
      <c r="K57" s="7">
        <v>8.7662310782643513E-2</v>
      </c>
      <c r="L57" s="9">
        <v>0.19253251142090674</v>
      </c>
      <c r="M57" s="7">
        <v>1.62383423103285</v>
      </c>
      <c r="N57" s="9">
        <v>5.3780031123158309E-2</v>
      </c>
      <c r="O57" s="7">
        <v>0.94465607100680304</v>
      </c>
      <c r="P57" s="9">
        <v>1.0135476302775155</v>
      </c>
      <c r="Q57" s="7">
        <v>9.1279853358126883E-2</v>
      </c>
      <c r="R57" s="9">
        <v>0.10102372000211739</v>
      </c>
      <c r="S57" s="7">
        <v>1.7816929463198723</v>
      </c>
      <c r="T57" s="9">
        <v>0.10069276596443641</v>
      </c>
      <c r="U57" s="242"/>
    </row>
    <row r="58" spans="2:21" x14ac:dyDescent="0.25">
      <c r="B58" s="241"/>
      <c r="C58" s="7">
        <v>0.91575987075933885</v>
      </c>
      <c r="D58" s="9">
        <v>0.7712178959035888</v>
      </c>
      <c r="E58" s="7">
        <v>0.13552691701843128</v>
      </c>
      <c r="F58" s="9">
        <v>0.29707064644694081</v>
      </c>
      <c r="G58" s="7">
        <v>1.4323680116020117</v>
      </c>
      <c r="H58" s="9">
        <v>0.12700361196007387</v>
      </c>
      <c r="I58" s="7">
        <v>1.5241352283373193</v>
      </c>
      <c r="J58" s="9">
        <v>2.0246612432678828</v>
      </c>
      <c r="K58" s="7">
        <v>9.893558299461494E-2</v>
      </c>
      <c r="L58" s="9">
        <v>0.1876509393651124</v>
      </c>
      <c r="M58" s="7">
        <v>2.1745606731184042</v>
      </c>
      <c r="N58" s="9">
        <v>0.1322161380535492</v>
      </c>
      <c r="O58" s="7">
        <v>0.86136157203950681</v>
      </c>
      <c r="P58" s="9">
        <v>0.722563254243211</v>
      </c>
      <c r="Q58" s="7">
        <v>0.18045648428864716</v>
      </c>
      <c r="R58" s="9">
        <v>0.13072684488398484</v>
      </c>
      <c r="S58" s="7">
        <v>0.6593487589323398</v>
      </c>
      <c r="T58" s="9">
        <v>8.067004668473747E-2</v>
      </c>
      <c r="U58" s="242"/>
    </row>
    <row r="59" spans="2:21" x14ac:dyDescent="0.25">
      <c r="B59" s="241"/>
      <c r="C59" s="7">
        <v>0.87331990192729925</v>
      </c>
      <c r="D59" s="9">
        <v>1.5657660557678579</v>
      </c>
      <c r="E59" s="7">
        <v>0.20126254386730308</v>
      </c>
      <c r="F59" s="9">
        <v>0.34077950430615217</v>
      </c>
      <c r="G59" s="7">
        <v>2.6994335906181872</v>
      </c>
      <c r="H59" s="9">
        <v>1.1633519250660882E-3</v>
      </c>
      <c r="I59" s="7">
        <v>0.71674214808671655</v>
      </c>
      <c r="J59" s="9">
        <v>0.96520703490073023</v>
      </c>
      <c r="K59" s="7">
        <v>8.505431497241131E-2</v>
      </c>
      <c r="L59" s="9">
        <v>0.167131789028892</v>
      </c>
      <c r="M59" s="7">
        <v>1.6758869633078006</v>
      </c>
      <c r="N59" s="9">
        <v>0.10532612249197004</v>
      </c>
      <c r="O59" s="7">
        <v>1.0008839745196423</v>
      </c>
      <c r="P59" s="9">
        <v>0.64347155362559194</v>
      </c>
      <c r="Q59" s="7">
        <v>0.14803189877976122</v>
      </c>
      <c r="R59" s="9">
        <v>9.7631441115887396E-2</v>
      </c>
      <c r="S59" s="7">
        <v>2.0204195341232616</v>
      </c>
      <c r="T59" s="9">
        <v>0.12771960617755326</v>
      </c>
      <c r="U59" s="242"/>
    </row>
    <row r="60" spans="2:21" x14ac:dyDescent="0.25">
      <c r="B60" s="241"/>
      <c r="C60" s="7">
        <v>0.85768937229622966</v>
      </c>
      <c r="D60" s="9">
        <v>1.31658387042075</v>
      </c>
      <c r="E60" s="7">
        <v>0.14739382772667123</v>
      </c>
      <c r="F60" s="9">
        <v>0.11864702250862927</v>
      </c>
      <c r="G60" s="7">
        <v>1.6085208656394339</v>
      </c>
      <c r="H60" s="9">
        <v>4.7740119935480531E-2</v>
      </c>
      <c r="I60" s="7">
        <v>1.8459239649918595</v>
      </c>
      <c r="J60" s="9">
        <v>0.92568847727539161</v>
      </c>
      <c r="K60" s="7">
        <v>7.9838323351946919E-2</v>
      </c>
      <c r="L60" s="9">
        <v>9.8376087700669579E-2</v>
      </c>
      <c r="M60" s="7">
        <v>1.8185327346099824</v>
      </c>
      <c r="N60" s="9">
        <v>7.1072379591989226E-2</v>
      </c>
      <c r="O60" s="7">
        <v>0.51367574955552853</v>
      </c>
      <c r="P60" s="9">
        <v>0.54342781930347539</v>
      </c>
      <c r="Q60" s="7">
        <v>0.2044332199633625</v>
      </c>
      <c r="R60" s="9">
        <v>0.12468693369630705</v>
      </c>
      <c r="S60" s="7">
        <v>1.2156426235154236</v>
      </c>
      <c r="T60" s="9">
        <v>5.1070344939645337E-2</v>
      </c>
      <c r="U60" s="242"/>
    </row>
    <row r="61" spans="2:21" x14ac:dyDescent="0.25">
      <c r="B61" s="241"/>
      <c r="C61" s="7">
        <v>0.79274659741348352</v>
      </c>
      <c r="D61" s="9">
        <v>0.85758465014082441</v>
      </c>
      <c r="E61" s="7">
        <v>0.15183408536084952</v>
      </c>
      <c r="F61" s="9">
        <v>0.29225104205323754</v>
      </c>
      <c r="G61" s="7">
        <v>1.6998571434840406</v>
      </c>
      <c r="H61" s="9">
        <v>0.10300944422820323</v>
      </c>
      <c r="I61" s="7">
        <v>0.7721823595099836</v>
      </c>
      <c r="J61" s="9">
        <v>0.60103832105496191</v>
      </c>
      <c r="K61" s="7">
        <v>9.0270306592875701E-2</v>
      </c>
      <c r="L61" s="9">
        <v>9.6224886455743258E-2</v>
      </c>
      <c r="M61" s="7">
        <v>2.8570573493228704</v>
      </c>
      <c r="N61" s="9">
        <v>0.11062138709486563</v>
      </c>
      <c r="O61" s="7">
        <v>1.2659686146350482</v>
      </c>
      <c r="P61" s="9">
        <v>0.71044722777412839</v>
      </c>
      <c r="Q61" s="7">
        <v>5.2496431793060988E-2</v>
      </c>
      <c r="R61" s="9">
        <v>0.21437547790785105</v>
      </c>
      <c r="S61" s="7">
        <v>1.7176659745304721</v>
      </c>
      <c r="T61" s="9">
        <v>5.4690154726780994E-2</v>
      </c>
      <c r="U61" s="242"/>
    </row>
    <row r="62" spans="2:21" x14ac:dyDescent="0.25">
      <c r="B62" s="241"/>
      <c r="C62" s="7">
        <v>1.0229578617346515</v>
      </c>
      <c r="D62" s="9">
        <v>1.7787676311988085</v>
      </c>
      <c r="E62" s="7">
        <v>0.11727640926220229</v>
      </c>
      <c r="F62" s="9">
        <v>0.30039451550030244</v>
      </c>
      <c r="G62" s="7">
        <v>1.6796006531942604</v>
      </c>
      <c r="H62" s="9">
        <v>0.15976806169049032</v>
      </c>
      <c r="I62" s="7">
        <v>0.84904106650672417</v>
      </c>
      <c r="J62" s="9">
        <v>1.0182531647000701</v>
      </c>
      <c r="K62" s="7">
        <v>5.619810326564862E-2</v>
      </c>
      <c r="L62" s="9">
        <v>0.13304352314775164</v>
      </c>
      <c r="M62" s="7">
        <v>2.3319639181401768</v>
      </c>
      <c r="N62" s="9">
        <v>0.11955714611225195</v>
      </c>
      <c r="O62" s="7">
        <v>1.0733208395885223</v>
      </c>
      <c r="P62" s="9">
        <v>0.70079044687463887</v>
      </c>
      <c r="Q62" s="7">
        <v>0.11212233406262048</v>
      </c>
      <c r="R62" s="9">
        <v>0.15472602540903815</v>
      </c>
      <c r="S62" s="7">
        <v>1.7983806811901113</v>
      </c>
      <c r="T62" s="9">
        <v>2.2670351581146737E-2</v>
      </c>
      <c r="U62" s="242"/>
    </row>
    <row r="63" spans="2:21" x14ac:dyDescent="0.25">
      <c r="B63" s="241"/>
      <c r="C63" s="7">
        <v>1.1364320768113871</v>
      </c>
      <c r="D63" s="9">
        <v>0.87351235046726949</v>
      </c>
      <c r="E63" s="7">
        <v>5.5440943191710244E-2</v>
      </c>
      <c r="F63" s="9">
        <v>0.18376222942236095</v>
      </c>
      <c r="G63" s="7">
        <v>1.7483262514637308</v>
      </c>
      <c r="H63" s="9">
        <v>8.5634357249952081E-2</v>
      </c>
      <c r="I63" s="7">
        <v>1.0551943400117911</v>
      </c>
      <c r="J63" s="9">
        <v>1.0801719251086346</v>
      </c>
      <c r="K63" s="7">
        <v>2.4986282439966527E-2</v>
      </c>
      <c r="L63" s="9">
        <v>8.3648633023866242E-2</v>
      </c>
      <c r="M63" s="7">
        <v>1.637652837885841</v>
      </c>
      <c r="N63" s="9">
        <v>1.6547701884048711E-4</v>
      </c>
      <c r="O63" s="7">
        <v>1.1446286961693628</v>
      </c>
      <c r="P63" s="9">
        <v>1.00206170539557</v>
      </c>
      <c r="Q63" s="7">
        <v>9.4056106962567609E-2</v>
      </c>
      <c r="R63" s="9">
        <v>0.11633034424486245</v>
      </c>
      <c r="S63" s="7">
        <v>1.6324910167966669</v>
      </c>
      <c r="T63" s="9">
        <v>0.15268012828030933</v>
      </c>
      <c r="U63" s="242"/>
    </row>
    <row r="64" spans="2:21" x14ac:dyDescent="0.25">
      <c r="B64" s="241"/>
      <c r="C64" s="7">
        <v>0.74201833092691272</v>
      </c>
      <c r="D64" s="9">
        <v>0.60386360501380831</v>
      </c>
      <c r="E64" s="7">
        <v>3.5502394577999578E-2</v>
      </c>
      <c r="F64" s="9">
        <v>0.18003899649844998</v>
      </c>
      <c r="G64" s="7">
        <v>2.1708623112110734</v>
      </c>
      <c r="H64" s="9">
        <v>9.1240159894697664E-2</v>
      </c>
      <c r="I64" s="7">
        <v>1.2406543085119834</v>
      </c>
      <c r="J64" s="9">
        <v>0.93866003781199381</v>
      </c>
      <c r="K64" s="7">
        <v>2.9865758472013865E-2</v>
      </c>
      <c r="L64" s="9">
        <v>7.52093050630014E-2</v>
      </c>
      <c r="M64" s="7">
        <v>2.6039733563675331</v>
      </c>
      <c r="N64" s="9">
        <v>0.27419542021868715</v>
      </c>
      <c r="O64" s="7">
        <v>0.56896164611799838</v>
      </c>
      <c r="P64" s="9">
        <v>0.73608241476904357</v>
      </c>
      <c r="Q64" s="7">
        <v>7.8239874306965898E-2</v>
      </c>
      <c r="R64" s="9">
        <v>9.150879141878937E-2</v>
      </c>
      <c r="S64" s="7">
        <v>2.1629861477813495</v>
      </c>
      <c r="T64" s="9">
        <v>0.19943204348567795</v>
      </c>
      <c r="U64" s="242"/>
    </row>
    <row r="65" spans="2:21" x14ac:dyDescent="0.25">
      <c r="B65" s="241"/>
      <c r="C65" s="7">
        <v>0.67273399423655211</v>
      </c>
      <c r="D65" s="9">
        <v>1.7010722375719147</v>
      </c>
      <c r="E65" s="7">
        <v>0.17784848847841495</v>
      </c>
      <c r="F65" s="9">
        <v>0.20759092013539107</v>
      </c>
      <c r="G65" s="7">
        <v>2.3389621308862263</v>
      </c>
      <c r="H65" s="9">
        <v>8.8860239752813555E-2</v>
      </c>
      <c r="I65" s="7">
        <v>1.3309338081862947</v>
      </c>
      <c r="J65" s="9">
        <v>1.5224775743519154</v>
      </c>
      <c r="K65" s="7">
        <v>9.6748231669904067E-3</v>
      </c>
      <c r="L65" s="9">
        <v>0.1331262616571719</v>
      </c>
      <c r="M65" s="7">
        <v>2.8097810458446251</v>
      </c>
      <c r="N65" s="9">
        <v>0.16779369710425393</v>
      </c>
      <c r="O65" s="7">
        <v>0.53796565590192935</v>
      </c>
      <c r="P65" s="9">
        <v>0.49229550111420306</v>
      </c>
      <c r="Q65" s="7">
        <v>0.21241563194055413</v>
      </c>
      <c r="R65" s="9">
        <v>0.21663305723631768</v>
      </c>
      <c r="S65" s="7">
        <v>2.1157060087246498</v>
      </c>
      <c r="T65" s="9">
        <v>0.20618436547524696</v>
      </c>
      <c r="U65" s="242"/>
    </row>
    <row r="66" spans="2:21" x14ac:dyDescent="0.25">
      <c r="B66" s="241"/>
      <c r="C66" s="7">
        <v>1.7304500472868922</v>
      </c>
      <c r="D66" s="9">
        <v>1.8341214882016461</v>
      </c>
      <c r="E66" s="7">
        <v>0.1217345141098706</v>
      </c>
      <c r="F66" s="9">
        <v>0.22306302139697662</v>
      </c>
      <c r="G66" s="7">
        <v>1.9552530935865304</v>
      </c>
      <c r="H66" s="9">
        <v>0.17904674922923938</v>
      </c>
      <c r="I66" s="7">
        <v>0.83330136929582577</v>
      </c>
      <c r="J66" s="9">
        <v>0.74515510425729758</v>
      </c>
      <c r="K66" s="7">
        <v>0.13628881330890835</v>
      </c>
      <c r="L66" s="9">
        <v>0.15571387472889839</v>
      </c>
      <c r="M66" s="7">
        <v>1.935921736175527</v>
      </c>
      <c r="N66" s="9">
        <v>0.12898933618615971</v>
      </c>
      <c r="O66" s="7">
        <v>1.076357488780467</v>
      </c>
      <c r="P66" s="9">
        <v>1.1025268120747229</v>
      </c>
      <c r="Q66" s="7">
        <v>5.1486885027809813E-2</v>
      </c>
      <c r="R66" s="9">
        <v>0.11939166909341146</v>
      </c>
      <c r="S66" s="7">
        <v>1.4752144143033068</v>
      </c>
      <c r="T66" s="9">
        <v>0.10599984893601758</v>
      </c>
      <c r="U66" s="242"/>
    </row>
    <row r="67" spans="2:21" x14ac:dyDescent="0.25">
      <c r="B67" s="241"/>
      <c r="C67" s="7">
        <v>1.5403463952067507</v>
      </c>
      <c r="D67" s="9">
        <v>2.703338895496243</v>
      </c>
      <c r="E67" s="7">
        <v>8.4801928281098518E-2</v>
      </c>
      <c r="F67" s="9">
        <v>0.16473237225570492</v>
      </c>
      <c r="G67" s="7">
        <v>1.5186115731009222</v>
      </c>
      <c r="H67" s="9">
        <v>9.8955257266611293E-2</v>
      </c>
      <c r="I67" s="7">
        <v>1.1320273132681558</v>
      </c>
      <c r="J67" s="9">
        <v>0.58283545493229838</v>
      </c>
      <c r="K67" s="7">
        <v>0.17515636377107849</v>
      </c>
      <c r="L67" s="9">
        <v>0.28470321091505807</v>
      </c>
      <c r="M67" s="7">
        <v>2.913571425604693</v>
      </c>
      <c r="N67" s="9">
        <v>0.24841753916684758</v>
      </c>
      <c r="O67" s="7">
        <v>0.90542797066326464</v>
      </c>
      <c r="P67" s="9">
        <v>0.53780174310207807</v>
      </c>
      <c r="Q67" s="7">
        <v>0.13687771558863818</v>
      </c>
      <c r="R67" s="9">
        <v>0.15678947535136153</v>
      </c>
      <c r="S67" s="7">
        <v>2.2207865521028838</v>
      </c>
      <c r="T67" s="9">
        <v>0.30463244642437309</v>
      </c>
      <c r="U67" s="242"/>
    </row>
    <row r="68" spans="2:21" x14ac:dyDescent="0.25">
      <c r="B68" s="241"/>
      <c r="C68" s="7">
        <v>0.79640828034536959</v>
      </c>
      <c r="D68" s="9">
        <v>0.75412949248784822</v>
      </c>
      <c r="E68" s="7">
        <v>9.7505391743842443E-2</v>
      </c>
      <c r="F68" s="9">
        <v>0.15496922814411618</v>
      </c>
      <c r="G68" s="7">
        <v>3.1686898604354097</v>
      </c>
      <c r="H68" s="9">
        <v>0.21974672934289297</v>
      </c>
      <c r="I68" s="7">
        <v>0.82701838262958194</v>
      </c>
      <c r="J68" s="9">
        <v>0.5060588128378084</v>
      </c>
      <c r="K68" s="7">
        <v>0.25685899974049209</v>
      </c>
      <c r="L68" s="9">
        <v>0.31767862759766152</v>
      </c>
      <c r="M68" s="7">
        <v>2.8596226613647575</v>
      </c>
      <c r="N68" s="9">
        <v>0.30063349010413437</v>
      </c>
      <c r="O68" s="7">
        <v>1.2881870072377495</v>
      </c>
      <c r="P68" s="9">
        <v>1.3786726198691959</v>
      </c>
      <c r="Q68" s="7">
        <v>9.1363982255231138E-2</v>
      </c>
      <c r="R68" s="9">
        <v>0.14686085422093231</v>
      </c>
      <c r="S68" s="7">
        <v>2.6439222378328791</v>
      </c>
      <c r="T68" s="9">
        <v>0.23131366257531946</v>
      </c>
      <c r="U68" s="242"/>
    </row>
    <row r="69" spans="2:21" x14ac:dyDescent="0.25">
      <c r="B69" s="241"/>
      <c r="C69" s="7">
        <v>0.59151027554008295</v>
      </c>
      <c r="D69" s="9">
        <v>0.76673776679739702</v>
      </c>
      <c r="E69" s="7">
        <v>0.21848274577977467</v>
      </c>
      <c r="F69" s="9">
        <v>0.22786185494335073</v>
      </c>
      <c r="G69" s="7">
        <v>2.740642988197624</v>
      </c>
      <c r="H69" s="9">
        <v>0.105217595356237</v>
      </c>
      <c r="I69" s="7">
        <v>1.0545097501363416</v>
      </c>
      <c r="J69" s="9">
        <v>0.79774900487754019</v>
      </c>
      <c r="K69" s="7">
        <v>0.24562141688591521</v>
      </c>
      <c r="L69" s="9">
        <v>0.39254873726570905</v>
      </c>
      <c r="M69" s="7">
        <v>2.0801759171655902</v>
      </c>
      <c r="N69" s="9">
        <v>9.250165353183229E-2</v>
      </c>
      <c r="O69" s="7">
        <v>1.0960449287628475</v>
      </c>
      <c r="P69" s="9">
        <v>1.0921249534046189</v>
      </c>
      <c r="Q69" s="7">
        <v>0.11088188638342049</v>
      </c>
      <c r="R69" s="9">
        <v>0.14901205546585863</v>
      </c>
      <c r="S69" s="7">
        <v>3.5095758739080236</v>
      </c>
      <c r="T69" s="9">
        <v>0.30791156791297764</v>
      </c>
      <c r="U69" s="242"/>
    </row>
    <row r="70" spans="2:21" x14ac:dyDescent="0.25">
      <c r="B70" s="241"/>
      <c r="C70" s="7">
        <v>0.49572730972914009</v>
      </c>
      <c r="D70" s="9">
        <v>1.5406258818418463</v>
      </c>
      <c r="E70" s="7">
        <v>7.3108011583605761E-2</v>
      </c>
      <c r="F70" s="9">
        <v>0.20941116734263646</v>
      </c>
      <c r="G70" s="7">
        <v>1.9977226113716526</v>
      </c>
      <c r="H70" s="9">
        <v>0.14724732377832522</v>
      </c>
      <c r="I70" s="7">
        <v>0.89249816681575111</v>
      </c>
      <c r="J70" s="9">
        <v>1.2115195774447951</v>
      </c>
      <c r="K70" s="7">
        <v>0.12981088823188</v>
      </c>
      <c r="L70" s="9">
        <v>0.11335175790573368</v>
      </c>
      <c r="M70" s="7">
        <v>2.1980901956589367</v>
      </c>
      <c r="N70" s="9">
        <v>0.1377596181847055</v>
      </c>
      <c r="O70" s="7">
        <v>0.91036207331448304</v>
      </c>
      <c r="P70" s="9">
        <v>1.4482892537270271</v>
      </c>
      <c r="Q70" s="7">
        <v>0.16716411854617336</v>
      </c>
      <c r="R70" s="9">
        <v>0.25814414939115993</v>
      </c>
      <c r="S70" s="7">
        <v>4.6718218771662663</v>
      </c>
      <c r="T70" s="9">
        <v>0.32217623399975381</v>
      </c>
      <c r="U70" s="242"/>
    </row>
    <row r="71" spans="2:21" x14ac:dyDescent="0.25">
      <c r="B71" s="241"/>
      <c r="C71" s="7">
        <v>0.41508924685474236</v>
      </c>
      <c r="D71" s="9">
        <v>0.65749956342007954</v>
      </c>
      <c r="E71" s="7">
        <v>0.22551205942761593</v>
      </c>
      <c r="F71" s="9">
        <v>0.22652729353166318</v>
      </c>
      <c r="G71" s="7">
        <v>1.68714655454408</v>
      </c>
      <c r="H71" s="9">
        <v>0.14305488278760109</v>
      </c>
      <c r="I71" s="7">
        <v>1.4239104639567259</v>
      </c>
      <c r="J71" s="9">
        <v>1.6602441346629002</v>
      </c>
      <c r="K71" s="7">
        <v>0.17193236962075037</v>
      </c>
      <c r="L71" s="9">
        <v>0.27620650326064722</v>
      </c>
      <c r="M71" s="7">
        <v>0.92232476544947772</v>
      </c>
      <c r="N71" s="9">
        <v>7.9440428993194714E-2</v>
      </c>
      <c r="O71" s="7">
        <v>0.53027863949341636</v>
      </c>
      <c r="P71" s="9">
        <v>0.57494596369418616</v>
      </c>
      <c r="Q71" s="7">
        <v>9.5906942698861422E-2</v>
      </c>
      <c r="R71" s="9">
        <v>0.11550295915066001</v>
      </c>
      <c r="S71" s="7">
        <v>2.7335562169167433</v>
      </c>
      <c r="T71" s="9">
        <v>0.17017739192737147</v>
      </c>
      <c r="U71" s="242"/>
    </row>
    <row r="72" spans="2:21" x14ac:dyDescent="0.25">
      <c r="B72" s="241"/>
      <c r="C72" s="7">
        <v>0.89357479359322101</v>
      </c>
      <c r="D72" s="9">
        <v>1.6742528807403618</v>
      </c>
      <c r="E72" s="7">
        <v>0.18727092495409256</v>
      </c>
      <c r="F72" s="9">
        <v>0.29984435813896265</v>
      </c>
      <c r="G72" s="7">
        <v>2.3150144355016153</v>
      </c>
      <c r="H72" s="9">
        <v>0.1836794909129407</v>
      </c>
      <c r="I72" s="7">
        <v>0.98077021058637748</v>
      </c>
      <c r="J72" s="9">
        <v>1.3940470212208627</v>
      </c>
      <c r="K72" s="7">
        <v>0.11811697153438722</v>
      </c>
      <c r="L72" s="9">
        <v>8.6875434891255737E-2</v>
      </c>
      <c r="M72" s="7">
        <v>1.9028776535258989</v>
      </c>
      <c r="N72" s="9">
        <v>0.11153151069848831</v>
      </c>
      <c r="O72" s="7">
        <v>1.2295434703641883</v>
      </c>
      <c r="P72" s="9">
        <v>0.8512424422685696</v>
      </c>
      <c r="Q72" s="7">
        <v>0.11862174491701281</v>
      </c>
      <c r="R72" s="9">
        <v>0.22041538909552885</v>
      </c>
      <c r="S72" s="7">
        <v>1.8939466383246619</v>
      </c>
      <c r="T72" s="9">
        <v>7.9300264327720069E-2</v>
      </c>
      <c r="U72" s="242"/>
    </row>
    <row r="73" spans="2:21" x14ac:dyDescent="0.25">
      <c r="B73" s="241"/>
      <c r="C73" s="7">
        <v>1.1736935301470215</v>
      </c>
      <c r="D73" s="9">
        <v>0.73116772942936681</v>
      </c>
      <c r="E73" s="7">
        <v>0.21892159829342209</v>
      </c>
      <c r="F73" s="9">
        <v>0.45902608841813586</v>
      </c>
      <c r="G73" s="7">
        <v>0.97126702448565339</v>
      </c>
      <c r="H73" s="9">
        <v>0.3506264614532576</v>
      </c>
      <c r="I73" s="7">
        <v>1.5207149500634796</v>
      </c>
      <c r="J73" s="9">
        <v>0.872021897626161</v>
      </c>
      <c r="K73" s="7">
        <v>0.19967111772783908</v>
      </c>
      <c r="L73" s="9">
        <v>0.53722313555626588</v>
      </c>
      <c r="M73" s="7">
        <v>2.2828459943394712</v>
      </c>
      <c r="N73" s="9">
        <v>0.21520286300205349</v>
      </c>
      <c r="O73" s="7">
        <v>1.2804374435945871</v>
      </c>
      <c r="P73" s="9">
        <v>1.1068572165427226</v>
      </c>
      <c r="Q73" s="7">
        <v>0.11012472630948211</v>
      </c>
      <c r="R73" s="9">
        <v>0.10904935541588101</v>
      </c>
      <c r="S73" s="7">
        <v>1.3839721611866767</v>
      </c>
      <c r="T73" s="9">
        <v>0.10499516845428906</v>
      </c>
      <c r="U73" s="242"/>
    </row>
    <row r="74" spans="2:21" x14ac:dyDescent="0.25">
      <c r="B74" s="241"/>
      <c r="C74" s="7">
        <v>1.3310655583220856</v>
      </c>
      <c r="D74" s="9">
        <v>2.3425897458919072</v>
      </c>
      <c r="E74" s="7">
        <v>0.12745527911296056</v>
      </c>
      <c r="F74" s="9">
        <v>0.24953934441145459</v>
      </c>
      <c r="G74" s="7">
        <v>1.8304856322621113</v>
      </c>
      <c r="H74" s="9">
        <v>0.19269798843974725</v>
      </c>
      <c r="I74" s="7">
        <v>1.0050141113622459</v>
      </c>
      <c r="J74" s="9">
        <v>1.0660741844159147</v>
      </c>
      <c r="K74" s="7">
        <v>0.12484728330272837</v>
      </c>
      <c r="L74" s="9">
        <v>0.22893745556581394</v>
      </c>
      <c r="M74" s="7">
        <v>3.3756689959880672</v>
      </c>
      <c r="N74" s="9">
        <v>0.28710262768824513</v>
      </c>
      <c r="O74" s="7">
        <v>1.0256514398397034</v>
      </c>
      <c r="P74" s="9">
        <v>0.82961581037849297</v>
      </c>
      <c r="Q74" s="7">
        <v>0.17363330295856749</v>
      </c>
      <c r="R74" s="9">
        <v>9.0409191384907009E-2</v>
      </c>
      <c r="S74" s="7">
        <v>1.5368474156389176</v>
      </c>
      <c r="T74" s="9">
        <v>0.1821901977433763</v>
      </c>
      <c r="U74" s="242"/>
    </row>
    <row r="75" spans="2:21" x14ac:dyDescent="0.25">
      <c r="B75" s="241"/>
      <c r="C75" s="7">
        <v>0.55655599685324386</v>
      </c>
      <c r="D75" s="9">
        <v>0.68671204172026967</v>
      </c>
      <c r="E75" s="7">
        <v>0.31239834655834731</v>
      </c>
      <c r="F75" s="9">
        <v>0.31548773886030901</v>
      </c>
      <c r="G75" s="7">
        <v>2.2386255134877056</v>
      </c>
      <c r="H75" s="9">
        <v>0.14140011259919624</v>
      </c>
      <c r="I75" s="7">
        <v>1.4999922544863658</v>
      </c>
      <c r="J75" s="9">
        <v>1.9493086597776839</v>
      </c>
      <c r="K75" s="7">
        <v>0.17330552803478466</v>
      </c>
      <c r="L75" s="9">
        <v>0.3187914767961984</v>
      </c>
      <c r="M75" s="7">
        <v>1.9750359148480392</v>
      </c>
      <c r="N75" s="9">
        <v>0.16407046418034299</v>
      </c>
      <c r="O75" s="7">
        <v>1.413581645032342</v>
      </c>
      <c r="P75" s="9">
        <v>1.1874675404652892</v>
      </c>
      <c r="Q75" s="7">
        <v>4.3242253111591904E-2</v>
      </c>
      <c r="R75" s="9">
        <v>0.13213339954412895</v>
      </c>
      <c r="S75" s="7">
        <v>2.8151792803227127</v>
      </c>
      <c r="T75" s="9">
        <v>0.15191735912521523</v>
      </c>
      <c r="U75" s="242"/>
    </row>
    <row r="76" spans="2:21" x14ac:dyDescent="0.25">
      <c r="B76" s="241"/>
      <c r="C76" s="7">
        <v>0.48828411879315059</v>
      </c>
      <c r="D76" s="9">
        <v>0.41624561921501935</v>
      </c>
      <c r="E76" s="7">
        <v>0.29445113986492538</v>
      </c>
      <c r="F76" s="9">
        <v>0.27998711587810415</v>
      </c>
      <c r="G76" s="7">
        <v>2.2522300639548942</v>
      </c>
      <c r="H76" s="9">
        <v>0.1920360803643853</v>
      </c>
      <c r="I76" s="7">
        <v>1.0637072876502542</v>
      </c>
      <c r="J76" s="9">
        <v>0.44505044217149009</v>
      </c>
      <c r="K76" s="7">
        <v>0.10078641873090875</v>
      </c>
      <c r="L76" s="9">
        <v>5.7255048518808541E-2</v>
      </c>
      <c r="M76" s="7">
        <v>2.3734082871610815</v>
      </c>
      <c r="N76" s="9">
        <v>0.30166460534620798</v>
      </c>
      <c r="O76" s="7">
        <v>1.369633009252091</v>
      </c>
      <c r="P76" s="9">
        <v>0.92129294754291391</v>
      </c>
      <c r="Q76" s="7">
        <v>0.10381505902666228</v>
      </c>
      <c r="R76" s="9">
        <v>0.14222749769339868</v>
      </c>
      <c r="S76" s="7">
        <v>2.2204456661821492</v>
      </c>
      <c r="T76" s="9">
        <v>0.14446143744774526</v>
      </c>
      <c r="U76" s="242"/>
    </row>
    <row r="77" spans="2:21" x14ac:dyDescent="0.25">
      <c r="B77" s="241"/>
      <c r="C77" s="7">
        <v>0.92688921674005742</v>
      </c>
      <c r="D77" s="9">
        <v>0.90492289731626363</v>
      </c>
      <c r="E77" s="7">
        <v>0.11584549131257207</v>
      </c>
      <c r="F77" s="9">
        <v>0.12832742811079775</v>
      </c>
      <c r="G77" s="7">
        <v>1.8627282845951223</v>
      </c>
      <c r="H77" s="9">
        <v>0.11397651724998685</v>
      </c>
      <c r="I77" s="7">
        <v>0.95857307873262976</v>
      </c>
      <c r="J77" s="9">
        <v>0.87293067699763705</v>
      </c>
      <c r="K77" s="7">
        <v>0.12274406087512177</v>
      </c>
      <c r="L77" s="9">
        <v>0.19278072694916751</v>
      </c>
      <c r="M77" s="7">
        <v>2.0333808701806628</v>
      </c>
      <c r="N77" s="9">
        <v>0.16539428033106687</v>
      </c>
      <c r="O77" s="7">
        <v>0.902961424023631</v>
      </c>
      <c r="P77" s="9">
        <v>1.5964191232677685</v>
      </c>
      <c r="Q77" s="7">
        <v>9.9103840788823477E-2</v>
      </c>
      <c r="R77" s="9">
        <v>0.1168267753013839</v>
      </c>
      <c r="S77" s="7">
        <v>1.4651258176872641</v>
      </c>
      <c r="T77" s="9">
        <v>8.761685789774884E-2</v>
      </c>
      <c r="U77" s="242"/>
    </row>
    <row r="78" spans="2:21" x14ac:dyDescent="0.25">
      <c r="B78" s="241"/>
      <c r="C78" s="7">
        <v>0.84036355317449707</v>
      </c>
      <c r="D78" s="9">
        <v>0.59245328735542979</v>
      </c>
      <c r="E78" s="7">
        <v>0.17969932421470877</v>
      </c>
      <c r="F78" s="9">
        <v>0.30902833268460972</v>
      </c>
      <c r="G78" s="7">
        <v>2.2693099595823707</v>
      </c>
      <c r="H78" s="9">
        <v>0.15962873313526174</v>
      </c>
      <c r="I78" s="7">
        <v>0.95915919195368127</v>
      </c>
      <c r="J78" s="9">
        <v>0.60082209666149056</v>
      </c>
      <c r="K78" s="7">
        <v>0.10835801947029255</v>
      </c>
      <c r="L78" s="9">
        <v>0.10698089268037492</v>
      </c>
      <c r="M78" s="7">
        <v>1.4534102070971824</v>
      </c>
      <c r="N78" s="9">
        <v>0.11542129516733611</v>
      </c>
      <c r="O78" s="7">
        <v>0.97116358990775797</v>
      </c>
      <c r="P78" s="9">
        <v>0.99691092737403264</v>
      </c>
      <c r="Q78" s="7">
        <v>0.15101731937331789</v>
      </c>
      <c r="R78" s="9">
        <v>0.13456123211695334</v>
      </c>
      <c r="S78" s="7">
        <v>2.9526892666593896</v>
      </c>
      <c r="T78" s="9">
        <v>9.2397465891229949E-2</v>
      </c>
      <c r="U78" s="242"/>
    </row>
    <row r="79" spans="2:21" x14ac:dyDescent="0.25">
      <c r="B79" s="241"/>
      <c r="C79" s="7">
        <v>0.536784608381077</v>
      </c>
      <c r="D79" s="9">
        <v>0.55741256154246988</v>
      </c>
      <c r="E79" s="7">
        <v>0.29226160337405599</v>
      </c>
      <c r="F79" s="9">
        <v>0.31842649776073284</v>
      </c>
      <c r="G79" s="7">
        <v>2.1216751913706489</v>
      </c>
      <c r="H79" s="9">
        <v>0.11610684281681814</v>
      </c>
      <c r="I79" s="7">
        <v>1.5686783412369067</v>
      </c>
      <c r="J79" s="9">
        <v>1.7219541487349084</v>
      </c>
      <c r="K79" s="7">
        <v>0.14688905434404564</v>
      </c>
      <c r="L79" s="9">
        <v>0.17292348468830904</v>
      </c>
      <c r="M79" s="7">
        <v>1.7711939497579963</v>
      </c>
      <c r="N79" s="9">
        <v>7.5871213138363341E-2</v>
      </c>
      <c r="O79" s="7">
        <v>1.0743806451754203</v>
      </c>
      <c r="P79" s="9">
        <v>0.79054113436881934</v>
      </c>
      <c r="Q79" s="7">
        <v>0.56138700279695863</v>
      </c>
      <c r="R79" s="9">
        <v>0.50397687885459419</v>
      </c>
      <c r="S79" s="7">
        <v>1.1805750148131471</v>
      </c>
      <c r="T79" s="9">
        <v>6.3823211993730797E-2</v>
      </c>
      <c r="U79" s="242"/>
    </row>
    <row r="80" spans="2:21" x14ac:dyDescent="0.25">
      <c r="B80" s="241"/>
      <c r="C80" s="62">
        <v>0.9106953111536622</v>
      </c>
      <c r="D80" s="29">
        <v>0.64279547968587214</v>
      </c>
      <c r="E80" s="62">
        <v>0.23060370469226774</v>
      </c>
      <c r="F80" s="29">
        <v>0.58654388337950192</v>
      </c>
      <c r="G80" s="62">
        <v>2.0900661121447075</v>
      </c>
      <c r="H80" s="29">
        <v>0.13253290834675815</v>
      </c>
      <c r="I80" s="62">
        <v>1.2784345810412774</v>
      </c>
      <c r="J80" s="29">
        <v>0.83298183515370527</v>
      </c>
      <c r="K80" s="62">
        <v>7.3023882686501507E-2</v>
      </c>
      <c r="L80" s="29">
        <v>0.16464963374628466</v>
      </c>
      <c r="M80" s="62">
        <v>2.5359893409091168</v>
      </c>
      <c r="N80" s="29">
        <v>0.15885793808686763</v>
      </c>
      <c r="O80" s="7">
        <v>0.80995077392919479</v>
      </c>
      <c r="P80" s="9">
        <v>0.72219328996541188</v>
      </c>
      <c r="Q80" s="7">
        <v>7.5631878496733695E-2</v>
      </c>
      <c r="R80" s="9">
        <v>0.13693223309050309</v>
      </c>
      <c r="S80" s="7">
        <v>2.1136618404124778</v>
      </c>
      <c r="T80" s="9">
        <v>7.9398882312735536E-2</v>
      </c>
      <c r="U80" s="242"/>
    </row>
    <row r="81" spans="2:21" x14ac:dyDescent="0.25">
      <c r="B81" s="241"/>
      <c r="C81" s="62">
        <v>0.79619588219475823</v>
      </c>
      <c r="D81" s="29">
        <v>0.69103203067787411</v>
      </c>
      <c r="E81" s="62">
        <v>0.13250301293921643</v>
      </c>
      <c r="F81" s="29">
        <v>0.3063807003831619</v>
      </c>
      <c r="G81" s="62">
        <v>2.249722914611759</v>
      </c>
      <c r="H81" s="29">
        <v>0.15356267348397204</v>
      </c>
      <c r="I81" s="62">
        <v>1.4673017544906224</v>
      </c>
      <c r="J81" s="29">
        <v>1.8878228640145505</v>
      </c>
      <c r="K81" s="62">
        <v>5.4010751940937747E-2</v>
      </c>
      <c r="L81" s="29">
        <v>7.9263492024593318E-2</v>
      </c>
      <c r="M81" s="62">
        <v>2.2218620460902168</v>
      </c>
      <c r="N81" s="29">
        <v>0.20126017221289702</v>
      </c>
      <c r="O81" s="7">
        <v>1.5875076024871591</v>
      </c>
      <c r="P81" s="9">
        <v>1.4643782314804794</v>
      </c>
      <c r="Q81" s="7">
        <v>0.17802694540455852</v>
      </c>
      <c r="R81" s="9">
        <v>0.19419695234417891</v>
      </c>
      <c r="S81" s="7">
        <v>1.8283999120102583</v>
      </c>
      <c r="T81" s="9">
        <v>0.10630979070184619</v>
      </c>
      <c r="U81" s="242"/>
    </row>
    <row r="82" spans="2:21" x14ac:dyDescent="0.25">
      <c r="B82" s="241"/>
      <c r="C82" s="62">
        <v>0.51464742179722667</v>
      </c>
      <c r="D82" s="29">
        <v>0.77928070992028664</v>
      </c>
      <c r="E82" s="62">
        <v>0.1653974117069838</v>
      </c>
      <c r="F82" s="29">
        <v>0.19393906608105091</v>
      </c>
      <c r="G82" s="62">
        <v>2.1176311721448702</v>
      </c>
      <c r="H82" s="29">
        <v>0.16208473995425712</v>
      </c>
      <c r="I82" s="62">
        <v>1.3363657558886133</v>
      </c>
      <c r="J82" s="29">
        <v>2.0652421961487133</v>
      </c>
      <c r="K82" s="62">
        <v>0.20100906459291099</v>
      </c>
      <c r="L82" s="29">
        <v>0.17649735848482501</v>
      </c>
      <c r="M82" s="62">
        <v>2.9741741551851382</v>
      </c>
      <c r="N82" s="29">
        <v>0.1750016181586824</v>
      </c>
      <c r="O82" s="7">
        <v>1.4940862060543492</v>
      </c>
      <c r="P82" s="9">
        <v>1.9441092941359885</v>
      </c>
      <c r="Q82" s="7">
        <v>0.1505666889888892</v>
      </c>
      <c r="R82" s="9">
        <v>0.12497741557962518</v>
      </c>
      <c r="S82" s="7">
        <v>2.1803133867366453</v>
      </c>
      <c r="T82" s="9">
        <v>8.2940758742210796E-2</v>
      </c>
      <c r="U82" s="242"/>
    </row>
    <row r="83" spans="2:21" x14ac:dyDescent="0.25">
      <c r="B83" s="241"/>
      <c r="C83" s="62">
        <v>0.51371799441139865</v>
      </c>
      <c r="D83" s="29">
        <v>0.49891249711527141</v>
      </c>
      <c r="E83" s="62">
        <v>0.18351899465985821</v>
      </c>
      <c r="F83" s="29">
        <v>0.27770912055380659</v>
      </c>
      <c r="G83" s="62">
        <v>2.4062989000847765</v>
      </c>
      <c r="H83" s="29">
        <v>0.22140825120857174</v>
      </c>
      <c r="I83" s="62">
        <v>1.1080598878434853</v>
      </c>
      <c r="J83" s="29">
        <v>1.8849343896258963</v>
      </c>
      <c r="K83" s="62"/>
      <c r="L83" s="29"/>
      <c r="M83" s="62">
        <v>1.9413359586403307</v>
      </c>
      <c r="N83" s="29">
        <v>0.14777097782455498</v>
      </c>
      <c r="O83" s="7">
        <v>1.4631670847830427</v>
      </c>
      <c r="P83" s="9">
        <v>1.159984976069494</v>
      </c>
      <c r="Q83" s="7"/>
      <c r="R83" s="9"/>
      <c r="S83" s="7">
        <v>1.9051646176603001</v>
      </c>
      <c r="T83" s="9">
        <v>0.120486736432371</v>
      </c>
      <c r="U83" s="242"/>
    </row>
    <row r="84" spans="2:21" x14ac:dyDescent="0.25">
      <c r="B84" s="241"/>
      <c r="C84" s="62">
        <v>0.99118845258473132</v>
      </c>
      <c r="D84" s="29">
        <v>0.69792905883895451</v>
      </c>
      <c r="E84" s="62"/>
      <c r="F84" s="29"/>
      <c r="G84" s="62">
        <v>2.2717583355602189</v>
      </c>
      <c r="H84" s="29">
        <v>0.24250657111073384</v>
      </c>
      <c r="I84" s="62">
        <v>0.96045442166106954</v>
      </c>
      <c r="J84" s="29">
        <v>0.69839195247465302</v>
      </c>
      <c r="K84" s="62"/>
      <c r="L84" s="29"/>
      <c r="M84" s="62">
        <v>2.4483977370337788</v>
      </c>
      <c r="N84" s="29">
        <v>0.22207015928393367</v>
      </c>
      <c r="O84" s="7">
        <v>1.5891479718034285</v>
      </c>
      <c r="P84" s="9">
        <v>1.1707732180770165</v>
      </c>
      <c r="Q84" s="7"/>
      <c r="R84" s="9"/>
      <c r="S84" s="7">
        <v>1.7252183561216448</v>
      </c>
      <c r="T84" s="9">
        <v>0.12759149223628735</v>
      </c>
      <c r="U84" s="242"/>
    </row>
    <row r="85" spans="2:21" x14ac:dyDescent="0.25">
      <c r="B85" s="241"/>
      <c r="C85" s="62">
        <v>0.7678244768711443</v>
      </c>
      <c r="D85" s="29">
        <v>0.94847441601555427</v>
      </c>
      <c r="E85" s="62"/>
      <c r="F85" s="29"/>
      <c r="G85" s="62">
        <v>1.6878910158308116</v>
      </c>
      <c r="H85" s="29">
        <v>5.0439686833952543E-2</v>
      </c>
      <c r="I85" s="62">
        <v>0.58747973656063324</v>
      </c>
      <c r="J85" s="29">
        <v>0.49100126125130061</v>
      </c>
      <c r="K85" s="62"/>
      <c r="L85" s="29"/>
      <c r="M85" s="62">
        <v>2.7478233719967373</v>
      </c>
      <c r="N85" s="29">
        <v>0.15083230267310399</v>
      </c>
      <c r="O85" s="7">
        <v>2.0612584966977714</v>
      </c>
      <c r="P85" s="9">
        <v>1.5949233829416258</v>
      </c>
      <c r="Q85" s="7"/>
      <c r="R85" s="9"/>
      <c r="S85" s="7"/>
      <c r="T85" s="9"/>
      <c r="U85" s="242"/>
    </row>
    <row r="86" spans="2:21" x14ac:dyDescent="0.25">
      <c r="B86" s="241"/>
      <c r="C86" s="62">
        <v>0.90086534118941441</v>
      </c>
      <c r="D86" s="29">
        <v>0.82166001916099318</v>
      </c>
      <c r="E86" s="62"/>
      <c r="F86" s="29"/>
      <c r="G86" s="62">
        <v>2.5212743416189536</v>
      </c>
      <c r="H86" s="29">
        <v>0.15786507597382471</v>
      </c>
      <c r="I86" s="62">
        <v>0.71217590806282283</v>
      </c>
      <c r="J86" s="29">
        <v>1.1462092217205222</v>
      </c>
      <c r="K86" s="62"/>
      <c r="L86" s="29"/>
      <c r="M86" s="62">
        <v>2.329805420667193</v>
      </c>
      <c r="N86" s="29">
        <v>0.11095234113254659</v>
      </c>
      <c r="O86" s="7">
        <v>0.62792139873599029</v>
      </c>
      <c r="P86" s="9">
        <v>1.1954091091694157</v>
      </c>
      <c r="Q86" s="7"/>
      <c r="R86" s="9"/>
      <c r="S86" s="7"/>
      <c r="T86" s="9"/>
      <c r="U86" s="242"/>
    </row>
    <row r="87" spans="2:21" x14ac:dyDescent="0.25">
      <c r="B87" s="241"/>
      <c r="C87" s="62">
        <v>1.0662356568360323</v>
      </c>
      <c r="D87" s="29">
        <v>1.0092112425043627</v>
      </c>
      <c r="E87" s="62"/>
      <c r="F87" s="29"/>
      <c r="G87" s="62">
        <v>2.5284867118365915</v>
      </c>
      <c r="H87" s="29">
        <v>0.10112866372226219</v>
      </c>
      <c r="I87" s="62">
        <v>0.87061681529022517</v>
      </c>
      <c r="J87" s="29">
        <v>0.78177360797095707</v>
      </c>
      <c r="K87" s="62"/>
      <c r="L87" s="29"/>
      <c r="M87" s="62"/>
      <c r="N87" s="29"/>
      <c r="O87" s="7">
        <v>1.1075169054757745</v>
      </c>
      <c r="P87" s="9">
        <v>1.0750481190245287</v>
      </c>
      <c r="Q87" s="7"/>
      <c r="R87" s="9"/>
      <c r="S87" s="7"/>
      <c r="T87" s="9"/>
      <c r="U87" s="242"/>
    </row>
    <row r="88" spans="2:21" x14ac:dyDescent="0.25">
      <c r="B88" s="241"/>
      <c r="C88" s="62">
        <v>1.1342352631927699</v>
      </c>
      <c r="D88" s="29">
        <v>0.84484399670910393</v>
      </c>
      <c r="E88" s="62"/>
      <c r="F88" s="29"/>
      <c r="G88" s="62"/>
      <c r="H88" s="29"/>
      <c r="I88" s="62">
        <v>0.7665213257616178</v>
      </c>
      <c r="J88" s="29">
        <v>0.87583905681030227</v>
      </c>
      <c r="K88" s="62"/>
      <c r="L88" s="29"/>
      <c r="M88" s="62"/>
      <c r="N88" s="29"/>
      <c r="O88" s="7">
        <v>0.70129266253111544</v>
      </c>
      <c r="P88" s="9">
        <v>0.83869483621819407</v>
      </c>
      <c r="Q88" s="7"/>
      <c r="R88" s="9"/>
      <c r="S88" s="7"/>
      <c r="T88" s="9"/>
      <c r="U88" s="242"/>
    </row>
    <row r="89" spans="2:21" x14ac:dyDescent="0.25">
      <c r="B89" s="241"/>
      <c r="C89" s="62">
        <v>0.85920842612585235</v>
      </c>
      <c r="D89" s="29">
        <v>0.65082111509963581</v>
      </c>
      <c r="E89" s="62"/>
      <c r="F89" s="29"/>
      <c r="G89" s="62"/>
      <c r="H89" s="29"/>
      <c r="I89" s="73">
        <v>0.88693085213431966</v>
      </c>
      <c r="J89" s="30">
        <v>0.67664750498738013</v>
      </c>
      <c r="K89" s="73"/>
      <c r="L89" s="30"/>
      <c r="M89" s="73"/>
      <c r="N89" s="30"/>
      <c r="O89" s="7">
        <v>0.92325600704765698</v>
      </c>
      <c r="P89" s="9">
        <v>0.52633439810875104</v>
      </c>
      <c r="Q89" s="7"/>
      <c r="R89" s="9"/>
      <c r="S89" s="7"/>
      <c r="T89" s="9"/>
      <c r="U89" s="242"/>
    </row>
    <row r="90" spans="2:21" x14ac:dyDescent="0.25">
      <c r="B90" s="241"/>
      <c r="C90" s="62">
        <v>0.89475736474302903</v>
      </c>
      <c r="D90" s="29">
        <v>0.92985190275197338</v>
      </c>
      <c r="E90" s="62"/>
      <c r="F90" s="29"/>
      <c r="G90" s="62"/>
      <c r="H90" s="29"/>
      <c r="I90" s="63"/>
      <c r="J90" s="63"/>
      <c r="K90" s="63"/>
      <c r="L90" s="63"/>
      <c r="M90" s="63"/>
      <c r="N90" s="63"/>
      <c r="O90" s="10">
        <v>0.94573117529160355</v>
      </c>
      <c r="P90" s="12">
        <v>0.66402560895348872</v>
      </c>
      <c r="Q90" s="10"/>
      <c r="R90" s="12"/>
      <c r="S90" s="10"/>
      <c r="T90" s="12"/>
      <c r="U90" s="242"/>
    </row>
    <row r="91" spans="2:21" x14ac:dyDescent="0.25">
      <c r="B91" s="241"/>
      <c r="C91" s="73">
        <v>1.0014735687103846</v>
      </c>
      <c r="D91" s="30">
        <v>0.36762703138663938</v>
      </c>
      <c r="E91" s="73"/>
      <c r="F91" s="30"/>
      <c r="G91" s="73"/>
      <c r="H91" s="30"/>
      <c r="I91" s="63"/>
      <c r="J91" s="63"/>
      <c r="K91" s="63"/>
      <c r="L91" s="63"/>
      <c r="M91" s="63"/>
      <c r="N91" s="63"/>
      <c r="O91" s="8"/>
      <c r="P91" s="8"/>
      <c r="Q91" s="8"/>
      <c r="R91" s="8"/>
      <c r="S91" s="8"/>
      <c r="T91" s="8"/>
      <c r="U91" s="242"/>
    </row>
    <row r="92" spans="2:21" ht="15.75" thickBot="1" x14ac:dyDescent="0.3">
      <c r="B92" s="243"/>
      <c r="C92" s="246"/>
      <c r="D92" s="246"/>
      <c r="E92" s="246"/>
      <c r="F92" s="246"/>
      <c r="G92" s="246"/>
      <c r="H92" s="246"/>
      <c r="I92" s="246"/>
      <c r="J92" s="246"/>
      <c r="K92" s="246"/>
      <c r="L92" s="246"/>
      <c r="M92" s="246"/>
      <c r="N92" s="246"/>
      <c r="O92" s="244"/>
      <c r="P92" s="244"/>
      <c r="Q92" s="244"/>
      <c r="R92" s="244"/>
      <c r="S92" s="244"/>
      <c r="T92" s="244"/>
      <c r="U92" s="245"/>
    </row>
  </sheetData>
  <mergeCells count="13">
    <mergeCell ref="B3:C3"/>
    <mergeCell ref="O11:P11"/>
    <mergeCell ref="Q11:R11"/>
    <mergeCell ref="S11:T11"/>
    <mergeCell ref="D5:E5"/>
    <mergeCell ref="F5:G5"/>
    <mergeCell ref="H5:I5"/>
    <mergeCell ref="C11:D11"/>
    <mergeCell ref="E11:F11"/>
    <mergeCell ref="G11:H11"/>
    <mergeCell ref="I11:J11"/>
    <mergeCell ref="K11:L11"/>
    <mergeCell ref="M11:N1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28A45-6F40-4E03-94A4-B8D68238E02A}">
  <dimension ref="B2:Q228"/>
  <sheetViews>
    <sheetView zoomScale="75" zoomScaleNormal="75" workbookViewId="0">
      <selection activeCell="AB16" sqref="AB16"/>
    </sheetView>
  </sheetViews>
  <sheetFormatPr defaultRowHeight="15" x14ac:dyDescent="0.25"/>
  <cols>
    <col min="4" max="4" width="10" customWidth="1"/>
    <col min="5" max="7" width="10.140625" customWidth="1"/>
    <col min="9" max="9" width="10" customWidth="1"/>
    <col min="11" max="12" width="9.85546875" customWidth="1"/>
    <col min="13" max="13" width="9.140625" style="78"/>
    <col min="14" max="14" width="10.42578125" style="176" customWidth="1"/>
    <col min="15" max="15" width="16.140625" style="176" bestFit="1" customWidth="1"/>
    <col min="16" max="16" width="9.140625" style="176"/>
    <col min="17" max="17" width="9.140625" style="78"/>
  </cols>
  <sheetData>
    <row r="2" spans="2:17" ht="15.75" thickBot="1" x14ac:dyDescent="0.3"/>
    <row r="3" spans="2:17" ht="21.75" thickBot="1" x14ac:dyDescent="0.4">
      <c r="B3" s="312" t="s">
        <v>210</v>
      </c>
      <c r="C3" s="313"/>
      <c r="M3" s="312" t="s">
        <v>212</v>
      </c>
      <c r="N3" s="313"/>
    </row>
    <row r="4" spans="2:17" x14ac:dyDescent="0.25">
      <c r="B4" s="238"/>
      <c r="C4" s="239"/>
      <c r="D4" s="239"/>
      <c r="E4" s="239"/>
      <c r="F4" s="239"/>
      <c r="G4" s="239"/>
      <c r="H4" s="239"/>
      <c r="I4" s="239"/>
      <c r="J4" s="239"/>
      <c r="K4" s="240"/>
      <c r="M4" s="271"/>
      <c r="N4" s="301"/>
      <c r="O4" s="301"/>
      <c r="P4" s="301"/>
      <c r="Q4" s="273"/>
    </row>
    <row r="5" spans="2:17" x14ac:dyDescent="0.25">
      <c r="B5" s="241"/>
      <c r="C5" s="104" t="s">
        <v>19</v>
      </c>
      <c r="D5" s="5" t="s">
        <v>159</v>
      </c>
      <c r="E5" s="5" t="s">
        <v>32</v>
      </c>
      <c r="F5" s="6" t="s">
        <v>22</v>
      </c>
      <c r="G5" s="8"/>
      <c r="H5" s="4" t="s">
        <v>16</v>
      </c>
      <c r="I5" s="5" t="s">
        <v>159</v>
      </c>
      <c r="J5" s="6" t="s">
        <v>32</v>
      </c>
      <c r="K5" s="242"/>
      <c r="M5" s="274"/>
      <c r="N5" s="302" t="s">
        <v>211</v>
      </c>
      <c r="O5" s="302"/>
      <c r="P5" s="302"/>
      <c r="Q5" s="275"/>
    </row>
    <row r="6" spans="2:17" x14ac:dyDescent="0.25">
      <c r="B6" s="241"/>
      <c r="C6" s="7" t="s">
        <v>16</v>
      </c>
      <c r="D6" s="8">
        <v>26</v>
      </c>
      <c r="E6" s="8">
        <v>54</v>
      </c>
      <c r="F6" s="9">
        <v>134</v>
      </c>
      <c r="G6" s="8"/>
      <c r="H6" s="7"/>
      <c r="I6" s="8">
        <f>D6/F6</f>
        <v>0.19402985074626866</v>
      </c>
      <c r="J6" s="9">
        <f>E6/F6</f>
        <v>0.40298507462686567</v>
      </c>
      <c r="K6" s="242"/>
      <c r="M6" s="274"/>
      <c r="N6" s="184" t="s">
        <v>162</v>
      </c>
      <c r="O6" s="185" t="s">
        <v>80</v>
      </c>
      <c r="P6" s="186" t="s">
        <v>161</v>
      </c>
      <c r="Q6" s="275"/>
    </row>
    <row r="7" spans="2:17" x14ac:dyDescent="0.25">
      <c r="B7" s="241"/>
      <c r="C7" s="7" t="s">
        <v>28</v>
      </c>
      <c r="D7" s="8">
        <v>20</v>
      </c>
      <c r="E7" s="8">
        <v>94</v>
      </c>
      <c r="F7" s="9">
        <v>132</v>
      </c>
      <c r="G7" s="8"/>
      <c r="H7" s="7"/>
      <c r="I7" s="8">
        <f>D11/F11</f>
        <v>0.19565217391304349</v>
      </c>
      <c r="J7" s="9">
        <f>E11/F11</f>
        <v>0.42028985507246375</v>
      </c>
      <c r="K7" s="242"/>
      <c r="M7" s="274"/>
      <c r="N7" s="180">
        <v>586</v>
      </c>
      <c r="O7" s="182">
        <v>558.88499999999999</v>
      </c>
      <c r="P7" s="178">
        <v>65.89</v>
      </c>
      <c r="Q7" s="275"/>
    </row>
    <row r="8" spans="2:17" x14ac:dyDescent="0.25">
      <c r="B8" s="241"/>
      <c r="C8" s="10" t="s">
        <v>160</v>
      </c>
      <c r="D8" s="11">
        <v>13</v>
      </c>
      <c r="E8" s="11">
        <v>94</v>
      </c>
      <c r="F8" s="12">
        <v>116</v>
      </c>
      <c r="G8" s="8"/>
      <c r="H8" s="7"/>
      <c r="I8" s="8">
        <f>D16/F16</f>
        <v>0.23255813953488372</v>
      </c>
      <c r="J8" s="9">
        <f>E16/F16</f>
        <v>0.36434108527131781</v>
      </c>
      <c r="K8" s="242"/>
      <c r="M8" s="274"/>
      <c r="N8" s="180">
        <v>587</v>
      </c>
      <c r="O8" s="182">
        <v>556.14499999999998</v>
      </c>
      <c r="P8" s="178">
        <v>55.274999999999999</v>
      </c>
      <c r="Q8" s="275"/>
    </row>
    <row r="9" spans="2:17" x14ac:dyDescent="0.25">
      <c r="B9" s="241"/>
      <c r="C9" s="8"/>
      <c r="D9" s="8"/>
      <c r="E9" s="8"/>
      <c r="F9" s="8"/>
      <c r="G9" s="8"/>
      <c r="H9" s="4" t="s">
        <v>155</v>
      </c>
      <c r="I9" s="153">
        <f t="shared" ref="I9:J9" si="0">AVERAGE(I6:I8)</f>
        <v>0.20741338806473195</v>
      </c>
      <c r="J9" s="154">
        <f t="shared" si="0"/>
        <v>0.39587200499021574</v>
      </c>
      <c r="K9" s="242"/>
      <c r="M9" s="274"/>
      <c r="N9" s="180">
        <v>588</v>
      </c>
      <c r="O9" s="182">
        <v>120.72499999999999</v>
      </c>
      <c r="P9" s="178">
        <v>43.484999999999999</v>
      </c>
      <c r="Q9" s="275"/>
    </row>
    <row r="10" spans="2:17" x14ac:dyDescent="0.25">
      <c r="B10" s="241"/>
      <c r="C10" s="104" t="s">
        <v>20</v>
      </c>
      <c r="D10" s="5" t="s">
        <v>159</v>
      </c>
      <c r="E10" s="5" t="s">
        <v>32</v>
      </c>
      <c r="F10" s="6" t="s">
        <v>22</v>
      </c>
      <c r="G10" s="8"/>
      <c r="H10" s="10" t="s">
        <v>156</v>
      </c>
      <c r="I10" s="156">
        <f t="shared" ref="I10:J10" si="1">STDEV(I6:I8)</f>
        <v>2.179109630069442E-2</v>
      </c>
      <c r="J10" s="157">
        <f t="shared" si="1"/>
        <v>2.8644598623602292E-2</v>
      </c>
      <c r="K10" s="242"/>
      <c r="M10" s="274"/>
      <c r="N10" s="180">
        <v>589</v>
      </c>
      <c r="O10" s="182">
        <v>137.17500000000001</v>
      </c>
      <c r="P10" s="178">
        <v>63.94</v>
      </c>
      <c r="Q10" s="275"/>
    </row>
    <row r="11" spans="2:17" x14ac:dyDescent="0.25">
      <c r="B11" s="241"/>
      <c r="C11" s="7" t="s">
        <v>16</v>
      </c>
      <c r="D11" s="8">
        <v>27</v>
      </c>
      <c r="E11" s="8">
        <v>58</v>
      </c>
      <c r="F11" s="9">
        <v>138</v>
      </c>
      <c r="G11" s="8"/>
      <c r="H11" s="8"/>
      <c r="I11" s="8"/>
      <c r="J11" s="8"/>
      <c r="K11" s="242"/>
      <c r="M11" s="274"/>
      <c r="N11" s="180">
        <v>590</v>
      </c>
      <c r="O11" s="182">
        <v>119.66499999999999</v>
      </c>
      <c r="P11" s="178">
        <v>55.164999999999999</v>
      </c>
      <c r="Q11" s="275"/>
    </row>
    <row r="12" spans="2:17" x14ac:dyDescent="0.25">
      <c r="B12" s="241"/>
      <c r="C12" s="7" t="s">
        <v>28</v>
      </c>
      <c r="D12" s="8">
        <v>12</v>
      </c>
      <c r="E12" s="8">
        <v>86</v>
      </c>
      <c r="F12" s="9">
        <v>108</v>
      </c>
      <c r="G12" s="8"/>
      <c r="H12" s="4" t="s">
        <v>28</v>
      </c>
      <c r="I12" s="5" t="s">
        <v>159</v>
      </c>
      <c r="J12" s="6" t="s">
        <v>32</v>
      </c>
      <c r="K12" s="242"/>
      <c r="M12" s="274"/>
      <c r="N12" s="180">
        <v>591</v>
      </c>
      <c r="O12" s="182">
        <v>110.75999999999999</v>
      </c>
      <c r="P12" s="178">
        <v>45.99</v>
      </c>
      <c r="Q12" s="275"/>
    </row>
    <row r="13" spans="2:17" x14ac:dyDescent="0.25">
      <c r="B13" s="241"/>
      <c r="C13" s="10" t="s">
        <v>160</v>
      </c>
      <c r="D13" s="11">
        <v>9</v>
      </c>
      <c r="E13" s="11">
        <v>84</v>
      </c>
      <c r="F13" s="12">
        <v>105</v>
      </c>
      <c r="G13" s="8"/>
      <c r="H13" s="7"/>
      <c r="I13" s="8">
        <f>D7/F7</f>
        <v>0.15151515151515152</v>
      </c>
      <c r="J13" s="9">
        <f>E7/F7</f>
        <v>0.71212121212121215</v>
      </c>
      <c r="K13" s="242"/>
      <c r="M13" s="274"/>
      <c r="N13" s="180">
        <v>592</v>
      </c>
      <c r="O13" s="182">
        <v>90.534999999999997</v>
      </c>
      <c r="P13" s="178">
        <v>36.19</v>
      </c>
      <c r="Q13" s="275"/>
    </row>
    <row r="14" spans="2:17" x14ac:dyDescent="0.25">
      <c r="B14" s="241"/>
      <c r="C14" s="8"/>
      <c r="D14" s="8"/>
      <c r="E14" s="8"/>
      <c r="F14" s="8"/>
      <c r="G14" s="8"/>
      <c r="H14" s="7"/>
      <c r="I14" s="8">
        <f>D12/F12</f>
        <v>0.1111111111111111</v>
      </c>
      <c r="J14" s="9">
        <f>E12/F12</f>
        <v>0.79629629629629628</v>
      </c>
      <c r="K14" s="242"/>
      <c r="M14" s="274"/>
      <c r="N14" s="180">
        <v>593</v>
      </c>
      <c r="O14" s="182">
        <v>71.115000000000009</v>
      </c>
      <c r="P14" s="178">
        <v>29.869999999999997</v>
      </c>
      <c r="Q14" s="275"/>
    </row>
    <row r="15" spans="2:17" x14ac:dyDescent="0.25">
      <c r="B15" s="241"/>
      <c r="C15" s="104" t="s">
        <v>21</v>
      </c>
      <c r="D15" s="5" t="s">
        <v>159</v>
      </c>
      <c r="E15" s="5" t="s">
        <v>32</v>
      </c>
      <c r="F15" s="6" t="s">
        <v>22</v>
      </c>
      <c r="G15" s="8"/>
      <c r="H15" s="7"/>
      <c r="I15" s="8">
        <f>D17/F17</f>
        <v>0.13274336283185842</v>
      </c>
      <c r="J15" s="9">
        <f>E17/F17</f>
        <v>0.79646017699115046</v>
      </c>
      <c r="K15" s="242"/>
      <c r="M15" s="274"/>
      <c r="N15" s="180">
        <v>594</v>
      </c>
      <c r="O15" s="182">
        <v>63.42</v>
      </c>
      <c r="P15" s="178">
        <v>26.07</v>
      </c>
      <c r="Q15" s="275"/>
    </row>
    <row r="16" spans="2:17" x14ac:dyDescent="0.25">
      <c r="B16" s="241"/>
      <c r="C16" s="7" t="s">
        <v>16</v>
      </c>
      <c r="D16" s="8">
        <v>30</v>
      </c>
      <c r="E16" s="8">
        <v>47</v>
      </c>
      <c r="F16" s="9">
        <v>129</v>
      </c>
      <c r="G16" s="8"/>
      <c r="H16" s="4" t="s">
        <v>155</v>
      </c>
      <c r="I16" s="153">
        <f t="shared" ref="I16:J16" si="2">AVERAGE(I13:I15)</f>
        <v>0.13178987515270701</v>
      </c>
      <c r="J16" s="154">
        <f t="shared" si="2"/>
        <v>0.7682925618028863</v>
      </c>
      <c r="K16" s="242"/>
      <c r="M16" s="274"/>
      <c r="N16" s="180">
        <v>595</v>
      </c>
      <c r="O16" s="182">
        <v>74.305000000000007</v>
      </c>
      <c r="P16" s="178">
        <v>34.534999999999997</v>
      </c>
      <c r="Q16" s="275"/>
    </row>
    <row r="17" spans="2:17" x14ac:dyDescent="0.25">
      <c r="B17" s="241"/>
      <c r="C17" s="7" t="s">
        <v>28</v>
      </c>
      <c r="D17" s="8">
        <v>15</v>
      </c>
      <c r="E17" s="8">
        <v>90</v>
      </c>
      <c r="F17" s="9">
        <v>113</v>
      </c>
      <c r="G17" s="8"/>
      <c r="H17" s="10" t="s">
        <v>156</v>
      </c>
      <c r="I17" s="156">
        <f t="shared" ref="I17:J17" si="3">STDEV(I13:I15)</f>
        <v>2.0218889047337811E-2</v>
      </c>
      <c r="J17" s="157">
        <f t="shared" si="3"/>
        <v>4.8645884800425018E-2</v>
      </c>
      <c r="K17" s="242"/>
      <c r="M17" s="274"/>
      <c r="N17" s="180">
        <v>596</v>
      </c>
      <c r="O17" s="182">
        <v>62.535000000000004</v>
      </c>
      <c r="P17" s="178">
        <v>26.494999999999997</v>
      </c>
      <c r="Q17" s="275"/>
    </row>
    <row r="18" spans="2:17" x14ac:dyDescent="0.25">
      <c r="B18" s="241"/>
      <c r="C18" s="10" t="s">
        <v>160</v>
      </c>
      <c r="D18" s="11">
        <v>15</v>
      </c>
      <c r="E18" s="11">
        <v>77</v>
      </c>
      <c r="F18" s="12">
        <v>108</v>
      </c>
      <c r="G18" s="8"/>
      <c r="H18" s="8"/>
      <c r="I18" s="8"/>
      <c r="J18" s="8"/>
      <c r="K18" s="242"/>
      <c r="M18" s="274"/>
      <c r="N18" s="180">
        <v>597</v>
      </c>
      <c r="O18" s="182">
        <v>75.39</v>
      </c>
      <c r="P18" s="178">
        <v>27.05</v>
      </c>
      <c r="Q18" s="275"/>
    </row>
    <row r="19" spans="2:17" x14ac:dyDescent="0.25">
      <c r="B19" s="241"/>
      <c r="C19" s="8"/>
      <c r="D19" s="8"/>
      <c r="E19" s="8"/>
      <c r="F19" s="8"/>
      <c r="G19" s="8"/>
      <c r="H19" s="4" t="s">
        <v>160</v>
      </c>
      <c r="I19" s="5" t="s">
        <v>159</v>
      </c>
      <c r="J19" s="6" t="s">
        <v>32</v>
      </c>
      <c r="K19" s="242"/>
      <c r="M19" s="274"/>
      <c r="N19" s="180">
        <v>598</v>
      </c>
      <c r="O19" s="182">
        <v>75.3</v>
      </c>
      <c r="P19" s="178">
        <v>34.76</v>
      </c>
      <c r="Q19" s="275"/>
    </row>
    <row r="20" spans="2:17" x14ac:dyDescent="0.25">
      <c r="B20" s="241"/>
      <c r="C20" s="169" t="s">
        <v>155</v>
      </c>
      <c r="D20" s="5" t="s">
        <v>159</v>
      </c>
      <c r="E20" s="6" t="s">
        <v>32</v>
      </c>
      <c r="F20" s="8"/>
      <c r="G20" s="8"/>
      <c r="H20" s="7"/>
      <c r="I20" s="8">
        <f>D8/F8</f>
        <v>0.11206896551724138</v>
      </c>
      <c r="J20" s="9">
        <f>E8/F8</f>
        <v>0.81034482758620685</v>
      </c>
      <c r="K20" s="242"/>
      <c r="M20" s="274"/>
      <c r="N20" s="180">
        <v>599</v>
      </c>
      <c r="O20" s="182">
        <v>68.034999999999997</v>
      </c>
      <c r="P20" s="178">
        <v>23.454999999999998</v>
      </c>
      <c r="Q20" s="275"/>
    </row>
    <row r="21" spans="2:17" x14ac:dyDescent="0.25">
      <c r="B21" s="241"/>
      <c r="C21" s="7" t="s">
        <v>16</v>
      </c>
      <c r="D21" s="8">
        <v>0.20741338806473195</v>
      </c>
      <c r="E21" s="9">
        <v>0.39587200499021574</v>
      </c>
      <c r="F21" s="8"/>
      <c r="G21" s="8"/>
      <c r="H21" s="7"/>
      <c r="I21" s="8">
        <f>D13/F13</f>
        <v>8.5714285714285715E-2</v>
      </c>
      <c r="J21" s="9">
        <f>E13/F13</f>
        <v>0.8</v>
      </c>
      <c r="K21" s="242"/>
      <c r="M21" s="274"/>
      <c r="N21" s="180">
        <v>600</v>
      </c>
      <c r="O21" s="182">
        <v>79.284999999999997</v>
      </c>
      <c r="P21" s="178">
        <v>28.594999999999999</v>
      </c>
      <c r="Q21" s="275"/>
    </row>
    <row r="22" spans="2:17" x14ac:dyDescent="0.25">
      <c r="B22" s="241"/>
      <c r="C22" s="7" t="s">
        <v>28</v>
      </c>
      <c r="D22" s="8">
        <v>0.13178987515270701</v>
      </c>
      <c r="E22" s="9">
        <v>0.7682925618028863</v>
      </c>
      <c r="F22" s="8"/>
      <c r="G22" s="8"/>
      <c r="H22" s="7"/>
      <c r="I22" s="8">
        <f>D18/F18</f>
        <v>0.1388888888888889</v>
      </c>
      <c r="J22" s="9">
        <f>E18/F18</f>
        <v>0.71296296296296291</v>
      </c>
      <c r="K22" s="242"/>
      <c r="M22" s="274"/>
      <c r="N22" s="180">
        <v>601</v>
      </c>
      <c r="O22" s="182">
        <v>73.460000000000008</v>
      </c>
      <c r="P22" s="178">
        <v>29.79</v>
      </c>
      <c r="Q22" s="275"/>
    </row>
    <row r="23" spans="2:17" x14ac:dyDescent="0.25">
      <c r="B23" s="241"/>
      <c r="C23" s="10" t="s">
        <v>160</v>
      </c>
      <c r="D23" s="11">
        <v>0.11222404670680534</v>
      </c>
      <c r="E23" s="12">
        <v>0.77443593018305668</v>
      </c>
      <c r="F23" s="8"/>
      <c r="G23" s="8"/>
      <c r="H23" s="4" t="s">
        <v>155</v>
      </c>
      <c r="I23" s="153">
        <f t="shared" ref="I23:J23" si="4">AVERAGE(I20:I22)</f>
        <v>0.11222404670680534</v>
      </c>
      <c r="J23" s="154">
        <f t="shared" si="4"/>
        <v>0.77443593018305668</v>
      </c>
      <c r="K23" s="242"/>
      <c r="M23" s="274"/>
      <c r="N23" s="180">
        <v>602</v>
      </c>
      <c r="O23" s="182">
        <v>79.72999999999999</v>
      </c>
      <c r="P23" s="178">
        <v>28.114999999999998</v>
      </c>
      <c r="Q23" s="275"/>
    </row>
    <row r="24" spans="2:17" x14ac:dyDescent="0.25">
      <c r="B24" s="241"/>
      <c r="C24" s="8"/>
      <c r="D24" s="8"/>
      <c r="E24" s="8"/>
      <c r="F24" s="8"/>
      <c r="G24" s="8"/>
      <c r="H24" s="10" t="s">
        <v>156</v>
      </c>
      <c r="I24" s="156">
        <f t="shared" ref="I24:J24" si="5">STDEV(I20:I22)</f>
        <v>2.6587640800297515E-2</v>
      </c>
      <c r="J24" s="157">
        <f t="shared" si="5"/>
        <v>5.3487831687021314E-2</v>
      </c>
      <c r="K24" s="242"/>
      <c r="M24" s="274"/>
      <c r="N24" s="180">
        <v>603</v>
      </c>
      <c r="O24" s="182">
        <v>85.85</v>
      </c>
      <c r="P24" s="178">
        <v>32.590000000000003</v>
      </c>
      <c r="Q24" s="275"/>
    </row>
    <row r="25" spans="2:17" x14ac:dyDescent="0.25">
      <c r="B25" s="241"/>
      <c r="C25" s="169" t="s">
        <v>156</v>
      </c>
      <c r="D25" s="5" t="s">
        <v>159</v>
      </c>
      <c r="E25" s="6" t="s">
        <v>32</v>
      </c>
      <c r="F25" s="8"/>
      <c r="G25" s="8"/>
      <c r="H25" s="8"/>
      <c r="I25" s="8"/>
      <c r="J25" s="8"/>
      <c r="K25" s="242"/>
      <c r="M25" s="274"/>
      <c r="N25" s="180">
        <v>604</v>
      </c>
      <c r="O25" s="182">
        <v>90.384999999999991</v>
      </c>
      <c r="P25" s="178">
        <v>30</v>
      </c>
      <c r="Q25" s="275"/>
    </row>
    <row r="26" spans="2:17" x14ac:dyDescent="0.25">
      <c r="B26" s="241"/>
      <c r="C26" s="7" t="s">
        <v>16</v>
      </c>
      <c r="D26" s="8">
        <v>2.179109630069442E-2</v>
      </c>
      <c r="E26" s="9">
        <v>2.8644598623602292E-2</v>
      </c>
      <c r="F26" s="8"/>
      <c r="G26" s="8"/>
      <c r="H26" s="8"/>
      <c r="I26" s="8"/>
      <c r="J26" s="8"/>
      <c r="K26" s="242"/>
      <c r="M26" s="274"/>
      <c r="N26" s="180">
        <v>605</v>
      </c>
      <c r="O26" s="182">
        <v>100.015</v>
      </c>
      <c r="P26" s="178">
        <v>46.08</v>
      </c>
      <c r="Q26" s="275"/>
    </row>
    <row r="27" spans="2:17" x14ac:dyDescent="0.25">
      <c r="B27" s="241"/>
      <c r="C27" s="7" t="s">
        <v>28</v>
      </c>
      <c r="D27" s="8">
        <v>2.0218889047337811E-2</v>
      </c>
      <c r="E27" s="9">
        <v>4.8645884800425018E-2</v>
      </c>
      <c r="F27" s="8"/>
      <c r="G27" s="8"/>
      <c r="H27" s="8"/>
      <c r="I27" s="8"/>
      <c r="J27" s="8"/>
      <c r="K27" s="242"/>
      <c r="M27" s="274"/>
      <c r="N27" s="180">
        <v>606</v>
      </c>
      <c r="O27" s="182">
        <v>107.54499999999999</v>
      </c>
      <c r="P27" s="178">
        <v>56.414999999999999</v>
      </c>
      <c r="Q27" s="275"/>
    </row>
    <row r="28" spans="2:17" x14ac:dyDescent="0.25">
      <c r="B28" s="241"/>
      <c r="C28" s="10" t="s">
        <v>160</v>
      </c>
      <c r="D28" s="11">
        <v>2.6587640800297515E-2</v>
      </c>
      <c r="E28" s="12">
        <v>5.3487831687021314E-2</v>
      </c>
      <c r="F28" s="8"/>
      <c r="G28" s="8"/>
      <c r="H28" s="8"/>
      <c r="I28" s="8"/>
      <c r="J28" s="8"/>
      <c r="K28" s="242"/>
      <c r="M28" s="274"/>
      <c r="N28" s="180">
        <v>607</v>
      </c>
      <c r="O28" s="182">
        <v>558.86</v>
      </c>
      <c r="P28" s="178">
        <v>77.625</v>
      </c>
      <c r="Q28" s="275"/>
    </row>
    <row r="29" spans="2:17" x14ac:dyDescent="0.25">
      <c r="B29" s="241"/>
      <c r="C29" s="8"/>
      <c r="D29" s="8"/>
      <c r="E29" s="8"/>
      <c r="F29" s="8"/>
      <c r="G29" s="8"/>
      <c r="H29" s="8"/>
      <c r="I29" s="8"/>
      <c r="J29" s="8"/>
      <c r="K29" s="242"/>
      <c r="M29" s="274"/>
      <c r="N29" s="180">
        <v>608</v>
      </c>
      <c r="O29" s="182">
        <v>557.19500000000005</v>
      </c>
      <c r="P29" s="178">
        <v>74.67</v>
      </c>
      <c r="Q29" s="275"/>
    </row>
    <row r="30" spans="2:17" x14ac:dyDescent="0.25">
      <c r="B30" s="241"/>
      <c r="C30" s="4"/>
      <c r="D30" s="5" t="s">
        <v>16</v>
      </c>
      <c r="E30" s="6" t="s">
        <v>16</v>
      </c>
      <c r="F30" s="8"/>
      <c r="G30" s="8"/>
      <c r="H30" s="8"/>
      <c r="I30" s="8"/>
      <c r="J30" s="8"/>
      <c r="K30" s="242"/>
      <c r="M30" s="274"/>
      <c r="N30" s="180">
        <v>609</v>
      </c>
      <c r="O30" s="182">
        <v>87.43</v>
      </c>
      <c r="P30" s="178">
        <v>52.58</v>
      </c>
      <c r="Q30" s="275"/>
    </row>
    <row r="31" spans="2:17" x14ac:dyDescent="0.25">
      <c r="B31" s="241"/>
      <c r="C31" s="10"/>
      <c r="D31" s="11" t="s">
        <v>28</v>
      </c>
      <c r="E31" s="12" t="s">
        <v>160</v>
      </c>
      <c r="F31" s="8"/>
      <c r="G31" s="8"/>
      <c r="H31" s="8"/>
      <c r="I31" s="8"/>
      <c r="J31" s="8"/>
      <c r="K31" s="242"/>
      <c r="M31" s="274"/>
      <c r="N31" s="180">
        <v>610</v>
      </c>
      <c r="O31" s="182">
        <v>77.58</v>
      </c>
      <c r="P31" s="178">
        <v>37.61</v>
      </c>
      <c r="Q31" s="275"/>
    </row>
    <row r="32" spans="2:17" x14ac:dyDescent="0.25">
      <c r="B32" s="241"/>
      <c r="C32" s="32" t="s">
        <v>63</v>
      </c>
      <c r="D32" s="193">
        <v>2.9999999999999997E-4</v>
      </c>
      <c r="E32" s="194">
        <v>4.0000000000000002E-4</v>
      </c>
      <c r="F32" s="8"/>
      <c r="G32" s="8"/>
      <c r="H32" s="8"/>
      <c r="I32" s="8"/>
      <c r="J32" s="8"/>
      <c r="K32" s="242"/>
      <c r="M32" s="274"/>
      <c r="N32" s="180">
        <v>611</v>
      </c>
      <c r="O32" s="182">
        <v>77</v>
      </c>
      <c r="P32" s="178">
        <v>33.325000000000003</v>
      </c>
      <c r="Q32" s="275"/>
    </row>
    <row r="33" spans="2:17" ht="15.75" thickBot="1" x14ac:dyDescent="0.3">
      <c r="B33" s="243"/>
      <c r="C33" s="244"/>
      <c r="D33" s="244"/>
      <c r="E33" s="244"/>
      <c r="F33" s="244"/>
      <c r="G33" s="244"/>
      <c r="H33" s="244"/>
      <c r="I33" s="244"/>
      <c r="J33" s="244"/>
      <c r="K33" s="245"/>
      <c r="M33" s="274"/>
      <c r="N33" s="180">
        <v>612</v>
      </c>
      <c r="O33" s="182">
        <v>76.740000000000009</v>
      </c>
      <c r="P33" s="178">
        <v>29.34</v>
      </c>
      <c r="Q33" s="275"/>
    </row>
    <row r="34" spans="2:17" x14ac:dyDescent="0.25">
      <c r="M34" s="274"/>
      <c r="N34" s="180">
        <v>613</v>
      </c>
      <c r="O34" s="182">
        <v>69.734999999999999</v>
      </c>
      <c r="P34" s="178">
        <v>27.64</v>
      </c>
      <c r="Q34" s="275"/>
    </row>
    <row r="35" spans="2:17" x14ac:dyDescent="0.25">
      <c r="M35" s="274"/>
      <c r="N35" s="180">
        <v>614</v>
      </c>
      <c r="O35" s="182">
        <v>72</v>
      </c>
      <c r="P35" s="178">
        <v>21.655000000000001</v>
      </c>
      <c r="Q35" s="275"/>
    </row>
    <row r="36" spans="2:17" x14ac:dyDescent="0.25">
      <c r="M36" s="274"/>
      <c r="N36" s="180">
        <v>615</v>
      </c>
      <c r="O36" s="182">
        <v>81.375</v>
      </c>
      <c r="P36" s="178">
        <v>30.125</v>
      </c>
      <c r="Q36" s="275"/>
    </row>
    <row r="37" spans="2:17" x14ac:dyDescent="0.25">
      <c r="M37" s="274"/>
      <c r="N37" s="180">
        <v>616</v>
      </c>
      <c r="O37" s="182">
        <v>85.85</v>
      </c>
      <c r="P37" s="178">
        <v>24.79</v>
      </c>
      <c r="Q37" s="275"/>
    </row>
    <row r="38" spans="2:17" x14ac:dyDescent="0.25">
      <c r="M38" s="274"/>
      <c r="N38" s="180">
        <v>617</v>
      </c>
      <c r="O38" s="182">
        <v>83.72</v>
      </c>
      <c r="P38" s="178">
        <v>33.924999999999997</v>
      </c>
      <c r="Q38" s="275"/>
    </row>
    <row r="39" spans="2:17" x14ac:dyDescent="0.25">
      <c r="M39" s="274"/>
      <c r="N39" s="180">
        <v>618</v>
      </c>
      <c r="O39" s="182">
        <v>69.715000000000003</v>
      </c>
      <c r="P39" s="178">
        <v>35.370000000000005</v>
      </c>
      <c r="Q39" s="275"/>
    </row>
    <row r="40" spans="2:17" x14ac:dyDescent="0.25">
      <c r="M40" s="274"/>
      <c r="N40" s="180">
        <v>619</v>
      </c>
      <c r="O40" s="182">
        <v>67.86</v>
      </c>
      <c r="P40" s="178">
        <v>22.13</v>
      </c>
      <c r="Q40" s="275"/>
    </row>
    <row r="41" spans="2:17" x14ac:dyDescent="0.25">
      <c r="M41" s="274"/>
      <c r="N41" s="180">
        <v>620</v>
      </c>
      <c r="O41" s="182">
        <v>66.259999999999991</v>
      </c>
      <c r="P41" s="178">
        <v>26.094999999999999</v>
      </c>
      <c r="Q41" s="275"/>
    </row>
    <row r="42" spans="2:17" x14ac:dyDescent="0.25">
      <c r="M42" s="274"/>
      <c r="N42" s="180">
        <v>621</v>
      </c>
      <c r="O42" s="182">
        <v>72.224999999999994</v>
      </c>
      <c r="P42" s="178">
        <v>25.074999999999999</v>
      </c>
      <c r="Q42" s="275"/>
    </row>
    <row r="43" spans="2:17" x14ac:dyDescent="0.25">
      <c r="M43" s="274"/>
      <c r="N43" s="180">
        <v>622</v>
      </c>
      <c r="O43" s="182">
        <v>79.069999999999993</v>
      </c>
      <c r="P43" s="178">
        <v>25.025000000000002</v>
      </c>
      <c r="Q43" s="275"/>
    </row>
    <row r="44" spans="2:17" x14ac:dyDescent="0.25">
      <c r="M44" s="274"/>
      <c r="N44" s="180">
        <v>623</v>
      </c>
      <c r="O44" s="182">
        <v>88.224999999999994</v>
      </c>
      <c r="P44" s="178">
        <v>35.4</v>
      </c>
      <c r="Q44" s="275"/>
    </row>
    <row r="45" spans="2:17" x14ac:dyDescent="0.25">
      <c r="M45" s="274"/>
      <c r="N45" s="180">
        <v>624</v>
      </c>
      <c r="O45" s="182">
        <v>106.495</v>
      </c>
      <c r="P45" s="178">
        <v>42.534999999999997</v>
      </c>
      <c r="Q45" s="275"/>
    </row>
    <row r="46" spans="2:17" x14ac:dyDescent="0.25">
      <c r="M46" s="274"/>
      <c r="N46" s="180">
        <v>625</v>
      </c>
      <c r="O46" s="182">
        <v>1000</v>
      </c>
      <c r="P46" s="178">
        <v>66.94</v>
      </c>
      <c r="Q46" s="275"/>
    </row>
    <row r="47" spans="2:17" x14ac:dyDescent="0.25">
      <c r="M47" s="274"/>
      <c r="N47" s="180">
        <v>626</v>
      </c>
      <c r="O47" s="182">
        <v>1000</v>
      </c>
      <c r="P47" s="178">
        <v>78.805000000000007</v>
      </c>
      <c r="Q47" s="275"/>
    </row>
    <row r="48" spans="2:17" x14ac:dyDescent="0.25">
      <c r="M48" s="274"/>
      <c r="N48" s="180">
        <v>627</v>
      </c>
      <c r="O48" s="182">
        <v>1000</v>
      </c>
      <c r="P48" s="178">
        <v>81.954999999999998</v>
      </c>
      <c r="Q48" s="275"/>
    </row>
    <row r="49" spans="13:17" x14ac:dyDescent="0.25">
      <c r="M49" s="274"/>
      <c r="N49" s="180">
        <v>628</v>
      </c>
      <c r="O49" s="182">
        <v>1000</v>
      </c>
      <c r="P49" s="178">
        <v>91.185000000000002</v>
      </c>
      <c r="Q49" s="275"/>
    </row>
    <row r="50" spans="13:17" x14ac:dyDescent="0.25">
      <c r="M50" s="274"/>
      <c r="N50" s="180">
        <v>629</v>
      </c>
      <c r="O50" s="182">
        <v>1000</v>
      </c>
      <c r="P50" s="178">
        <v>99.135000000000005</v>
      </c>
      <c r="Q50" s="275"/>
    </row>
    <row r="51" spans="13:17" x14ac:dyDescent="0.25">
      <c r="M51" s="274"/>
      <c r="N51" s="180">
        <v>630</v>
      </c>
      <c r="O51" s="182">
        <v>1000</v>
      </c>
      <c r="P51" s="178">
        <v>89.06</v>
      </c>
      <c r="Q51" s="275"/>
    </row>
    <row r="52" spans="13:17" x14ac:dyDescent="0.25">
      <c r="M52" s="274"/>
      <c r="N52" s="180">
        <v>631</v>
      </c>
      <c r="O52" s="182">
        <v>551.98</v>
      </c>
      <c r="P52" s="178">
        <v>67.61</v>
      </c>
      <c r="Q52" s="275"/>
    </row>
    <row r="53" spans="13:17" x14ac:dyDescent="0.25">
      <c r="M53" s="274"/>
      <c r="N53" s="180">
        <v>632</v>
      </c>
      <c r="O53" s="182">
        <v>553.01</v>
      </c>
      <c r="P53" s="178">
        <v>64.66</v>
      </c>
      <c r="Q53" s="275"/>
    </row>
    <row r="54" spans="13:17" x14ac:dyDescent="0.25">
      <c r="M54" s="274"/>
      <c r="N54" s="180">
        <v>633</v>
      </c>
      <c r="O54" s="182">
        <v>93.18</v>
      </c>
      <c r="P54" s="178">
        <v>38.155000000000001</v>
      </c>
      <c r="Q54" s="275"/>
    </row>
    <row r="55" spans="13:17" x14ac:dyDescent="0.25">
      <c r="M55" s="274"/>
      <c r="N55" s="180">
        <v>634</v>
      </c>
      <c r="O55" s="182">
        <v>89.7</v>
      </c>
      <c r="P55" s="178">
        <v>34.615000000000002</v>
      </c>
      <c r="Q55" s="275"/>
    </row>
    <row r="56" spans="13:17" x14ac:dyDescent="0.25">
      <c r="M56" s="274"/>
      <c r="N56" s="180">
        <v>635</v>
      </c>
      <c r="O56" s="182">
        <v>77.89</v>
      </c>
      <c r="P56" s="178">
        <v>23.79</v>
      </c>
      <c r="Q56" s="275"/>
    </row>
    <row r="57" spans="13:17" x14ac:dyDescent="0.25">
      <c r="M57" s="274"/>
      <c r="N57" s="180">
        <v>636</v>
      </c>
      <c r="O57" s="182">
        <v>76.484999999999999</v>
      </c>
      <c r="P57" s="178">
        <v>29.36</v>
      </c>
      <c r="Q57" s="275"/>
    </row>
    <row r="58" spans="13:17" x14ac:dyDescent="0.25">
      <c r="M58" s="274"/>
      <c r="N58" s="180">
        <v>637</v>
      </c>
      <c r="O58" s="182">
        <v>71.675000000000011</v>
      </c>
      <c r="P58" s="178">
        <v>30.685000000000002</v>
      </c>
      <c r="Q58" s="275"/>
    </row>
    <row r="59" spans="13:17" x14ac:dyDescent="0.25">
      <c r="M59" s="274"/>
      <c r="N59" s="180">
        <v>638</v>
      </c>
      <c r="O59" s="182">
        <v>68.925000000000011</v>
      </c>
      <c r="P59" s="178">
        <v>26.795000000000002</v>
      </c>
      <c r="Q59" s="275"/>
    </row>
    <row r="60" spans="13:17" x14ac:dyDescent="0.25">
      <c r="M60" s="274"/>
      <c r="N60" s="180">
        <v>639</v>
      </c>
      <c r="O60" s="182">
        <v>60.984999999999999</v>
      </c>
      <c r="P60" s="178">
        <v>25.094999999999999</v>
      </c>
      <c r="Q60" s="275"/>
    </row>
    <row r="61" spans="13:17" x14ac:dyDescent="0.25">
      <c r="M61" s="274"/>
      <c r="N61" s="180">
        <v>640</v>
      </c>
      <c r="O61" s="182">
        <v>61.94</v>
      </c>
      <c r="P61" s="178">
        <v>18.465</v>
      </c>
      <c r="Q61" s="275"/>
    </row>
    <row r="62" spans="13:17" x14ac:dyDescent="0.25">
      <c r="M62" s="274"/>
      <c r="N62" s="180">
        <v>641</v>
      </c>
      <c r="O62" s="182">
        <v>71.709999999999994</v>
      </c>
      <c r="P62" s="178">
        <v>25.484999999999999</v>
      </c>
      <c r="Q62" s="275"/>
    </row>
    <row r="63" spans="13:17" x14ac:dyDescent="0.25">
      <c r="M63" s="274"/>
      <c r="N63" s="180">
        <v>642</v>
      </c>
      <c r="O63" s="182">
        <v>67.47999999999999</v>
      </c>
      <c r="P63" s="178">
        <v>29.344999999999999</v>
      </c>
      <c r="Q63" s="275"/>
    </row>
    <row r="64" spans="13:17" x14ac:dyDescent="0.25">
      <c r="M64" s="274"/>
      <c r="N64" s="180">
        <v>643</v>
      </c>
      <c r="O64" s="182">
        <v>67.355000000000004</v>
      </c>
      <c r="P64" s="178">
        <v>25.875</v>
      </c>
      <c r="Q64" s="275"/>
    </row>
    <row r="65" spans="13:17" x14ac:dyDescent="0.25">
      <c r="M65" s="274"/>
      <c r="N65" s="180">
        <v>644</v>
      </c>
      <c r="O65" s="182">
        <v>70.685000000000002</v>
      </c>
      <c r="P65" s="178">
        <v>28.215</v>
      </c>
      <c r="Q65" s="275"/>
    </row>
    <row r="66" spans="13:17" x14ac:dyDescent="0.25">
      <c r="M66" s="274"/>
      <c r="N66" s="180">
        <v>645</v>
      </c>
      <c r="O66" s="182">
        <v>70.784999999999997</v>
      </c>
      <c r="P66" s="178">
        <v>29.689999999999998</v>
      </c>
      <c r="Q66" s="275"/>
    </row>
    <row r="67" spans="13:17" x14ac:dyDescent="0.25">
      <c r="M67" s="274"/>
      <c r="N67" s="180">
        <v>646</v>
      </c>
      <c r="O67" s="182">
        <v>64.234999999999999</v>
      </c>
      <c r="P67" s="178">
        <v>18.37</v>
      </c>
      <c r="Q67" s="275"/>
    </row>
    <row r="68" spans="13:17" x14ac:dyDescent="0.25">
      <c r="M68" s="274"/>
      <c r="N68" s="180">
        <v>647</v>
      </c>
      <c r="O68" s="182">
        <v>75.150000000000006</v>
      </c>
      <c r="P68" s="178">
        <v>25.255000000000003</v>
      </c>
      <c r="Q68" s="275"/>
    </row>
    <row r="69" spans="13:17" x14ac:dyDescent="0.25">
      <c r="M69" s="274"/>
      <c r="N69" s="180">
        <v>648</v>
      </c>
      <c r="O69" s="182">
        <v>73.905000000000001</v>
      </c>
      <c r="P69" s="178">
        <v>16.78</v>
      </c>
      <c r="Q69" s="275"/>
    </row>
    <row r="70" spans="13:17" x14ac:dyDescent="0.25">
      <c r="M70" s="274"/>
      <c r="N70" s="180">
        <v>649</v>
      </c>
      <c r="O70" s="182">
        <v>74.64</v>
      </c>
      <c r="P70" s="178">
        <v>29.61</v>
      </c>
      <c r="Q70" s="275"/>
    </row>
    <row r="71" spans="13:17" x14ac:dyDescent="0.25">
      <c r="M71" s="274"/>
      <c r="N71" s="180">
        <v>650</v>
      </c>
      <c r="O71" s="182">
        <v>76.355000000000004</v>
      </c>
      <c r="P71" s="178">
        <v>35.795000000000002</v>
      </c>
      <c r="Q71" s="275"/>
    </row>
    <row r="72" spans="13:17" x14ac:dyDescent="0.25">
      <c r="M72" s="274"/>
      <c r="N72" s="180">
        <v>651</v>
      </c>
      <c r="O72" s="182">
        <v>93.64</v>
      </c>
      <c r="P72" s="178">
        <v>51.244999999999997</v>
      </c>
      <c r="Q72" s="275"/>
    </row>
    <row r="73" spans="13:17" x14ac:dyDescent="0.25">
      <c r="M73" s="274"/>
      <c r="N73" s="180">
        <v>652</v>
      </c>
      <c r="O73" s="182">
        <v>103.88499999999999</v>
      </c>
      <c r="P73" s="178">
        <v>70.330000000000013</v>
      </c>
      <c r="Q73" s="275"/>
    </row>
    <row r="74" spans="13:17" x14ac:dyDescent="0.25">
      <c r="M74" s="274"/>
      <c r="N74" s="180">
        <v>653</v>
      </c>
      <c r="O74" s="182">
        <v>556.26499999999999</v>
      </c>
      <c r="P74" s="178">
        <v>54.435000000000002</v>
      </c>
      <c r="Q74" s="275"/>
    </row>
    <row r="75" spans="13:17" x14ac:dyDescent="0.25">
      <c r="M75" s="274"/>
      <c r="N75" s="180">
        <v>654</v>
      </c>
      <c r="O75" s="182">
        <v>550.72</v>
      </c>
      <c r="P75" s="178">
        <v>66.414999999999992</v>
      </c>
      <c r="Q75" s="275"/>
    </row>
    <row r="76" spans="13:17" x14ac:dyDescent="0.25">
      <c r="M76" s="274"/>
      <c r="N76" s="180">
        <v>655</v>
      </c>
      <c r="O76" s="182">
        <v>553.37</v>
      </c>
      <c r="P76" s="178">
        <v>71.915000000000006</v>
      </c>
      <c r="Q76" s="275"/>
    </row>
    <row r="77" spans="13:17" x14ac:dyDescent="0.25">
      <c r="M77" s="274"/>
      <c r="N77" s="180">
        <v>656</v>
      </c>
      <c r="O77" s="182">
        <v>553.28499999999997</v>
      </c>
      <c r="P77" s="178">
        <v>44.69</v>
      </c>
      <c r="Q77" s="275"/>
    </row>
    <row r="78" spans="13:17" x14ac:dyDescent="0.25">
      <c r="M78" s="274"/>
      <c r="N78" s="180">
        <v>657</v>
      </c>
      <c r="O78" s="182">
        <v>102.845</v>
      </c>
      <c r="P78" s="178">
        <v>67.510000000000005</v>
      </c>
      <c r="Q78" s="275"/>
    </row>
    <row r="79" spans="13:17" x14ac:dyDescent="0.25">
      <c r="M79" s="274"/>
      <c r="N79" s="180">
        <v>658</v>
      </c>
      <c r="O79" s="182">
        <v>110.18</v>
      </c>
      <c r="P79" s="178">
        <v>66.605000000000004</v>
      </c>
      <c r="Q79" s="275"/>
    </row>
    <row r="80" spans="13:17" x14ac:dyDescent="0.25">
      <c r="M80" s="274"/>
      <c r="N80" s="180">
        <v>659</v>
      </c>
      <c r="O80" s="182">
        <v>97.16</v>
      </c>
      <c r="P80" s="178">
        <v>57.474999999999994</v>
      </c>
      <c r="Q80" s="275"/>
    </row>
    <row r="81" spans="13:17" x14ac:dyDescent="0.25">
      <c r="M81" s="274"/>
      <c r="N81" s="180">
        <v>660</v>
      </c>
      <c r="O81" s="182">
        <v>83.09</v>
      </c>
      <c r="P81" s="178">
        <v>46.424999999999997</v>
      </c>
      <c r="Q81" s="275"/>
    </row>
    <row r="82" spans="13:17" x14ac:dyDescent="0.25">
      <c r="M82" s="274"/>
      <c r="N82" s="180">
        <v>661</v>
      </c>
      <c r="O82" s="182">
        <v>108.97499999999999</v>
      </c>
      <c r="P82" s="178">
        <v>56.254999999999995</v>
      </c>
      <c r="Q82" s="275"/>
    </row>
    <row r="83" spans="13:17" x14ac:dyDescent="0.25">
      <c r="M83" s="274"/>
      <c r="N83" s="180">
        <v>662</v>
      </c>
      <c r="O83" s="182">
        <v>99.275000000000006</v>
      </c>
      <c r="P83" s="178">
        <v>43.83</v>
      </c>
      <c r="Q83" s="275"/>
    </row>
    <row r="84" spans="13:17" x14ac:dyDescent="0.25">
      <c r="M84" s="274"/>
      <c r="N84" s="180">
        <v>663</v>
      </c>
      <c r="O84" s="182">
        <v>88.27</v>
      </c>
      <c r="P84" s="178">
        <v>28.405000000000001</v>
      </c>
      <c r="Q84" s="275"/>
    </row>
    <row r="85" spans="13:17" x14ac:dyDescent="0.25">
      <c r="M85" s="274"/>
      <c r="N85" s="180">
        <v>664</v>
      </c>
      <c r="O85" s="182">
        <v>76.405000000000001</v>
      </c>
      <c r="P85" s="178">
        <v>25.22</v>
      </c>
      <c r="Q85" s="275"/>
    </row>
    <row r="86" spans="13:17" x14ac:dyDescent="0.25">
      <c r="M86" s="274"/>
      <c r="N86" s="180">
        <v>665</v>
      </c>
      <c r="O86" s="182">
        <v>101.30500000000001</v>
      </c>
      <c r="P86" s="178">
        <v>41.4</v>
      </c>
      <c r="Q86" s="275"/>
    </row>
    <row r="87" spans="13:17" x14ac:dyDescent="0.25">
      <c r="M87" s="274"/>
      <c r="N87" s="180">
        <v>666</v>
      </c>
      <c r="O87" s="182">
        <v>95.375</v>
      </c>
      <c r="P87" s="178">
        <v>35.394999999999996</v>
      </c>
      <c r="Q87" s="275"/>
    </row>
    <row r="88" spans="13:17" x14ac:dyDescent="0.25">
      <c r="M88" s="274"/>
      <c r="N88" s="180">
        <v>667</v>
      </c>
      <c r="O88" s="182">
        <v>84.490000000000009</v>
      </c>
      <c r="P88" s="178">
        <v>20.41</v>
      </c>
      <c r="Q88" s="275"/>
    </row>
    <row r="89" spans="13:17" x14ac:dyDescent="0.25">
      <c r="M89" s="274"/>
      <c r="N89" s="180">
        <v>668</v>
      </c>
      <c r="O89" s="182">
        <v>88.995000000000005</v>
      </c>
      <c r="P89" s="178">
        <v>33.634999999999998</v>
      </c>
      <c r="Q89" s="275"/>
    </row>
    <row r="90" spans="13:17" x14ac:dyDescent="0.25">
      <c r="M90" s="274"/>
      <c r="N90" s="180">
        <v>669</v>
      </c>
      <c r="O90" s="182">
        <v>95.754999999999995</v>
      </c>
      <c r="P90" s="178">
        <v>27.015000000000001</v>
      </c>
      <c r="Q90" s="275"/>
    </row>
    <row r="91" spans="13:17" x14ac:dyDescent="0.25">
      <c r="M91" s="274"/>
      <c r="N91" s="180">
        <v>670</v>
      </c>
      <c r="O91" s="182">
        <v>81.424999999999997</v>
      </c>
      <c r="P91" s="178">
        <v>22.855</v>
      </c>
      <c r="Q91" s="275"/>
    </row>
    <row r="92" spans="13:17" x14ac:dyDescent="0.25">
      <c r="M92" s="274"/>
      <c r="N92" s="180">
        <v>671</v>
      </c>
      <c r="O92" s="182">
        <v>82.194999999999993</v>
      </c>
      <c r="P92" s="178">
        <v>25.064999999999998</v>
      </c>
      <c r="Q92" s="275"/>
    </row>
    <row r="93" spans="13:17" x14ac:dyDescent="0.25">
      <c r="M93" s="274"/>
      <c r="N93" s="180">
        <v>672</v>
      </c>
      <c r="O93" s="182">
        <v>71.63</v>
      </c>
      <c r="P93" s="178">
        <v>29.015000000000001</v>
      </c>
      <c r="Q93" s="275"/>
    </row>
    <row r="94" spans="13:17" x14ac:dyDescent="0.25">
      <c r="M94" s="274"/>
      <c r="N94" s="180">
        <v>673</v>
      </c>
      <c r="O94" s="182">
        <v>72.419999999999987</v>
      </c>
      <c r="P94" s="178">
        <v>26.844999999999999</v>
      </c>
      <c r="Q94" s="275"/>
    </row>
    <row r="95" spans="13:17" x14ac:dyDescent="0.25">
      <c r="M95" s="274"/>
      <c r="N95" s="180">
        <v>674</v>
      </c>
      <c r="O95" s="182">
        <v>66.64500000000001</v>
      </c>
      <c r="P95" s="178">
        <v>19.700000000000003</v>
      </c>
      <c r="Q95" s="275"/>
    </row>
    <row r="96" spans="13:17" x14ac:dyDescent="0.25">
      <c r="M96" s="274"/>
      <c r="N96" s="180">
        <v>675</v>
      </c>
      <c r="O96" s="182">
        <v>70.710000000000008</v>
      </c>
      <c r="P96" s="178">
        <v>23.96</v>
      </c>
      <c r="Q96" s="275"/>
    </row>
    <row r="97" spans="13:17" x14ac:dyDescent="0.25">
      <c r="M97" s="274"/>
      <c r="N97" s="180">
        <v>676</v>
      </c>
      <c r="O97" s="182">
        <v>82.86</v>
      </c>
      <c r="P97" s="178">
        <v>26.924999999999997</v>
      </c>
      <c r="Q97" s="275"/>
    </row>
    <row r="98" spans="13:17" x14ac:dyDescent="0.25">
      <c r="M98" s="274"/>
      <c r="N98" s="180">
        <v>677</v>
      </c>
      <c r="O98" s="182">
        <v>74.35499999999999</v>
      </c>
      <c r="P98" s="178">
        <v>20.335000000000001</v>
      </c>
      <c r="Q98" s="275"/>
    </row>
    <row r="99" spans="13:17" x14ac:dyDescent="0.25">
      <c r="M99" s="274"/>
      <c r="N99" s="180">
        <v>678</v>
      </c>
      <c r="O99" s="182">
        <v>74.954999999999998</v>
      </c>
      <c r="P99" s="178">
        <v>23.64</v>
      </c>
      <c r="Q99" s="275"/>
    </row>
    <row r="100" spans="13:17" x14ac:dyDescent="0.25">
      <c r="M100" s="274"/>
      <c r="N100" s="180">
        <v>679</v>
      </c>
      <c r="O100" s="182">
        <v>83.78</v>
      </c>
      <c r="P100" s="178">
        <v>33.994999999999997</v>
      </c>
      <c r="Q100" s="275"/>
    </row>
    <row r="101" spans="13:17" x14ac:dyDescent="0.25">
      <c r="M101" s="274"/>
      <c r="N101" s="180">
        <v>680</v>
      </c>
      <c r="O101" s="182">
        <v>85.6</v>
      </c>
      <c r="P101" s="178">
        <v>40.325000000000003</v>
      </c>
      <c r="Q101" s="275"/>
    </row>
    <row r="102" spans="13:17" x14ac:dyDescent="0.25">
      <c r="M102" s="274"/>
      <c r="N102" s="180">
        <v>681</v>
      </c>
      <c r="O102" s="182">
        <v>74.63</v>
      </c>
      <c r="P102" s="178">
        <v>33.840000000000003</v>
      </c>
      <c r="Q102" s="275"/>
    </row>
    <row r="103" spans="13:17" x14ac:dyDescent="0.25">
      <c r="M103" s="274"/>
      <c r="N103" s="180">
        <v>682</v>
      </c>
      <c r="O103" s="182">
        <v>77.194999999999993</v>
      </c>
      <c r="P103" s="178">
        <v>39.200000000000003</v>
      </c>
      <c r="Q103" s="275"/>
    </row>
    <row r="104" spans="13:17" x14ac:dyDescent="0.25">
      <c r="M104" s="274"/>
      <c r="N104" s="180">
        <v>683</v>
      </c>
      <c r="O104" s="182">
        <v>80.39</v>
      </c>
      <c r="P104" s="178">
        <v>34.97</v>
      </c>
      <c r="Q104" s="275"/>
    </row>
    <row r="105" spans="13:17" x14ac:dyDescent="0.25">
      <c r="M105" s="274"/>
      <c r="N105" s="180">
        <v>684</v>
      </c>
      <c r="O105" s="182">
        <v>88.990000000000009</v>
      </c>
      <c r="P105" s="178">
        <v>36.85</v>
      </c>
      <c r="Q105" s="275"/>
    </row>
    <row r="106" spans="13:17" x14ac:dyDescent="0.25">
      <c r="M106" s="274"/>
      <c r="N106" s="180">
        <v>685</v>
      </c>
      <c r="O106" s="182">
        <v>85.204999999999998</v>
      </c>
      <c r="P106" s="178">
        <v>34.81</v>
      </c>
      <c r="Q106" s="275"/>
    </row>
    <row r="107" spans="13:17" x14ac:dyDescent="0.25">
      <c r="M107" s="274"/>
      <c r="N107" s="180">
        <v>686</v>
      </c>
      <c r="O107" s="182">
        <v>72.259999999999991</v>
      </c>
      <c r="P107" s="178">
        <v>23.990000000000002</v>
      </c>
      <c r="Q107" s="275"/>
    </row>
    <row r="108" spans="13:17" x14ac:dyDescent="0.25">
      <c r="M108" s="274"/>
      <c r="N108" s="180">
        <v>687</v>
      </c>
      <c r="O108" s="182">
        <v>73.365000000000009</v>
      </c>
      <c r="P108" s="178">
        <v>43.914999999999999</v>
      </c>
      <c r="Q108" s="275"/>
    </row>
    <row r="109" spans="13:17" x14ac:dyDescent="0.25">
      <c r="M109" s="274"/>
      <c r="N109" s="180">
        <v>688</v>
      </c>
      <c r="O109" s="182">
        <v>79.265000000000001</v>
      </c>
      <c r="P109" s="178">
        <v>34.82</v>
      </c>
      <c r="Q109" s="275"/>
    </row>
    <row r="110" spans="13:17" x14ac:dyDescent="0.25">
      <c r="M110" s="274"/>
      <c r="N110" s="180">
        <v>689</v>
      </c>
      <c r="O110" s="182">
        <v>73.875</v>
      </c>
      <c r="P110" s="178">
        <v>30.85</v>
      </c>
      <c r="Q110" s="275"/>
    </row>
    <row r="111" spans="13:17" x14ac:dyDescent="0.25">
      <c r="M111" s="274"/>
      <c r="N111" s="180">
        <v>690</v>
      </c>
      <c r="O111" s="182">
        <v>68.685000000000002</v>
      </c>
      <c r="P111" s="178">
        <v>30.145000000000003</v>
      </c>
      <c r="Q111" s="275"/>
    </row>
    <row r="112" spans="13:17" x14ac:dyDescent="0.25">
      <c r="M112" s="274"/>
      <c r="N112" s="180">
        <v>691</v>
      </c>
      <c r="O112" s="182">
        <v>69.12</v>
      </c>
      <c r="P112" s="178">
        <v>30.46</v>
      </c>
      <c r="Q112" s="275"/>
    </row>
    <row r="113" spans="13:17" x14ac:dyDescent="0.25">
      <c r="M113" s="274"/>
      <c r="N113" s="180">
        <v>692</v>
      </c>
      <c r="O113" s="182">
        <v>68.61</v>
      </c>
      <c r="P113" s="178">
        <v>31.88</v>
      </c>
      <c r="Q113" s="275"/>
    </row>
    <row r="114" spans="13:17" x14ac:dyDescent="0.25">
      <c r="M114" s="274"/>
      <c r="N114" s="180">
        <v>693</v>
      </c>
      <c r="O114" s="182">
        <v>66.644999999999996</v>
      </c>
      <c r="P114" s="178">
        <v>29.39</v>
      </c>
      <c r="Q114" s="275"/>
    </row>
    <row r="115" spans="13:17" x14ac:dyDescent="0.25">
      <c r="M115" s="274"/>
      <c r="N115" s="180">
        <v>694</v>
      </c>
      <c r="O115" s="182">
        <v>70.35499999999999</v>
      </c>
      <c r="P115" s="178">
        <v>33.18</v>
      </c>
      <c r="Q115" s="275"/>
    </row>
    <row r="116" spans="13:17" x14ac:dyDescent="0.25">
      <c r="M116" s="274"/>
      <c r="N116" s="180">
        <v>695</v>
      </c>
      <c r="O116" s="182">
        <v>69.83</v>
      </c>
      <c r="P116" s="178">
        <v>38.075000000000003</v>
      </c>
      <c r="Q116" s="275"/>
    </row>
    <row r="117" spans="13:17" x14ac:dyDescent="0.25">
      <c r="M117" s="274"/>
      <c r="N117" s="180">
        <v>696</v>
      </c>
      <c r="O117" s="182">
        <v>65.61</v>
      </c>
      <c r="P117" s="178">
        <v>30.004999999999999</v>
      </c>
      <c r="Q117" s="275"/>
    </row>
    <row r="118" spans="13:17" x14ac:dyDescent="0.25">
      <c r="M118" s="274"/>
      <c r="N118" s="180">
        <v>697</v>
      </c>
      <c r="O118" s="182">
        <v>68.555000000000007</v>
      </c>
      <c r="P118" s="178">
        <v>37.424999999999997</v>
      </c>
      <c r="Q118" s="275"/>
    </row>
    <row r="119" spans="13:17" x14ac:dyDescent="0.25">
      <c r="M119" s="274"/>
      <c r="N119" s="180">
        <v>698</v>
      </c>
      <c r="O119" s="182">
        <v>81.284999999999997</v>
      </c>
      <c r="P119" s="178">
        <v>37.47</v>
      </c>
      <c r="Q119" s="275"/>
    </row>
    <row r="120" spans="13:17" x14ac:dyDescent="0.25">
      <c r="M120" s="274"/>
      <c r="N120" s="180">
        <v>699</v>
      </c>
      <c r="O120" s="182">
        <v>69.34</v>
      </c>
      <c r="P120" s="178">
        <v>35.83</v>
      </c>
      <c r="Q120" s="275"/>
    </row>
    <row r="121" spans="13:17" x14ac:dyDescent="0.25">
      <c r="M121" s="274"/>
      <c r="N121" s="180">
        <v>700</v>
      </c>
      <c r="O121" s="182">
        <v>73.324999999999989</v>
      </c>
      <c r="P121" s="178">
        <v>41.17</v>
      </c>
      <c r="Q121" s="275"/>
    </row>
    <row r="122" spans="13:17" x14ac:dyDescent="0.25">
      <c r="M122" s="274"/>
      <c r="N122" s="180">
        <v>701</v>
      </c>
      <c r="O122" s="182">
        <v>71.88</v>
      </c>
      <c r="P122" s="178">
        <v>34.510000000000005</v>
      </c>
      <c r="Q122" s="275"/>
    </row>
    <row r="123" spans="13:17" x14ac:dyDescent="0.25">
      <c r="M123" s="274"/>
      <c r="N123" s="180">
        <v>702</v>
      </c>
      <c r="O123" s="182">
        <v>60.375</v>
      </c>
      <c r="P123" s="178">
        <v>23.759999999999998</v>
      </c>
      <c r="Q123" s="275"/>
    </row>
    <row r="124" spans="13:17" x14ac:dyDescent="0.25">
      <c r="M124" s="274"/>
      <c r="N124" s="180">
        <v>703</v>
      </c>
      <c r="O124" s="182">
        <v>64.265000000000001</v>
      </c>
      <c r="P124" s="178">
        <v>40.81</v>
      </c>
      <c r="Q124" s="275"/>
    </row>
    <row r="125" spans="13:17" x14ac:dyDescent="0.25">
      <c r="M125" s="274"/>
      <c r="N125" s="180">
        <v>704</v>
      </c>
      <c r="O125" s="182">
        <v>77.365000000000009</v>
      </c>
      <c r="P125" s="178">
        <v>37.81</v>
      </c>
      <c r="Q125" s="275"/>
    </row>
    <row r="126" spans="13:17" x14ac:dyDescent="0.25">
      <c r="M126" s="274"/>
      <c r="N126" s="180">
        <v>705</v>
      </c>
      <c r="O126" s="182">
        <v>65.599999999999994</v>
      </c>
      <c r="P126" s="178">
        <v>45.715000000000003</v>
      </c>
      <c r="Q126" s="275"/>
    </row>
    <row r="127" spans="13:17" x14ac:dyDescent="0.25">
      <c r="M127" s="274"/>
      <c r="N127" s="180">
        <v>706</v>
      </c>
      <c r="O127" s="182">
        <v>78.634999999999991</v>
      </c>
      <c r="P127" s="178">
        <v>46.234999999999999</v>
      </c>
      <c r="Q127" s="275"/>
    </row>
    <row r="128" spans="13:17" x14ac:dyDescent="0.25">
      <c r="M128" s="274"/>
      <c r="N128" s="180">
        <v>707</v>
      </c>
      <c r="O128" s="182">
        <v>89.53</v>
      </c>
      <c r="P128" s="178">
        <v>66.935000000000002</v>
      </c>
      <c r="Q128" s="275"/>
    </row>
    <row r="129" spans="13:17" x14ac:dyDescent="0.25">
      <c r="M129" s="274"/>
      <c r="N129" s="180">
        <v>708</v>
      </c>
      <c r="O129" s="182">
        <v>97.97</v>
      </c>
      <c r="P129" s="178">
        <v>85.5</v>
      </c>
      <c r="Q129" s="275"/>
    </row>
    <row r="130" spans="13:17" x14ac:dyDescent="0.25">
      <c r="M130" s="274"/>
      <c r="N130" s="180">
        <v>709</v>
      </c>
      <c r="O130" s="182">
        <v>95.34</v>
      </c>
      <c r="P130" s="178">
        <v>86.759999999999991</v>
      </c>
      <c r="Q130" s="275"/>
    </row>
    <row r="131" spans="13:17" x14ac:dyDescent="0.25">
      <c r="M131" s="274"/>
      <c r="N131" s="180">
        <v>710</v>
      </c>
      <c r="O131" s="182">
        <v>88.36</v>
      </c>
      <c r="P131" s="178">
        <v>80.60499999999999</v>
      </c>
      <c r="Q131" s="275"/>
    </row>
    <row r="132" spans="13:17" x14ac:dyDescent="0.25">
      <c r="M132" s="274"/>
      <c r="N132" s="180">
        <v>711</v>
      </c>
      <c r="O132" s="182">
        <v>74.825000000000003</v>
      </c>
      <c r="P132" s="178">
        <v>54.435000000000002</v>
      </c>
      <c r="Q132" s="275"/>
    </row>
    <row r="133" spans="13:17" x14ac:dyDescent="0.25">
      <c r="M133" s="274"/>
      <c r="N133" s="180">
        <v>712</v>
      </c>
      <c r="O133" s="182">
        <v>73.669999999999987</v>
      </c>
      <c r="P133" s="178">
        <v>59.465000000000003</v>
      </c>
      <c r="Q133" s="275"/>
    </row>
    <row r="134" spans="13:17" x14ac:dyDescent="0.25">
      <c r="M134" s="274"/>
      <c r="N134" s="180">
        <v>713</v>
      </c>
      <c r="O134" s="182">
        <v>63.21</v>
      </c>
      <c r="P134" s="178">
        <v>37.75</v>
      </c>
      <c r="Q134" s="275"/>
    </row>
    <row r="135" spans="13:17" x14ac:dyDescent="0.25">
      <c r="M135" s="274"/>
      <c r="N135" s="180">
        <v>714</v>
      </c>
      <c r="O135" s="182">
        <v>58.099999999999994</v>
      </c>
      <c r="P135" s="178">
        <v>40.084999999999994</v>
      </c>
      <c r="Q135" s="275"/>
    </row>
    <row r="136" spans="13:17" x14ac:dyDescent="0.25">
      <c r="M136" s="274"/>
      <c r="N136" s="180">
        <v>715</v>
      </c>
      <c r="O136" s="182">
        <v>63.495000000000005</v>
      </c>
      <c r="P136" s="178">
        <v>42.09</v>
      </c>
      <c r="Q136" s="275"/>
    </row>
    <row r="137" spans="13:17" x14ac:dyDescent="0.25">
      <c r="M137" s="274"/>
      <c r="N137" s="180">
        <v>716</v>
      </c>
      <c r="O137" s="182">
        <v>64.385000000000005</v>
      </c>
      <c r="P137" s="178">
        <v>43.995000000000005</v>
      </c>
      <c r="Q137" s="275"/>
    </row>
    <row r="138" spans="13:17" x14ac:dyDescent="0.25">
      <c r="M138" s="274"/>
      <c r="N138" s="180">
        <v>717</v>
      </c>
      <c r="O138" s="182">
        <v>66.759999999999991</v>
      </c>
      <c r="P138" s="178">
        <v>37.604999999999997</v>
      </c>
      <c r="Q138" s="275"/>
    </row>
    <row r="139" spans="13:17" x14ac:dyDescent="0.25">
      <c r="M139" s="274"/>
      <c r="N139" s="180">
        <v>718</v>
      </c>
      <c r="O139" s="182">
        <v>64.960000000000008</v>
      </c>
      <c r="P139" s="178">
        <v>50.594999999999999</v>
      </c>
      <c r="Q139" s="275"/>
    </row>
    <row r="140" spans="13:17" x14ac:dyDescent="0.25">
      <c r="M140" s="274"/>
      <c r="N140" s="180">
        <v>719</v>
      </c>
      <c r="O140" s="182">
        <v>65.534999999999997</v>
      </c>
      <c r="P140" s="178">
        <v>55.43</v>
      </c>
      <c r="Q140" s="275"/>
    </row>
    <row r="141" spans="13:17" x14ac:dyDescent="0.25">
      <c r="M141" s="274"/>
      <c r="N141" s="180">
        <v>720</v>
      </c>
      <c r="O141" s="182">
        <v>59.25</v>
      </c>
      <c r="P141" s="178">
        <v>36.245000000000005</v>
      </c>
      <c r="Q141" s="275"/>
    </row>
    <row r="142" spans="13:17" x14ac:dyDescent="0.25">
      <c r="M142" s="274"/>
      <c r="N142" s="180">
        <v>721</v>
      </c>
      <c r="O142" s="182">
        <v>59.594999999999999</v>
      </c>
      <c r="P142" s="178">
        <v>42.355000000000004</v>
      </c>
      <c r="Q142" s="275"/>
    </row>
    <row r="143" spans="13:17" x14ac:dyDescent="0.25">
      <c r="M143" s="274"/>
      <c r="N143" s="180">
        <v>722</v>
      </c>
      <c r="O143" s="182">
        <v>61.480000000000004</v>
      </c>
      <c r="P143" s="178">
        <v>43.984999999999999</v>
      </c>
      <c r="Q143" s="275"/>
    </row>
    <row r="144" spans="13:17" x14ac:dyDescent="0.25">
      <c r="M144" s="274"/>
      <c r="N144" s="180">
        <v>723</v>
      </c>
      <c r="O144" s="182">
        <v>66.885000000000005</v>
      </c>
      <c r="P144" s="178">
        <v>53.984999999999999</v>
      </c>
      <c r="Q144" s="275"/>
    </row>
    <row r="145" spans="13:17" x14ac:dyDescent="0.25">
      <c r="M145" s="274"/>
      <c r="N145" s="180">
        <v>724</v>
      </c>
      <c r="O145" s="182">
        <v>69.615000000000009</v>
      </c>
      <c r="P145" s="178">
        <v>52.745000000000005</v>
      </c>
      <c r="Q145" s="275"/>
    </row>
    <row r="146" spans="13:17" x14ac:dyDescent="0.25">
      <c r="M146" s="274"/>
      <c r="N146" s="180">
        <v>725</v>
      </c>
      <c r="O146" s="182">
        <v>78.84</v>
      </c>
      <c r="P146" s="178">
        <v>52.524999999999999</v>
      </c>
      <c r="Q146" s="275"/>
    </row>
    <row r="147" spans="13:17" x14ac:dyDescent="0.25">
      <c r="M147" s="274"/>
      <c r="N147" s="180">
        <v>726</v>
      </c>
      <c r="O147" s="182">
        <v>73.449999999999989</v>
      </c>
      <c r="P147" s="178">
        <v>66.174999999999997</v>
      </c>
      <c r="Q147" s="275"/>
    </row>
    <row r="148" spans="13:17" x14ac:dyDescent="0.25">
      <c r="M148" s="274"/>
      <c r="N148" s="180">
        <v>727</v>
      </c>
      <c r="O148" s="182">
        <v>72.58</v>
      </c>
      <c r="P148" s="178">
        <v>65.56</v>
      </c>
      <c r="Q148" s="275"/>
    </row>
    <row r="149" spans="13:17" x14ac:dyDescent="0.25">
      <c r="M149" s="274"/>
      <c r="N149" s="180">
        <v>728</v>
      </c>
      <c r="O149" s="182">
        <v>98.01</v>
      </c>
      <c r="P149" s="178">
        <v>70.995000000000005</v>
      </c>
      <c r="Q149" s="275"/>
    </row>
    <row r="150" spans="13:17" x14ac:dyDescent="0.25">
      <c r="M150" s="274"/>
      <c r="N150" s="180">
        <v>729</v>
      </c>
      <c r="O150" s="182">
        <v>92.284999999999997</v>
      </c>
      <c r="P150" s="178">
        <v>88.634999999999991</v>
      </c>
      <c r="Q150" s="275"/>
    </row>
    <row r="151" spans="13:17" x14ac:dyDescent="0.25">
      <c r="M151" s="274"/>
      <c r="N151" s="180">
        <v>730</v>
      </c>
      <c r="O151" s="182">
        <v>75.44</v>
      </c>
      <c r="P151" s="178">
        <v>79.015000000000001</v>
      </c>
      <c r="Q151" s="275"/>
    </row>
    <row r="152" spans="13:17" x14ac:dyDescent="0.25">
      <c r="M152" s="274"/>
      <c r="N152" s="180">
        <v>731</v>
      </c>
      <c r="O152" s="182">
        <v>74.25</v>
      </c>
      <c r="P152" s="178">
        <v>76.375</v>
      </c>
      <c r="Q152" s="275"/>
    </row>
    <row r="153" spans="13:17" x14ac:dyDescent="0.25">
      <c r="M153" s="274"/>
      <c r="N153" s="180">
        <v>732</v>
      </c>
      <c r="O153" s="182">
        <v>80.635000000000005</v>
      </c>
      <c r="P153" s="178">
        <v>67.775000000000006</v>
      </c>
      <c r="Q153" s="275"/>
    </row>
    <row r="154" spans="13:17" x14ac:dyDescent="0.25">
      <c r="M154" s="274"/>
      <c r="N154" s="180">
        <v>733</v>
      </c>
      <c r="O154" s="182">
        <v>76.765000000000001</v>
      </c>
      <c r="P154" s="178">
        <v>68.550000000000011</v>
      </c>
      <c r="Q154" s="275"/>
    </row>
    <row r="155" spans="13:17" x14ac:dyDescent="0.25">
      <c r="M155" s="274"/>
      <c r="N155" s="180">
        <v>734</v>
      </c>
      <c r="O155" s="182">
        <v>75.245000000000005</v>
      </c>
      <c r="P155" s="178">
        <v>67.92</v>
      </c>
      <c r="Q155" s="275"/>
    </row>
    <row r="156" spans="13:17" x14ac:dyDescent="0.25">
      <c r="M156" s="274"/>
      <c r="N156" s="180">
        <v>735</v>
      </c>
      <c r="O156" s="182">
        <v>72.234999999999999</v>
      </c>
      <c r="P156" s="178">
        <v>63.475000000000001</v>
      </c>
      <c r="Q156" s="275"/>
    </row>
    <row r="157" spans="13:17" x14ac:dyDescent="0.25">
      <c r="M157" s="274"/>
      <c r="N157" s="180">
        <v>736</v>
      </c>
      <c r="O157" s="182">
        <v>71.960000000000008</v>
      </c>
      <c r="P157" s="178">
        <v>82.835000000000008</v>
      </c>
      <c r="Q157" s="275"/>
    </row>
    <row r="158" spans="13:17" x14ac:dyDescent="0.25">
      <c r="M158" s="274"/>
      <c r="N158" s="180">
        <v>737</v>
      </c>
      <c r="O158" s="182">
        <v>102.02500000000001</v>
      </c>
      <c r="P158" s="178">
        <v>101.675</v>
      </c>
      <c r="Q158" s="275"/>
    </row>
    <row r="159" spans="13:17" x14ac:dyDescent="0.25">
      <c r="M159" s="274"/>
      <c r="N159" s="180">
        <v>738</v>
      </c>
      <c r="O159" s="182">
        <v>111.655</v>
      </c>
      <c r="P159" s="178">
        <v>104.41499999999999</v>
      </c>
      <c r="Q159" s="275"/>
    </row>
    <row r="160" spans="13:17" x14ac:dyDescent="0.25">
      <c r="M160" s="274"/>
      <c r="N160" s="180">
        <v>739</v>
      </c>
      <c r="O160" s="182">
        <v>104.19</v>
      </c>
      <c r="P160" s="178">
        <v>89.764999999999986</v>
      </c>
      <c r="Q160" s="275"/>
    </row>
    <row r="161" spans="13:17" x14ac:dyDescent="0.25">
      <c r="M161" s="274"/>
      <c r="N161" s="180">
        <v>740</v>
      </c>
      <c r="O161" s="182">
        <v>84.644999999999996</v>
      </c>
      <c r="P161" s="178">
        <v>81.069999999999993</v>
      </c>
      <c r="Q161" s="275"/>
    </row>
    <row r="162" spans="13:17" x14ac:dyDescent="0.25">
      <c r="M162" s="274"/>
      <c r="N162" s="180">
        <v>741</v>
      </c>
      <c r="O162" s="182">
        <v>78.125</v>
      </c>
      <c r="P162" s="178">
        <v>67.474999999999994</v>
      </c>
      <c r="Q162" s="275"/>
    </row>
    <row r="163" spans="13:17" x14ac:dyDescent="0.25">
      <c r="M163" s="274"/>
      <c r="N163" s="180">
        <v>742</v>
      </c>
      <c r="O163" s="182">
        <v>89.52</v>
      </c>
      <c r="P163" s="178">
        <v>83.15</v>
      </c>
      <c r="Q163" s="275"/>
    </row>
    <row r="164" spans="13:17" x14ac:dyDescent="0.25">
      <c r="M164" s="274"/>
      <c r="N164" s="180">
        <v>743</v>
      </c>
      <c r="O164" s="182">
        <v>89.210000000000008</v>
      </c>
      <c r="P164" s="178">
        <v>79.209999999999994</v>
      </c>
      <c r="Q164" s="275"/>
    </row>
    <row r="165" spans="13:17" x14ac:dyDescent="0.25">
      <c r="M165" s="274"/>
      <c r="N165" s="180">
        <v>744</v>
      </c>
      <c r="O165" s="182">
        <v>87.914999999999992</v>
      </c>
      <c r="P165" s="178">
        <v>105.16499999999999</v>
      </c>
      <c r="Q165" s="275"/>
    </row>
    <row r="166" spans="13:17" x14ac:dyDescent="0.25">
      <c r="M166" s="274"/>
      <c r="N166" s="180">
        <v>745</v>
      </c>
      <c r="O166" s="182">
        <v>92.11</v>
      </c>
      <c r="P166" s="178">
        <v>95.594999999999999</v>
      </c>
      <c r="Q166" s="275"/>
    </row>
    <row r="167" spans="13:17" x14ac:dyDescent="0.25">
      <c r="M167" s="274"/>
      <c r="N167" s="180">
        <v>746</v>
      </c>
      <c r="O167" s="182">
        <v>99.335000000000008</v>
      </c>
      <c r="P167" s="178">
        <v>110.03999999999999</v>
      </c>
      <c r="Q167" s="275"/>
    </row>
    <row r="168" spans="13:17" x14ac:dyDescent="0.25">
      <c r="M168" s="274"/>
      <c r="N168" s="180">
        <v>747</v>
      </c>
      <c r="O168" s="182">
        <v>75.11</v>
      </c>
      <c r="P168" s="178">
        <v>113.92500000000001</v>
      </c>
      <c r="Q168" s="275"/>
    </row>
    <row r="169" spans="13:17" x14ac:dyDescent="0.25">
      <c r="M169" s="274"/>
      <c r="N169" s="180">
        <v>748</v>
      </c>
      <c r="O169" s="182">
        <v>82.35</v>
      </c>
      <c r="P169" s="178">
        <v>114.92000000000002</v>
      </c>
      <c r="Q169" s="275"/>
    </row>
    <row r="170" spans="13:17" x14ac:dyDescent="0.25">
      <c r="M170" s="274"/>
      <c r="N170" s="180">
        <v>749</v>
      </c>
      <c r="O170" s="182">
        <v>86.664999999999992</v>
      </c>
      <c r="P170" s="178">
        <v>100.405</v>
      </c>
      <c r="Q170" s="275"/>
    </row>
    <row r="171" spans="13:17" x14ac:dyDescent="0.25">
      <c r="M171" s="274"/>
      <c r="N171" s="180">
        <v>750</v>
      </c>
      <c r="O171" s="182">
        <v>99.694999999999993</v>
      </c>
      <c r="P171" s="178">
        <v>100.07499999999999</v>
      </c>
      <c r="Q171" s="275"/>
    </row>
    <row r="172" spans="13:17" x14ac:dyDescent="0.25">
      <c r="M172" s="274"/>
      <c r="N172" s="180">
        <v>751</v>
      </c>
      <c r="O172" s="182">
        <v>94.580000000000013</v>
      </c>
      <c r="P172" s="178">
        <v>94.03</v>
      </c>
      <c r="Q172" s="275"/>
    </row>
    <row r="173" spans="13:17" x14ac:dyDescent="0.25">
      <c r="M173" s="274"/>
      <c r="N173" s="180">
        <v>752</v>
      </c>
      <c r="O173" s="182">
        <v>113.42500000000001</v>
      </c>
      <c r="P173" s="178">
        <v>94.490000000000009</v>
      </c>
      <c r="Q173" s="275"/>
    </row>
    <row r="174" spans="13:17" x14ac:dyDescent="0.25">
      <c r="M174" s="274"/>
      <c r="N174" s="180">
        <v>753</v>
      </c>
      <c r="O174" s="182">
        <v>121.5</v>
      </c>
      <c r="P174" s="178">
        <v>109.27500000000001</v>
      </c>
      <c r="Q174" s="275"/>
    </row>
    <row r="175" spans="13:17" x14ac:dyDescent="0.25">
      <c r="M175" s="274"/>
      <c r="N175" s="180">
        <v>754</v>
      </c>
      <c r="O175" s="182">
        <v>111.88999999999999</v>
      </c>
      <c r="P175" s="178">
        <v>125.31</v>
      </c>
      <c r="Q175" s="275"/>
    </row>
    <row r="176" spans="13:17" x14ac:dyDescent="0.25">
      <c r="M176" s="274"/>
      <c r="N176" s="180">
        <v>755</v>
      </c>
      <c r="O176" s="182">
        <v>1000</v>
      </c>
      <c r="P176" s="178">
        <v>134.19999999999999</v>
      </c>
      <c r="Q176" s="275"/>
    </row>
    <row r="177" spans="13:17" x14ac:dyDescent="0.25">
      <c r="M177" s="274"/>
      <c r="N177" s="180">
        <v>756</v>
      </c>
      <c r="O177" s="182">
        <v>1000</v>
      </c>
      <c r="P177" s="178">
        <v>137.19499999999999</v>
      </c>
      <c r="Q177" s="275"/>
    </row>
    <row r="178" spans="13:17" x14ac:dyDescent="0.25">
      <c r="M178" s="274"/>
      <c r="N178" s="180">
        <v>757</v>
      </c>
      <c r="O178" s="182">
        <v>559.80999999999995</v>
      </c>
      <c r="P178" s="178">
        <v>132.47</v>
      </c>
      <c r="Q178" s="275"/>
    </row>
    <row r="179" spans="13:17" x14ac:dyDescent="0.25">
      <c r="M179" s="274"/>
      <c r="N179" s="180">
        <v>758</v>
      </c>
      <c r="O179" s="182">
        <v>565.38499999999999</v>
      </c>
      <c r="P179" s="178">
        <v>124.43</v>
      </c>
      <c r="Q179" s="275"/>
    </row>
    <row r="180" spans="13:17" x14ac:dyDescent="0.25">
      <c r="M180" s="274"/>
      <c r="N180" s="180">
        <v>759</v>
      </c>
      <c r="O180" s="182">
        <v>137.47</v>
      </c>
      <c r="P180" s="178">
        <v>121.66</v>
      </c>
      <c r="Q180" s="275"/>
    </row>
    <row r="181" spans="13:17" x14ac:dyDescent="0.25">
      <c r="M181" s="274"/>
      <c r="N181" s="180">
        <v>760</v>
      </c>
      <c r="O181" s="182">
        <v>143.30000000000001</v>
      </c>
      <c r="P181" s="178">
        <v>122.435</v>
      </c>
      <c r="Q181" s="275"/>
    </row>
    <row r="182" spans="13:17" x14ac:dyDescent="0.25">
      <c r="M182" s="274"/>
      <c r="N182" s="180">
        <v>761</v>
      </c>
      <c r="O182" s="182">
        <v>571.44499999999994</v>
      </c>
      <c r="P182" s="178">
        <v>117.715</v>
      </c>
      <c r="Q182" s="275"/>
    </row>
    <row r="183" spans="13:17" x14ac:dyDescent="0.25">
      <c r="M183" s="274"/>
      <c r="N183" s="180">
        <v>762</v>
      </c>
      <c r="O183" s="182">
        <v>563.97500000000002</v>
      </c>
      <c r="P183" s="178">
        <v>115.67</v>
      </c>
      <c r="Q183" s="275"/>
    </row>
    <row r="184" spans="13:17" x14ac:dyDescent="0.25">
      <c r="M184" s="274"/>
      <c r="N184" s="180">
        <v>763</v>
      </c>
      <c r="O184" s="182">
        <v>108.13499999999999</v>
      </c>
      <c r="P184" s="178">
        <v>117.92</v>
      </c>
      <c r="Q184" s="275"/>
    </row>
    <row r="185" spans="13:17" x14ac:dyDescent="0.25">
      <c r="M185" s="274"/>
      <c r="N185" s="180">
        <v>764</v>
      </c>
      <c r="O185" s="182">
        <v>111.3</v>
      </c>
      <c r="P185" s="178">
        <v>111.065</v>
      </c>
      <c r="Q185" s="275"/>
    </row>
    <row r="186" spans="13:17" x14ac:dyDescent="0.25">
      <c r="M186" s="274"/>
      <c r="N186" s="180">
        <v>765</v>
      </c>
      <c r="O186" s="182">
        <v>116.995</v>
      </c>
      <c r="P186" s="178">
        <v>104.36500000000001</v>
      </c>
      <c r="Q186" s="275"/>
    </row>
    <row r="187" spans="13:17" x14ac:dyDescent="0.25">
      <c r="M187" s="274"/>
      <c r="N187" s="180">
        <v>766</v>
      </c>
      <c r="O187" s="182">
        <v>91.35499999999999</v>
      </c>
      <c r="P187" s="178">
        <v>101.74000000000001</v>
      </c>
      <c r="Q187" s="275"/>
    </row>
    <row r="188" spans="13:17" x14ac:dyDescent="0.25">
      <c r="M188" s="274"/>
      <c r="N188" s="180">
        <v>767</v>
      </c>
      <c r="O188" s="182">
        <v>90.935000000000002</v>
      </c>
      <c r="P188" s="178">
        <v>104.87</v>
      </c>
      <c r="Q188" s="275"/>
    </row>
    <row r="189" spans="13:17" x14ac:dyDescent="0.25">
      <c r="M189" s="274"/>
      <c r="N189" s="180">
        <v>768</v>
      </c>
      <c r="O189" s="182">
        <v>88.655000000000001</v>
      </c>
      <c r="P189" s="178">
        <v>80.199999999999989</v>
      </c>
      <c r="Q189" s="275"/>
    </row>
    <row r="190" spans="13:17" x14ac:dyDescent="0.25">
      <c r="M190" s="274"/>
      <c r="N190" s="180">
        <v>769</v>
      </c>
      <c r="O190" s="182">
        <v>91.039999999999992</v>
      </c>
      <c r="P190" s="178">
        <v>75.849999999999994</v>
      </c>
      <c r="Q190" s="275"/>
    </row>
    <row r="191" spans="13:17" x14ac:dyDescent="0.25">
      <c r="M191" s="274"/>
      <c r="N191" s="180">
        <v>770</v>
      </c>
      <c r="O191" s="182">
        <v>87.174999999999997</v>
      </c>
      <c r="P191" s="178">
        <v>90.91</v>
      </c>
      <c r="Q191" s="275"/>
    </row>
    <row r="192" spans="13:17" x14ac:dyDescent="0.25">
      <c r="M192" s="274"/>
      <c r="N192" s="180">
        <v>771</v>
      </c>
      <c r="O192" s="182">
        <v>82.56</v>
      </c>
      <c r="P192" s="178">
        <v>78.644999999999996</v>
      </c>
      <c r="Q192" s="275"/>
    </row>
    <row r="193" spans="13:17" x14ac:dyDescent="0.25">
      <c r="M193" s="274"/>
      <c r="N193" s="180">
        <v>772</v>
      </c>
      <c r="O193" s="182">
        <v>78.150000000000006</v>
      </c>
      <c r="P193" s="178">
        <v>62.370000000000005</v>
      </c>
      <c r="Q193" s="275"/>
    </row>
    <row r="194" spans="13:17" x14ac:dyDescent="0.25">
      <c r="M194" s="274"/>
      <c r="N194" s="180">
        <v>773</v>
      </c>
      <c r="O194" s="182">
        <v>66.06</v>
      </c>
      <c r="P194" s="178">
        <v>59.075000000000003</v>
      </c>
      <c r="Q194" s="275"/>
    </row>
    <row r="195" spans="13:17" x14ac:dyDescent="0.25">
      <c r="M195" s="274"/>
      <c r="N195" s="180">
        <v>774</v>
      </c>
      <c r="O195" s="182">
        <v>80.759999999999991</v>
      </c>
      <c r="P195" s="178">
        <v>70.58</v>
      </c>
      <c r="Q195" s="275"/>
    </row>
    <row r="196" spans="13:17" x14ac:dyDescent="0.25">
      <c r="M196" s="274"/>
      <c r="N196" s="180">
        <v>775</v>
      </c>
      <c r="O196" s="182">
        <v>68.97</v>
      </c>
      <c r="P196" s="178">
        <v>61.52</v>
      </c>
      <c r="Q196" s="275"/>
    </row>
    <row r="197" spans="13:17" x14ac:dyDescent="0.25">
      <c r="M197" s="274"/>
      <c r="N197" s="180">
        <v>776</v>
      </c>
      <c r="O197" s="182">
        <v>66.509999999999991</v>
      </c>
      <c r="P197" s="178">
        <v>61.704999999999998</v>
      </c>
      <c r="Q197" s="275"/>
    </row>
    <row r="198" spans="13:17" x14ac:dyDescent="0.25">
      <c r="M198" s="274"/>
      <c r="N198" s="180">
        <v>777</v>
      </c>
      <c r="O198" s="182">
        <v>66.41</v>
      </c>
      <c r="P198" s="178">
        <v>58.515000000000001</v>
      </c>
      <c r="Q198" s="275"/>
    </row>
    <row r="199" spans="13:17" x14ac:dyDescent="0.25">
      <c r="M199" s="274"/>
      <c r="N199" s="180">
        <v>778</v>
      </c>
      <c r="O199" s="182">
        <v>66.669999999999987</v>
      </c>
      <c r="P199" s="178">
        <v>54.365000000000002</v>
      </c>
      <c r="Q199" s="275"/>
    </row>
    <row r="200" spans="13:17" x14ac:dyDescent="0.25">
      <c r="M200" s="274"/>
      <c r="N200" s="180">
        <v>779</v>
      </c>
      <c r="O200" s="182">
        <v>63.010000000000005</v>
      </c>
      <c r="P200" s="178">
        <v>45.435000000000002</v>
      </c>
      <c r="Q200" s="275"/>
    </row>
    <row r="201" spans="13:17" x14ac:dyDescent="0.25">
      <c r="M201" s="274"/>
      <c r="N201" s="180">
        <v>780</v>
      </c>
      <c r="O201" s="182">
        <v>69.224999999999994</v>
      </c>
      <c r="P201" s="178">
        <v>44.11</v>
      </c>
      <c r="Q201" s="275"/>
    </row>
    <row r="202" spans="13:17" x14ac:dyDescent="0.25">
      <c r="M202" s="274"/>
      <c r="N202" s="180">
        <v>781</v>
      </c>
      <c r="O202" s="182">
        <v>71.44</v>
      </c>
      <c r="P202" s="178">
        <v>42.82</v>
      </c>
      <c r="Q202" s="275"/>
    </row>
    <row r="203" spans="13:17" x14ac:dyDescent="0.25">
      <c r="M203" s="274"/>
      <c r="N203" s="180">
        <v>782</v>
      </c>
      <c r="O203" s="182">
        <v>65.17</v>
      </c>
      <c r="P203" s="178">
        <v>48.644999999999996</v>
      </c>
      <c r="Q203" s="275"/>
    </row>
    <row r="204" spans="13:17" x14ac:dyDescent="0.25">
      <c r="M204" s="274"/>
      <c r="N204" s="180">
        <v>783</v>
      </c>
      <c r="O204" s="182">
        <v>70.75</v>
      </c>
      <c r="P204" s="178">
        <v>48.195</v>
      </c>
      <c r="Q204" s="275"/>
    </row>
    <row r="205" spans="13:17" x14ac:dyDescent="0.25">
      <c r="M205" s="274"/>
      <c r="N205" s="180">
        <v>784</v>
      </c>
      <c r="O205" s="182">
        <v>74.094999999999999</v>
      </c>
      <c r="P205" s="178">
        <v>46.12</v>
      </c>
      <c r="Q205" s="275"/>
    </row>
    <row r="206" spans="13:17" x14ac:dyDescent="0.25">
      <c r="M206" s="274"/>
      <c r="N206" s="180">
        <v>785</v>
      </c>
      <c r="O206" s="182">
        <v>74.02000000000001</v>
      </c>
      <c r="P206" s="178">
        <v>41.099999999999994</v>
      </c>
      <c r="Q206" s="275"/>
    </row>
    <row r="207" spans="13:17" x14ac:dyDescent="0.25">
      <c r="M207" s="274"/>
      <c r="N207" s="180">
        <v>786</v>
      </c>
      <c r="O207" s="182">
        <v>72.27</v>
      </c>
      <c r="P207" s="178">
        <v>46.540000000000006</v>
      </c>
      <c r="Q207" s="275"/>
    </row>
    <row r="208" spans="13:17" x14ac:dyDescent="0.25">
      <c r="M208" s="274"/>
      <c r="N208" s="180">
        <v>787</v>
      </c>
      <c r="O208" s="182">
        <v>66.03</v>
      </c>
      <c r="P208" s="178">
        <v>46.6</v>
      </c>
      <c r="Q208" s="275"/>
    </row>
    <row r="209" spans="13:17" x14ac:dyDescent="0.25">
      <c r="M209" s="274"/>
      <c r="N209" s="180">
        <v>788</v>
      </c>
      <c r="O209" s="182">
        <v>77.394999999999996</v>
      </c>
      <c r="P209" s="178">
        <v>54.515000000000001</v>
      </c>
      <c r="Q209" s="275"/>
    </row>
    <row r="210" spans="13:17" x14ac:dyDescent="0.25">
      <c r="M210" s="274"/>
      <c r="N210" s="180">
        <v>789</v>
      </c>
      <c r="O210" s="182">
        <v>81.300000000000011</v>
      </c>
      <c r="P210" s="178">
        <v>44.57</v>
      </c>
      <c r="Q210" s="275"/>
    </row>
    <row r="211" spans="13:17" x14ac:dyDescent="0.25">
      <c r="M211" s="274"/>
      <c r="N211" s="180">
        <v>790</v>
      </c>
      <c r="O211" s="182">
        <v>78.094999999999999</v>
      </c>
      <c r="P211" s="178">
        <v>52.92</v>
      </c>
      <c r="Q211" s="275"/>
    </row>
    <row r="212" spans="13:17" x14ac:dyDescent="0.25">
      <c r="M212" s="274"/>
      <c r="N212" s="180">
        <v>791</v>
      </c>
      <c r="O212" s="182">
        <v>97.6</v>
      </c>
      <c r="P212" s="178">
        <v>64.39500000000001</v>
      </c>
      <c r="Q212" s="275"/>
    </row>
    <row r="213" spans="13:17" x14ac:dyDescent="0.25">
      <c r="M213" s="274"/>
      <c r="N213" s="180">
        <v>792</v>
      </c>
      <c r="O213" s="182">
        <v>93.52000000000001</v>
      </c>
      <c r="P213" s="178">
        <v>52.18</v>
      </c>
      <c r="Q213" s="275"/>
    </row>
    <row r="214" spans="13:17" x14ac:dyDescent="0.25">
      <c r="M214" s="274"/>
      <c r="N214" s="180">
        <v>793</v>
      </c>
      <c r="O214" s="182">
        <v>94.13</v>
      </c>
      <c r="P214" s="178">
        <v>60.29</v>
      </c>
      <c r="Q214" s="275"/>
    </row>
    <row r="215" spans="13:17" x14ac:dyDescent="0.25">
      <c r="M215" s="274"/>
      <c r="N215" s="180">
        <v>794</v>
      </c>
      <c r="O215" s="182">
        <v>113.515</v>
      </c>
      <c r="P215" s="178">
        <v>75.349999999999994</v>
      </c>
      <c r="Q215" s="275"/>
    </row>
    <row r="216" spans="13:17" x14ac:dyDescent="0.25">
      <c r="M216" s="274"/>
      <c r="N216" s="180">
        <v>795</v>
      </c>
      <c r="O216" s="182">
        <v>103.105</v>
      </c>
      <c r="P216" s="178">
        <v>75.819999999999993</v>
      </c>
      <c r="Q216" s="275"/>
    </row>
    <row r="217" spans="13:17" x14ac:dyDescent="0.25">
      <c r="M217" s="274"/>
      <c r="N217" s="180">
        <v>796</v>
      </c>
      <c r="O217" s="182">
        <v>79.085000000000008</v>
      </c>
      <c r="P217" s="178">
        <v>45.53</v>
      </c>
      <c r="Q217" s="275"/>
    </row>
    <row r="218" spans="13:17" x14ac:dyDescent="0.25">
      <c r="M218" s="274"/>
      <c r="N218" s="180">
        <v>797</v>
      </c>
      <c r="O218" s="182">
        <v>80.239999999999995</v>
      </c>
      <c r="P218" s="178">
        <v>42.864999999999995</v>
      </c>
      <c r="Q218" s="275"/>
    </row>
    <row r="219" spans="13:17" x14ac:dyDescent="0.25">
      <c r="M219" s="274"/>
      <c r="N219" s="180">
        <v>798</v>
      </c>
      <c r="O219" s="182">
        <v>68.984999999999999</v>
      </c>
      <c r="P219" s="178">
        <v>30.105</v>
      </c>
      <c r="Q219" s="275"/>
    </row>
    <row r="220" spans="13:17" x14ac:dyDescent="0.25">
      <c r="M220" s="274"/>
      <c r="N220" s="180">
        <v>799</v>
      </c>
      <c r="O220" s="182">
        <v>69.284999999999997</v>
      </c>
      <c r="P220" s="178">
        <v>30.87</v>
      </c>
      <c r="Q220" s="275"/>
    </row>
    <row r="221" spans="13:17" x14ac:dyDescent="0.25">
      <c r="M221" s="274"/>
      <c r="N221" s="180">
        <v>800</v>
      </c>
      <c r="O221" s="182">
        <v>70.805000000000007</v>
      </c>
      <c r="P221" s="178">
        <v>35.204999999999998</v>
      </c>
      <c r="Q221" s="275"/>
    </row>
    <row r="222" spans="13:17" x14ac:dyDescent="0.25">
      <c r="M222" s="274"/>
      <c r="N222" s="180">
        <v>801</v>
      </c>
      <c r="O222" s="182">
        <v>76.914999999999992</v>
      </c>
      <c r="P222" s="178">
        <v>34.56</v>
      </c>
      <c r="Q222" s="275"/>
    </row>
    <row r="223" spans="13:17" x14ac:dyDescent="0.25">
      <c r="M223" s="274"/>
      <c r="N223" s="180">
        <v>802</v>
      </c>
      <c r="O223" s="182">
        <v>68.949999999999989</v>
      </c>
      <c r="P223" s="178">
        <v>41.034999999999997</v>
      </c>
      <c r="Q223" s="275"/>
    </row>
    <row r="224" spans="13:17" x14ac:dyDescent="0.25">
      <c r="M224" s="274"/>
      <c r="N224" s="180">
        <v>803</v>
      </c>
      <c r="O224" s="182">
        <v>73.509999999999991</v>
      </c>
      <c r="P224" s="178">
        <v>41.01</v>
      </c>
      <c r="Q224" s="275"/>
    </row>
    <row r="225" spans="13:17" x14ac:dyDescent="0.25">
      <c r="M225" s="274"/>
      <c r="N225" s="181">
        <v>804</v>
      </c>
      <c r="O225" s="183">
        <v>73.42</v>
      </c>
      <c r="P225" s="179">
        <v>46.665000000000006</v>
      </c>
      <c r="Q225" s="275"/>
    </row>
    <row r="226" spans="13:17" ht="15.75" thickBot="1" x14ac:dyDescent="0.3">
      <c r="M226" s="276"/>
      <c r="N226" s="303"/>
      <c r="O226" s="304"/>
      <c r="P226" s="304"/>
      <c r="Q226" s="278"/>
    </row>
    <row r="227" spans="13:17" x14ac:dyDescent="0.25">
      <c r="O227" s="177"/>
      <c r="P227" s="177"/>
    </row>
    <row r="228" spans="13:17" x14ac:dyDescent="0.25">
      <c r="O228" s="177"/>
      <c r="P228" s="177"/>
    </row>
  </sheetData>
  <mergeCells count="2">
    <mergeCell ref="B3:C3"/>
    <mergeCell ref="M3:N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AD6E9-67AE-43EE-BA0B-ED2ABC22A320}">
  <dimension ref="B2:AF1007"/>
  <sheetViews>
    <sheetView tabSelected="1" zoomScale="75" zoomScaleNormal="75" workbookViewId="0">
      <selection activeCell="Q2" sqref="Q2"/>
    </sheetView>
  </sheetViews>
  <sheetFormatPr defaultRowHeight="15" x14ac:dyDescent="0.25"/>
  <cols>
    <col min="1" max="10" width="9.140625" style="2"/>
    <col min="11" max="32" width="9.140625" style="78"/>
    <col min="33" max="16384" width="9.140625" style="2"/>
  </cols>
  <sheetData>
    <row r="2" spans="2:31" ht="15.75" thickBot="1" x14ac:dyDescent="0.3"/>
    <row r="3" spans="2:31" ht="21.75" thickBot="1" x14ac:dyDescent="0.4">
      <c r="B3" s="318" t="s">
        <v>213</v>
      </c>
      <c r="C3" s="319"/>
      <c r="K3" s="312" t="s">
        <v>216</v>
      </c>
      <c r="L3" s="313"/>
    </row>
    <row r="4" spans="2:31" x14ac:dyDescent="0.25">
      <c r="B4" s="261"/>
      <c r="C4" s="263"/>
      <c r="D4" s="263"/>
      <c r="E4" s="263"/>
      <c r="F4" s="263"/>
      <c r="G4" s="263"/>
      <c r="H4" s="263"/>
      <c r="I4" s="264"/>
      <c r="K4" s="271"/>
      <c r="L4" s="272"/>
      <c r="M4" s="272"/>
      <c r="N4" s="272"/>
      <c r="O4" s="272"/>
      <c r="P4" s="272"/>
      <c r="Q4" s="272"/>
      <c r="R4" s="272"/>
      <c r="S4" s="272"/>
      <c r="T4" s="272"/>
      <c r="U4" s="272"/>
      <c r="V4" s="272"/>
      <c r="W4" s="272"/>
      <c r="X4" s="272"/>
      <c r="Y4" s="272"/>
      <c r="Z4" s="272"/>
      <c r="AA4" s="272"/>
      <c r="AB4" s="272"/>
      <c r="AC4" s="272"/>
      <c r="AD4" s="272"/>
      <c r="AE4" s="273"/>
    </row>
    <row r="5" spans="2:31" x14ac:dyDescent="0.25">
      <c r="B5" s="257"/>
      <c r="C5" s="135" t="s">
        <v>121</v>
      </c>
      <c r="D5" s="63"/>
      <c r="E5" s="63"/>
      <c r="F5" s="63"/>
      <c r="G5" s="63"/>
      <c r="H5" s="63"/>
      <c r="I5" s="260"/>
      <c r="K5" s="274"/>
      <c r="L5" s="79" t="s">
        <v>197</v>
      </c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275"/>
    </row>
    <row r="6" spans="2:31" x14ac:dyDescent="0.25">
      <c r="B6" s="257"/>
      <c r="C6" s="187" t="s">
        <v>90</v>
      </c>
      <c r="D6" s="54" t="s">
        <v>116</v>
      </c>
      <c r="E6" s="54" t="s">
        <v>117</v>
      </c>
      <c r="F6" s="54" t="s">
        <v>118</v>
      </c>
      <c r="G6" s="54" t="s">
        <v>119</v>
      </c>
      <c r="H6" s="55" t="s">
        <v>120</v>
      </c>
      <c r="I6" s="260"/>
      <c r="K6" s="274"/>
      <c r="L6" s="281" t="s">
        <v>222</v>
      </c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275"/>
    </row>
    <row r="7" spans="2:31" x14ac:dyDescent="0.25">
      <c r="B7" s="257"/>
      <c r="C7" s="97">
        <v>1.006</v>
      </c>
      <c r="D7" s="63">
        <v>-5.1559999999999775</v>
      </c>
      <c r="E7" s="63">
        <v>-12.187000000000012</v>
      </c>
      <c r="F7" s="63">
        <v>6.8859999999999957</v>
      </c>
      <c r="G7" s="63">
        <v>14.771999999999991</v>
      </c>
      <c r="H7" s="29">
        <v>-3.4710000000000036</v>
      </c>
      <c r="I7" s="260"/>
      <c r="K7" s="274"/>
      <c r="L7" s="128" t="s">
        <v>90</v>
      </c>
      <c r="M7" s="127" t="s">
        <v>19</v>
      </c>
      <c r="N7" s="116" t="s">
        <v>20</v>
      </c>
      <c r="O7" s="116" t="s">
        <v>21</v>
      </c>
      <c r="P7" s="116" t="s">
        <v>103</v>
      </c>
      <c r="Q7" s="116" t="s">
        <v>104</v>
      </c>
      <c r="R7" s="116" t="s">
        <v>105</v>
      </c>
      <c r="S7" s="116" t="s">
        <v>106</v>
      </c>
      <c r="T7" s="116" t="s">
        <v>107</v>
      </c>
      <c r="U7" s="116" t="s">
        <v>108</v>
      </c>
      <c r="V7" s="116" t="s">
        <v>109</v>
      </c>
      <c r="W7" s="116" t="s">
        <v>110</v>
      </c>
      <c r="X7" s="116" t="s">
        <v>111</v>
      </c>
      <c r="Y7" s="116" t="s">
        <v>112</v>
      </c>
      <c r="Z7" s="116" t="s">
        <v>113</v>
      </c>
      <c r="AA7" s="116" t="s">
        <v>114</v>
      </c>
      <c r="AB7" s="116" t="s">
        <v>115</v>
      </c>
      <c r="AC7" s="27" t="s">
        <v>155</v>
      </c>
      <c r="AD7" s="112" t="s">
        <v>156</v>
      </c>
      <c r="AE7" s="275"/>
    </row>
    <row r="8" spans="2:31" x14ac:dyDescent="0.25">
      <c r="B8" s="257"/>
      <c r="C8" s="97">
        <v>2.004</v>
      </c>
      <c r="D8" s="63">
        <v>9.9039999999999964</v>
      </c>
      <c r="E8" s="63">
        <v>-5.7330000000000041</v>
      </c>
      <c r="F8" s="63">
        <v>10.468999999999994</v>
      </c>
      <c r="G8" s="63">
        <v>28.400000000000006</v>
      </c>
      <c r="H8" s="29">
        <v>-9.8409999999999798</v>
      </c>
      <c r="I8" s="260"/>
      <c r="K8" s="274"/>
      <c r="L8" s="124">
        <v>-6</v>
      </c>
      <c r="M8" s="43">
        <v>1</v>
      </c>
      <c r="N8" s="43">
        <v>1</v>
      </c>
      <c r="O8" s="43">
        <v>1</v>
      </c>
      <c r="P8" s="43">
        <v>1</v>
      </c>
      <c r="Q8" s="43">
        <v>1</v>
      </c>
      <c r="R8" s="43">
        <v>1</v>
      </c>
      <c r="S8" s="43">
        <v>1</v>
      </c>
      <c r="T8" s="43">
        <v>1</v>
      </c>
      <c r="U8" s="43">
        <v>1</v>
      </c>
      <c r="V8" s="43">
        <v>1</v>
      </c>
      <c r="W8" s="43">
        <v>1</v>
      </c>
      <c r="X8" s="43">
        <v>1</v>
      </c>
      <c r="Y8" s="43">
        <v>1</v>
      </c>
      <c r="Z8" s="43">
        <v>1</v>
      </c>
      <c r="AA8" s="43">
        <v>1</v>
      </c>
      <c r="AB8" s="47">
        <v>1</v>
      </c>
      <c r="AC8" s="100">
        <v>1</v>
      </c>
      <c r="AD8" s="118">
        <v>0</v>
      </c>
      <c r="AE8" s="275"/>
    </row>
    <row r="9" spans="2:31" x14ac:dyDescent="0.25">
      <c r="B9" s="257"/>
      <c r="C9" s="97">
        <v>3.0049999999999999</v>
      </c>
      <c r="D9" s="63">
        <v>-3.1030000000000086</v>
      </c>
      <c r="E9" s="63">
        <v>-3.1930000000000121</v>
      </c>
      <c r="F9" s="63">
        <v>6.6099999999999852</v>
      </c>
      <c r="G9" s="63">
        <v>4.1270000000000095</v>
      </c>
      <c r="H9" s="29">
        <v>10.260999999999996</v>
      </c>
      <c r="I9" s="260"/>
      <c r="K9" s="274"/>
      <c r="L9" s="124">
        <v>-4</v>
      </c>
      <c r="M9" s="43">
        <v>0.99657300000000004</v>
      </c>
      <c r="N9" s="43">
        <v>0.99682700000000002</v>
      </c>
      <c r="O9" s="43">
        <v>0.99888500000000002</v>
      </c>
      <c r="P9" s="43">
        <v>1.0005790000000001</v>
      </c>
      <c r="Q9" s="43">
        <v>0.99471500000000002</v>
      </c>
      <c r="R9" s="43">
        <v>0.99460899999999997</v>
      </c>
      <c r="S9" s="43">
        <v>0.99324100000000004</v>
      </c>
      <c r="T9" s="43">
        <v>0.998224</v>
      </c>
      <c r="U9" s="43">
        <v>1.0030699999999999</v>
      </c>
      <c r="V9" s="43">
        <v>0.99538700000000002</v>
      </c>
      <c r="W9" s="43">
        <v>0.99540200000000001</v>
      </c>
      <c r="X9" s="43">
        <v>0.99920200000000003</v>
      </c>
      <c r="Y9" s="43">
        <v>0.99903200000000003</v>
      </c>
      <c r="Z9" s="43">
        <v>0.99775400000000003</v>
      </c>
      <c r="AA9" s="43">
        <v>0.99502800000000002</v>
      </c>
      <c r="AB9" s="47">
        <v>0.99645899999999998</v>
      </c>
      <c r="AC9" s="100">
        <v>0.99718668750000006</v>
      </c>
      <c r="AD9" s="118">
        <v>2.5600980897548895E-3</v>
      </c>
      <c r="AE9" s="275"/>
    </row>
    <row r="10" spans="2:31" x14ac:dyDescent="0.25">
      <c r="B10" s="257"/>
      <c r="C10" s="97">
        <v>4.0049999999999999</v>
      </c>
      <c r="D10" s="63">
        <v>17.627999999999986</v>
      </c>
      <c r="E10" s="63">
        <v>-21.768000000000001</v>
      </c>
      <c r="F10" s="63">
        <v>13.292000000000002</v>
      </c>
      <c r="G10" s="63">
        <v>-16.814999999999998</v>
      </c>
      <c r="H10" s="29">
        <v>21.174000000000007</v>
      </c>
      <c r="I10" s="260"/>
      <c r="K10" s="274"/>
      <c r="L10" s="124">
        <v>-2</v>
      </c>
      <c r="M10" s="43">
        <v>0.99404599999999999</v>
      </c>
      <c r="N10" s="43">
        <v>0.99235899999999999</v>
      </c>
      <c r="O10" s="43">
        <v>0.98984899999999998</v>
      </c>
      <c r="P10" s="43">
        <v>0.99665300000000001</v>
      </c>
      <c r="Q10" s="43">
        <v>0.99040099999999998</v>
      </c>
      <c r="R10" s="43">
        <v>0.99170999999999998</v>
      </c>
      <c r="S10" s="43">
        <v>0.98826899999999995</v>
      </c>
      <c r="T10" s="43">
        <v>0.98973199999999995</v>
      </c>
      <c r="U10" s="43">
        <v>0.99745700000000004</v>
      </c>
      <c r="V10" s="43">
        <v>0.98995999999999995</v>
      </c>
      <c r="W10" s="43">
        <v>0.98831100000000005</v>
      </c>
      <c r="X10" s="43">
        <v>0.995811</v>
      </c>
      <c r="Y10" s="43">
        <v>0.99459299999999995</v>
      </c>
      <c r="Z10" s="43">
        <v>0.99434900000000004</v>
      </c>
      <c r="AA10" s="43">
        <v>0.98474799999999996</v>
      </c>
      <c r="AB10" s="47">
        <v>0.98704400000000003</v>
      </c>
      <c r="AC10" s="100">
        <v>0.99158075000000001</v>
      </c>
      <c r="AD10" s="118">
        <v>3.6601707155086011E-3</v>
      </c>
      <c r="AE10" s="275"/>
    </row>
    <row r="11" spans="2:31" x14ac:dyDescent="0.25">
      <c r="B11" s="257"/>
      <c r="C11" s="97">
        <v>5.0039999999999996</v>
      </c>
      <c r="D11" s="63">
        <v>3.0949999999999989</v>
      </c>
      <c r="E11" s="63">
        <v>2.9950000000000045</v>
      </c>
      <c r="F11" s="63">
        <v>12.635999999999996</v>
      </c>
      <c r="G11" s="63">
        <v>-1.1030000000000086</v>
      </c>
      <c r="H11" s="29">
        <v>15.557999999999993</v>
      </c>
      <c r="I11" s="260"/>
      <c r="K11" s="274"/>
      <c r="L11" s="124">
        <v>0</v>
      </c>
      <c r="M11" s="43">
        <v>0</v>
      </c>
      <c r="N11" s="43">
        <v>0</v>
      </c>
      <c r="O11" s="43">
        <v>0</v>
      </c>
      <c r="P11" s="43">
        <v>0</v>
      </c>
      <c r="Q11" s="43">
        <v>0</v>
      </c>
      <c r="R11" s="43">
        <v>0</v>
      </c>
      <c r="S11" s="43">
        <v>0</v>
      </c>
      <c r="T11" s="43">
        <v>0</v>
      </c>
      <c r="U11" s="43">
        <v>0</v>
      </c>
      <c r="V11" s="43">
        <v>0</v>
      </c>
      <c r="W11" s="43">
        <v>0</v>
      </c>
      <c r="X11" s="43">
        <v>0</v>
      </c>
      <c r="Y11" s="43">
        <v>0</v>
      </c>
      <c r="Z11" s="43">
        <v>0</v>
      </c>
      <c r="AA11" s="43">
        <v>0</v>
      </c>
      <c r="AB11" s="47">
        <v>0</v>
      </c>
      <c r="AC11" s="100">
        <v>0</v>
      </c>
      <c r="AD11" s="118">
        <v>0</v>
      </c>
      <c r="AE11" s="275"/>
    </row>
    <row r="12" spans="2:31" x14ac:dyDescent="0.25">
      <c r="B12" s="257"/>
      <c r="C12" s="97">
        <v>6.0039999999999996</v>
      </c>
      <c r="D12" s="63">
        <v>-3.5300000000000011</v>
      </c>
      <c r="E12" s="63">
        <v>1.6399999999999864</v>
      </c>
      <c r="F12" s="63">
        <v>5.2659999999999911</v>
      </c>
      <c r="G12" s="63">
        <v>-2.2270000000000039</v>
      </c>
      <c r="H12" s="29">
        <v>6.3050000000000068</v>
      </c>
      <c r="I12" s="260"/>
      <c r="K12" s="274"/>
      <c r="L12" s="124">
        <v>0.505</v>
      </c>
      <c r="M12" s="43">
        <v>2.0635000000000001E-2</v>
      </c>
      <c r="N12" s="43">
        <v>2.4375999999999998E-2</v>
      </c>
      <c r="O12" s="43">
        <v>1.6445999999999999E-2</v>
      </c>
      <c r="P12" s="43">
        <v>2.0629000000000002E-2</v>
      </c>
      <c r="Q12" s="43">
        <v>1.4844E-2</v>
      </c>
      <c r="R12" s="43">
        <v>1.7458000000000001E-2</v>
      </c>
      <c r="S12" s="43">
        <v>1.4593E-2</v>
      </c>
      <c r="T12" s="43">
        <v>1.9542E-2</v>
      </c>
      <c r="U12" s="43">
        <v>1.1377E-2</v>
      </c>
      <c r="V12" s="43">
        <v>3.0193000000000001E-2</v>
      </c>
      <c r="W12" s="43">
        <v>2.9562000000000001E-2</v>
      </c>
      <c r="X12" s="43">
        <v>1.1507E-2</v>
      </c>
      <c r="Y12" s="43">
        <v>1.4496999999999999E-2</v>
      </c>
      <c r="Z12" s="43">
        <v>2.8322E-2</v>
      </c>
      <c r="AA12" s="43">
        <v>2.0809999999999999E-2</v>
      </c>
      <c r="AB12" s="47">
        <v>1.5879000000000001E-2</v>
      </c>
      <c r="AC12" s="100">
        <v>1.9416874999999997E-2</v>
      </c>
      <c r="AD12" s="118">
        <v>6.0477203404809277E-3</v>
      </c>
      <c r="AE12" s="275"/>
    </row>
    <row r="13" spans="2:31" x14ac:dyDescent="0.25">
      <c r="B13" s="257"/>
      <c r="C13" s="97">
        <v>7.0060000000000002</v>
      </c>
      <c r="D13" s="63">
        <v>4.8839999999999861</v>
      </c>
      <c r="E13" s="63">
        <v>1.4129999999999825</v>
      </c>
      <c r="F13" s="63">
        <v>29.620000000000005</v>
      </c>
      <c r="G13" s="63">
        <v>-30.650000000000006</v>
      </c>
      <c r="H13" s="29">
        <v>7.5800000000000125</v>
      </c>
      <c r="I13" s="260"/>
      <c r="K13" s="274"/>
      <c r="L13" s="124">
        <v>1.006</v>
      </c>
      <c r="M13" s="43">
        <v>2.8414999999999999E-2</v>
      </c>
      <c r="N13" s="43">
        <v>2.972E-2</v>
      </c>
      <c r="O13" s="43">
        <v>2.7543000000000002E-2</v>
      </c>
      <c r="P13" s="43">
        <v>2.7563000000000001E-2</v>
      </c>
      <c r="Q13" s="43">
        <v>1.9724999999999999E-2</v>
      </c>
      <c r="R13" s="43">
        <v>1.831E-2</v>
      </c>
      <c r="S13" s="43">
        <v>2.2867999999999999E-2</v>
      </c>
      <c r="T13" s="43">
        <v>2.3486E-2</v>
      </c>
      <c r="U13" s="43">
        <v>2.1517000000000001E-2</v>
      </c>
      <c r="V13" s="43">
        <v>3.4854000000000003E-2</v>
      </c>
      <c r="W13" s="43">
        <v>4.1901000000000001E-2</v>
      </c>
      <c r="X13" s="43">
        <v>1.7205000000000002E-2</v>
      </c>
      <c r="Y13" s="43">
        <v>1.9789999999999999E-2</v>
      </c>
      <c r="Z13" s="43">
        <v>3.6316000000000001E-2</v>
      </c>
      <c r="AA13" s="43">
        <v>3.1669000000000003E-2</v>
      </c>
      <c r="AB13" s="47">
        <v>2.2904999999999998E-2</v>
      </c>
      <c r="AC13" s="100">
        <v>2.6486687500000005E-2</v>
      </c>
      <c r="AD13" s="118">
        <v>7.0745125883342535E-3</v>
      </c>
      <c r="AE13" s="275"/>
    </row>
    <row r="14" spans="2:31" x14ac:dyDescent="0.25">
      <c r="B14" s="257"/>
      <c r="C14" s="97">
        <v>8.0030000000000001</v>
      </c>
      <c r="D14" s="63">
        <v>4.742999999999995</v>
      </c>
      <c r="E14" s="63">
        <v>10.554000000000002</v>
      </c>
      <c r="F14" s="63">
        <v>5.2960000000000207</v>
      </c>
      <c r="G14" s="63">
        <v>26.906000000000006</v>
      </c>
      <c r="H14" s="29">
        <v>9.6419999999999959</v>
      </c>
      <c r="I14" s="260"/>
      <c r="K14" s="274"/>
      <c r="L14" s="124">
        <v>1.7869999999999999</v>
      </c>
      <c r="M14" s="43">
        <v>3.8094999999999997E-2</v>
      </c>
      <c r="N14" s="43">
        <v>3.4634999999999999E-2</v>
      </c>
      <c r="O14" s="43">
        <v>3.0022E-2</v>
      </c>
      <c r="P14" s="43">
        <v>3.4289E-2</v>
      </c>
      <c r="Q14" s="43">
        <v>2.1798000000000001E-2</v>
      </c>
      <c r="R14" s="43">
        <v>2.5638000000000001E-2</v>
      </c>
      <c r="S14" s="43">
        <v>3.0235999999999999E-2</v>
      </c>
      <c r="T14" s="43">
        <v>2.7026999999999999E-2</v>
      </c>
      <c r="U14" s="43">
        <v>2.1094000000000002E-2</v>
      </c>
      <c r="V14" s="43">
        <v>4.0382000000000001E-2</v>
      </c>
      <c r="W14" s="43">
        <v>5.3157000000000003E-2</v>
      </c>
      <c r="X14" s="43">
        <v>1.8408999999999998E-2</v>
      </c>
      <c r="Y14" s="43">
        <v>2.4226999999999999E-2</v>
      </c>
      <c r="Z14" s="43">
        <v>4.6144999999999999E-2</v>
      </c>
      <c r="AA14" s="43">
        <v>3.6302000000000001E-2</v>
      </c>
      <c r="AB14" s="47">
        <v>2.9576000000000002E-2</v>
      </c>
      <c r="AC14" s="100">
        <v>3.1939500000000003E-2</v>
      </c>
      <c r="AD14" s="118">
        <v>9.4233758565247273E-3</v>
      </c>
      <c r="AE14" s="275"/>
    </row>
    <row r="15" spans="2:31" x14ac:dyDescent="0.25">
      <c r="B15" s="257"/>
      <c r="C15" s="97">
        <v>9.0050000000000008</v>
      </c>
      <c r="D15" s="63">
        <v>15.079000000000008</v>
      </c>
      <c r="E15" s="63">
        <v>-19.09899999999999</v>
      </c>
      <c r="F15" s="63">
        <v>2.974000000000018</v>
      </c>
      <c r="G15" s="63">
        <v>5.7849999999999966</v>
      </c>
      <c r="H15" s="29">
        <v>6.6220000000000141</v>
      </c>
      <c r="I15" s="260"/>
      <c r="K15" s="274"/>
      <c r="L15" s="124">
        <v>2.2919999999999998</v>
      </c>
      <c r="M15" s="43">
        <v>3.6170000000000001E-2</v>
      </c>
      <c r="N15" s="43">
        <v>3.8515000000000001E-2</v>
      </c>
      <c r="O15" s="43">
        <v>3.5920000000000001E-2</v>
      </c>
      <c r="P15" s="43">
        <v>3.9010000000000003E-2</v>
      </c>
      <c r="Q15" s="43">
        <v>3.1718000000000003E-2</v>
      </c>
      <c r="R15" s="43">
        <v>2.6013000000000001E-2</v>
      </c>
      <c r="S15" s="43">
        <v>3.0751000000000001E-2</v>
      </c>
      <c r="T15" s="43">
        <v>2.7947E-2</v>
      </c>
      <c r="U15" s="43">
        <v>2.8230000000000002E-2</v>
      </c>
      <c r="V15" s="43">
        <v>4.1450000000000001E-2</v>
      </c>
      <c r="W15" s="43">
        <v>5.8157E-2</v>
      </c>
      <c r="X15" s="43">
        <v>2.2047000000000001E-2</v>
      </c>
      <c r="Y15" s="43">
        <v>2.8759E-2</v>
      </c>
      <c r="Z15" s="43">
        <v>5.2901999999999998E-2</v>
      </c>
      <c r="AA15" s="43">
        <v>3.7347999999999999E-2</v>
      </c>
      <c r="AB15" s="47">
        <v>3.0464999999999999E-2</v>
      </c>
      <c r="AC15" s="100">
        <v>3.5337624999999998E-2</v>
      </c>
      <c r="AD15" s="118">
        <v>9.5398691456784149E-3</v>
      </c>
      <c r="AE15" s="275"/>
    </row>
    <row r="16" spans="2:31" x14ac:dyDescent="0.25">
      <c r="B16" s="257"/>
      <c r="C16" s="97">
        <v>10.005000000000001</v>
      </c>
      <c r="D16" s="63">
        <v>1.5799999999999841</v>
      </c>
      <c r="E16" s="63">
        <v>-1.3100000000000023</v>
      </c>
      <c r="F16" s="63">
        <v>17.244</v>
      </c>
      <c r="G16" s="63">
        <v>18.937999999999988</v>
      </c>
      <c r="H16" s="29">
        <v>-5.3070000000000164</v>
      </c>
      <c r="I16" s="260"/>
      <c r="K16" s="274"/>
      <c r="L16" s="124">
        <v>2.7909999999999999</v>
      </c>
      <c r="M16" s="43">
        <v>4.0573999999999999E-2</v>
      </c>
      <c r="N16" s="43">
        <v>3.9591000000000001E-2</v>
      </c>
      <c r="O16" s="43">
        <v>4.3737999999999999E-2</v>
      </c>
      <c r="P16" s="43">
        <v>4.3067000000000001E-2</v>
      </c>
      <c r="Q16" s="43">
        <v>3.1029000000000001E-2</v>
      </c>
      <c r="R16" s="43">
        <v>2.7337E-2</v>
      </c>
      <c r="S16" s="43">
        <v>3.5708999999999998E-2</v>
      </c>
      <c r="T16" s="43">
        <v>2.8486000000000001E-2</v>
      </c>
      <c r="U16" s="43">
        <v>2.8989999999999998E-2</v>
      </c>
      <c r="V16" s="43">
        <v>5.8351E-2</v>
      </c>
      <c r="W16" s="43">
        <v>6.7866999999999997E-2</v>
      </c>
      <c r="X16" s="43">
        <v>1.9613999999999999E-2</v>
      </c>
      <c r="Y16" s="43">
        <v>3.0842999999999999E-2</v>
      </c>
      <c r="Z16" s="43">
        <v>6.1822000000000002E-2</v>
      </c>
      <c r="AA16" s="43">
        <v>4.2001999999999998E-2</v>
      </c>
      <c r="AB16" s="47">
        <v>3.2922E-2</v>
      </c>
      <c r="AC16" s="100">
        <v>3.9496375000000007E-2</v>
      </c>
      <c r="AD16" s="118">
        <v>1.3356465035704588E-2</v>
      </c>
      <c r="AE16" s="275"/>
    </row>
    <row r="17" spans="2:31" x14ac:dyDescent="0.25">
      <c r="B17" s="257"/>
      <c r="C17" s="97">
        <v>11.006</v>
      </c>
      <c r="D17" s="63">
        <v>173.988</v>
      </c>
      <c r="E17" s="63">
        <v>-8.1999999999993634E-2</v>
      </c>
      <c r="F17" s="63">
        <v>4.8489999999999895</v>
      </c>
      <c r="G17" s="63">
        <v>7.3520000000000039</v>
      </c>
      <c r="H17" s="29">
        <v>8.8999999999998636E-2</v>
      </c>
      <c r="I17" s="260"/>
      <c r="K17" s="274"/>
      <c r="L17" s="124">
        <v>3.2909999999999999</v>
      </c>
      <c r="M17" s="43">
        <v>4.0295999999999998E-2</v>
      </c>
      <c r="N17" s="43">
        <v>4.5496000000000002E-2</v>
      </c>
      <c r="O17" s="43">
        <v>4.1452000000000003E-2</v>
      </c>
      <c r="P17" s="43">
        <v>3.8535E-2</v>
      </c>
      <c r="Q17" s="43">
        <v>3.4175999999999998E-2</v>
      </c>
      <c r="R17" s="43">
        <v>3.0414E-2</v>
      </c>
      <c r="S17" s="43">
        <v>3.3015000000000003E-2</v>
      </c>
      <c r="T17" s="43">
        <v>3.4875000000000003E-2</v>
      </c>
      <c r="U17" s="43">
        <v>2.8409E-2</v>
      </c>
      <c r="V17" s="43">
        <v>6.5643000000000007E-2</v>
      </c>
      <c r="W17" s="43">
        <v>6.5822000000000006E-2</v>
      </c>
      <c r="X17" s="43">
        <v>2.4645E-2</v>
      </c>
      <c r="Y17" s="43">
        <v>3.2883000000000003E-2</v>
      </c>
      <c r="Z17" s="43">
        <v>6.7906999999999995E-2</v>
      </c>
      <c r="AA17" s="43">
        <v>4.0736000000000001E-2</v>
      </c>
      <c r="AB17" s="47">
        <v>3.7559000000000002E-2</v>
      </c>
      <c r="AC17" s="100">
        <v>4.1366437500000006E-2</v>
      </c>
      <c r="AD17" s="118">
        <v>1.3505453007180705E-2</v>
      </c>
      <c r="AE17" s="275"/>
    </row>
    <row r="18" spans="2:31" x14ac:dyDescent="0.25">
      <c r="B18" s="257"/>
      <c r="C18" s="97">
        <v>12.004</v>
      </c>
      <c r="D18" s="63">
        <v>213.85900000000001</v>
      </c>
      <c r="E18" s="63">
        <v>-7.6909999999999741</v>
      </c>
      <c r="F18" s="63">
        <v>1.1200000000000045</v>
      </c>
      <c r="G18" s="63">
        <v>5.0120000000000005</v>
      </c>
      <c r="H18" s="29">
        <v>15.477000000000004</v>
      </c>
      <c r="I18" s="260"/>
      <c r="K18" s="274"/>
      <c r="L18" s="124">
        <v>3.7930000000000001</v>
      </c>
      <c r="M18" s="43">
        <v>4.8022000000000002E-2</v>
      </c>
      <c r="N18" s="43">
        <v>4.7585000000000002E-2</v>
      </c>
      <c r="O18" s="43">
        <v>4.1237000000000003E-2</v>
      </c>
      <c r="P18" s="43">
        <v>4.3022999999999999E-2</v>
      </c>
      <c r="Q18" s="43">
        <v>3.5451999999999997E-2</v>
      </c>
      <c r="R18" s="43">
        <v>3.3255E-2</v>
      </c>
      <c r="S18" s="43">
        <v>4.0261999999999999E-2</v>
      </c>
      <c r="T18" s="43">
        <v>3.5039000000000001E-2</v>
      </c>
      <c r="U18" s="43">
        <v>2.8563999999999999E-2</v>
      </c>
      <c r="V18" s="43">
        <v>5.7839000000000002E-2</v>
      </c>
      <c r="W18" s="43">
        <v>7.7162999999999995E-2</v>
      </c>
      <c r="X18" s="43">
        <v>2.5652000000000001E-2</v>
      </c>
      <c r="Y18" s="43">
        <v>3.2218999999999998E-2</v>
      </c>
      <c r="Z18" s="43">
        <v>7.2229000000000002E-2</v>
      </c>
      <c r="AA18" s="43">
        <v>3.8861E-2</v>
      </c>
      <c r="AB18" s="47">
        <v>4.0446999999999997E-2</v>
      </c>
      <c r="AC18" s="100">
        <v>4.3553062499999996E-2</v>
      </c>
      <c r="AD18" s="118">
        <v>1.4510088612037036E-2</v>
      </c>
      <c r="AE18" s="275"/>
    </row>
    <row r="19" spans="2:31" x14ac:dyDescent="0.25">
      <c r="B19" s="257"/>
      <c r="C19" s="97">
        <v>13.005000000000001</v>
      </c>
      <c r="D19" s="63">
        <v>249.86599999999999</v>
      </c>
      <c r="E19" s="63">
        <v>-2.2259999999999991</v>
      </c>
      <c r="F19" s="63">
        <v>6.046999999999997</v>
      </c>
      <c r="G19" s="63">
        <v>12.236999999999995</v>
      </c>
      <c r="H19" s="29">
        <v>2.6430000000000007</v>
      </c>
      <c r="I19" s="260"/>
      <c r="K19" s="274"/>
      <c r="L19" s="124">
        <v>4.2910000000000004</v>
      </c>
      <c r="M19" s="43">
        <v>4.5437999999999999E-2</v>
      </c>
      <c r="N19" s="43">
        <v>4.9919999999999999E-2</v>
      </c>
      <c r="O19" s="43">
        <v>4.8683999999999998E-2</v>
      </c>
      <c r="P19" s="43">
        <v>4.2895999999999997E-2</v>
      </c>
      <c r="Q19" s="43">
        <v>3.7128000000000001E-2</v>
      </c>
      <c r="R19" s="43">
        <v>2.9673999999999999E-2</v>
      </c>
      <c r="S19" s="43">
        <v>3.6688999999999999E-2</v>
      </c>
      <c r="T19" s="43">
        <v>3.8857999999999997E-2</v>
      </c>
      <c r="U19" s="43">
        <v>3.4745999999999999E-2</v>
      </c>
      <c r="V19" s="43">
        <v>6.3174999999999995E-2</v>
      </c>
      <c r="W19" s="43">
        <v>8.0990000000000006E-2</v>
      </c>
      <c r="X19" s="43">
        <v>2.5440000000000001E-2</v>
      </c>
      <c r="Y19" s="43">
        <v>3.8825999999999999E-2</v>
      </c>
      <c r="Z19" s="43">
        <v>7.3280999999999999E-2</v>
      </c>
      <c r="AA19" s="43">
        <v>3.9899999999999998E-2</v>
      </c>
      <c r="AB19" s="47">
        <v>4.2556999999999998E-2</v>
      </c>
      <c r="AC19" s="100">
        <v>4.5512625000000001E-2</v>
      </c>
      <c r="AD19" s="118">
        <v>1.5110932549537309E-2</v>
      </c>
      <c r="AE19" s="275"/>
    </row>
    <row r="20" spans="2:31" x14ac:dyDescent="0.25">
      <c r="B20" s="257"/>
      <c r="C20" s="97">
        <v>14.004</v>
      </c>
      <c r="D20" s="63">
        <v>202.494</v>
      </c>
      <c r="E20" s="63">
        <v>-14.765000000000015</v>
      </c>
      <c r="F20" s="63">
        <v>6.2129999999999939</v>
      </c>
      <c r="G20" s="63">
        <v>4.8329999999999984</v>
      </c>
      <c r="H20" s="29">
        <v>15.021000000000015</v>
      </c>
      <c r="I20" s="260"/>
      <c r="K20" s="274"/>
      <c r="L20" s="124">
        <v>4.7919999999999998</v>
      </c>
      <c r="M20" s="43">
        <v>4.6100000000000002E-2</v>
      </c>
      <c r="N20" s="43">
        <v>5.1454E-2</v>
      </c>
      <c r="O20" s="43">
        <v>5.4586000000000003E-2</v>
      </c>
      <c r="P20" s="43">
        <v>4.8368000000000001E-2</v>
      </c>
      <c r="Q20" s="43">
        <v>3.7940000000000002E-2</v>
      </c>
      <c r="R20" s="43">
        <v>3.6246E-2</v>
      </c>
      <c r="S20" s="43">
        <v>3.5811000000000003E-2</v>
      </c>
      <c r="T20" s="43">
        <v>3.6252E-2</v>
      </c>
      <c r="U20" s="43">
        <v>3.1726999999999998E-2</v>
      </c>
      <c r="V20" s="43">
        <v>6.5670999999999993E-2</v>
      </c>
      <c r="W20" s="43">
        <v>7.8153E-2</v>
      </c>
      <c r="X20" s="43">
        <v>2.8766E-2</v>
      </c>
      <c r="Y20" s="43">
        <v>3.8240999999999997E-2</v>
      </c>
      <c r="Z20" s="43">
        <v>7.8799999999999995E-2</v>
      </c>
      <c r="AA20" s="43">
        <v>4.3025000000000001E-2</v>
      </c>
      <c r="AB20" s="47">
        <v>5.0056000000000003E-2</v>
      </c>
      <c r="AC20" s="100">
        <v>4.7574749999999992E-2</v>
      </c>
      <c r="AD20" s="118">
        <v>1.5299641941344049E-2</v>
      </c>
      <c r="AE20" s="275"/>
    </row>
    <row r="21" spans="2:31" x14ac:dyDescent="0.25">
      <c r="B21" s="257"/>
      <c r="C21" s="97">
        <v>15.005000000000001</v>
      </c>
      <c r="D21" s="63">
        <v>283.37800000000004</v>
      </c>
      <c r="E21" s="63">
        <v>16.272999999999996</v>
      </c>
      <c r="F21" s="63">
        <v>14.573000000000008</v>
      </c>
      <c r="G21" s="63">
        <v>-10.615000000000009</v>
      </c>
      <c r="H21" s="29">
        <v>0.15399999999999636</v>
      </c>
      <c r="I21" s="260"/>
      <c r="K21" s="274"/>
      <c r="L21" s="124">
        <v>5.29</v>
      </c>
      <c r="M21" s="43">
        <v>5.3161E-2</v>
      </c>
      <c r="N21" s="43">
        <v>5.2122000000000002E-2</v>
      </c>
      <c r="O21" s="43">
        <v>5.6391999999999998E-2</v>
      </c>
      <c r="P21" s="43">
        <v>4.8013E-2</v>
      </c>
      <c r="Q21" s="43">
        <v>3.8442999999999998E-2</v>
      </c>
      <c r="R21" s="43">
        <v>3.2707E-2</v>
      </c>
      <c r="S21" s="43">
        <v>3.2281999999999998E-2</v>
      </c>
      <c r="T21" s="43">
        <v>3.9727999999999999E-2</v>
      </c>
      <c r="U21" s="43">
        <v>3.5919E-2</v>
      </c>
      <c r="V21" s="43">
        <v>7.1042999999999995E-2</v>
      </c>
      <c r="W21" s="43">
        <v>9.3553999999999998E-2</v>
      </c>
      <c r="X21" s="43">
        <v>2.6091E-2</v>
      </c>
      <c r="Y21" s="43">
        <v>3.5002999999999999E-2</v>
      </c>
      <c r="Z21" s="43">
        <v>8.7098999999999996E-2</v>
      </c>
      <c r="AA21" s="43">
        <v>4.2966999999999998E-2</v>
      </c>
      <c r="AB21" s="47">
        <v>4.8078999999999997E-2</v>
      </c>
      <c r="AC21" s="100">
        <v>4.9537687499999997E-2</v>
      </c>
      <c r="AD21" s="118">
        <v>1.9445663210490745E-2</v>
      </c>
      <c r="AE21" s="275"/>
    </row>
    <row r="22" spans="2:31" x14ac:dyDescent="0.25">
      <c r="B22" s="257"/>
      <c r="C22" s="97">
        <v>16.003</v>
      </c>
      <c r="D22" s="63">
        <v>240.51899999999998</v>
      </c>
      <c r="E22" s="63">
        <v>-21.132999999999981</v>
      </c>
      <c r="F22" s="63">
        <v>5.150999999999982</v>
      </c>
      <c r="G22" s="63">
        <v>6.070999999999998</v>
      </c>
      <c r="H22" s="29">
        <v>-22.570999999999998</v>
      </c>
      <c r="I22" s="260"/>
      <c r="K22" s="274"/>
      <c r="L22" s="124">
        <v>5.7919999999999998</v>
      </c>
      <c r="M22" s="43">
        <v>5.5209000000000001E-2</v>
      </c>
      <c r="N22" s="43">
        <v>5.2547000000000003E-2</v>
      </c>
      <c r="O22" s="43">
        <v>4.7129999999999998E-2</v>
      </c>
      <c r="P22" s="43">
        <v>4.8235E-2</v>
      </c>
      <c r="Q22" s="43">
        <v>3.9362000000000001E-2</v>
      </c>
      <c r="R22" s="43">
        <v>3.2416E-2</v>
      </c>
      <c r="S22" s="43">
        <v>3.3515999999999997E-2</v>
      </c>
      <c r="T22" s="43">
        <v>4.1621999999999999E-2</v>
      </c>
      <c r="U22" s="43">
        <v>3.2389000000000001E-2</v>
      </c>
      <c r="V22" s="43">
        <v>7.5249999999999997E-2</v>
      </c>
      <c r="W22" s="43">
        <v>0.103418</v>
      </c>
      <c r="X22" s="43">
        <v>2.6880000000000001E-2</v>
      </c>
      <c r="Y22" s="43">
        <v>3.7220999999999997E-2</v>
      </c>
      <c r="Z22" s="43">
        <v>8.5688E-2</v>
      </c>
      <c r="AA22" s="43">
        <v>3.9581999999999999E-2</v>
      </c>
      <c r="AB22" s="47">
        <v>4.5261999999999997E-2</v>
      </c>
      <c r="AC22" s="100">
        <v>4.9732937499999998E-2</v>
      </c>
      <c r="AD22" s="118">
        <v>2.1153022786255232E-2</v>
      </c>
      <c r="AE22" s="275"/>
    </row>
    <row r="23" spans="2:31" x14ac:dyDescent="0.25">
      <c r="B23" s="257"/>
      <c r="C23" s="97">
        <v>17.004000000000001</v>
      </c>
      <c r="D23" s="63">
        <v>200.37900000000002</v>
      </c>
      <c r="E23" s="63">
        <v>9.7120000000000175</v>
      </c>
      <c r="F23" s="63">
        <v>8.3170000000000073</v>
      </c>
      <c r="G23" s="63">
        <v>15.584000000000003</v>
      </c>
      <c r="H23" s="29">
        <v>7.0260000000000105</v>
      </c>
      <c r="I23" s="260"/>
      <c r="K23" s="274"/>
      <c r="L23" s="124">
        <v>6.29</v>
      </c>
      <c r="M23" s="43">
        <v>5.6676999999999998E-2</v>
      </c>
      <c r="N23" s="43">
        <v>5.4264E-2</v>
      </c>
      <c r="O23" s="43">
        <v>5.1501999999999999E-2</v>
      </c>
      <c r="P23" s="43">
        <v>4.9325000000000001E-2</v>
      </c>
      <c r="Q23" s="43">
        <v>4.1758000000000003E-2</v>
      </c>
      <c r="R23" s="43">
        <v>3.1440000000000003E-2</v>
      </c>
      <c r="S23" s="43">
        <v>3.5651000000000002E-2</v>
      </c>
      <c r="T23" s="43">
        <v>4.0783E-2</v>
      </c>
      <c r="U23" s="43">
        <v>3.3959000000000003E-2</v>
      </c>
      <c r="V23" s="43">
        <v>8.0536999999999997E-2</v>
      </c>
      <c r="W23" s="43">
        <v>9.8155000000000006E-2</v>
      </c>
      <c r="X23" s="43">
        <v>3.0232999999999999E-2</v>
      </c>
      <c r="Y23" s="43">
        <v>4.1276E-2</v>
      </c>
      <c r="Z23" s="43">
        <v>8.5027000000000005E-2</v>
      </c>
      <c r="AA23" s="43">
        <v>4.3131000000000003E-2</v>
      </c>
      <c r="AB23" s="47">
        <v>4.9090000000000002E-2</v>
      </c>
      <c r="AC23" s="100">
        <v>5.1425499999999999E-2</v>
      </c>
      <c r="AD23" s="118">
        <v>1.997779506351989E-2</v>
      </c>
      <c r="AE23" s="275"/>
    </row>
    <row r="24" spans="2:31" x14ac:dyDescent="0.25">
      <c r="B24" s="257"/>
      <c r="C24" s="97">
        <v>18.004000000000001</v>
      </c>
      <c r="D24" s="63">
        <v>214.53299999999999</v>
      </c>
      <c r="E24" s="63">
        <v>10.818000000000012</v>
      </c>
      <c r="F24" s="63">
        <v>3.7450000000000045</v>
      </c>
      <c r="G24" s="63">
        <v>-25.165999999999997</v>
      </c>
      <c r="H24" s="29">
        <v>7.0889999999999986</v>
      </c>
      <c r="I24" s="260"/>
      <c r="K24" s="274"/>
      <c r="L24" s="124">
        <v>6.7910000000000004</v>
      </c>
      <c r="M24" s="43">
        <v>5.4702000000000001E-2</v>
      </c>
      <c r="N24" s="43">
        <v>5.8265999999999998E-2</v>
      </c>
      <c r="O24" s="43">
        <v>4.8620999999999998E-2</v>
      </c>
      <c r="P24" s="43">
        <v>4.9709999999999997E-2</v>
      </c>
      <c r="Q24" s="43">
        <v>4.6613000000000002E-2</v>
      </c>
      <c r="R24" s="43">
        <v>3.2428999999999999E-2</v>
      </c>
      <c r="S24" s="43">
        <v>3.7775000000000003E-2</v>
      </c>
      <c r="T24" s="43">
        <v>3.3099999999999997E-2</v>
      </c>
      <c r="U24" s="43">
        <v>3.3242000000000001E-2</v>
      </c>
      <c r="V24" s="43">
        <v>7.8828999999999996E-2</v>
      </c>
      <c r="W24" s="43">
        <v>9.9088999999999997E-2</v>
      </c>
      <c r="X24" s="43">
        <v>2.6519000000000001E-2</v>
      </c>
      <c r="Y24" s="43">
        <v>4.0769E-2</v>
      </c>
      <c r="Z24" s="43">
        <v>8.8211999999999999E-2</v>
      </c>
      <c r="AA24" s="43">
        <v>4.9457000000000001E-2</v>
      </c>
      <c r="AB24" s="47">
        <v>5.0049999999999997E-2</v>
      </c>
      <c r="AC24" s="100">
        <v>5.1711437499999999E-2</v>
      </c>
      <c r="AD24" s="118">
        <v>2.0687394203455559E-2</v>
      </c>
      <c r="AE24" s="275"/>
    </row>
    <row r="25" spans="2:31" x14ac:dyDescent="0.25">
      <c r="B25" s="257"/>
      <c r="C25" s="97">
        <v>19.006</v>
      </c>
      <c r="D25" s="63">
        <v>168.00199999999998</v>
      </c>
      <c r="E25" s="63">
        <v>-7.589999999999975</v>
      </c>
      <c r="F25" s="63">
        <v>7.0319999999999823</v>
      </c>
      <c r="G25" s="63">
        <v>-21.271999999999991</v>
      </c>
      <c r="H25" s="29">
        <v>22.314999999999998</v>
      </c>
      <c r="I25" s="260"/>
      <c r="K25" s="274"/>
      <c r="L25" s="124">
        <v>7.2919999999999998</v>
      </c>
      <c r="M25" s="43">
        <v>6.0025000000000002E-2</v>
      </c>
      <c r="N25" s="43">
        <v>5.8826000000000003E-2</v>
      </c>
      <c r="O25" s="43">
        <v>6.7031999999999994E-2</v>
      </c>
      <c r="P25" s="43">
        <v>5.5875000000000001E-2</v>
      </c>
      <c r="Q25" s="43">
        <v>4.8717999999999997E-2</v>
      </c>
      <c r="R25" s="43">
        <v>3.3797000000000001E-2</v>
      </c>
      <c r="S25" s="43">
        <v>3.6319999999999998E-2</v>
      </c>
      <c r="T25" s="43">
        <v>4.3355999999999999E-2</v>
      </c>
      <c r="U25" s="43">
        <v>3.6725000000000001E-2</v>
      </c>
      <c r="V25" s="43">
        <v>8.0243999999999996E-2</v>
      </c>
      <c r="W25" s="43">
        <v>0.10390099999999999</v>
      </c>
      <c r="X25" s="43">
        <v>3.4106999999999998E-2</v>
      </c>
      <c r="Y25" s="43">
        <v>4.3346999999999997E-2</v>
      </c>
      <c r="Z25" s="43">
        <v>9.1591000000000006E-2</v>
      </c>
      <c r="AA25" s="43">
        <v>4.9979999999999997E-2</v>
      </c>
      <c r="AB25" s="47">
        <v>4.7025999999999998E-2</v>
      </c>
      <c r="AC25" s="100">
        <v>5.567937500000001E-2</v>
      </c>
      <c r="AD25" s="118">
        <v>2.0839279881592163E-2</v>
      </c>
      <c r="AE25" s="275"/>
    </row>
    <row r="26" spans="2:31" x14ac:dyDescent="0.25">
      <c r="B26" s="257"/>
      <c r="C26" s="97">
        <v>20.003</v>
      </c>
      <c r="D26" s="63">
        <v>212.96000000000004</v>
      </c>
      <c r="E26" s="63">
        <v>4.5910000000000082</v>
      </c>
      <c r="F26" s="63">
        <v>29.801999999999992</v>
      </c>
      <c r="G26" s="63">
        <v>0.17599999999998772</v>
      </c>
      <c r="H26" s="29">
        <v>1.2909999999999968</v>
      </c>
      <c r="I26" s="260"/>
      <c r="K26" s="274"/>
      <c r="L26" s="124">
        <v>7.7930000000000001</v>
      </c>
      <c r="M26" s="43">
        <v>6.2045999999999997E-2</v>
      </c>
      <c r="N26" s="43">
        <v>5.3751E-2</v>
      </c>
      <c r="O26" s="43">
        <v>6.0231E-2</v>
      </c>
      <c r="P26" s="43">
        <v>5.3721999999999999E-2</v>
      </c>
      <c r="Q26" s="43">
        <v>4.6919000000000002E-2</v>
      </c>
      <c r="R26" s="43">
        <v>3.7451999999999999E-2</v>
      </c>
      <c r="S26" s="43">
        <v>4.0964E-2</v>
      </c>
      <c r="T26" s="43">
        <v>3.7672999999999998E-2</v>
      </c>
      <c r="U26" s="43">
        <v>3.3222000000000002E-2</v>
      </c>
      <c r="V26" s="43">
        <v>8.3016000000000006E-2</v>
      </c>
      <c r="W26" s="43">
        <v>0.103086</v>
      </c>
      <c r="X26" s="43">
        <v>3.1496000000000003E-2</v>
      </c>
      <c r="Y26" s="43">
        <v>4.0848000000000002E-2</v>
      </c>
      <c r="Z26" s="43">
        <v>9.9942000000000003E-2</v>
      </c>
      <c r="AA26" s="43">
        <v>4.7877999999999997E-2</v>
      </c>
      <c r="AB26" s="47">
        <v>4.4712000000000002E-2</v>
      </c>
      <c r="AC26" s="100">
        <v>5.4809874999999994E-2</v>
      </c>
      <c r="AD26" s="118">
        <v>2.2286918045870196E-2</v>
      </c>
      <c r="AE26" s="275"/>
    </row>
    <row r="27" spans="2:31" x14ac:dyDescent="0.25">
      <c r="B27" s="257"/>
      <c r="C27" s="97">
        <v>21.004999999999999</v>
      </c>
      <c r="D27" s="63">
        <v>197.48999999999998</v>
      </c>
      <c r="E27" s="63">
        <v>-0.48799999999999955</v>
      </c>
      <c r="F27" s="63">
        <v>-7.4010000000000105</v>
      </c>
      <c r="G27" s="63">
        <v>-13.715000000000003</v>
      </c>
      <c r="H27" s="29">
        <v>4.3010000000000161</v>
      </c>
      <c r="I27" s="260"/>
      <c r="K27" s="274"/>
      <c r="L27" s="124">
        <v>8.2910000000000004</v>
      </c>
      <c r="M27" s="43">
        <v>6.5170000000000006E-2</v>
      </c>
      <c r="N27" s="43">
        <v>6.0227999999999997E-2</v>
      </c>
      <c r="O27" s="43">
        <v>6.2170999999999997E-2</v>
      </c>
      <c r="P27" s="43">
        <v>5.9480999999999999E-2</v>
      </c>
      <c r="Q27" s="43">
        <v>4.7736000000000001E-2</v>
      </c>
      <c r="R27" s="43">
        <v>3.4290000000000001E-2</v>
      </c>
      <c r="S27" s="43">
        <v>4.2686000000000002E-2</v>
      </c>
      <c r="T27" s="43">
        <v>3.9239000000000003E-2</v>
      </c>
      <c r="U27" s="43">
        <v>4.2655999999999999E-2</v>
      </c>
      <c r="V27" s="43">
        <v>9.0284000000000003E-2</v>
      </c>
      <c r="W27" s="43">
        <v>0.110787</v>
      </c>
      <c r="X27" s="43">
        <v>3.1730000000000001E-2</v>
      </c>
      <c r="Y27" s="43">
        <v>4.7294999999999997E-2</v>
      </c>
      <c r="Z27" s="43">
        <v>0.102019</v>
      </c>
      <c r="AA27" s="43">
        <v>5.2571E-2</v>
      </c>
      <c r="AB27" s="47">
        <v>5.1706000000000002E-2</v>
      </c>
      <c r="AC27" s="100">
        <v>5.8753062500000001E-2</v>
      </c>
      <c r="AD27" s="118">
        <v>2.3375956982816741E-2</v>
      </c>
      <c r="AE27" s="275"/>
    </row>
    <row r="28" spans="2:31" x14ac:dyDescent="0.25">
      <c r="B28" s="257"/>
      <c r="C28" s="97">
        <v>22.004999999999999</v>
      </c>
      <c r="D28" s="63">
        <v>199.39600000000002</v>
      </c>
      <c r="E28" s="63">
        <v>6.8770000000000095</v>
      </c>
      <c r="F28" s="63">
        <v>6.8540000000000134</v>
      </c>
      <c r="G28" s="63">
        <v>36.878999999999991</v>
      </c>
      <c r="H28" s="29">
        <v>-20.991000000000014</v>
      </c>
      <c r="I28" s="260"/>
      <c r="K28" s="274"/>
      <c r="L28" s="124">
        <v>8.7929999999999993</v>
      </c>
      <c r="M28" s="43">
        <v>5.7593999999999999E-2</v>
      </c>
      <c r="N28" s="43">
        <v>5.9965999999999998E-2</v>
      </c>
      <c r="O28" s="43">
        <v>6.3421000000000005E-2</v>
      </c>
      <c r="P28" s="43">
        <v>5.8650000000000001E-2</v>
      </c>
      <c r="Q28" s="43">
        <v>4.8918999999999997E-2</v>
      </c>
      <c r="R28" s="43">
        <v>3.2150999999999999E-2</v>
      </c>
      <c r="S28" s="43">
        <v>4.4892000000000001E-2</v>
      </c>
      <c r="T28" s="43">
        <v>3.7157000000000003E-2</v>
      </c>
      <c r="U28" s="43">
        <v>3.7430999999999999E-2</v>
      </c>
      <c r="V28" s="43">
        <v>8.8858000000000006E-2</v>
      </c>
      <c r="W28" s="43">
        <v>0.102266</v>
      </c>
      <c r="X28" s="43">
        <v>3.4153999999999997E-2</v>
      </c>
      <c r="Y28" s="43">
        <v>4.6806E-2</v>
      </c>
      <c r="Z28" s="43">
        <v>9.4754000000000005E-2</v>
      </c>
      <c r="AA28" s="43">
        <v>4.8646000000000002E-2</v>
      </c>
      <c r="AB28" s="47">
        <v>5.4322000000000002E-2</v>
      </c>
      <c r="AC28" s="100">
        <v>5.6874187499999999E-2</v>
      </c>
      <c r="AD28" s="118">
        <v>2.1371388500262826E-2</v>
      </c>
      <c r="AE28" s="275"/>
    </row>
    <row r="29" spans="2:31" x14ac:dyDescent="0.25">
      <c r="B29" s="257"/>
      <c r="C29" s="97">
        <v>23.006</v>
      </c>
      <c r="D29" s="63">
        <v>221.65899999999999</v>
      </c>
      <c r="E29" s="63">
        <v>-0.49600000000000932</v>
      </c>
      <c r="F29" s="63">
        <v>-2.8170000000000073</v>
      </c>
      <c r="G29" s="63">
        <v>-3.4699999999999989</v>
      </c>
      <c r="H29" s="29">
        <v>-20.027999999999992</v>
      </c>
      <c r="I29" s="260"/>
      <c r="K29" s="274"/>
      <c r="L29" s="124">
        <v>9.2910000000000004</v>
      </c>
      <c r="M29" s="43">
        <v>6.8079000000000001E-2</v>
      </c>
      <c r="N29" s="43">
        <v>6.0432E-2</v>
      </c>
      <c r="O29" s="43">
        <v>6.3598000000000002E-2</v>
      </c>
      <c r="P29" s="43">
        <v>5.6751999999999997E-2</v>
      </c>
      <c r="Q29" s="43">
        <v>5.0549999999999998E-2</v>
      </c>
      <c r="R29" s="43">
        <v>3.9972000000000001E-2</v>
      </c>
      <c r="S29" s="43">
        <v>3.3883000000000003E-2</v>
      </c>
      <c r="T29" s="43">
        <v>3.7109999999999997E-2</v>
      </c>
      <c r="U29" s="43">
        <v>4.0364999999999998E-2</v>
      </c>
      <c r="V29" s="43">
        <v>9.0615000000000001E-2</v>
      </c>
      <c r="W29" s="43">
        <v>0.112418</v>
      </c>
      <c r="X29" s="43">
        <v>3.4770000000000002E-2</v>
      </c>
      <c r="Y29" s="43">
        <v>4.5572000000000001E-2</v>
      </c>
      <c r="Z29" s="43">
        <v>0.104134</v>
      </c>
      <c r="AA29" s="43">
        <v>5.2819999999999999E-2</v>
      </c>
      <c r="AB29" s="47">
        <v>5.0733E-2</v>
      </c>
      <c r="AC29" s="100">
        <v>5.8862687499999997E-2</v>
      </c>
      <c r="AD29" s="118">
        <v>2.4173190760892544E-2</v>
      </c>
      <c r="AE29" s="275"/>
    </row>
    <row r="30" spans="2:31" x14ac:dyDescent="0.25">
      <c r="B30" s="257"/>
      <c r="C30" s="97">
        <v>24.004000000000001</v>
      </c>
      <c r="D30" s="63">
        <v>227.82500000000002</v>
      </c>
      <c r="E30" s="63">
        <v>10.497000000000014</v>
      </c>
      <c r="F30" s="63">
        <v>9.3179999999999836</v>
      </c>
      <c r="G30" s="63">
        <v>-5.7510000000000048</v>
      </c>
      <c r="H30" s="29">
        <v>-11.546999999999997</v>
      </c>
      <c r="I30" s="260"/>
      <c r="K30" s="274"/>
      <c r="L30" s="124">
        <v>9.7919999999999998</v>
      </c>
      <c r="M30" s="43">
        <v>7.6843999999999996E-2</v>
      </c>
      <c r="N30" s="43">
        <v>6.3311999999999993E-2</v>
      </c>
      <c r="O30" s="43">
        <v>7.3333999999999996E-2</v>
      </c>
      <c r="P30" s="43">
        <v>6.4368999999999996E-2</v>
      </c>
      <c r="Q30" s="43">
        <v>5.1187999999999997E-2</v>
      </c>
      <c r="R30" s="43">
        <v>4.0142999999999998E-2</v>
      </c>
      <c r="S30" s="43">
        <v>4.1792999999999997E-2</v>
      </c>
      <c r="T30" s="43">
        <v>4.4094000000000001E-2</v>
      </c>
      <c r="U30" s="43">
        <v>3.7081000000000003E-2</v>
      </c>
      <c r="V30" s="43">
        <v>9.0532000000000001E-2</v>
      </c>
      <c r="W30" s="43">
        <v>0.116033</v>
      </c>
      <c r="X30" s="43">
        <v>3.3203999999999997E-2</v>
      </c>
      <c r="Y30" s="43">
        <v>4.8639000000000002E-2</v>
      </c>
      <c r="Z30" s="43">
        <v>0.101881</v>
      </c>
      <c r="AA30" s="43">
        <v>4.8911999999999997E-2</v>
      </c>
      <c r="AB30" s="47">
        <v>5.0265999999999998E-2</v>
      </c>
      <c r="AC30" s="100">
        <v>6.1351562499999998E-2</v>
      </c>
      <c r="AD30" s="118">
        <v>2.4405989166510603E-2</v>
      </c>
      <c r="AE30" s="275"/>
    </row>
    <row r="31" spans="2:31" x14ac:dyDescent="0.25">
      <c r="B31" s="257"/>
      <c r="C31" s="97">
        <v>25.004999999999999</v>
      </c>
      <c r="D31" s="63">
        <v>233.75199999999998</v>
      </c>
      <c r="E31" s="63">
        <v>21.274000000000001</v>
      </c>
      <c r="F31" s="63">
        <v>21.739000000000004</v>
      </c>
      <c r="G31" s="63">
        <v>0.95199999999999818</v>
      </c>
      <c r="H31" s="29">
        <v>4.1829999999999927</v>
      </c>
      <c r="I31" s="260"/>
      <c r="K31" s="274"/>
      <c r="L31" s="124">
        <v>10.29</v>
      </c>
      <c r="M31" s="43">
        <v>7.0976999999999998E-2</v>
      </c>
      <c r="N31" s="43">
        <v>6.8171999999999996E-2</v>
      </c>
      <c r="O31" s="43">
        <v>6.1809999999999997E-2</v>
      </c>
      <c r="P31" s="43">
        <v>5.7951000000000003E-2</v>
      </c>
      <c r="Q31" s="43">
        <v>5.1535999999999998E-2</v>
      </c>
      <c r="R31" s="43">
        <v>4.5470999999999998E-2</v>
      </c>
      <c r="S31" s="43">
        <v>3.9119000000000001E-2</v>
      </c>
      <c r="T31" s="43">
        <v>4.2838000000000001E-2</v>
      </c>
      <c r="U31" s="43">
        <v>3.8825999999999999E-2</v>
      </c>
      <c r="V31" s="43">
        <v>9.9046999999999996E-2</v>
      </c>
      <c r="W31" s="43">
        <v>0.110763</v>
      </c>
      <c r="X31" s="43">
        <v>3.2710000000000003E-2</v>
      </c>
      <c r="Y31" s="43">
        <v>5.0401000000000001E-2</v>
      </c>
      <c r="Z31" s="43">
        <v>0.106521</v>
      </c>
      <c r="AA31" s="43">
        <v>5.0421000000000001E-2</v>
      </c>
      <c r="AB31" s="47">
        <v>5.3484999999999998E-2</v>
      </c>
      <c r="AC31" s="100">
        <v>6.1253000000000002E-2</v>
      </c>
      <c r="AD31" s="118">
        <v>2.431473006773192E-2</v>
      </c>
      <c r="AE31" s="275"/>
    </row>
    <row r="32" spans="2:31" x14ac:dyDescent="0.25">
      <c r="B32" s="257"/>
      <c r="C32" s="97">
        <v>26.004999999999999</v>
      </c>
      <c r="D32" s="63">
        <v>220.738</v>
      </c>
      <c r="E32" s="63">
        <v>-12.972000000000008</v>
      </c>
      <c r="F32" s="63">
        <v>14.448000000000008</v>
      </c>
      <c r="G32" s="63">
        <v>1.0699999999999932</v>
      </c>
      <c r="H32" s="29">
        <v>13.573000000000008</v>
      </c>
      <c r="I32" s="260"/>
      <c r="K32" s="274"/>
      <c r="L32" s="124">
        <v>10.792</v>
      </c>
      <c r="M32" s="43">
        <v>7.7304999999999999E-2</v>
      </c>
      <c r="N32" s="43">
        <v>6.8859000000000004E-2</v>
      </c>
      <c r="O32" s="43">
        <v>7.4149999999999994E-2</v>
      </c>
      <c r="P32" s="43">
        <v>6.3383999999999996E-2</v>
      </c>
      <c r="Q32" s="43">
        <v>5.3124999999999999E-2</v>
      </c>
      <c r="R32" s="43">
        <v>4.5519999999999998E-2</v>
      </c>
      <c r="S32" s="43">
        <v>3.5229999999999997E-2</v>
      </c>
      <c r="T32" s="43">
        <v>4.1392999999999999E-2</v>
      </c>
      <c r="U32" s="43">
        <v>3.8825999999999999E-2</v>
      </c>
      <c r="V32" s="43">
        <v>9.5740000000000006E-2</v>
      </c>
      <c r="W32" s="43">
        <v>0.115034</v>
      </c>
      <c r="X32" s="43">
        <v>3.4660000000000003E-2</v>
      </c>
      <c r="Y32" s="43">
        <v>5.1727000000000002E-2</v>
      </c>
      <c r="Z32" s="43">
        <v>0.10943899999999999</v>
      </c>
      <c r="AA32" s="43">
        <v>5.2249999999999998E-2</v>
      </c>
      <c r="AB32" s="47">
        <v>6.3883999999999996E-2</v>
      </c>
      <c r="AC32" s="100">
        <v>6.3782875000000003E-2</v>
      </c>
      <c r="AD32" s="118">
        <v>2.5247724361811302E-2</v>
      </c>
      <c r="AE32" s="275"/>
    </row>
    <row r="33" spans="2:31" x14ac:dyDescent="0.25">
      <c r="B33" s="257"/>
      <c r="C33" s="97">
        <v>27.004000000000001</v>
      </c>
      <c r="D33" s="63">
        <v>225.59299999999999</v>
      </c>
      <c r="E33" s="63">
        <v>3.0759999999999934</v>
      </c>
      <c r="F33" s="63">
        <v>9.7450000000000045</v>
      </c>
      <c r="G33" s="63">
        <v>17.342000000000013</v>
      </c>
      <c r="H33" s="29">
        <v>-7.7489999999999952</v>
      </c>
      <c r="I33" s="260"/>
      <c r="K33" s="274"/>
      <c r="L33" s="124">
        <v>11.292</v>
      </c>
      <c r="M33" s="43">
        <v>7.7124999999999999E-2</v>
      </c>
      <c r="N33" s="43">
        <v>7.1731000000000003E-2</v>
      </c>
      <c r="O33" s="43">
        <v>6.8756999999999999E-2</v>
      </c>
      <c r="P33" s="43">
        <v>6.4125000000000001E-2</v>
      </c>
      <c r="Q33" s="43">
        <v>5.4337000000000003E-2</v>
      </c>
      <c r="R33" s="43">
        <v>3.7478999999999998E-2</v>
      </c>
      <c r="S33" s="43">
        <v>3.8612E-2</v>
      </c>
      <c r="T33" s="43">
        <v>4.2134999999999999E-2</v>
      </c>
      <c r="U33" s="43">
        <v>4.0245999999999997E-2</v>
      </c>
      <c r="V33" s="43">
        <v>9.7535999999999998E-2</v>
      </c>
      <c r="W33" s="43">
        <v>0.116661</v>
      </c>
      <c r="X33" s="43">
        <v>3.3015000000000003E-2</v>
      </c>
      <c r="Y33" s="43">
        <v>5.0370999999999999E-2</v>
      </c>
      <c r="Z33" s="43">
        <v>0.11429599999999999</v>
      </c>
      <c r="AA33" s="43">
        <v>5.3690000000000002E-2</v>
      </c>
      <c r="AB33" s="47">
        <v>6.3259999999999997E-2</v>
      </c>
      <c r="AC33" s="100">
        <v>6.3961000000000004E-2</v>
      </c>
      <c r="AD33" s="118">
        <v>2.6354592285469564E-2</v>
      </c>
      <c r="AE33" s="275"/>
    </row>
    <row r="34" spans="2:31" x14ac:dyDescent="0.25">
      <c r="B34" s="257"/>
      <c r="C34" s="97">
        <v>28.004000000000001</v>
      </c>
      <c r="D34" s="63">
        <v>227.35300000000001</v>
      </c>
      <c r="E34" s="63">
        <v>-23.23599999999999</v>
      </c>
      <c r="F34" s="63">
        <v>10.640999999999991</v>
      </c>
      <c r="G34" s="63">
        <v>12.046999999999997</v>
      </c>
      <c r="H34" s="29">
        <v>-8.728999999999985</v>
      </c>
      <c r="I34" s="260"/>
      <c r="K34" s="274"/>
      <c r="L34" s="124">
        <v>11.791</v>
      </c>
      <c r="M34" s="43">
        <v>7.1668999999999997E-2</v>
      </c>
      <c r="N34" s="43">
        <v>6.7198999999999995E-2</v>
      </c>
      <c r="O34" s="43">
        <v>6.9145999999999999E-2</v>
      </c>
      <c r="P34" s="43">
        <v>6.1495000000000001E-2</v>
      </c>
      <c r="Q34" s="43">
        <v>5.8931999999999998E-2</v>
      </c>
      <c r="R34" s="43">
        <v>3.6089999999999997E-2</v>
      </c>
      <c r="S34" s="43">
        <v>3.8831999999999998E-2</v>
      </c>
      <c r="T34" s="43">
        <v>4.3153999999999998E-2</v>
      </c>
      <c r="U34" s="43">
        <v>4.4381999999999998E-2</v>
      </c>
      <c r="V34" s="43">
        <v>0.102421</v>
      </c>
      <c r="W34" s="43">
        <v>0.124773</v>
      </c>
      <c r="X34" s="43">
        <v>3.2601999999999999E-2</v>
      </c>
      <c r="Y34" s="43">
        <v>4.6392999999999997E-2</v>
      </c>
      <c r="Z34" s="43">
        <v>0.117492</v>
      </c>
      <c r="AA34" s="43">
        <v>5.2212000000000001E-2</v>
      </c>
      <c r="AB34" s="47">
        <v>5.7521000000000003E-2</v>
      </c>
      <c r="AC34" s="100">
        <v>6.4019562500000002E-2</v>
      </c>
      <c r="AD34" s="118">
        <v>2.8127092562080291E-2</v>
      </c>
      <c r="AE34" s="275"/>
    </row>
    <row r="35" spans="2:31" x14ac:dyDescent="0.25">
      <c r="B35" s="257"/>
      <c r="C35" s="97">
        <v>29.006</v>
      </c>
      <c r="D35" s="63">
        <v>265.78000000000003</v>
      </c>
      <c r="E35" s="63">
        <v>11.657999999999987</v>
      </c>
      <c r="F35" s="63">
        <v>27.875</v>
      </c>
      <c r="G35" s="63">
        <v>9.1759999999999877</v>
      </c>
      <c r="H35" s="29">
        <v>-1.9230000000000018</v>
      </c>
      <c r="I35" s="260"/>
      <c r="K35" s="274"/>
      <c r="L35" s="124">
        <v>12.291</v>
      </c>
      <c r="M35" s="43">
        <v>7.6178999999999997E-2</v>
      </c>
      <c r="N35" s="43">
        <v>7.1774000000000004E-2</v>
      </c>
      <c r="O35" s="43">
        <v>7.1513999999999994E-2</v>
      </c>
      <c r="P35" s="43">
        <v>6.2357999999999997E-2</v>
      </c>
      <c r="Q35" s="43">
        <v>5.4507E-2</v>
      </c>
      <c r="R35" s="43">
        <v>4.1806000000000003E-2</v>
      </c>
      <c r="S35" s="43">
        <v>4.3587000000000001E-2</v>
      </c>
      <c r="T35" s="43">
        <v>4.2666000000000003E-2</v>
      </c>
      <c r="U35" s="43">
        <v>4.0770000000000001E-2</v>
      </c>
      <c r="V35" s="43">
        <v>0.105394</v>
      </c>
      <c r="W35" s="43">
        <v>0.117865</v>
      </c>
      <c r="X35" s="43">
        <v>3.4685000000000001E-2</v>
      </c>
      <c r="Y35" s="43">
        <v>5.4785E-2</v>
      </c>
      <c r="Z35" s="43">
        <v>0.118705</v>
      </c>
      <c r="AA35" s="43">
        <v>5.4717000000000002E-2</v>
      </c>
      <c r="AB35" s="47">
        <v>6.5472000000000002E-2</v>
      </c>
      <c r="AC35" s="100">
        <v>6.6048999999999997E-2</v>
      </c>
      <c r="AD35" s="118">
        <v>2.6876338515504691E-2</v>
      </c>
      <c r="AE35" s="275"/>
    </row>
    <row r="36" spans="2:31" x14ac:dyDescent="0.25">
      <c r="B36" s="257"/>
      <c r="C36" s="97">
        <v>30.003</v>
      </c>
      <c r="D36" s="63">
        <v>230.58799999999999</v>
      </c>
      <c r="E36" s="63">
        <v>-22.653999999999996</v>
      </c>
      <c r="F36" s="63">
        <v>10.400999999999982</v>
      </c>
      <c r="G36" s="63">
        <v>-5.2949999999999875</v>
      </c>
      <c r="H36" s="29">
        <v>-6.72199999999998</v>
      </c>
      <c r="I36" s="260"/>
      <c r="K36" s="274"/>
      <c r="L36" s="124">
        <v>12.792999999999999</v>
      </c>
      <c r="M36" s="43">
        <v>7.2527999999999995E-2</v>
      </c>
      <c r="N36" s="43">
        <v>6.7287E-2</v>
      </c>
      <c r="O36" s="43">
        <v>7.1749999999999994E-2</v>
      </c>
      <c r="P36" s="43">
        <v>6.2768000000000004E-2</v>
      </c>
      <c r="Q36" s="43">
        <v>5.9568000000000003E-2</v>
      </c>
      <c r="R36" s="43">
        <v>4.5262999999999998E-2</v>
      </c>
      <c r="S36" s="43">
        <v>4.5504000000000003E-2</v>
      </c>
      <c r="T36" s="43">
        <v>3.9563000000000001E-2</v>
      </c>
      <c r="U36" s="43">
        <v>3.9531999999999998E-2</v>
      </c>
      <c r="V36" s="43">
        <v>0.102878</v>
      </c>
      <c r="W36" s="43">
        <v>0.119574</v>
      </c>
      <c r="X36" s="43">
        <v>3.8109999999999998E-2</v>
      </c>
      <c r="Y36" s="43">
        <v>5.5828999999999997E-2</v>
      </c>
      <c r="Z36" s="43">
        <v>0.11864</v>
      </c>
      <c r="AA36" s="43">
        <v>5.8904999999999999E-2</v>
      </c>
      <c r="AB36" s="47">
        <v>5.9229999999999998E-2</v>
      </c>
      <c r="AC36" s="100">
        <v>6.6058062499999987E-2</v>
      </c>
      <c r="AD36" s="118">
        <v>2.6277085790903484E-2</v>
      </c>
      <c r="AE36" s="275"/>
    </row>
    <row r="37" spans="2:31" x14ac:dyDescent="0.25">
      <c r="B37" s="257"/>
      <c r="C37" s="97">
        <v>31.004999999999999</v>
      </c>
      <c r="D37" s="63">
        <v>263.517</v>
      </c>
      <c r="E37" s="63">
        <v>-14.570000000000022</v>
      </c>
      <c r="F37" s="63">
        <v>25.015000000000015</v>
      </c>
      <c r="G37" s="63">
        <v>-7.8770000000000095</v>
      </c>
      <c r="H37" s="29">
        <v>13.50200000000001</v>
      </c>
      <c r="I37" s="260"/>
      <c r="K37" s="274"/>
      <c r="L37" s="124">
        <v>13.291</v>
      </c>
      <c r="M37" s="43">
        <v>7.7990000000000004E-2</v>
      </c>
      <c r="N37" s="43">
        <v>6.9722000000000006E-2</v>
      </c>
      <c r="O37" s="43">
        <v>7.6324000000000003E-2</v>
      </c>
      <c r="P37" s="43">
        <v>6.5908999999999995E-2</v>
      </c>
      <c r="Q37" s="43">
        <v>5.7415000000000001E-2</v>
      </c>
      <c r="R37" s="43">
        <v>4.3062000000000003E-2</v>
      </c>
      <c r="S37" s="43">
        <v>4.1266999999999998E-2</v>
      </c>
      <c r="T37" s="43">
        <v>4.2484000000000001E-2</v>
      </c>
      <c r="U37" s="43">
        <v>4.0794999999999998E-2</v>
      </c>
      <c r="V37" s="43">
        <v>0.113677</v>
      </c>
      <c r="W37" s="43">
        <v>0.11616799999999999</v>
      </c>
      <c r="X37" s="43">
        <v>4.1080999999999999E-2</v>
      </c>
      <c r="Y37" s="43">
        <v>4.9894000000000001E-2</v>
      </c>
      <c r="Z37" s="43">
        <v>0.115041</v>
      </c>
      <c r="AA37" s="43">
        <v>4.9686000000000001E-2</v>
      </c>
      <c r="AB37" s="47">
        <v>6.0232000000000001E-2</v>
      </c>
      <c r="AC37" s="100">
        <v>6.6296687499999993E-2</v>
      </c>
      <c r="AD37" s="118">
        <v>2.7126110859511367E-2</v>
      </c>
      <c r="AE37" s="275"/>
    </row>
    <row r="38" spans="2:31" x14ac:dyDescent="0.25">
      <c r="B38" s="257"/>
      <c r="C38" s="97">
        <v>32.005000000000003</v>
      </c>
      <c r="D38" s="63">
        <v>290.11400000000003</v>
      </c>
      <c r="E38" s="63">
        <v>-17.117000000000019</v>
      </c>
      <c r="F38" s="63">
        <v>13.864999999999981</v>
      </c>
      <c r="G38" s="63">
        <v>-1.6210000000000093</v>
      </c>
      <c r="H38" s="29">
        <v>-1.8979999999999961</v>
      </c>
      <c r="I38" s="260"/>
      <c r="K38" s="274"/>
      <c r="L38" s="124">
        <v>13.792</v>
      </c>
      <c r="M38" s="43">
        <v>7.9899999999999999E-2</v>
      </c>
      <c r="N38" s="43">
        <v>7.4002999999999999E-2</v>
      </c>
      <c r="O38" s="43">
        <v>7.4202000000000004E-2</v>
      </c>
      <c r="P38" s="43">
        <v>6.5558000000000005E-2</v>
      </c>
      <c r="Q38" s="43">
        <v>5.6966000000000003E-2</v>
      </c>
      <c r="R38" s="43">
        <v>3.9260000000000003E-2</v>
      </c>
      <c r="S38" s="43">
        <v>4.5277999999999999E-2</v>
      </c>
      <c r="T38" s="43">
        <v>4.5357000000000001E-2</v>
      </c>
      <c r="U38" s="43">
        <v>3.9674000000000001E-2</v>
      </c>
      <c r="V38" s="43">
        <v>0.10684100000000001</v>
      </c>
      <c r="W38" s="43">
        <v>0.124638</v>
      </c>
      <c r="X38" s="43">
        <v>3.755E-2</v>
      </c>
      <c r="Y38" s="43">
        <v>5.3071E-2</v>
      </c>
      <c r="Z38" s="43">
        <v>0.114472</v>
      </c>
      <c r="AA38" s="43">
        <v>5.0779999999999999E-2</v>
      </c>
      <c r="AB38" s="47">
        <v>7.2589000000000001E-2</v>
      </c>
      <c r="AC38" s="100">
        <v>6.7508687499999998E-2</v>
      </c>
      <c r="AD38" s="118">
        <v>2.7496792183134767E-2</v>
      </c>
      <c r="AE38" s="275"/>
    </row>
    <row r="39" spans="2:31" x14ac:dyDescent="0.25">
      <c r="B39" s="257"/>
      <c r="C39" s="97">
        <v>33.006</v>
      </c>
      <c r="D39" s="63">
        <v>247.96299999999999</v>
      </c>
      <c r="E39" s="63">
        <v>-17.427999999999997</v>
      </c>
      <c r="F39" s="63">
        <v>19.963000000000022</v>
      </c>
      <c r="G39" s="63">
        <v>11.039999999999992</v>
      </c>
      <c r="H39" s="29">
        <v>-14.073000000000008</v>
      </c>
      <c r="I39" s="260"/>
      <c r="K39" s="274"/>
      <c r="L39" s="124">
        <v>14.29</v>
      </c>
      <c r="M39" s="43">
        <v>8.0148999999999998E-2</v>
      </c>
      <c r="N39" s="43">
        <v>8.1120999999999999E-2</v>
      </c>
      <c r="O39" s="43">
        <v>8.0702999999999997E-2</v>
      </c>
      <c r="P39" s="43">
        <v>6.5114000000000005E-2</v>
      </c>
      <c r="Q39" s="43">
        <v>6.2932000000000002E-2</v>
      </c>
      <c r="R39" s="43">
        <v>4.5758E-2</v>
      </c>
      <c r="S39" s="43">
        <v>4.5336000000000001E-2</v>
      </c>
      <c r="T39" s="43">
        <v>5.3025000000000003E-2</v>
      </c>
      <c r="U39" s="43">
        <v>4.5290999999999998E-2</v>
      </c>
      <c r="V39" s="43">
        <v>0.10922900000000001</v>
      </c>
      <c r="W39" s="43">
        <v>0.128666</v>
      </c>
      <c r="X39" s="43">
        <v>3.3724999999999998E-2</v>
      </c>
      <c r="Y39" s="43">
        <v>5.4769999999999999E-2</v>
      </c>
      <c r="Z39" s="43">
        <v>0.124874</v>
      </c>
      <c r="AA39" s="43">
        <v>6.1788999999999997E-2</v>
      </c>
      <c r="AB39" s="47">
        <v>6.5819000000000003E-2</v>
      </c>
      <c r="AC39" s="100">
        <v>7.11438125E-2</v>
      </c>
      <c r="AD39" s="118">
        <v>2.8417485467504569E-2</v>
      </c>
      <c r="AE39" s="275"/>
    </row>
    <row r="40" spans="2:31" x14ac:dyDescent="0.25">
      <c r="B40" s="257"/>
      <c r="C40" s="97">
        <v>34.003999999999998</v>
      </c>
      <c r="D40" s="63">
        <v>210.70099999999999</v>
      </c>
      <c r="E40" s="63">
        <v>-10.349000000000018</v>
      </c>
      <c r="F40" s="63">
        <v>11.90100000000001</v>
      </c>
      <c r="G40" s="63">
        <v>-5.8999999999997499E-2</v>
      </c>
      <c r="H40" s="29">
        <v>0.74500000000000455</v>
      </c>
      <c r="I40" s="260"/>
      <c r="K40" s="274"/>
      <c r="L40" s="124">
        <v>14.792</v>
      </c>
      <c r="M40" s="43">
        <v>8.5810999999999998E-2</v>
      </c>
      <c r="N40" s="43">
        <v>7.4050000000000005E-2</v>
      </c>
      <c r="O40" s="43">
        <v>8.0007999999999996E-2</v>
      </c>
      <c r="P40" s="43">
        <v>6.8992999999999999E-2</v>
      </c>
      <c r="Q40" s="43">
        <v>6.0245E-2</v>
      </c>
      <c r="R40" s="43">
        <v>4.3881999999999997E-2</v>
      </c>
      <c r="S40" s="43">
        <v>4.0148999999999997E-2</v>
      </c>
      <c r="T40" s="43">
        <v>4.6657999999999998E-2</v>
      </c>
      <c r="U40" s="43">
        <v>3.8219000000000003E-2</v>
      </c>
      <c r="V40" s="43">
        <v>0.11329699999999999</v>
      </c>
      <c r="W40" s="43">
        <v>0.126494</v>
      </c>
      <c r="X40" s="43">
        <v>3.8157000000000003E-2</v>
      </c>
      <c r="Y40" s="43">
        <v>5.2949999999999997E-2</v>
      </c>
      <c r="Z40" s="43">
        <v>0.120338</v>
      </c>
      <c r="AA40" s="43">
        <v>5.6853000000000001E-2</v>
      </c>
      <c r="AB40" s="47">
        <v>6.1083999999999999E-2</v>
      </c>
      <c r="AC40" s="100">
        <v>6.919924999999999E-2</v>
      </c>
      <c r="AD40" s="118">
        <v>2.9140707498846615E-2</v>
      </c>
      <c r="AE40" s="275"/>
    </row>
    <row r="41" spans="2:31" x14ac:dyDescent="0.25">
      <c r="B41" s="257"/>
      <c r="C41" s="97">
        <v>35.005000000000003</v>
      </c>
      <c r="D41" s="63">
        <v>248.01500000000001</v>
      </c>
      <c r="E41" s="63">
        <v>3.3959999999999866</v>
      </c>
      <c r="F41" s="63">
        <v>13.171000000000021</v>
      </c>
      <c r="G41" s="63">
        <v>18.24199999999999</v>
      </c>
      <c r="H41" s="29">
        <v>13.60299999999998</v>
      </c>
      <c r="I41" s="260"/>
      <c r="K41" s="274"/>
      <c r="L41" s="124">
        <v>15.29</v>
      </c>
      <c r="M41" s="43">
        <v>8.2280000000000006E-2</v>
      </c>
      <c r="N41" s="43">
        <v>7.9148999999999997E-2</v>
      </c>
      <c r="O41" s="43">
        <v>7.5426999999999994E-2</v>
      </c>
      <c r="P41" s="43">
        <v>7.1183999999999997E-2</v>
      </c>
      <c r="Q41" s="43">
        <v>6.5563999999999997E-2</v>
      </c>
      <c r="R41" s="43">
        <v>5.0466999999999998E-2</v>
      </c>
      <c r="S41" s="43">
        <v>4.6249999999999999E-2</v>
      </c>
      <c r="T41" s="43">
        <v>4.5977999999999998E-2</v>
      </c>
      <c r="U41" s="43">
        <v>4.1761E-2</v>
      </c>
      <c r="V41" s="43">
        <v>0.110264</v>
      </c>
      <c r="W41" s="43">
        <v>0.13892199999999999</v>
      </c>
      <c r="X41" s="43">
        <v>4.0163999999999998E-2</v>
      </c>
      <c r="Y41" s="43">
        <v>5.6869999999999997E-2</v>
      </c>
      <c r="Z41" s="43">
        <v>0.13599600000000001</v>
      </c>
      <c r="AA41" s="43">
        <v>5.3199999999999997E-2</v>
      </c>
      <c r="AB41" s="47">
        <v>7.1391999999999997E-2</v>
      </c>
      <c r="AC41" s="100">
        <v>7.2804249999999987E-2</v>
      </c>
      <c r="AD41" s="118">
        <v>3.1148009292195043E-2</v>
      </c>
      <c r="AE41" s="275"/>
    </row>
    <row r="42" spans="2:31" x14ac:dyDescent="0.25">
      <c r="B42" s="257"/>
      <c r="C42" s="97">
        <v>36.005000000000003</v>
      </c>
      <c r="D42" s="63">
        <v>303.03500000000003</v>
      </c>
      <c r="E42" s="63">
        <v>-27.792000000000002</v>
      </c>
      <c r="F42" s="63">
        <v>15.057000000000016</v>
      </c>
      <c r="G42" s="63">
        <v>11.955999999999989</v>
      </c>
      <c r="H42" s="29">
        <v>15.146000000000015</v>
      </c>
      <c r="I42" s="260"/>
      <c r="K42" s="274"/>
      <c r="L42" s="124">
        <v>15.791</v>
      </c>
      <c r="M42" s="43">
        <v>8.5916999999999993E-2</v>
      </c>
      <c r="N42" s="43">
        <v>8.0119999999999997E-2</v>
      </c>
      <c r="O42" s="43">
        <v>7.8585000000000002E-2</v>
      </c>
      <c r="P42" s="43">
        <v>6.6289000000000001E-2</v>
      </c>
      <c r="Q42" s="43">
        <v>6.6403000000000004E-2</v>
      </c>
      <c r="R42" s="43">
        <v>4.7819E-2</v>
      </c>
      <c r="S42" s="43">
        <v>4.8475999999999998E-2</v>
      </c>
      <c r="T42" s="43">
        <v>4.2693000000000002E-2</v>
      </c>
      <c r="U42" s="43">
        <v>4.0936E-2</v>
      </c>
      <c r="V42" s="43">
        <v>0.117345</v>
      </c>
      <c r="W42" s="43">
        <v>0.132438</v>
      </c>
      <c r="X42" s="43">
        <v>3.5633999999999999E-2</v>
      </c>
      <c r="Y42" s="43">
        <v>5.1819999999999998E-2</v>
      </c>
      <c r="Z42" s="43">
        <v>0.12045</v>
      </c>
      <c r="AA42" s="43">
        <v>5.3196E-2</v>
      </c>
      <c r="AB42" s="47">
        <v>6.2547000000000005E-2</v>
      </c>
      <c r="AC42" s="100">
        <v>7.0666749999999987E-2</v>
      </c>
      <c r="AD42" s="118">
        <v>3.0032697278133416E-2</v>
      </c>
      <c r="AE42" s="275"/>
    </row>
    <row r="43" spans="2:31" x14ac:dyDescent="0.25">
      <c r="B43" s="257"/>
      <c r="C43" s="97">
        <v>37.003999999999998</v>
      </c>
      <c r="D43" s="63">
        <v>236.94400000000002</v>
      </c>
      <c r="E43" s="63">
        <v>-12.596000000000004</v>
      </c>
      <c r="F43" s="63">
        <v>18.895999999999987</v>
      </c>
      <c r="G43" s="63">
        <v>-4.7700000000000102</v>
      </c>
      <c r="H43" s="29">
        <v>10.431000000000012</v>
      </c>
      <c r="I43" s="260"/>
      <c r="K43" s="274"/>
      <c r="L43" s="124">
        <v>16.292000000000002</v>
      </c>
      <c r="M43" s="43">
        <v>8.9314000000000004E-2</v>
      </c>
      <c r="N43" s="43">
        <v>8.2616999999999996E-2</v>
      </c>
      <c r="O43" s="43">
        <v>8.6156999999999997E-2</v>
      </c>
      <c r="P43" s="43">
        <v>7.0717000000000002E-2</v>
      </c>
      <c r="Q43" s="43">
        <v>6.4857999999999999E-2</v>
      </c>
      <c r="R43" s="43">
        <v>4.2918999999999999E-2</v>
      </c>
      <c r="S43" s="43">
        <v>5.0035000000000003E-2</v>
      </c>
      <c r="T43" s="43">
        <v>4.5517000000000002E-2</v>
      </c>
      <c r="U43" s="43">
        <v>3.8566999999999997E-2</v>
      </c>
      <c r="V43" s="43">
        <v>0.11063000000000001</v>
      </c>
      <c r="W43" s="43">
        <v>0.142679</v>
      </c>
      <c r="X43" s="43">
        <v>3.4828999999999999E-2</v>
      </c>
      <c r="Y43" s="43">
        <v>5.568E-2</v>
      </c>
      <c r="Z43" s="43">
        <v>0.123358</v>
      </c>
      <c r="AA43" s="43">
        <v>5.7778000000000003E-2</v>
      </c>
      <c r="AB43" s="47">
        <v>6.0346999999999998E-2</v>
      </c>
      <c r="AC43" s="100">
        <v>7.2250124999999998E-2</v>
      </c>
      <c r="AD43" s="118">
        <v>3.1541903546182269E-2</v>
      </c>
      <c r="AE43" s="275"/>
    </row>
    <row r="44" spans="2:31" x14ac:dyDescent="0.25">
      <c r="B44" s="257"/>
      <c r="C44" s="97">
        <v>38.003999999999998</v>
      </c>
      <c r="D44" s="63">
        <v>233.89699999999999</v>
      </c>
      <c r="E44" s="63">
        <v>-39.510000000000019</v>
      </c>
      <c r="F44" s="63">
        <v>12.292000000000002</v>
      </c>
      <c r="G44" s="63">
        <v>-8.8729999999999905</v>
      </c>
      <c r="H44" s="29">
        <v>5.4540000000000077</v>
      </c>
      <c r="I44" s="260"/>
      <c r="K44" s="274"/>
      <c r="L44" s="124">
        <v>16.792999999999999</v>
      </c>
      <c r="M44" s="43">
        <v>8.6254999999999998E-2</v>
      </c>
      <c r="N44" s="43">
        <v>8.3291000000000004E-2</v>
      </c>
      <c r="O44" s="43">
        <v>8.8473999999999997E-2</v>
      </c>
      <c r="P44" s="43">
        <v>6.6658999999999996E-2</v>
      </c>
      <c r="Q44" s="43">
        <v>6.6469E-2</v>
      </c>
      <c r="R44" s="43">
        <v>4.3369999999999999E-2</v>
      </c>
      <c r="S44" s="43">
        <v>5.2178000000000002E-2</v>
      </c>
      <c r="T44" s="43">
        <v>4.7190999999999997E-2</v>
      </c>
      <c r="U44" s="43">
        <v>3.7074999999999997E-2</v>
      </c>
      <c r="V44" s="43">
        <v>0.11565300000000001</v>
      </c>
      <c r="W44" s="43">
        <v>0.13914199999999999</v>
      </c>
      <c r="X44" s="43">
        <v>3.6435000000000002E-2</v>
      </c>
      <c r="Y44" s="43">
        <v>5.8139999999999997E-2</v>
      </c>
      <c r="Z44" s="43">
        <v>0.13330800000000001</v>
      </c>
      <c r="AA44" s="43">
        <v>6.2099000000000001E-2</v>
      </c>
      <c r="AB44" s="47">
        <v>7.1546999999999999E-2</v>
      </c>
      <c r="AC44" s="100">
        <v>7.4205375000000004E-2</v>
      </c>
      <c r="AD44" s="118">
        <v>3.1998668434535429E-2</v>
      </c>
      <c r="AE44" s="275"/>
    </row>
    <row r="45" spans="2:31" x14ac:dyDescent="0.25">
      <c r="B45" s="257"/>
      <c r="C45" s="97">
        <v>39.006</v>
      </c>
      <c r="D45" s="63">
        <v>285.11900000000003</v>
      </c>
      <c r="E45" s="63">
        <v>0.36400000000000432</v>
      </c>
      <c r="F45" s="63">
        <v>2.3180000000000121</v>
      </c>
      <c r="G45" s="63">
        <v>-8.8309999999999889</v>
      </c>
      <c r="H45" s="29">
        <v>-9.2560000000000002</v>
      </c>
      <c r="I45" s="260"/>
      <c r="K45" s="274"/>
      <c r="L45" s="124">
        <v>17.291</v>
      </c>
      <c r="M45" s="43">
        <v>9.2578999999999995E-2</v>
      </c>
      <c r="N45" s="43">
        <v>8.7894E-2</v>
      </c>
      <c r="O45" s="43">
        <v>7.6723E-2</v>
      </c>
      <c r="P45" s="43">
        <v>7.0565000000000003E-2</v>
      </c>
      <c r="Q45" s="43">
        <v>6.9889000000000007E-2</v>
      </c>
      <c r="R45" s="43">
        <v>4.8002999999999997E-2</v>
      </c>
      <c r="S45" s="43">
        <v>5.1787E-2</v>
      </c>
      <c r="T45" s="43">
        <v>4.3052E-2</v>
      </c>
      <c r="U45" s="43">
        <v>4.2147999999999998E-2</v>
      </c>
      <c r="V45" s="43">
        <v>0.120698</v>
      </c>
      <c r="W45" s="43">
        <v>0.14135300000000001</v>
      </c>
      <c r="X45" s="43">
        <v>3.9004999999999998E-2</v>
      </c>
      <c r="Y45" s="43">
        <v>5.2052000000000001E-2</v>
      </c>
      <c r="Z45" s="43">
        <v>0.127336</v>
      </c>
      <c r="AA45" s="43">
        <v>5.4987000000000001E-2</v>
      </c>
      <c r="AB45" s="47">
        <v>7.0271E-2</v>
      </c>
      <c r="AC45" s="100">
        <v>7.4271374999999987E-2</v>
      </c>
      <c r="AD45" s="118">
        <v>3.1998303575606457E-2</v>
      </c>
      <c r="AE45" s="275"/>
    </row>
    <row r="46" spans="2:31" x14ac:dyDescent="0.25">
      <c r="B46" s="257"/>
      <c r="C46" s="97">
        <v>40.003</v>
      </c>
      <c r="D46" s="63">
        <v>272.66300000000001</v>
      </c>
      <c r="E46" s="63">
        <v>4.6490000000000009</v>
      </c>
      <c r="F46" s="63">
        <v>3.3439999999999941</v>
      </c>
      <c r="G46" s="63">
        <v>-20.25800000000001</v>
      </c>
      <c r="H46" s="29">
        <v>-17.010000000000019</v>
      </c>
      <c r="I46" s="260"/>
      <c r="K46" s="274"/>
      <c r="L46" s="124">
        <v>17.792999999999999</v>
      </c>
      <c r="M46" s="43">
        <v>9.1215000000000004E-2</v>
      </c>
      <c r="N46" s="43">
        <v>8.7509000000000003E-2</v>
      </c>
      <c r="O46" s="43">
        <v>8.5999999999999993E-2</v>
      </c>
      <c r="P46" s="43">
        <v>6.8663000000000002E-2</v>
      </c>
      <c r="Q46" s="43">
        <v>6.8124000000000004E-2</v>
      </c>
      <c r="R46" s="43">
        <v>4.4992999999999998E-2</v>
      </c>
      <c r="S46" s="43">
        <v>5.2367999999999998E-2</v>
      </c>
      <c r="T46" s="43">
        <v>3.9195000000000001E-2</v>
      </c>
      <c r="U46" s="43">
        <v>4.1457000000000001E-2</v>
      </c>
      <c r="V46" s="43">
        <v>0.12366199999999999</v>
      </c>
      <c r="W46" s="43">
        <v>0.14174800000000001</v>
      </c>
      <c r="X46" s="43">
        <v>3.4789E-2</v>
      </c>
      <c r="Y46" s="43">
        <v>5.7514000000000003E-2</v>
      </c>
      <c r="Z46" s="43">
        <v>0.13623099999999999</v>
      </c>
      <c r="AA46" s="43">
        <v>6.2107000000000002E-2</v>
      </c>
      <c r="AB46" s="47">
        <v>7.1415000000000006E-2</v>
      </c>
      <c r="AC46" s="100">
        <v>7.5436874999999973E-2</v>
      </c>
      <c r="AD46" s="118">
        <v>3.3782471136917604E-2</v>
      </c>
      <c r="AE46" s="275"/>
    </row>
    <row r="47" spans="2:31" x14ac:dyDescent="0.25">
      <c r="B47" s="257"/>
      <c r="C47" s="97">
        <v>41.005000000000003</v>
      </c>
      <c r="D47" s="63">
        <v>291.50599999999997</v>
      </c>
      <c r="E47" s="63">
        <v>19.650999999999982</v>
      </c>
      <c r="F47" s="63">
        <v>12.562999999999988</v>
      </c>
      <c r="G47" s="63">
        <v>-7.2079999999999984</v>
      </c>
      <c r="H47" s="29">
        <v>-3.7480000000000189</v>
      </c>
      <c r="I47" s="260"/>
      <c r="K47" s="274"/>
      <c r="L47" s="124">
        <v>18.291</v>
      </c>
      <c r="M47" s="43">
        <v>8.5491999999999999E-2</v>
      </c>
      <c r="N47" s="43">
        <v>9.2033000000000004E-2</v>
      </c>
      <c r="O47" s="43">
        <v>8.5304000000000005E-2</v>
      </c>
      <c r="P47" s="43">
        <v>7.3047000000000001E-2</v>
      </c>
      <c r="Q47" s="43">
        <v>6.4763000000000001E-2</v>
      </c>
      <c r="R47" s="43">
        <v>4.65E-2</v>
      </c>
      <c r="S47" s="43">
        <v>5.4773000000000002E-2</v>
      </c>
      <c r="T47" s="43">
        <v>4.5111999999999999E-2</v>
      </c>
      <c r="U47" s="43">
        <v>4.0576000000000001E-2</v>
      </c>
      <c r="V47" s="43">
        <v>0.120605</v>
      </c>
      <c r="W47" s="43">
        <v>0.14952599999999999</v>
      </c>
      <c r="X47" s="43">
        <v>3.6318999999999997E-2</v>
      </c>
      <c r="Y47" s="43">
        <v>5.8518000000000001E-2</v>
      </c>
      <c r="Z47" s="43">
        <v>0.146921</v>
      </c>
      <c r="AA47" s="43">
        <v>5.8786999999999999E-2</v>
      </c>
      <c r="AB47" s="47">
        <v>6.6697999999999993E-2</v>
      </c>
      <c r="AC47" s="100">
        <v>7.6560874999999973E-2</v>
      </c>
      <c r="AD47" s="118">
        <v>3.5385424592384605E-2</v>
      </c>
      <c r="AE47" s="275"/>
    </row>
    <row r="48" spans="2:31" x14ac:dyDescent="0.25">
      <c r="B48" s="257"/>
      <c r="C48" s="97">
        <v>42.005000000000003</v>
      </c>
      <c r="D48" s="63">
        <v>215.64100000000002</v>
      </c>
      <c r="E48" s="63">
        <v>-23.980999999999995</v>
      </c>
      <c r="F48" s="63">
        <v>-0.13100000000000023</v>
      </c>
      <c r="G48" s="63">
        <v>-5.0380000000000109</v>
      </c>
      <c r="H48" s="29">
        <v>-9.7160000000000082</v>
      </c>
      <c r="I48" s="260"/>
      <c r="K48" s="274"/>
      <c r="L48" s="124">
        <v>18.792000000000002</v>
      </c>
      <c r="M48" s="43">
        <v>9.5494999999999997E-2</v>
      </c>
      <c r="N48" s="43">
        <v>9.1915999999999998E-2</v>
      </c>
      <c r="O48" s="43">
        <v>8.8973999999999998E-2</v>
      </c>
      <c r="P48" s="43">
        <v>7.3949000000000001E-2</v>
      </c>
      <c r="Q48" s="43">
        <v>7.1941000000000005E-2</v>
      </c>
      <c r="R48" s="43">
        <v>4.9014000000000002E-2</v>
      </c>
      <c r="S48" s="43">
        <v>5.4435999999999998E-2</v>
      </c>
      <c r="T48" s="43">
        <v>4.8441999999999999E-2</v>
      </c>
      <c r="U48" s="43">
        <v>4.0515000000000002E-2</v>
      </c>
      <c r="V48" s="43">
        <v>0.11989900000000001</v>
      </c>
      <c r="W48" s="43">
        <v>0.14680199999999999</v>
      </c>
      <c r="X48" s="43">
        <v>3.7908999999999998E-2</v>
      </c>
      <c r="Y48" s="43">
        <v>5.8893000000000001E-2</v>
      </c>
      <c r="Z48" s="43">
        <v>0.131025</v>
      </c>
      <c r="AA48" s="43">
        <v>5.9726000000000001E-2</v>
      </c>
      <c r="AB48" s="47">
        <v>7.4219999999999994E-2</v>
      </c>
      <c r="AC48" s="100">
        <v>7.7697249999999982E-2</v>
      </c>
      <c r="AD48" s="118">
        <v>3.2626727729475669E-2</v>
      </c>
      <c r="AE48" s="275"/>
    </row>
    <row r="49" spans="2:31" x14ac:dyDescent="0.25">
      <c r="B49" s="257"/>
      <c r="C49" s="97">
        <v>43.006</v>
      </c>
      <c r="D49" s="63">
        <v>242.50300000000001</v>
      </c>
      <c r="E49" s="63">
        <v>-14.37299999999999</v>
      </c>
      <c r="F49" s="63">
        <v>-0.83299999999999841</v>
      </c>
      <c r="G49" s="63">
        <v>-4.9269999999999925</v>
      </c>
      <c r="H49" s="29">
        <v>-11.377999999999986</v>
      </c>
      <c r="I49" s="260"/>
      <c r="K49" s="274"/>
      <c r="L49" s="124">
        <v>19.29</v>
      </c>
      <c r="M49" s="43">
        <v>9.5226000000000005E-2</v>
      </c>
      <c r="N49" s="43">
        <v>9.1997999999999996E-2</v>
      </c>
      <c r="O49" s="43">
        <v>8.8859999999999995E-2</v>
      </c>
      <c r="P49" s="43">
        <v>7.467E-2</v>
      </c>
      <c r="Q49" s="43">
        <v>6.6886000000000001E-2</v>
      </c>
      <c r="R49" s="43">
        <v>4.4066000000000001E-2</v>
      </c>
      <c r="S49" s="43">
        <v>5.0486999999999997E-2</v>
      </c>
      <c r="T49" s="43">
        <v>4.9062000000000001E-2</v>
      </c>
      <c r="U49" s="43">
        <v>4.2541000000000002E-2</v>
      </c>
      <c r="V49" s="43">
        <v>0.12654599999999999</v>
      </c>
      <c r="W49" s="43">
        <v>0.15343000000000001</v>
      </c>
      <c r="X49" s="43">
        <v>3.8407999999999998E-2</v>
      </c>
      <c r="Y49" s="43">
        <v>6.5591999999999998E-2</v>
      </c>
      <c r="Z49" s="43">
        <v>0.13511000000000001</v>
      </c>
      <c r="AA49" s="43">
        <v>5.6992000000000001E-2</v>
      </c>
      <c r="AB49" s="47">
        <v>7.1148000000000003E-2</v>
      </c>
      <c r="AC49" s="100">
        <v>7.8188874999999991E-2</v>
      </c>
      <c r="AD49" s="118">
        <v>3.4895663396043948E-2</v>
      </c>
      <c r="AE49" s="275"/>
    </row>
    <row r="50" spans="2:31" x14ac:dyDescent="0.25">
      <c r="B50" s="257"/>
      <c r="C50" s="97">
        <v>44.003999999999998</v>
      </c>
      <c r="D50" s="63">
        <v>259.80899999999997</v>
      </c>
      <c r="E50" s="63">
        <v>-0.56800000000001205</v>
      </c>
      <c r="F50" s="63">
        <v>4.8740000000000236</v>
      </c>
      <c r="G50" s="63">
        <v>-17.35499999999999</v>
      </c>
      <c r="H50" s="29">
        <v>4.507000000000005</v>
      </c>
      <c r="I50" s="260"/>
      <c r="K50" s="274"/>
      <c r="L50" s="124">
        <v>19.792000000000002</v>
      </c>
      <c r="M50" s="43">
        <v>9.2813999999999994E-2</v>
      </c>
      <c r="N50" s="43">
        <v>9.2862E-2</v>
      </c>
      <c r="O50" s="43">
        <v>8.3070000000000005E-2</v>
      </c>
      <c r="P50" s="43">
        <v>7.8088000000000005E-2</v>
      </c>
      <c r="Q50" s="43">
        <v>7.1582999999999994E-2</v>
      </c>
      <c r="R50" s="43">
        <v>4.9643E-2</v>
      </c>
      <c r="S50" s="43">
        <v>4.8274999999999998E-2</v>
      </c>
      <c r="T50" s="43">
        <v>4.4893000000000002E-2</v>
      </c>
      <c r="U50" s="43">
        <v>3.5534000000000003E-2</v>
      </c>
      <c r="V50" s="43">
        <v>0.120865</v>
      </c>
      <c r="W50" s="43">
        <v>0.155446</v>
      </c>
      <c r="X50" s="43">
        <v>3.5423000000000003E-2</v>
      </c>
      <c r="Y50" s="43">
        <v>6.3245999999999997E-2</v>
      </c>
      <c r="Z50" s="43">
        <v>0.133156</v>
      </c>
      <c r="AA50" s="43">
        <v>5.9996000000000001E-2</v>
      </c>
      <c r="AB50" s="47">
        <v>6.9594000000000003E-2</v>
      </c>
      <c r="AC50" s="100">
        <v>7.7155499999999988E-2</v>
      </c>
      <c r="AD50" s="118">
        <v>3.5010193507986613E-2</v>
      </c>
      <c r="AE50" s="275"/>
    </row>
    <row r="51" spans="2:31" x14ac:dyDescent="0.25">
      <c r="B51" s="257"/>
      <c r="C51" s="97">
        <v>45.005000000000003</v>
      </c>
      <c r="D51" s="63">
        <v>259.99099999999999</v>
      </c>
      <c r="E51" s="63">
        <v>-2.8779999999999859</v>
      </c>
      <c r="F51" s="63">
        <v>50.557000000000016</v>
      </c>
      <c r="G51" s="63">
        <v>-3.3000000000000114</v>
      </c>
      <c r="H51" s="29">
        <v>-18.882000000000005</v>
      </c>
      <c r="I51" s="260"/>
      <c r="K51" s="274"/>
      <c r="L51" s="124">
        <v>20.292000000000002</v>
      </c>
      <c r="M51" s="43">
        <v>9.9281999999999995E-2</v>
      </c>
      <c r="N51" s="43">
        <v>9.7022999999999998E-2</v>
      </c>
      <c r="O51" s="43">
        <v>8.9398000000000005E-2</v>
      </c>
      <c r="P51" s="43">
        <v>8.1236000000000003E-2</v>
      </c>
      <c r="Q51" s="43">
        <v>7.8713000000000005E-2</v>
      </c>
      <c r="R51" s="43">
        <v>4.752E-2</v>
      </c>
      <c r="S51" s="43">
        <v>5.2641E-2</v>
      </c>
      <c r="T51" s="43">
        <v>4.8014000000000001E-2</v>
      </c>
      <c r="U51" s="43">
        <v>4.0571999999999997E-2</v>
      </c>
      <c r="V51" s="43">
        <v>0.123737</v>
      </c>
      <c r="W51" s="43">
        <v>0.15643599999999999</v>
      </c>
      <c r="X51" s="43">
        <v>3.9462999999999998E-2</v>
      </c>
      <c r="Y51" s="43">
        <v>5.9463000000000002E-2</v>
      </c>
      <c r="Z51" s="43">
        <v>0.13262199999999999</v>
      </c>
      <c r="AA51" s="43">
        <v>6.0516E-2</v>
      </c>
      <c r="AB51" s="47">
        <v>7.4184E-2</v>
      </c>
      <c r="AC51" s="100">
        <v>8.0051250000000018E-2</v>
      </c>
      <c r="AD51" s="118">
        <v>3.4772700170296385E-2</v>
      </c>
      <c r="AE51" s="275"/>
    </row>
    <row r="52" spans="2:31" x14ac:dyDescent="0.25">
      <c r="B52" s="257"/>
      <c r="C52" s="97">
        <v>46.005000000000003</v>
      </c>
      <c r="D52" s="63">
        <v>273.35000000000002</v>
      </c>
      <c r="E52" s="63">
        <v>-12.240000000000009</v>
      </c>
      <c r="F52" s="63">
        <v>29.468999999999994</v>
      </c>
      <c r="G52" s="63">
        <v>23.12299999999999</v>
      </c>
      <c r="H52" s="29">
        <v>18.405000000000001</v>
      </c>
      <c r="I52" s="260"/>
      <c r="K52" s="274"/>
      <c r="L52" s="124">
        <v>20.791</v>
      </c>
      <c r="M52" s="43">
        <v>9.7555000000000003E-2</v>
      </c>
      <c r="N52" s="43">
        <v>9.7659999999999997E-2</v>
      </c>
      <c r="O52" s="43">
        <v>9.4743999999999995E-2</v>
      </c>
      <c r="P52" s="43">
        <v>7.8690999999999997E-2</v>
      </c>
      <c r="Q52" s="43">
        <v>7.5766E-2</v>
      </c>
      <c r="R52" s="43">
        <v>4.7564000000000002E-2</v>
      </c>
      <c r="S52" s="43">
        <v>5.1145000000000003E-2</v>
      </c>
      <c r="T52" s="43">
        <v>4.5808000000000001E-2</v>
      </c>
      <c r="U52" s="43">
        <v>4.6075999999999999E-2</v>
      </c>
      <c r="V52" s="43">
        <v>0.12956899999999999</v>
      </c>
      <c r="W52" s="43">
        <v>0.15284900000000001</v>
      </c>
      <c r="X52" s="43">
        <v>3.5020999999999997E-2</v>
      </c>
      <c r="Y52" s="43">
        <v>6.2830999999999998E-2</v>
      </c>
      <c r="Z52" s="43">
        <v>0.143404</v>
      </c>
      <c r="AA52" s="43">
        <v>6.0366999999999997E-2</v>
      </c>
      <c r="AB52" s="47">
        <v>6.3672000000000006E-2</v>
      </c>
      <c r="AC52" s="100">
        <v>8.0170125000000009E-2</v>
      </c>
      <c r="AD52" s="118">
        <v>3.6345861875184605E-2</v>
      </c>
      <c r="AE52" s="275"/>
    </row>
    <row r="53" spans="2:31" x14ac:dyDescent="0.25">
      <c r="B53" s="257"/>
      <c r="C53" s="97">
        <v>47.006999999999998</v>
      </c>
      <c r="D53" s="63">
        <v>250.78399999999999</v>
      </c>
      <c r="E53" s="63">
        <v>4.1930000000000121</v>
      </c>
      <c r="F53" s="63">
        <v>18.989000000000004</v>
      </c>
      <c r="G53" s="63">
        <v>12.408000000000015</v>
      </c>
      <c r="H53" s="29">
        <v>-14.171999999999997</v>
      </c>
      <c r="I53" s="260"/>
      <c r="K53" s="274"/>
      <c r="L53" s="124">
        <v>21.291</v>
      </c>
      <c r="M53" s="43">
        <v>9.4767000000000004E-2</v>
      </c>
      <c r="N53" s="43">
        <v>9.9533999999999997E-2</v>
      </c>
      <c r="O53" s="43">
        <v>9.4544000000000003E-2</v>
      </c>
      <c r="P53" s="43">
        <v>8.2770999999999997E-2</v>
      </c>
      <c r="Q53" s="43">
        <v>7.9794000000000004E-2</v>
      </c>
      <c r="R53" s="43">
        <v>4.4750999999999999E-2</v>
      </c>
      <c r="S53" s="43">
        <v>5.2448000000000002E-2</v>
      </c>
      <c r="T53" s="43">
        <v>4.5914999999999997E-2</v>
      </c>
      <c r="U53" s="43">
        <v>4.1352E-2</v>
      </c>
      <c r="V53" s="43">
        <v>0.12909100000000001</v>
      </c>
      <c r="W53" s="43">
        <v>0.15811900000000001</v>
      </c>
      <c r="X53" s="43">
        <v>3.7869E-2</v>
      </c>
      <c r="Y53" s="43">
        <v>5.7005E-2</v>
      </c>
      <c r="Z53" s="43">
        <v>0.13881599999999999</v>
      </c>
      <c r="AA53" s="43">
        <v>6.7053000000000001E-2</v>
      </c>
      <c r="AB53" s="47">
        <v>6.9375000000000006E-2</v>
      </c>
      <c r="AC53" s="100">
        <v>8.0825250000000015E-2</v>
      </c>
      <c r="AD53" s="118">
        <v>3.6534172504656487E-2</v>
      </c>
      <c r="AE53" s="275"/>
    </row>
    <row r="54" spans="2:31" x14ac:dyDescent="0.25">
      <c r="B54" s="257"/>
      <c r="C54" s="97">
        <v>48.003999999999998</v>
      </c>
      <c r="D54" s="63">
        <v>298.77000000000004</v>
      </c>
      <c r="E54" s="63">
        <v>-18.24199999999999</v>
      </c>
      <c r="F54" s="63">
        <v>14.854000000000013</v>
      </c>
      <c r="G54" s="63">
        <v>34.748999999999995</v>
      </c>
      <c r="H54" s="29">
        <v>17.429000000000002</v>
      </c>
      <c r="I54" s="260"/>
      <c r="K54" s="274"/>
      <c r="L54" s="124">
        <v>21.792999999999999</v>
      </c>
      <c r="M54" s="43">
        <v>0.10423</v>
      </c>
      <c r="N54" s="43">
        <v>9.4285999999999995E-2</v>
      </c>
      <c r="O54" s="43">
        <v>9.3739000000000003E-2</v>
      </c>
      <c r="P54" s="43">
        <v>8.3974999999999994E-2</v>
      </c>
      <c r="Q54" s="43">
        <v>7.5026999999999996E-2</v>
      </c>
      <c r="R54" s="43">
        <v>4.6759000000000002E-2</v>
      </c>
      <c r="S54" s="43">
        <v>5.6397999999999997E-2</v>
      </c>
      <c r="T54" s="43">
        <v>4.3436000000000002E-2</v>
      </c>
      <c r="U54" s="43">
        <v>4.1581E-2</v>
      </c>
      <c r="V54" s="43">
        <v>0.13103100000000001</v>
      </c>
      <c r="W54" s="43">
        <v>0.15673300000000001</v>
      </c>
      <c r="X54" s="43">
        <v>3.7400000000000003E-2</v>
      </c>
      <c r="Y54" s="43">
        <v>6.4391000000000004E-2</v>
      </c>
      <c r="Z54" s="43">
        <v>0.14265900000000001</v>
      </c>
      <c r="AA54" s="43">
        <v>6.1934999999999997E-2</v>
      </c>
      <c r="AB54" s="47">
        <v>7.0491999999999999E-2</v>
      </c>
      <c r="AC54" s="100">
        <v>8.1504500000000007E-2</v>
      </c>
      <c r="AD54" s="118">
        <v>3.6835341444505877E-2</v>
      </c>
      <c r="AE54" s="275"/>
    </row>
    <row r="55" spans="2:31" x14ac:dyDescent="0.25">
      <c r="B55" s="257"/>
      <c r="C55" s="97">
        <v>49.006</v>
      </c>
      <c r="D55" s="63">
        <v>304.21100000000001</v>
      </c>
      <c r="E55" s="63">
        <v>-25.533000000000015</v>
      </c>
      <c r="F55" s="63">
        <v>14.546999999999997</v>
      </c>
      <c r="G55" s="63">
        <v>-7.1980000000000075</v>
      </c>
      <c r="H55" s="29">
        <v>4.7040000000000077</v>
      </c>
      <c r="I55" s="260"/>
      <c r="K55" s="274"/>
      <c r="L55" s="124">
        <v>22.291</v>
      </c>
      <c r="M55" s="43">
        <v>0.10774300000000001</v>
      </c>
      <c r="N55" s="43">
        <v>0.10036100000000001</v>
      </c>
      <c r="O55" s="43">
        <v>9.5160999999999996E-2</v>
      </c>
      <c r="P55" s="43">
        <v>7.9713999999999993E-2</v>
      </c>
      <c r="Q55" s="43">
        <v>7.4300000000000005E-2</v>
      </c>
      <c r="R55" s="43">
        <v>4.2158000000000001E-2</v>
      </c>
      <c r="S55" s="43">
        <v>5.3962999999999997E-2</v>
      </c>
      <c r="T55" s="43">
        <v>4.0483999999999999E-2</v>
      </c>
      <c r="U55" s="43">
        <v>4.0723000000000002E-2</v>
      </c>
      <c r="V55" s="43">
        <v>0.128771</v>
      </c>
      <c r="W55" s="43">
        <v>0.16222800000000001</v>
      </c>
      <c r="X55" s="43">
        <v>4.0991E-2</v>
      </c>
      <c r="Y55" s="43">
        <v>5.8965999999999998E-2</v>
      </c>
      <c r="Z55" s="43">
        <v>0.14547299999999999</v>
      </c>
      <c r="AA55" s="43">
        <v>6.6989000000000007E-2</v>
      </c>
      <c r="AB55" s="47">
        <v>7.1118000000000001E-2</v>
      </c>
      <c r="AC55" s="100">
        <v>8.1821437499999997E-2</v>
      </c>
      <c r="AD55" s="118">
        <v>3.8511301101484069E-2</v>
      </c>
      <c r="AE55" s="275"/>
    </row>
    <row r="56" spans="2:31" x14ac:dyDescent="0.25">
      <c r="B56" s="257"/>
      <c r="C56" s="97">
        <v>50.003</v>
      </c>
      <c r="D56" s="63">
        <v>299.30599999999998</v>
      </c>
      <c r="E56" s="63">
        <v>22.573999999999984</v>
      </c>
      <c r="F56" s="63">
        <v>13.09899999999999</v>
      </c>
      <c r="G56" s="63">
        <v>-12.265000000000015</v>
      </c>
      <c r="H56" s="29">
        <v>-9.195999999999998</v>
      </c>
      <c r="I56" s="260"/>
      <c r="K56" s="274"/>
      <c r="L56" s="124">
        <v>22.792000000000002</v>
      </c>
      <c r="M56" s="43">
        <v>9.7976999999999995E-2</v>
      </c>
      <c r="N56" s="43">
        <v>9.9935999999999997E-2</v>
      </c>
      <c r="O56" s="43">
        <v>9.5788999999999999E-2</v>
      </c>
      <c r="P56" s="43">
        <v>8.4348999999999993E-2</v>
      </c>
      <c r="Q56" s="43">
        <v>7.6879000000000003E-2</v>
      </c>
      <c r="R56" s="43">
        <v>5.1122000000000001E-2</v>
      </c>
      <c r="S56" s="43">
        <v>5.577E-2</v>
      </c>
      <c r="T56" s="43">
        <v>4.7578000000000002E-2</v>
      </c>
      <c r="U56" s="43">
        <v>4.1106999999999998E-2</v>
      </c>
      <c r="V56" s="43">
        <v>0.12719900000000001</v>
      </c>
      <c r="W56" s="43">
        <v>0.16588800000000001</v>
      </c>
      <c r="X56" s="43">
        <v>4.1986000000000002E-2</v>
      </c>
      <c r="Y56" s="43">
        <v>6.1483999999999997E-2</v>
      </c>
      <c r="Z56" s="43">
        <v>0.14791699999999999</v>
      </c>
      <c r="AA56" s="43">
        <v>6.275E-2</v>
      </c>
      <c r="AB56" s="47">
        <v>6.7520999999999998E-2</v>
      </c>
      <c r="AC56" s="100">
        <v>8.2828250000000006E-2</v>
      </c>
      <c r="AD56" s="118">
        <v>3.7695154739922028E-2</v>
      </c>
      <c r="AE56" s="275"/>
    </row>
    <row r="57" spans="2:31" x14ac:dyDescent="0.25">
      <c r="B57" s="257"/>
      <c r="C57" s="97">
        <v>51.005000000000003</v>
      </c>
      <c r="D57" s="63">
        <v>257.61700000000002</v>
      </c>
      <c r="E57" s="63">
        <v>-3.9999999999906777E-3</v>
      </c>
      <c r="F57" s="63">
        <v>13.968000000000018</v>
      </c>
      <c r="G57" s="63">
        <v>-24.685000000000002</v>
      </c>
      <c r="H57" s="29">
        <v>-26.569999999999993</v>
      </c>
      <c r="I57" s="260"/>
      <c r="K57" s="274"/>
      <c r="L57" s="124">
        <v>23.29</v>
      </c>
      <c r="M57" s="43">
        <v>0.100048</v>
      </c>
      <c r="N57" s="43">
        <v>0.107903</v>
      </c>
      <c r="O57" s="43">
        <v>9.2754000000000003E-2</v>
      </c>
      <c r="P57" s="43">
        <v>8.3451999999999998E-2</v>
      </c>
      <c r="Q57" s="43">
        <v>7.9362000000000002E-2</v>
      </c>
      <c r="R57" s="43">
        <v>4.8625000000000002E-2</v>
      </c>
      <c r="S57" s="43">
        <v>5.4540999999999999E-2</v>
      </c>
      <c r="T57" s="43">
        <v>4.9279000000000003E-2</v>
      </c>
      <c r="U57" s="43">
        <v>4.2202999999999997E-2</v>
      </c>
      <c r="V57" s="43">
        <v>0.12776100000000001</v>
      </c>
      <c r="W57" s="43">
        <v>0.16470299999999999</v>
      </c>
      <c r="X57" s="43">
        <v>3.9591000000000001E-2</v>
      </c>
      <c r="Y57" s="43">
        <v>6.2167E-2</v>
      </c>
      <c r="Z57" s="43">
        <v>0.152028</v>
      </c>
      <c r="AA57" s="43">
        <v>6.3291E-2</v>
      </c>
      <c r="AB57" s="47">
        <v>7.2829000000000005E-2</v>
      </c>
      <c r="AC57" s="100">
        <v>8.3783562499999992E-2</v>
      </c>
      <c r="AD57" s="118">
        <v>3.8346358033010591E-2</v>
      </c>
      <c r="AE57" s="275"/>
    </row>
    <row r="58" spans="2:31" x14ac:dyDescent="0.25">
      <c r="B58" s="257"/>
      <c r="C58" s="97">
        <v>52.005000000000003</v>
      </c>
      <c r="D58" s="63">
        <v>258.02199999999999</v>
      </c>
      <c r="E58" s="63">
        <v>-14.503000000000014</v>
      </c>
      <c r="F58" s="63">
        <v>9.4589999999999748</v>
      </c>
      <c r="G58" s="63">
        <v>-0.85499999999998977</v>
      </c>
      <c r="H58" s="29">
        <v>2.8909999999999911</v>
      </c>
      <c r="I58" s="260"/>
      <c r="K58" s="274"/>
      <c r="L58" s="124">
        <v>23.792000000000002</v>
      </c>
      <c r="M58" s="43">
        <v>0.108693</v>
      </c>
      <c r="N58" s="43">
        <v>0.106918</v>
      </c>
      <c r="O58" s="43">
        <v>9.7392999999999993E-2</v>
      </c>
      <c r="P58" s="43">
        <v>8.8469999999999993E-2</v>
      </c>
      <c r="Q58" s="43">
        <v>7.9792000000000002E-2</v>
      </c>
      <c r="R58" s="43">
        <v>4.7359999999999999E-2</v>
      </c>
      <c r="S58" s="43">
        <v>6.5504000000000007E-2</v>
      </c>
      <c r="T58" s="43">
        <v>4.9306000000000003E-2</v>
      </c>
      <c r="U58" s="43">
        <v>4.2122E-2</v>
      </c>
      <c r="V58" s="43">
        <v>0.128742</v>
      </c>
      <c r="W58" s="43">
        <v>0.16550500000000001</v>
      </c>
      <c r="X58" s="43">
        <v>4.0527000000000001E-2</v>
      </c>
      <c r="Y58" s="43">
        <v>5.8654999999999999E-2</v>
      </c>
      <c r="Z58" s="43">
        <v>0.14890100000000001</v>
      </c>
      <c r="AA58" s="43">
        <v>6.5317E-2</v>
      </c>
      <c r="AB58" s="47">
        <v>6.8025000000000002E-2</v>
      </c>
      <c r="AC58" s="100">
        <v>8.5076874999999996E-2</v>
      </c>
      <c r="AD58" s="118">
        <v>3.8270175005043636E-2</v>
      </c>
      <c r="AE58" s="275"/>
    </row>
    <row r="59" spans="2:31" x14ac:dyDescent="0.25">
      <c r="B59" s="257"/>
      <c r="C59" s="97">
        <v>53.006</v>
      </c>
      <c r="D59" s="63">
        <v>247.43699999999998</v>
      </c>
      <c r="E59" s="63">
        <v>-16.328000000000003</v>
      </c>
      <c r="F59" s="63">
        <v>3.8640000000000043</v>
      </c>
      <c r="G59" s="63">
        <v>18.016999999999996</v>
      </c>
      <c r="H59" s="29">
        <v>-3.5649999999999977</v>
      </c>
      <c r="I59" s="260"/>
      <c r="K59" s="274"/>
      <c r="L59" s="124">
        <v>24.29</v>
      </c>
      <c r="M59" s="43">
        <v>0.10536</v>
      </c>
      <c r="N59" s="43">
        <v>0.1065</v>
      </c>
      <c r="O59" s="43">
        <v>9.2990000000000003E-2</v>
      </c>
      <c r="P59" s="43">
        <v>8.1892000000000006E-2</v>
      </c>
      <c r="Q59" s="43">
        <v>7.7687999999999993E-2</v>
      </c>
      <c r="R59" s="43">
        <v>5.6318E-2</v>
      </c>
      <c r="S59" s="43">
        <v>4.7231000000000002E-2</v>
      </c>
      <c r="T59" s="43">
        <v>4.9825000000000001E-2</v>
      </c>
      <c r="U59" s="43">
        <v>4.0674000000000002E-2</v>
      </c>
      <c r="V59" s="43">
        <v>0.131103</v>
      </c>
      <c r="W59" s="43">
        <v>0.166544</v>
      </c>
      <c r="X59" s="43">
        <v>4.4290999999999997E-2</v>
      </c>
      <c r="Y59" s="43">
        <v>6.8686999999999998E-2</v>
      </c>
      <c r="Z59" s="43">
        <v>0.14532300000000001</v>
      </c>
      <c r="AA59" s="43">
        <v>6.2482999999999997E-2</v>
      </c>
      <c r="AB59" s="47">
        <v>7.0761000000000004E-2</v>
      </c>
      <c r="AC59" s="100">
        <v>8.4229375000000009E-2</v>
      </c>
      <c r="AD59" s="118">
        <v>3.7852651357379599E-2</v>
      </c>
      <c r="AE59" s="275"/>
    </row>
    <row r="60" spans="2:31" x14ac:dyDescent="0.25">
      <c r="B60" s="257"/>
      <c r="C60" s="97">
        <v>54.003999999999998</v>
      </c>
      <c r="D60" s="63">
        <v>286.73500000000001</v>
      </c>
      <c r="E60" s="63">
        <v>-2.1030000000000086</v>
      </c>
      <c r="F60" s="63">
        <v>6.0989999999999895</v>
      </c>
      <c r="G60" s="63">
        <v>-11.272999999999996</v>
      </c>
      <c r="H60" s="29">
        <v>19.813999999999993</v>
      </c>
      <c r="I60" s="260"/>
      <c r="K60" s="274"/>
      <c r="L60" s="124">
        <v>24.792000000000002</v>
      </c>
      <c r="M60" s="43">
        <v>0.10519299999999999</v>
      </c>
      <c r="N60" s="43">
        <v>0.1113</v>
      </c>
      <c r="O60" s="43">
        <v>0.103966</v>
      </c>
      <c r="P60" s="43">
        <v>8.3752999999999994E-2</v>
      </c>
      <c r="Q60" s="43">
        <v>8.1336000000000006E-2</v>
      </c>
      <c r="R60" s="43">
        <v>4.5319999999999999E-2</v>
      </c>
      <c r="S60" s="43">
        <v>5.2866000000000003E-2</v>
      </c>
      <c r="T60" s="43">
        <v>4.7412999999999997E-2</v>
      </c>
      <c r="U60" s="43">
        <v>4.6889E-2</v>
      </c>
      <c r="V60" s="43">
        <v>0.14061599999999999</v>
      </c>
      <c r="W60" s="43">
        <v>0.17086499999999999</v>
      </c>
      <c r="X60" s="43">
        <v>4.2866000000000001E-2</v>
      </c>
      <c r="Y60" s="43">
        <v>6.6405000000000006E-2</v>
      </c>
      <c r="Z60" s="43">
        <v>0.14927799999999999</v>
      </c>
      <c r="AA60" s="43">
        <v>6.5232999999999999E-2</v>
      </c>
      <c r="AB60" s="47">
        <v>7.3109999999999994E-2</v>
      </c>
      <c r="AC60" s="100">
        <v>8.6650562500000014E-2</v>
      </c>
      <c r="AD60" s="118">
        <v>4.0127818435542077E-2</v>
      </c>
      <c r="AE60" s="275"/>
    </row>
    <row r="61" spans="2:31" x14ac:dyDescent="0.25">
      <c r="B61" s="257"/>
      <c r="C61" s="97">
        <v>55.005000000000003</v>
      </c>
      <c r="D61" s="63">
        <v>264.94900000000001</v>
      </c>
      <c r="E61" s="63">
        <v>14.197000000000003</v>
      </c>
      <c r="F61" s="63">
        <v>13.900999999999982</v>
      </c>
      <c r="G61" s="63">
        <v>0.12899999999999068</v>
      </c>
      <c r="H61" s="29">
        <v>-8.2160000000000082</v>
      </c>
      <c r="I61" s="260"/>
      <c r="K61" s="274"/>
      <c r="L61" s="124">
        <v>25.29</v>
      </c>
      <c r="M61" s="43">
        <v>0.107914</v>
      </c>
      <c r="N61" s="43">
        <v>0.10624</v>
      </c>
      <c r="O61" s="43">
        <v>9.9125000000000005E-2</v>
      </c>
      <c r="P61" s="43">
        <v>8.2734000000000002E-2</v>
      </c>
      <c r="Q61" s="43">
        <v>8.1359000000000001E-2</v>
      </c>
      <c r="R61" s="43">
        <v>4.7441999999999998E-2</v>
      </c>
      <c r="S61" s="43">
        <v>6.0090999999999999E-2</v>
      </c>
      <c r="T61" s="43">
        <v>5.3473E-2</v>
      </c>
      <c r="U61" s="43">
        <v>4.3645999999999997E-2</v>
      </c>
      <c r="V61" s="43">
        <v>0.138374</v>
      </c>
      <c r="W61" s="43">
        <v>0.173121</v>
      </c>
      <c r="X61" s="43">
        <v>4.3024E-2</v>
      </c>
      <c r="Y61" s="43">
        <v>6.1255999999999998E-2</v>
      </c>
      <c r="Z61" s="43">
        <v>0.15475</v>
      </c>
      <c r="AA61" s="43">
        <v>6.7127999999999993E-2</v>
      </c>
      <c r="AB61" s="47">
        <v>7.5289999999999996E-2</v>
      </c>
      <c r="AC61" s="100">
        <v>8.7185437500000004E-2</v>
      </c>
      <c r="AD61" s="118">
        <v>4.0059502716115913E-2</v>
      </c>
      <c r="AE61" s="275"/>
    </row>
    <row r="62" spans="2:31" x14ac:dyDescent="0.25">
      <c r="B62" s="257"/>
      <c r="C62" s="97">
        <v>56.005000000000003</v>
      </c>
      <c r="D62" s="63">
        <v>288.20400000000001</v>
      </c>
      <c r="E62" s="63">
        <v>4.4650000000000034</v>
      </c>
      <c r="F62" s="63">
        <v>10.021000000000015</v>
      </c>
      <c r="G62" s="63">
        <v>2.757000000000005</v>
      </c>
      <c r="H62" s="29">
        <v>10.950999999999993</v>
      </c>
      <c r="I62" s="260"/>
      <c r="K62" s="274"/>
      <c r="L62" s="124">
        <v>25.792000000000002</v>
      </c>
      <c r="M62" s="43">
        <v>0.110621</v>
      </c>
      <c r="N62" s="43">
        <v>0.106363</v>
      </c>
      <c r="O62" s="43">
        <v>9.9784999999999999E-2</v>
      </c>
      <c r="P62" s="43">
        <v>9.1674000000000005E-2</v>
      </c>
      <c r="Q62" s="43">
        <v>8.6170999999999998E-2</v>
      </c>
      <c r="R62" s="43">
        <v>5.4849000000000002E-2</v>
      </c>
      <c r="S62" s="43">
        <v>5.3767000000000002E-2</v>
      </c>
      <c r="T62" s="43">
        <v>5.0833999999999997E-2</v>
      </c>
      <c r="U62" s="43">
        <v>4.5569999999999999E-2</v>
      </c>
      <c r="V62" s="43">
        <v>0.13733500000000001</v>
      </c>
      <c r="W62" s="43">
        <v>0.17080300000000001</v>
      </c>
      <c r="X62" s="43">
        <v>4.8764000000000002E-2</v>
      </c>
      <c r="Y62" s="43">
        <v>6.2286000000000001E-2</v>
      </c>
      <c r="Z62" s="43">
        <v>0.149423</v>
      </c>
      <c r="AA62" s="43">
        <v>6.0469000000000002E-2</v>
      </c>
      <c r="AB62" s="47">
        <v>7.9585000000000003E-2</v>
      </c>
      <c r="AC62" s="100">
        <v>8.8018687500000026E-2</v>
      </c>
      <c r="AD62" s="118">
        <v>3.8772535598829441E-2</v>
      </c>
      <c r="AE62" s="275"/>
    </row>
    <row r="63" spans="2:31" x14ac:dyDescent="0.25">
      <c r="B63" s="257"/>
      <c r="C63" s="97">
        <v>57.006999999999998</v>
      </c>
      <c r="D63" s="63">
        <v>258.63900000000001</v>
      </c>
      <c r="E63" s="63">
        <v>-7.0620000000000118</v>
      </c>
      <c r="F63" s="63">
        <v>9.8489999999999895</v>
      </c>
      <c r="G63" s="63">
        <v>13.451999999999998</v>
      </c>
      <c r="H63" s="29">
        <v>17.003999999999991</v>
      </c>
      <c r="I63" s="260"/>
      <c r="K63" s="274"/>
      <c r="L63" s="124">
        <v>26.29</v>
      </c>
      <c r="M63" s="43">
        <v>0.112842</v>
      </c>
      <c r="N63" s="43">
        <v>0.106972</v>
      </c>
      <c r="O63" s="43">
        <v>0.101712</v>
      </c>
      <c r="P63" s="43">
        <v>8.6345000000000005E-2</v>
      </c>
      <c r="Q63" s="43">
        <v>8.5573999999999997E-2</v>
      </c>
      <c r="R63" s="43">
        <v>4.9478000000000001E-2</v>
      </c>
      <c r="S63" s="43">
        <v>5.3558000000000001E-2</v>
      </c>
      <c r="T63" s="43">
        <v>4.4533000000000003E-2</v>
      </c>
      <c r="U63" s="43">
        <v>4.4521999999999999E-2</v>
      </c>
      <c r="V63" s="43">
        <v>0.13837099999999999</v>
      </c>
      <c r="W63" s="43">
        <v>0.16817099999999999</v>
      </c>
      <c r="X63" s="43">
        <v>4.8513000000000001E-2</v>
      </c>
      <c r="Y63" s="43">
        <v>6.3288999999999998E-2</v>
      </c>
      <c r="Z63" s="43">
        <v>0.155553</v>
      </c>
      <c r="AA63" s="43">
        <v>6.9080000000000003E-2</v>
      </c>
      <c r="AB63" s="47">
        <v>7.0402000000000006E-2</v>
      </c>
      <c r="AC63" s="100">
        <v>8.7432187499999994E-2</v>
      </c>
      <c r="AD63" s="118">
        <v>3.9986669797519178E-2</v>
      </c>
      <c r="AE63" s="275"/>
    </row>
    <row r="64" spans="2:31" x14ac:dyDescent="0.25">
      <c r="B64" s="257"/>
      <c r="C64" s="97">
        <v>58.003999999999998</v>
      </c>
      <c r="D64" s="63">
        <v>293.755</v>
      </c>
      <c r="E64" s="63">
        <v>-7.0069999999999766</v>
      </c>
      <c r="F64" s="63">
        <v>21.385000000000019</v>
      </c>
      <c r="G64" s="63">
        <v>-7.2160000000000082</v>
      </c>
      <c r="H64" s="29">
        <v>7.953000000000003</v>
      </c>
      <c r="I64" s="260"/>
      <c r="K64" s="274"/>
      <c r="L64" s="124">
        <v>26.791</v>
      </c>
      <c r="M64" s="43">
        <v>0.109279</v>
      </c>
      <c r="N64" s="43">
        <v>0.11203</v>
      </c>
      <c r="O64" s="43">
        <v>9.8710000000000006E-2</v>
      </c>
      <c r="P64" s="43">
        <v>8.1305000000000002E-2</v>
      </c>
      <c r="Q64" s="43">
        <v>8.1547999999999995E-2</v>
      </c>
      <c r="R64" s="43">
        <v>4.7823999999999998E-2</v>
      </c>
      <c r="S64" s="43">
        <v>5.1353999999999997E-2</v>
      </c>
      <c r="T64" s="43">
        <v>4.6820000000000001E-2</v>
      </c>
      <c r="U64" s="43">
        <v>4.5844999999999997E-2</v>
      </c>
      <c r="V64" s="43">
        <v>0.13691300000000001</v>
      </c>
      <c r="W64" s="43">
        <v>0.175257</v>
      </c>
      <c r="X64" s="43">
        <v>4.4909999999999999E-2</v>
      </c>
      <c r="Y64" s="43">
        <v>6.6796999999999995E-2</v>
      </c>
      <c r="Z64" s="43">
        <v>0.16095100000000001</v>
      </c>
      <c r="AA64" s="43">
        <v>7.2336999999999999E-2</v>
      </c>
      <c r="AB64" s="47">
        <v>7.7289999999999998E-2</v>
      </c>
      <c r="AC64" s="100">
        <v>8.8073125000000016E-2</v>
      </c>
      <c r="AD64" s="118">
        <v>4.1356697424359191E-2</v>
      </c>
      <c r="AE64" s="275"/>
    </row>
    <row r="65" spans="2:31" x14ac:dyDescent="0.25">
      <c r="B65" s="257"/>
      <c r="C65" s="97">
        <v>59.006</v>
      </c>
      <c r="D65" s="63">
        <v>311.84899999999999</v>
      </c>
      <c r="E65" s="63">
        <v>-4.4239999999999782</v>
      </c>
      <c r="F65" s="63">
        <v>14.417000000000002</v>
      </c>
      <c r="G65" s="63">
        <v>10.228000000000009</v>
      </c>
      <c r="H65" s="29">
        <v>-9.1479999999999961</v>
      </c>
      <c r="I65" s="260"/>
      <c r="K65" s="274"/>
      <c r="L65" s="124">
        <v>27.292000000000002</v>
      </c>
      <c r="M65" s="43">
        <v>0.118154</v>
      </c>
      <c r="N65" s="43">
        <v>0.110526</v>
      </c>
      <c r="O65" s="43">
        <v>0.106865</v>
      </c>
      <c r="P65" s="43">
        <v>8.9442999999999995E-2</v>
      </c>
      <c r="Q65" s="43">
        <v>8.5386000000000004E-2</v>
      </c>
      <c r="R65" s="43">
        <v>5.4452E-2</v>
      </c>
      <c r="S65" s="43">
        <v>5.7819000000000002E-2</v>
      </c>
      <c r="T65" s="43">
        <v>4.0365999999999999E-2</v>
      </c>
      <c r="U65" s="43">
        <v>4.5096999999999998E-2</v>
      </c>
      <c r="V65" s="43">
        <v>0.12715699999999999</v>
      </c>
      <c r="W65" s="43">
        <v>0.17374999999999999</v>
      </c>
      <c r="X65" s="43">
        <v>4.5654E-2</v>
      </c>
      <c r="Y65" s="43">
        <v>6.5705E-2</v>
      </c>
      <c r="Z65" s="43">
        <v>0.15523200000000001</v>
      </c>
      <c r="AA65" s="43">
        <v>6.6533999999999996E-2</v>
      </c>
      <c r="AB65" s="47">
        <v>7.7237E-2</v>
      </c>
      <c r="AC65" s="100">
        <v>8.8711062500000007E-2</v>
      </c>
      <c r="AD65" s="118">
        <v>4.0160329989462215E-2</v>
      </c>
      <c r="AE65" s="275"/>
    </row>
    <row r="66" spans="2:31" x14ac:dyDescent="0.25">
      <c r="B66" s="257"/>
      <c r="C66" s="97">
        <v>60.003</v>
      </c>
      <c r="D66" s="63">
        <v>291.173</v>
      </c>
      <c r="E66" s="63">
        <v>2.6370000000000005</v>
      </c>
      <c r="F66" s="63">
        <v>6.853999999999985</v>
      </c>
      <c r="G66" s="63">
        <v>-11.058999999999997</v>
      </c>
      <c r="H66" s="29">
        <v>-5.6930000000000121</v>
      </c>
      <c r="I66" s="260"/>
      <c r="K66" s="274"/>
      <c r="L66" s="124">
        <v>27.792999999999999</v>
      </c>
      <c r="M66" s="43">
        <v>0.11525299999999999</v>
      </c>
      <c r="N66" s="43">
        <v>0.11808</v>
      </c>
      <c r="O66" s="43">
        <v>0.111486</v>
      </c>
      <c r="P66" s="43">
        <v>8.6871000000000004E-2</v>
      </c>
      <c r="Q66" s="43">
        <v>8.4421999999999997E-2</v>
      </c>
      <c r="R66" s="43">
        <v>5.1664000000000002E-2</v>
      </c>
      <c r="S66" s="43">
        <v>5.561E-2</v>
      </c>
      <c r="T66" s="43">
        <v>4.6672999999999999E-2</v>
      </c>
      <c r="U66" s="43">
        <v>4.9105000000000003E-2</v>
      </c>
      <c r="V66" s="43">
        <v>0.136597</v>
      </c>
      <c r="W66" s="43">
        <v>0.17845800000000001</v>
      </c>
      <c r="X66" s="43">
        <v>4.6998999999999999E-2</v>
      </c>
      <c r="Y66" s="43">
        <v>6.5272999999999998E-2</v>
      </c>
      <c r="Z66" s="43">
        <v>0.157613</v>
      </c>
      <c r="AA66" s="43">
        <v>6.9667000000000007E-2</v>
      </c>
      <c r="AB66" s="47">
        <v>8.4386000000000003E-2</v>
      </c>
      <c r="AC66" s="100">
        <v>9.1134812499999995E-2</v>
      </c>
      <c r="AD66" s="118">
        <v>4.1298243583666301E-2</v>
      </c>
      <c r="AE66" s="275"/>
    </row>
    <row r="67" spans="2:31" x14ac:dyDescent="0.25">
      <c r="B67" s="257"/>
      <c r="C67" s="97">
        <v>61.005000000000003</v>
      </c>
      <c r="D67" s="63">
        <v>246.946</v>
      </c>
      <c r="E67" s="63">
        <v>3.2819999999999823</v>
      </c>
      <c r="F67" s="63">
        <v>2.5519999999999925</v>
      </c>
      <c r="G67" s="63">
        <v>-11.516999999999996</v>
      </c>
      <c r="H67" s="29">
        <v>-3.842000000000013</v>
      </c>
      <c r="I67" s="260"/>
      <c r="K67" s="274"/>
      <c r="L67" s="124">
        <v>28.291</v>
      </c>
      <c r="M67" s="43">
        <v>0.114457</v>
      </c>
      <c r="N67" s="43">
        <v>0.117566</v>
      </c>
      <c r="O67" s="43">
        <v>0.117379</v>
      </c>
      <c r="P67" s="43">
        <v>9.5349000000000003E-2</v>
      </c>
      <c r="Q67" s="43">
        <v>8.5192000000000004E-2</v>
      </c>
      <c r="R67" s="43">
        <v>5.1374999999999997E-2</v>
      </c>
      <c r="S67" s="43">
        <v>5.6587999999999999E-2</v>
      </c>
      <c r="T67" s="43">
        <v>4.9647999999999998E-2</v>
      </c>
      <c r="U67" s="43">
        <v>4.9681000000000003E-2</v>
      </c>
      <c r="V67" s="43">
        <v>0.135245</v>
      </c>
      <c r="W67" s="43">
        <v>0.178201</v>
      </c>
      <c r="X67" s="43">
        <v>4.5971999999999999E-2</v>
      </c>
      <c r="Y67" s="43">
        <v>6.7311999999999997E-2</v>
      </c>
      <c r="Z67" s="43">
        <v>0.16063</v>
      </c>
      <c r="AA67" s="43">
        <v>7.0483000000000004E-2</v>
      </c>
      <c r="AB67" s="47">
        <v>7.5469999999999995E-2</v>
      </c>
      <c r="AC67" s="100">
        <v>9.1909249999999998E-2</v>
      </c>
      <c r="AD67" s="118">
        <v>4.1491822020730804E-2</v>
      </c>
      <c r="AE67" s="275"/>
    </row>
    <row r="68" spans="2:31" x14ac:dyDescent="0.25">
      <c r="B68" s="257"/>
      <c r="C68" s="97">
        <v>62.005000000000003</v>
      </c>
      <c r="D68" s="63">
        <v>312.58999999999997</v>
      </c>
      <c r="E68" s="63">
        <v>11.198999999999984</v>
      </c>
      <c r="F68" s="63">
        <v>10.015999999999991</v>
      </c>
      <c r="G68" s="63">
        <v>17.459000000000003</v>
      </c>
      <c r="H68" s="29">
        <v>5.0169999999999959</v>
      </c>
      <c r="I68" s="260"/>
      <c r="K68" s="274"/>
      <c r="L68" s="124">
        <v>28.792999999999999</v>
      </c>
      <c r="M68" s="43">
        <v>0.120028</v>
      </c>
      <c r="N68" s="43">
        <v>0.120028</v>
      </c>
      <c r="O68" s="43">
        <v>0.112731</v>
      </c>
      <c r="P68" s="43">
        <v>9.3422000000000005E-2</v>
      </c>
      <c r="Q68" s="43">
        <v>9.4157000000000005E-2</v>
      </c>
      <c r="R68" s="43">
        <v>5.0057999999999998E-2</v>
      </c>
      <c r="S68" s="43">
        <v>5.9246E-2</v>
      </c>
      <c r="T68" s="43">
        <v>4.5262999999999998E-2</v>
      </c>
      <c r="U68" s="43">
        <v>4.4778999999999999E-2</v>
      </c>
      <c r="V68" s="43">
        <v>0.13602300000000001</v>
      </c>
      <c r="W68" s="43">
        <v>0.18009</v>
      </c>
      <c r="X68" s="43">
        <v>4.2754E-2</v>
      </c>
      <c r="Y68" s="43">
        <v>6.3568E-2</v>
      </c>
      <c r="Z68" s="43">
        <v>0.15897900000000001</v>
      </c>
      <c r="AA68" s="43">
        <v>7.2341000000000003E-2</v>
      </c>
      <c r="AB68" s="47">
        <v>7.6486999999999999E-2</v>
      </c>
      <c r="AC68" s="100">
        <v>9.1872124999999999E-2</v>
      </c>
      <c r="AD68" s="118">
        <v>4.2660041084329331E-2</v>
      </c>
      <c r="AE68" s="275"/>
    </row>
    <row r="69" spans="2:31" x14ac:dyDescent="0.25">
      <c r="B69" s="257"/>
      <c r="C69" s="97">
        <v>63.006</v>
      </c>
      <c r="D69" s="63">
        <v>301.35199999999998</v>
      </c>
      <c r="E69" s="63">
        <v>23.62299999999999</v>
      </c>
      <c r="F69" s="63">
        <v>5.2299999999999898</v>
      </c>
      <c r="G69" s="63">
        <v>20.784999999999997</v>
      </c>
      <c r="H69" s="29">
        <v>9.4950000000000045</v>
      </c>
      <c r="I69" s="260"/>
      <c r="K69" s="274"/>
      <c r="L69" s="124">
        <v>29.291</v>
      </c>
      <c r="M69" s="43">
        <v>0.12030299999999999</v>
      </c>
      <c r="N69" s="43">
        <v>0.12181</v>
      </c>
      <c r="O69" s="43">
        <v>0.116365</v>
      </c>
      <c r="P69" s="43">
        <v>8.7812000000000001E-2</v>
      </c>
      <c r="Q69" s="43">
        <v>8.9577000000000004E-2</v>
      </c>
      <c r="R69" s="43">
        <v>5.6429E-2</v>
      </c>
      <c r="S69" s="43">
        <v>5.5056000000000001E-2</v>
      </c>
      <c r="T69" s="43">
        <v>4.8519E-2</v>
      </c>
      <c r="U69" s="43">
        <v>4.5748999999999998E-2</v>
      </c>
      <c r="V69" s="43">
        <v>0.143174</v>
      </c>
      <c r="W69" s="43">
        <v>0.181648</v>
      </c>
      <c r="X69" s="43">
        <v>4.5387999999999998E-2</v>
      </c>
      <c r="Y69" s="43">
        <v>6.6806000000000004E-2</v>
      </c>
      <c r="Z69" s="43">
        <v>0.170956</v>
      </c>
      <c r="AA69" s="43">
        <v>6.3751000000000002E-2</v>
      </c>
      <c r="AB69" s="47">
        <v>8.0224000000000004E-2</v>
      </c>
      <c r="AC69" s="100">
        <v>9.3347937499999992E-2</v>
      </c>
      <c r="AD69" s="118">
        <v>4.4400663997240332E-2</v>
      </c>
      <c r="AE69" s="275"/>
    </row>
    <row r="70" spans="2:31" x14ac:dyDescent="0.25">
      <c r="B70" s="257"/>
      <c r="C70" s="97">
        <v>64.004000000000005</v>
      </c>
      <c r="D70" s="63">
        <v>345.10300000000001</v>
      </c>
      <c r="E70" s="63">
        <v>-4.0409999999999968</v>
      </c>
      <c r="F70" s="63">
        <v>24.671999999999997</v>
      </c>
      <c r="G70" s="63">
        <v>16.335000000000008</v>
      </c>
      <c r="H70" s="29">
        <v>-32.195999999999998</v>
      </c>
      <c r="I70" s="260"/>
      <c r="K70" s="274"/>
      <c r="L70" s="124">
        <v>29.792000000000002</v>
      </c>
      <c r="M70" s="43">
        <v>0.113931</v>
      </c>
      <c r="N70" s="43">
        <v>0.12744800000000001</v>
      </c>
      <c r="O70" s="43">
        <v>0.109918</v>
      </c>
      <c r="P70" s="43">
        <v>8.9973999999999998E-2</v>
      </c>
      <c r="Q70" s="43">
        <v>8.7361999999999995E-2</v>
      </c>
      <c r="R70" s="43">
        <v>5.0807999999999999E-2</v>
      </c>
      <c r="S70" s="43">
        <v>6.1019999999999998E-2</v>
      </c>
      <c r="T70" s="43">
        <v>4.8828000000000003E-2</v>
      </c>
      <c r="U70" s="43">
        <v>4.3989E-2</v>
      </c>
      <c r="V70" s="43">
        <v>0.14680399999999999</v>
      </c>
      <c r="W70" s="43">
        <v>0.19048100000000001</v>
      </c>
      <c r="X70" s="43">
        <v>4.5425E-2</v>
      </c>
      <c r="Y70" s="43">
        <v>6.3736000000000001E-2</v>
      </c>
      <c r="Z70" s="43">
        <v>0.16486100000000001</v>
      </c>
      <c r="AA70" s="43">
        <v>6.1051000000000001E-2</v>
      </c>
      <c r="AB70" s="47">
        <v>7.9799999999999996E-2</v>
      </c>
      <c r="AC70" s="100">
        <v>9.2839749999999999E-2</v>
      </c>
      <c r="AD70" s="118">
        <v>4.5448734501633843E-2</v>
      </c>
      <c r="AE70" s="275"/>
    </row>
    <row r="71" spans="2:31" x14ac:dyDescent="0.25">
      <c r="B71" s="257"/>
      <c r="C71" s="97">
        <v>65.004999999999995</v>
      </c>
      <c r="D71" s="63">
        <v>310.14</v>
      </c>
      <c r="E71" s="63">
        <v>15.187000000000012</v>
      </c>
      <c r="F71" s="63">
        <v>13.588999999999999</v>
      </c>
      <c r="G71" s="63">
        <v>18.587999999999994</v>
      </c>
      <c r="H71" s="29">
        <v>-7.6339999999999861</v>
      </c>
      <c r="I71" s="260"/>
      <c r="K71" s="274"/>
      <c r="L71" s="124">
        <v>30.29</v>
      </c>
      <c r="M71" s="43">
        <v>0.120755</v>
      </c>
      <c r="N71" s="43">
        <v>0.13097800000000001</v>
      </c>
      <c r="O71" s="43">
        <v>0.112468</v>
      </c>
      <c r="P71" s="43">
        <v>9.2873999999999998E-2</v>
      </c>
      <c r="Q71" s="43">
        <v>8.3442000000000002E-2</v>
      </c>
      <c r="R71" s="43">
        <v>5.0374000000000002E-2</v>
      </c>
      <c r="S71" s="43">
        <v>6.7213999999999996E-2</v>
      </c>
      <c r="T71" s="43">
        <v>4.9876999999999998E-2</v>
      </c>
      <c r="U71" s="43">
        <v>4.5642000000000002E-2</v>
      </c>
      <c r="V71" s="43">
        <v>0.143955</v>
      </c>
      <c r="W71" s="43">
        <v>0.18646099999999999</v>
      </c>
      <c r="X71" s="43">
        <v>4.7738000000000003E-2</v>
      </c>
      <c r="Y71" s="43">
        <v>6.9622000000000003E-2</v>
      </c>
      <c r="Z71" s="43">
        <v>0.166245</v>
      </c>
      <c r="AA71" s="43">
        <v>6.9847999999999993E-2</v>
      </c>
      <c r="AB71" s="47">
        <v>7.4595999999999996E-2</v>
      </c>
      <c r="AC71" s="100">
        <v>9.4505562500000001E-2</v>
      </c>
      <c r="AD71" s="118">
        <v>4.4269737339735438E-2</v>
      </c>
      <c r="AE71" s="275"/>
    </row>
    <row r="72" spans="2:31" x14ac:dyDescent="0.25">
      <c r="B72" s="257"/>
      <c r="C72" s="97">
        <v>66.004999999999995</v>
      </c>
      <c r="D72" s="63">
        <v>249.47499999999997</v>
      </c>
      <c r="E72" s="63">
        <v>-1.3130000000000166</v>
      </c>
      <c r="F72" s="63">
        <v>12.531999999999982</v>
      </c>
      <c r="G72" s="63">
        <v>-2.9629999999999939</v>
      </c>
      <c r="H72" s="29">
        <v>11.472000000000008</v>
      </c>
      <c r="I72" s="260"/>
      <c r="K72" s="274"/>
      <c r="L72" s="124">
        <v>30.792000000000002</v>
      </c>
      <c r="M72" s="43">
        <v>0.116996</v>
      </c>
      <c r="N72" s="43">
        <v>0.12731700000000001</v>
      </c>
      <c r="O72" s="43">
        <v>0.114525</v>
      </c>
      <c r="P72" s="43">
        <v>8.7787000000000004E-2</v>
      </c>
      <c r="Q72" s="43">
        <v>9.3938999999999995E-2</v>
      </c>
      <c r="R72" s="43">
        <v>5.7083000000000002E-2</v>
      </c>
      <c r="S72" s="43">
        <v>6.6938999999999999E-2</v>
      </c>
      <c r="T72" s="43">
        <v>4.4807E-2</v>
      </c>
      <c r="U72" s="43">
        <v>4.6630999999999999E-2</v>
      </c>
      <c r="V72" s="43">
        <v>0.14849899999999999</v>
      </c>
      <c r="W72" s="43">
        <v>0.19583500000000001</v>
      </c>
      <c r="X72" s="43">
        <v>4.7197999999999997E-2</v>
      </c>
      <c r="Y72" s="43">
        <v>6.9967000000000001E-2</v>
      </c>
      <c r="Z72" s="43">
        <v>0.16042200000000001</v>
      </c>
      <c r="AA72" s="43">
        <v>6.5353999999999995E-2</v>
      </c>
      <c r="AB72" s="47">
        <v>8.0776000000000001E-2</v>
      </c>
      <c r="AC72" s="100">
        <v>9.525468749999999E-2</v>
      </c>
      <c r="AD72" s="118">
        <v>4.4980245651795168E-2</v>
      </c>
      <c r="AE72" s="275"/>
    </row>
    <row r="73" spans="2:31" x14ac:dyDescent="0.25">
      <c r="B73" s="257"/>
      <c r="C73" s="97">
        <v>67.006</v>
      </c>
      <c r="D73" s="63">
        <v>311.45299999999997</v>
      </c>
      <c r="E73" s="63">
        <v>7.0089999999999861</v>
      </c>
      <c r="F73" s="63">
        <v>8.5939999999999941</v>
      </c>
      <c r="G73" s="63">
        <v>-2.6229999999999905</v>
      </c>
      <c r="H73" s="29">
        <v>10.834000000000003</v>
      </c>
      <c r="I73" s="260"/>
      <c r="K73" s="274"/>
      <c r="L73" s="124">
        <v>31.292000000000002</v>
      </c>
      <c r="M73" s="43">
        <v>0.116096</v>
      </c>
      <c r="N73" s="43">
        <v>0.12942699999999999</v>
      </c>
      <c r="O73" s="43">
        <v>0.117339</v>
      </c>
      <c r="P73" s="43">
        <v>9.6297999999999995E-2</v>
      </c>
      <c r="Q73" s="43">
        <v>9.2411999999999994E-2</v>
      </c>
      <c r="R73" s="43">
        <v>5.3920999999999997E-2</v>
      </c>
      <c r="S73" s="43">
        <v>6.4474000000000004E-2</v>
      </c>
      <c r="T73" s="43">
        <v>5.1658999999999997E-2</v>
      </c>
      <c r="U73" s="43">
        <v>4.3653999999999998E-2</v>
      </c>
      <c r="V73" s="43">
        <v>0.14893200000000001</v>
      </c>
      <c r="W73" s="43">
        <v>0.19</v>
      </c>
      <c r="X73" s="43">
        <v>4.4568000000000003E-2</v>
      </c>
      <c r="Y73" s="43">
        <v>6.4928E-2</v>
      </c>
      <c r="Z73" s="43">
        <v>0.15571299999999999</v>
      </c>
      <c r="AA73" s="43">
        <v>6.9908999999999999E-2</v>
      </c>
      <c r="AB73" s="47">
        <v>8.9770000000000003E-2</v>
      </c>
      <c r="AC73" s="100">
        <v>9.5568749999999994E-2</v>
      </c>
      <c r="AD73" s="118">
        <v>4.3962881529005071E-2</v>
      </c>
      <c r="AE73" s="275"/>
    </row>
    <row r="74" spans="2:31" x14ac:dyDescent="0.25">
      <c r="B74" s="257"/>
      <c r="C74" s="97">
        <v>68.004000000000005</v>
      </c>
      <c r="D74" s="63">
        <v>283.173</v>
      </c>
      <c r="E74" s="63">
        <v>-14.187999999999988</v>
      </c>
      <c r="F74" s="63">
        <v>4.5099999999999909</v>
      </c>
      <c r="G74" s="63">
        <v>7.5670000000000073</v>
      </c>
      <c r="H74" s="29">
        <v>11.491000000000014</v>
      </c>
      <c r="I74" s="260"/>
      <c r="K74" s="274"/>
      <c r="L74" s="124">
        <v>31.791</v>
      </c>
      <c r="M74" s="43">
        <v>0.118959</v>
      </c>
      <c r="N74" s="43">
        <v>0.120713</v>
      </c>
      <c r="O74" s="43">
        <v>0.116408</v>
      </c>
      <c r="P74" s="43">
        <v>9.8073999999999995E-2</v>
      </c>
      <c r="Q74" s="43">
        <v>8.9135000000000006E-2</v>
      </c>
      <c r="R74" s="43">
        <v>5.1067000000000001E-2</v>
      </c>
      <c r="S74" s="43">
        <v>6.0761000000000003E-2</v>
      </c>
      <c r="T74" s="43">
        <v>4.6996000000000003E-2</v>
      </c>
      <c r="U74" s="43">
        <v>4.4891E-2</v>
      </c>
      <c r="V74" s="43">
        <v>0.13908400000000001</v>
      </c>
      <c r="W74" s="43">
        <v>0.18715000000000001</v>
      </c>
      <c r="X74" s="43">
        <v>4.5114000000000001E-2</v>
      </c>
      <c r="Y74" s="43">
        <v>6.9339999999999999E-2</v>
      </c>
      <c r="Z74" s="43">
        <v>0.16354199999999999</v>
      </c>
      <c r="AA74" s="43">
        <v>7.0544999999999997E-2</v>
      </c>
      <c r="AB74" s="47">
        <v>7.6730000000000007E-2</v>
      </c>
      <c r="AC74" s="100">
        <v>9.3656812500000006E-2</v>
      </c>
      <c r="AD74" s="118">
        <v>4.3846782565685499E-2</v>
      </c>
      <c r="AE74" s="275"/>
    </row>
    <row r="75" spans="2:31" x14ac:dyDescent="0.25">
      <c r="B75" s="257"/>
      <c r="C75" s="97">
        <v>69.004999999999995</v>
      </c>
      <c r="D75" s="63">
        <v>296.88900000000001</v>
      </c>
      <c r="E75" s="63">
        <v>14.027999999999992</v>
      </c>
      <c r="F75" s="63">
        <v>14.687999999999988</v>
      </c>
      <c r="G75" s="63">
        <v>18.437999999999988</v>
      </c>
      <c r="H75" s="29">
        <v>8.7179999999999893</v>
      </c>
      <c r="I75" s="260"/>
      <c r="K75" s="274"/>
      <c r="L75" s="124">
        <v>32.290999999999997</v>
      </c>
      <c r="M75" s="43">
        <v>0.1222</v>
      </c>
      <c r="N75" s="43">
        <v>0.12844</v>
      </c>
      <c r="O75" s="43">
        <v>0.1222</v>
      </c>
      <c r="P75" s="43">
        <v>9.3536999999999995E-2</v>
      </c>
      <c r="Q75" s="43">
        <v>9.4533000000000006E-2</v>
      </c>
      <c r="R75" s="43">
        <v>5.0902999999999997E-2</v>
      </c>
      <c r="S75" s="43">
        <v>6.4251000000000003E-2</v>
      </c>
      <c r="T75" s="43">
        <v>5.1838000000000002E-2</v>
      </c>
      <c r="U75" s="43">
        <v>4.5969000000000003E-2</v>
      </c>
      <c r="V75" s="43">
        <v>0.14537</v>
      </c>
      <c r="W75" s="43">
        <v>0.19254199999999999</v>
      </c>
      <c r="X75" s="43">
        <v>4.6625E-2</v>
      </c>
      <c r="Y75" s="43">
        <v>7.2453000000000004E-2</v>
      </c>
      <c r="Z75" s="43">
        <v>0.16758600000000001</v>
      </c>
      <c r="AA75" s="43">
        <v>6.3159000000000007E-2</v>
      </c>
      <c r="AB75" s="47">
        <v>7.6374999999999998E-2</v>
      </c>
      <c r="AC75" s="100">
        <v>9.6123812500000003E-2</v>
      </c>
      <c r="AD75" s="118">
        <v>4.5655713187900522E-2</v>
      </c>
      <c r="AE75" s="275"/>
    </row>
    <row r="76" spans="2:31" x14ac:dyDescent="0.25">
      <c r="B76" s="257"/>
      <c r="C76" s="97">
        <v>70.003</v>
      </c>
      <c r="D76" s="63">
        <v>321.10800000000006</v>
      </c>
      <c r="E76" s="63">
        <v>-18.893999999999977</v>
      </c>
      <c r="F76" s="63">
        <v>22.572999999999979</v>
      </c>
      <c r="G76" s="63">
        <v>-8.2940000000000111</v>
      </c>
      <c r="H76" s="29">
        <v>-6.2090000000000032</v>
      </c>
      <c r="I76" s="260"/>
      <c r="K76" s="274"/>
      <c r="L76" s="124">
        <v>32.792999999999999</v>
      </c>
      <c r="M76" s="43">
        <v>0.12601999999999999</v>
      </c>
      <c r="N76" s="43">
        <v>0.12953100000000001</v>
      </c>
      <c r="O76" s="43">
        <v>0.12585199999999999</v>
      </c>
      <c r="P76" s="43">
        <v>9.5723000000000003E-2</v>
      </c>
      <c r="Q76" s="43">
        <v>9.1853000000000004E-2</v>
      </c>
      <c r="R76" s="43">
        <v>6.0840999999999999E-2</v>
      </c>
      <c r="S76" s="43">
        <v>6.1196E-2</v>
      </c>
      <c r="T76" s="43">
        <v>5.5319E-2</v>
      </c>
      <c r="U76" s="43">
        <v>4.4153999999999999E-2</v>
      </c>
      <c r="V76" s="43">
        <v>0.147145</v>
      </c>
      <c r="W76" s="43">
        <v>0.19204299999999999</v>
      </c>
      <c r="X76" s="43">
        <v>4.4961000000000001E-2</v>
      </c>
      <c r="Y76" s="43">
        <v>6.9450999999999999E-2</v>
      </c>
      <c r="Z76" s="43">
        <v>0.16608899999999999</v>
      </c>
      <c r="AA76" s="43">
        <v>6.8044999999999994E-2</v>
      </c>
      <c r="AB76" s="47">
        <v>7.3346999999999996E-2</v>
      </c>
      <c r="AC76" s="100">
        <v>9.6973124999999993E-2</v>
      </c>
      <c r="AD76" s="118">
        <v>4.5509137816303821E-2</v>
      </c>
      <c r="AE76" s="275"/>
    </row>
    <row r="77" spans="2:31" x14ac:dyDescent="0.25">
      <c r="B77" s="257"/>
      <c r="C77" s="97">
        <v>71.004000000000005</v>
      </c>
      <c r="D77" s="63">
        <v>309.44400000000002</v>
      </c>
      <c r="E77" s="63">
        <v>20.763999999999982</v>
      </c>
      <c r="F77" s="63">
        <v>3.2810000000000059</v>
      </c>
      <c r="G77" s="63">
        <v>21.173000000000002</v>
      </c>
      <c r="H77" s="29">
        <v>3.1470000000000198</v>
      </c>
      <c r="I77" s="260"/>
      <c r="K77" s="274"/>
      <c r="L77" s="124">
        <v>33.290999999999997</v>
      </c>
      <c r="M77" s="43">
        <v>0.13098599999999999</v>
      </c>
      <c r="N77" s="43">
        <v>0.13334799999999999</v>
      </c>
      <c r="O77" s="43">
        <v>0.115172</v>
      </c>
      <c r="P77" s="43">
        <v>0.100451</v>
      </c>
      <c r="Q77" s="43">
        <v>9.0511999999999995E-2</v>
      </c>
      <c r="R77" s="43">
        <v>5.1237999999999999E-2</v>
      </c>
      <c r="S77" s="43">
        <v>5.8389000000000003E-2</v>
      </c>
      <c r="T77" s="43">
        <v>4.9792000000000003E-2</v>
      </c>
      <c r="U77" s="43">
        <v>4.6640000000000001E-2</v>
      </c>
      <c r="V77" s="43">
        <v>0.15024000000000001</v>
      </c>
      <c r="W77" s="43">
        <v>0.197161</v>
      </c>
      <c r="X77" s="43">
        <v>4.6559999999999997E-2</v>
      </c>
      <c r="Y77" s="43">
        <v>7.1471999999999994E-2</v>
      </c>
      <c r="Z77" s="43">
        <v>0.17280799999999999</v>
      </c>
      <c r="AA77" s="43">
        <v>7.1953000000000003E-2</v>
      </c>
      <c r="AB77" s="47">
        <v>7.6024999999999995E-2</v>
      </c>
      <c r="AC77" s="100">
        <v>9.7671687500000007E-2</v>
      </c>
      <c r="AD77" s="118">
        <v>4.7665276135035274E-2</v>
      </c>
      <c r="AE77" s="275"/>
    </row>
    <row r="78" spans="2:31" x14ac:dyDescent="0.25">
      <c r="B78" s="257"/>
      <c r="C78" s="97">
        <v>72.004999999999995</v>
      </c>
      <c r="D78" s="63">
        <v>302.548</v>
      </c>
      <c r="E78" s="63">
        <v>-12.722999999999985</v>
      </c>
      <c r="F78" s="63">
        <v>14.056999999999988</v>
      </c>
      <c r="G78" s="63">
        <v>-5.0430000000000064</v>
      </c>
      <c r="H78" s="29">
        <v>-5.6639999999999873</v>
      </c>
      <c r="I78" s="260"/>
      <c r="K78" s="274"/>
      <c r="L78" s="124">
        <v>33.792000000000002</v>
      </c>
      <c r="M78" s="43">
        <v>0.126161</v>
      </c>
      <c r="N78" s="43">
        <v>0.12998699999999999</v>
      </c>
      <c r="O78" s="43">
        <v>0.12010899999999999</v>
      </c>
      <c r="P78" s="43">
        <v>9.7611000000000003E-2</v>
      </c>
      <c r="Q78" s="43">
        <v>8.9825000000000002E-2</v>
      </c>
      <c r="R78" s="43">
        <v>5.6855000000000003E-2</v>
      </c>
      <c r="S78" s="43">
        <v>5.7452999999999997E-2</v>
      </c>
      <c r="T78" s="43">
        <v>5.1686000000000003E-2</v>
      </c>
      <c r="U78" s="43">
        <v>4.4198000000000001E-2</v>
      </c>
      <c r="V78" s="43">
        <v>0.158918</v>
      </c>
      <c r="W78" s="43">
        <v>0.19559299999999999</v>
      </c>
      <c r="X78" s="43">
        <v>4.9471000000000001E-2</v>
      </c>
      <c r="Y78" s="43">
        <v>6.7407999999999996E-2</v>
      </c>
      <c r="Z78" s="43">
        <v>0.171593</v>
      </c>
      <c r="AA78" s="43">
        <v>6.5599000000000005E-2</v>
      </c>
      <c r="AB78" s="47">
        <v>8.6281999999999998E-2</v>
      </c>
      <c r="AC78" s="100">
        <v>9.8046812499999997E-2</v>
      </c>
      <c r="AD78" s="118">
        <v>4.752401045116561E-2</v>
      </c>
      <c r="AE78" s="275"/>
    </row>
    <row r="79" spans="2:31" x14ac:dyDescent="0.25">
      <c r="B79" s="257"/>
      <c r="C79" s="97">
        <v>73.006</v>
      </c>
      <c r="D79" s="63">
        <v>298.75199999999995</v>
      </c>
      <c r="E79" s="63">
        <v>-19.718000000000018</v>
      </c>
      <c r="F79" s="63">
        <v>2.1200000000000045</v>
      </c>
      <c r="G79" s="63">
        <v>-0.47800000000000864</v>
      </c>
      <c r="H79" s="29">
        <v>22.489000000000004</v>
      </c>
      <c r="I79" s="260"/>
      <c r="K79" s="274"/>
      <c r="L79" s="124">
        <v>34.29</v>
      </c>
      <c r="M79" s="43">
        <v>0.129555</v>
      </c>
      <c r="N79" s="43">
        <v>0.13724</v>
      </c>
      <c r="O79" s="43">
        <v>0.11365699999999999</v>
      </c>
      <c r="P79" s="43">
        <v>9.8952999999999999E-2</v>
      </c>
      <c r="Q79" s="43">
        <v>9.5493999999999996E-2</v>
      </c>
      <c r="R79" s="43">
        <v>5.4674E-2</v>
      </c>
      <c r="S79" s="43">
        <v>6.5600000000000006E-2</v>
      </c>
      <c r="T79" s="43">
        <v>5.8280999999999999E-2</v>
      </c>
      <c r="U79" s="43">
        <v>4.9905999999999999E-2</v>
      </c>
      <c r="V79" s="43">
        <v>0.157946</v>
      </c>
      <c r="W79" s="43">
        <v>0.20021900000000001</v>
      </c>
      <c r="X79" s="43">
        <v>4.8182000000000003E-2</v>
      </c>
      <c r="Y79" s="43">
        <v>6.7521999999999999E-2</v>
      </c>
      <c r="Z79" s="43">
        <v>0.16309499999999999</v>
      </c>
      <c r="AA79" s="43">
        <v>7.4237999999999998E-2</v>
      </c>
      <c r="AB79" s="47">
        <v>7.9329999999999998E-2</v>
      </c>
      <c r="AC79" s="100">
        <v>9.9618250000000005E-2</v>
      </c>
      <c r="AD79" s="118">
        <v>4.6308392988024701E-2</v>
      </c>
      <c r="AE79" s="275"/>
    </row>
    <row r="80" spans="2:31" x14ac:dyDescent="0.25">
      <c r="B80" s="257"/>
      <c r="C80" s="97">
        <v>74.004000000000005</v>
      </c>
      <c r="D80" s="63">
        <v>317</v>
      </c>
      <c r="E80" s="63">
        <v>-15.00800000000001</v>
      </c>
      <c r="F80" s="63">
        <v>11.65100000000001</v>
      </c>
      <c r="G80" s="63">
        <v>20.413000000000011</v>
      </c>
      <c r="H80" s="29">
        <v>3.6610000000000014</v>
      </c>
      <c r="I80" s="260"/>
      <c r="K80" s="274"/>
      <c r="L80" s="124">
        <v>34.792000000000002</v>
      </c>
      <c r="M80" s="43">
        <v>0.130662</v>
      </c>
      <c r="N80" s="43">
        <v>0.13697899999999999</v>
      </c>
      <c r="O80" s="43">
        <v>0.11677800000000001</v>
      </c>
      <c r="P80" s="43">
        <v>0.102604</v>
      </c>
      <c r="Q80" s="43">
        <v>9.3096999999999999E-2</v>
      </c>
      <c r="R80" s="43">
        <v>5.8714000000000002E-2</v>
      </c>
      <c r="S80" s="43">
        <v>6.6811999999999996E-2</v>
      </c>
      <c r="T80" s="43">
        <v>5.1846000000000003E-2</v>
      </c>
      <c r="U80" s="43">
        <v>4.6593999999999997E-2</v>
      </c>
      <c r="V80" s="43">
        <v>0.15112200000000001</v>
      </c>
      <c r="W80" s="43">
        <v>0.20114099999999999</v>
      </c>
      <c r="X80" s="43">
        <v>4.9584999999999997E-2</v>
      </c>
      <c r="Y80" s="43">
        <v>7.2002999999999998E-2</v>
      </c>
      <c r="Z80" s="43">
        <v>0.176985</v>
      </c>
      <c r="AA80" s="43">
        <v>6.3509999999999997E-2</v>
      </c>
      <c r="AB80" s="47">
        <v>8.0420000000000005E-2</v>
      </c>
      <c r="AC80" s="100">
        <v>9.9928249999999996E-2</v>
      </c>
      <c r="AD80" s="118">
        <v>4.7909980338825743E-2</v>
      </c>
      <c r="AE80" s="275"/>
    </row>
    <row r="81" spans="2:31" x14ac:dyDescent="0.25">
      <c r="B81" s="257"/>
      <c r="C81" s="97">
        <v>75.004999999999995</v>
      </c>
      <c r="D81" s="63">
        <v>294.32000000000005</v>
      </c>
      <c r="E81" s="63">
        <v>-14.182000000000016</v>
      </c>
      <c r="F81" s="63">
        <v>2.7239999999999895</v>
      </c>
      <c r="G81" s="63">
        <v>8.3410000000000082</v>
      </c>
      <c r="H81" s="29">
        <v>4.4840000000000089</v>
      </c>
      <c r="I81" s="260"/>
      <c r="K81" s="274"/>
      <c r="L81" s="124">
        <v>35.29</v>
      </c>
      <c r="M81" s="43">
        <v>0.13488700000000001</v>
      </c>
      <c r="N81" s="43">
        <v>0.135683</v>
      </c>
      <c r="O81" s="43">
        <v>0.12726299999999999</v>
      </c>
      <c r="P81" s="43">
        <v>9.4127000000000002E-2</v>
      </c>
      <c r="Q81" s="43">
        <v>9.5734E-2</v>
      </c>
      <c r="R81" s="43">
        <v>5.5427999999999998E-2</v>
      </c>
      <c r="S81" s="43">
        <v>6.5671999999999994E-2</v>
      </c>
      <c r="T81" s="43">
        <v>4.7737000000000002E-2</v>
      </c>
      <c r="U81" s="43">
        <v>4.5367999999999999E-2</v>
      </c>
      <c r="V81" s="43">
        <v>0.155357</v>
      </c>
      <c r="W81" s="43">
        <v>0.19648699999999999</v>
      </c>
      <c r="X81" s="43">
        <v>5.0842999999999999E-2</v>
      </c>
      <c r="Y81" s="43">
        <v>6.9033999999999998E-2</v>
      </c>
      <c r="Z81" s="43">
        <v>0.17435600000000001</v>
      </c>
      <c r="AA81" s="43">
        <v>7.5239E-2</v>
      </c>
      <c r="AB81" s="47">
        <v>7.3985999999999996E-2</v>
      </c>
      <c r="AC81" s="100">
        <v>9.9825062500000006E-2</v>
      </c>
      <c r="AD81" s="118">
        <v>4.8121440473685925E-2</v>
      </c>
      <c r="AE81" s="275"/>
    </row>
    <row r="82" spans="2:31" x14ac:dyDescent="0.25">
      <c r="B82" s="257"/>
      <c r="C82" s="97">
        <v>76.004999999999995</v>
      </c>
      <c r="D82" s="63">
        <v>299.35199999999998</v>
      </c>
      <c r="E82" s="63">
        <v>6.1580000000000155</v>
      </c>
      <c r="F82" s="63">
        <v>1.4840000000000089</v>
      </c>
      <c r="G82" s="63">
        <v>-10.769000000000005</v>
      </c>
      <c r="H82" s="29">
        <v>-15.456000000000017</v>
      </c>
      <c r="I82" s="260"/>
      <c r="K82" s="274"/>
      <c r="L82" s="124">
        <v>35.790999999999997</v>
      </c>
      <c r="M82" s="43">
        <v>0.131525</v>
      </c>
      <c r="N82" s="43">
        <v>0.13822499999999999</v>
      </c>
      <c r="O82" s="43">
        <v>0.12698499999999999</v>
      </c>
      <c r="P82" s="43">
        <v>0.10352</v>
      </c>
      <c r="Q82" s="43">
        <v>9.4061000000000006E-2</v>
      </c>
      <c r="R82" s="43">
        <v>6.2648999999999996E-2</v>
      </c>
      <c r="S82" s="43">
        <v>6.4165E-2</v>
      </c>
      <c r="T82" s="43">
        <v>4.8545999999999999E-2</v>
      </c>
      <c r="U82" s="43">
        <v>4.8238000000000003E-2</v>
      </c>
      <c r="V82" s="43">
        <v>0.158134</v>
      </c>
      <c r="W82" s="43">
        <v>0.20414299999999999</v>
      </c>
      <c r="X82" s="43">
        <v>4.8548000000000001E-2</v>
      </c>
      <c r="Y82" s="43">
        <v>6.7490999999999995E-2</v>
      </c>
      <c r="Z82" s="43">
        <v>0.16895099999999999</v>
      </c>
      <c r="AA82" s="43">
        <v>7.2516999999999998E-2</v>
      </c>
      <c r="AB82" s="47">
        <v>8.1335000000000005E-2</v>
      </c>
      <c r="AC82" s="100">
        <v>0.10118956249999998</v>
      </c>
      <c r="AD82" s="118">
        <v>4.8305733644456415E-2</v>
      </c>
      <c r="AE82" s="275"/>
    </row>
    <row r="83" spans="2:31" x14ac:dyDescent="0.25">
      <c r="B83" s="257"/>
      <c r="C83" s="97">
        <v>77.006</v>
      </c>
      <c r="D83" s="63">
        <v>304.92899999999997</v>
      </c>
      <c r="E83" s="63">
        <v>19.359999999999985</v>
      </c>
      <c r="F83" s="63">
        <v>3.5370000000000061</v>
      </c>
      <c r="G83" s="63">
        <v>-6.796999999999997</v>
      </c>
      <c r="H83" s="29">
        <v>-14.248999999999995</v>
      </c>
      <c r="I83" s="260"/>
      <c r="K83" s="274"/>
      <c r="L83" s="124">
        <v>36.292000000000002</v>
      </c>
      <c r="M83" s="43">
        <v>0.13014500000000001</v>
      </c>
      <c r="N83" s="43">
        <v>0.13137199999999999</v>
      </c>
      <c r="O83" s="43">
        <v>0.126022</v>
      </c>
      <c r="P83" s="43">
        <v>9.8699999999999996E-2</v>
      </c>
      <c r="Q83" s="43">
        <v>9.8766000000000007E-2</v>
      </c>
      <c r="R83" s="43">
        <v>5.8248000000000001E-2</v>
      </c>
      <c r="S83" s="43">
        <v>6.3368999999999995E-2</v>
      </c>
      <c r="T83" s="43">
        <v>5.1213000000000002E-2</v>
      </c>
      <c r="U83" s="43">
        <v>5.3065000000000001E-2</v>
      </c>
      <c r="V83" s="43">
        <v>0.158967</v>
      </c>
      <c r="W83" s="43">
        <v>0.19766900000000001</v>
      </c>
      <c r="X83" s="43">
        <v>5.0094E-2</v>
      </c>
      <c r="Y83" s="43">
        <v>6.9431999999999994E-2</v>
      </c>
      <c r="Z83" s="43">
        <v>0.16895099999999999</v>
      </c>
      <c r="AA83" s="43">
        <v>6.9912000000000002E-2</v>
      </c>
      <c r="AB83" s="47">
        <v>8.1854999999999997E-2</v>
      </c>
      <c r="AC83" s="100">
        <v>0.10048625</v>
      </c>
      <c r="AD83" s="118">
        <v>4.66674363005583E-2</v>
      </c>
      <c r="AE83" s="275"/>
    </row>
    <row r="84" spans="2:31" x14ac:dyDescent="0.25">
      <c r="B84" s="257"/>
      <c r="C84" s="97">
        <v>78.004000000000005</v>
      </c>
      <c r="D84" s="63">
        <v>341.18799999999999</v>
      </c>
      <c r="E84" s="63">
        <v>3.6640000000000157</v>
      </c>
      <c r="F84" s="63">
        <v>17.671999999999997</v>
      </c>
      <c r="G84" s="63">
        <v>-23.929000000000002</v>
      </c>
      <c r="H84" s="29">
        <v>-11.443999999999988</v>
      </c>
      <c r="I84" s="260"/>
      <c r="K84" s="274"/>
      <c r="L84" s="124">
        <v>36.792999999999999</v>
      </c>
      <c r="M84" s="43">
        <v>0.138796</v>
      </c>
      <c r="N84" s="43">
        <v>0.13697599999999999</v>
      </c>
      <c r="O84" s="43">
        <v>0.124941</v>
      </c>
      <c r="P84" s="43">
        <v>0.10093299999999999</v>
      </c>
      <c r="Q84" s="43">
        <v>9.6620999999999999E-2</v>
      </c>
      <c r="R84" s="43">
        <v>5.3175E-2</v>
      </c>
      <c r="S84" s="43">
        <v>7.2495000000000004E-2</v>
      </c>
      <c r="T84" s="43">
        <v>4.913E-2</v>
      </c>
      <c r="U84" s="43">
        <v>4.9634999999999999E-2</v>
      </c>
      <c r="V84" s="43">
        <v>0.161466</v>
      </c>
      <c r="W84" s="43">
        <v>0.19406300000000001</v>
      </c>
      <c r="X84" s="43">
        <v>5.0039E-2</v>
      </c>
      <c r="Y84" s="43">
        <v>7.5277999999999998E-2</v>
      </c>
      <c r="Z84" s="43">
        <v>0.17504400000000001</v>
      </c>
      <c r="AA84" s="43">
        <v>7.3986999999999997E-2</v>
      </c>
      <c r="AB84" s="47">
        <v>8.0167000000000002E-2</v>
      </c>
      <c r="AC84" s="100">
        <v>0.102046625</v>
      </c>
      <c r="AD84" s="118">
        <v>4.757309794393607E-2</v>
      </c>
      <c r="AE84" s="275"/>
    </row>
    <row r="85" spans="2:31" x14ac:dyDescent="0.25">
      <c r="B85" s="257"/>
      <c r="C85" s="97">
        <v>79.004999999999995</v>
      </c>
      <c r="D85" s="63">
        <v>329.96899999999999</v>
      </c>
      <c r="E85" s="63">
        <v>-10.585000000000008</v>
      </c>
      <c r="F85" s="63">
        <v>16.489000000000004</v>
      </c>
      <c r="G85" s="63">
        <v>3.7409999999999854</v>
      </c>
      <c r="H85" s="29">
        <v>5.2610000000000241</v>
      </c>
      <c r="I85" s="260"/>
      <c r="K85" s="274"/>
      <c r="L85" s="124">
        <v>37.290999999999997</v>
      </c>
      <c r="M85" s="43">
        <v>0.14142399999999999</v>
      </c>
      <c r="N85" s="43">
        <v>0.14266000000000001</v>
      </c>
      <c r="O85" s="43">
        <v>0.12989899999999999</v>
      </c>
      <c r="P85" s="43">
        <v>0.103765</v>
      </c>
      <c r="Q85" s="43">
        <v>9.3632000000000007E-2</v>
      </c>
      <c r="R85" s="43">
        <v>6.1802000000000003E-2</v>
      </c>
      <c r="S85" s="43">
        <v>6.9365999999999997E-2</v>
      </c>
      <c r="T85" s="43">
        <v>4.7515000000000002E-2</v>
      </c>
      <c r="U85" s="43">
        <v>4.9459000000000003E-2</v>
      </c>
      <c r="V85" s="43">
        <v>0.15751399999999999</v>
      </c>
      <c r="W85" s="43">
        <v>0.20191300000000001</v>
      </c>
      <c r="X85" s="43">
        <v>5.2609999999999997E-2</v>
      </c>
      <c r="Y85" s="43">
        <v>6.9237999999999994E-2</v>
      </c>
      <c r="Z85" s="43">
        <v>0.169601</v>
      </c>
      <c r="AA85" s="43">
        <v>7.7667E-2</v>
      </c>
      <c r="AB85" s="47">
        <v>7.5158000000000003E-2</v>
      </c>
      <c r="AC85" s="100">
        <v>0.10270143749999999</v>
      </c>
      <c r="AD85" s="118">
        <v>4.8249872277507981E-2</v>
      </c>
      <c r="AE85" s="275"/>
    </row>
    <row r="86" spans="2:31" x14ac:dyDescent="0.25">
      <c r="B86" s="257"/>
      <c r="C86" s="97">
        <v>80.003</v>
      </c>
      <c r="D86" s="63">
        <v>338.58299999999997</v>
      </c>
      <c r="E86" s="63">
        <v>-22.608000000000004</v>
      </c>
      <c r="F86" s="63">
        <v>8.0930000000000177</v>
      </c>
      <c r="G86" s="63">
        <v>24.429000000000002</v>
      </c>
      <c r="H86" s="29">
        <v>13.231999999999999</v>
      </c>
      <c r="I86" s="260"/>
      <c r="K86" s="274"/>
      <c r="L86" s="124">
        <v>37.792999999999999</v>
      </c>
      <c r="M86" s="43">
        <v>0.13955300000000001</v>
      </c>
      <c r="N86" s="43">
        <v>0.144594</v>
      </c>
      <c r="O86" s="43">
        <v>0.129825</v>
      </c>
      <c r="P86" s="43">
        <v>0.104797</v>
      </c>
      <c r="Q86" s="43">
        <v>9.9108000000000002E-2</v>
      </c>
      <c r="R86" s="43">
        <v>6.087E-2</v>
      </c>
      <c r="S86" s="43">
        <v>6.0642000000000001E-2</v>
      </c>
      <c r="T86" s="43">
        <v>4.7468000000000003E-2</v>
      </c>
      <c r="U86" s="43">
        <v>4.8807999999999997E-2</v>
      </c>
      <c r="V86" s="43">
        <v>0.16564799999999999</v>
      </c>
      <c r="W86" s="43">
        <v>0.20386799999999999</v>
      </c>
      <c r="X86" s="43">
        <v>5.2273E-2</v>
      </c>
      <c r="Y86" s="43">
        <v>7.2188000000000002E-2</v>
      </c>
      <c r="Z86" s="43">
        <v>0.174149</v>
      </c>
      <c r="AA86" s="43">
        <v>7.0866999999999999E-2</v>
      </c>
      <c r="AB86" s="47">
        <v>8.1032999999999994E-2</v>
      </c>
      <c r="AC86" s="100">
        <v>0.10348068749999997</v>
      </c>
      <c r="AD86" s="118">
        <v>5.0059396925011386E-2</v>
      </c>
      <c r="AE86" s="275"/>
    </row>
    <row r="87" spans="2:31" x14ac:dyDescent="0.25">
      <c r="B87" s="257"/>
      <c r="C87" s="97">
        <v>81.004000000000005</v>
      </c>
      <c r="D87" s="63">
        <v>319.91999999999996</v>
      </c>
      <c r="E87" s="63">
        <v>2.813999999999993</v>
      </c>
      <c r="F87" s="63">
        <v>7.7650000000000148</v>
      </c>
      <c r="G87" s="63">
        <v>14.808999999999997</v>
      </c>
      <c r="H87" s="29">
        <v>-26.183999999999997</v>
      </c>
      <c r="I87" s="260"/>
      <c r="K87" s="274"/>
      <c r="L87" s="124">
        <v>38.290999999999997</v>
      </c>
      <c r="M87" s="43">
        <v>0.13932800000000001</v>
      </c>
      <c r="N87" s="43">
        <v>0.13771900000000001</v>
      </c>
      <c r="O87" s="43">
        <v>0.13458999999999999</v>
      </c>
      <c r="P87" s="43">
        <v>9.7877000000000006E-2</v>
      </c>
      <c r="Q87" s="43">
        <v>9.6487000000000003E-2</v>
      </c>
      <c r="R87" s="43">
        <v>5.5552999999999998E-2</v>
      </c>
      <c r="S87" s="43">
        <v>6.3192999999999999E-2</v>
      </c>
      <c r="T87" s="43">
        <v>5.7672000000000001E-2</v>
      </c>
      <c r="U87" s="43">
        <v>5.1758999999999999E-2</v>
      </c>
      <c r="V87" s="43">
        <v>0.165656</v>
      </c>
      <c r="W87" s="43">
        <v>0.20912700000000001</v>
      </c>
      <c r="X87" s="43">
        <v>4.8809999999999999E-2</v>
      </c>
      <c r="Y87" s="43">
        <v>7.5726000000000002E-2</v>
      </c>
      <c r="Z87" s="43">
        <v>0.17746500000000001</v>
      </c>
      <c r="AA87" s="43">
        <v>7.2512999999999994E-2</v>
      </c>
      <c r="AB87" s="47">
        <v>9.2048000000000005E-2</v>
      </c>
      <c r="AC87" s="100">
        <v>0.10472018749999999</v>
      </c>
      <c r="AD87" s="118">
        <v>5.0016026954325707E-2</v>
      </c>
      <c r="AE87" s="275"/>
    </row>
    <row r="88" spans="2:31" x14ac:dyDescent="0.25">
      <c r="B88" s="257"/>
      <c r="C88" s="97">
        <v>82.004999999999995</v>
      </c>
      <c r="D88" s="63">
        <v>309.315</v>
      </c>
      <c r="E88" s="63">
        <v>3.5720000000000027</v>
      </c>
      <c r="F88" s="63">
        <v>5.453000000000003</v>
      </c>
      <c r="G88" s="63">
        <v>-21.036000000000001</v>
      </c>
      <c r="H88" s="29">
        <v>12.914000000000016</v>
      </c>
      <c r="I88" s="260"/>
      <c r="K88" s="274"/>
      <c r="L88" s="124">
        <v>38.792000000000002</v>
      </c>
      <c r="M88" s="43">
        <v>0.136408</v>
      </c>
      <c r="N88" s="43">
        <v>0.150448</v>
      </c>
      <c r="O88" s="43">
        <v>0.13555200000000001</v>
      </c>
      <c r="P88" s="43">
        <v>0.101032</v>
      </c>
      <c r="Q88" s="43">
        <v>0.10223500000000001</v>
      </c>
      <c r="R88" s="43">
        <v>6.0521999999999999E-2</v>
      </c>
      <c r="S88" s="43">
        <v>6.6267000000000006E-2</v>
      </c>
      <c r="T88" s="43">
        <v>5.1719000000000001E-2</v>
      </c>
      <c r="U88" s="43">
        <v>4.8056000000000001E-2</v>
      </c>
      <c r="V88" s="43">
        <v>0.16877200000000001</v>
      </c>
      <c r="W88" s="43">
        <v>0.211895</v>
      </c>
      <c r="X88" s="43">
        <v>5.0254E-2</v>
      </c>
      <c r="Y88" s="43">
        <v>7.6161999999999994E-2</v>
      </c>
      <c r="Z88" s="43">
        <v>0.17849100000000001</v>
      </c>
      <c r="AA88" s="43">
        <v>7.0984000000000005E-2</v>
      </c>
      <c r="AB88" s="47">
        <v>8.4710999999999995E-2</v>
      </c>
      <c r="AC88" s="100">
        <v>0.10584424999999999</v>
      </c>
      <c r="AD88" s="118">
        <v>5.154236994227826E-2</v>
      </c>
      <c r="AE88" s="275"/>
    </row>
    <row r="89" spans="2:31" x14ac:dyDescent="0.25">
      <c r="B89" s="257"/>
      <c r="C89" s="97">
        <v>83.006</v>
      </c>
      <c r="D89" s="63">
        <v>266.74300000000005</v>
      </c>
      <c r="E89" s="63">
        <v>-12.304999999999978</v>
      </c>
      <c r="F89" s="63">
        <v>-1.796999999999997</v>
      </c>
      <c r="G89" s="63">
        <v>9.8569999999999993</v>
      </c>
      <c r="H89" s="29">
        <v>-0.87700000000000955</v>
      </c>
      <c r="I89" s="260"/>
      <c r="K89" s="274"/>
      <c r="L89" s="124">
        <v>39.29</v>
      </c>
      <c r="M89" s="43">
        <v>0.137518</v>
      </c>
      <c r="N89" s="43">
        <v>0.14868100000000001</v>
      </c>
      <c r="O89" s="43">
        <v>0.12581999999999999</v>
      </c>
      <c r="P89" s="43">
        <v>9.9874000000000004E-2</v>
      </c>
      <c r="Q89" s="43">
        <v>9.6792000000000003E-2</v>
      </c>
      <c r="R89" s="43">
        <v>5.2703E-2</v>
      </c>
      <c r="S89" s="43">
        <v>7.4557999999999999E-2</v>
      </c>
      <c r="T89" s="43">
        <v>5.0155999999999999E-2</v>
      </c>
      <c r="U89" s="43">
        <v>5.0680999999999997E-2</v>
      </c>
      <c r="V89" s="43">
        <v>0.170128</v>
      </c>
      <c r="W89" s="43">
        <v>0.20774699999999999</v>
      </c>
      <c r="X89" s="43">
        <v>5.561E-2</v>
      </c>
      <c r="Y89" s="43">
        <v>7.7636999999999998E-2</v>
      </c>
      <c r="Z89" s="43">
        <v>0.19043199999999999</v>
      </c>
      <c r="AA89" s="43">
        <v>7.2464000000000001E-2</v>
      </c>
      <c r="AB89" s="47">
        <v>8.6428000000000005E-2</v>
      </c>
      <c r="AC89" s="100">
        <v>0.10607681249999998</v>
      </c>
      <c r="AD89" s="118">
        <v>5.1499496604942706E-2</v>
      </c>
      <c r="AE89" s="275"/>
    </row>
    <row r="90" spans="2:31" x14ac:dyDescent="0.25">
      <c r="B90" s="257"/>
      <c r="C90" s="97">
        <v>84.004000000000005</v>
      </c>
      <c r="D90" s="63">
        <v>260.238</v>
      </c>
      <c r="E90" s="63">
        <v>-12.744</v>
      </c>
      <c r="F90" s="63">
        <v>16.343999999999994</v>
      </c>
      <c r="G90" s="63">
        <v>1.679000000000002</v>
      </c>
      <c r="H90" s="29">
        <v>-4.3610000000000184</v>
      </c>
      <c r="I90" s="260"/>
      <c r="K90" s="274"/>
      <c r="L90" s="124">
        <v>39.792000000000002</v>
      </c>
      <c r="M90" s="43">
        <v>0.14197699999999999</v>
      </c>
      <c r="N90" s="43">
        <v>0.14001</v>
      </c>
      <c r="O90" s="43">
        <v>0.13514399999999999</v>
      </c>
      <c r="P90" s="43">
        <v>0.108524</v>
      </c>
      <c r="Q90" s="43">
        <v>9.4428999999999999E-2</v>
      </c>
      <c r="R90" s="43">
        <v>5.8864E-2</v>
      </c>
      <c r="S90" s="43">
        <v>6.4499000000000001E-2</v>
      </c>
      <c r="T90" s="43">
        <v>4.7676999999999997E-2</v>
      </c>
      <c r="U90" s="43">
        <v>5.1166999999999997E-2</v>
      </c>
      <c r="V90" s="43">
        <v>0.170294</v>
      </c>
      <c r="W90" s="43">
        <v>0.216836</v>
      </c>
      <c r="X90" s="43">
        <v>4.9513000000000001E-2</v>
      </c>
      <c r="Y90" s="43">
        <v>7.4861999999999998E-2</v>
      </c>
      <c r="Z90" s="43">
        <v>0.189746</v>
      </c>
      <c r="AA90" s="43">
        <v>6.8966E-2</v>
      </c>
      <c r="AB90" s="47">
        <v>9.0437000000000003E-2</v>
      </c>
      <c r="AC90" s="100">
        <v>0.1064340625</v>
      </c>
      <c r="AD90" s="118">
        <v>5.3538657260548669E-2</v>
      </c>
      <c r="AE90" s="275"/>
    </row>
    <row r="91" spans="2:31" x14ac:dyDescent="0.25">
      <c r="B91" s="257"/>
      <c r="C91" s="97">
        <v>85.004999999999995</v>
      </c>
      <c r="D91" s="63">
        <v>249.39600000000002</v>
      </c>
      <c r="E91" s="63">
        <v>-5.9809999999999945</v>
      </c>
      <c r="F91" s="63">
        <v>14.046999999999997</v>
      </c>
      <c r="G91" s="63">
        <v>5.9869999999999948</v>
      </c>
      <c r="H91" s="29">
        <v>-13.619999999999976</v>
      </c>
      <c r="I91" s="260"/>
      <c r="K91" s="274"/>
      <c r="L91" s="124">
        <v>40.292000000000002</v>
      </c>
      <c r="M91" s="43">
        <v>0.13624900000000001</v>
      </c>
      <c r="N91" s="43">
        <v>0.142457</v>
      </c>
      <c r="O91" s="43">
        <v>0.14229800000000001</v>
      </c>
      <c r="P91" s="43">
        <v>0.10811999999999999</v>
      </c>
      <c r="Q91" s="43">
        <v>0.100456</v>
      </c>
      <c r="R91" s="43">
        <v>5.7761E-2</v>
      </c>
      <c r="S91" s="43">
        <v>7.4069999999999997E-2</v>
      </c>
      <c r="T91" s="43">
        <v>4.7799000000000001E-2</v>
      </c>
      <c r="U91" s="43">
        <v>4.6353999999999999E-2</v>
      </c>
      <c r="V91" s="43">
        <v>0.16653100000000001</v>
      </c>
      <c r="W91" s="43">
        <v>0.211311</v>
      </c>
      <c r="X91" s="43">
        <v>5.3145999999999999E-2</v>
      </c>
      <c r="Y91" s="43">
        <v>7.2154999999999997E-2</v>
      </c>
      <c r="Z91" s="43">
        <v>0.17652000000000001</v>
      </c>
      <c r="AA91" s="43">
        <v>7.1415999999999993E-2</v>
      </c>
      <c r="AB91" s="47">
        <v>9.6012E-2</v>
      </c>
      <c r="AC91" s="100">
        <v>0.10641593749999999</v>
      </c>
      <c r="AD91" s="118">
        <v>5.0890713813646814E-2</v>
      </c>
      <c r="AE91" s="275"/>
    </row>
    <row r="92" spans="2:31" x14ac:dyDescent="0.25">
      <c r="B92" s="257"/>
      <c r="C92" s="97">
        <v>86.004999999999995</v>
      </c>
      <c r="D92" s="63">
        <v>246.21899999999999</v>
      </c>
      <c r="E92" s="63">
        <v>-8.0809999999999889</v>
      </c>
      <c r="F92" s="63">
        <v>8.0159999999999911</v>
      </c>
      <c r="G92" s="63">
        <v>3.1080000000000041</v>
      </c>
      <c r="H92" s="29">
        <v>15.151999999999987</v>
      </c>
      <c r="I92" s="260"/>
      <c r="K92" s="274"/>
      <c r="L92" s="124">
        <v>40.790999999999997</v>
      </c>
      <c r="M92" s="43">
        <v>0.14254</v>
      </c>
      <c r="N92" s="43">
        <v>0.14519199999999999</v>
      </c>
      <c r="O92" s="43">
        <v>0.133349</v>
      </c>
      <c r="P92" s="43">
        <v>0.10990900000000001</v>
      </c>
      <c r="Q92" s="43">
        <v>0.103382</v>
      </c>
      <c r="R92" s="43">
        <v>5.5760999999999998E-2</v>
      </c>
      <c r="S92" s="43">
        <v>6.5478999999999996E-2</v>
      </c>
      <c r="T92" s="43">
        <v>4.7229E-2</v>
      </c>
      <c r="U92" s="43">
        <v>4.7854000000000001E-2</v>
      </c>
      <c r="V92" s="43">
        <v>0.16539200000000001</v>
      </c>
      <c r="W92" s="43">
        <v>0.213364</v>
      </c>
      <c r="X92" s="43">
        <v>5.3920000000000003E-2</v>
      </c>
      <c r="Y92" s="43">
        <v>7.5764999999999999E-2</v>
      </c>
      <c r="Z92" s="43">
        <v>0.18788199999999999</v>
      </c>
      <c r="AA92" s="43">
        <v>7.1863999999999997E-2</v>
      </c>
      <c r="AB92" s="47">
        <v>8.9717000000000005E-2</v>
      </c>
      <c r="AC92" s="100">
        <v>0.10678743749999997</v>
      </c>
      <c r="AD92" s="118">
        <v>5.2566304897045724E-2</v>
      </c>
      <c r="AE92" s="275"/>
    </row>
    <row r="93" spans="2:31" x14ac:dyDescent="0.25">
      <c r="B93" s="257"/>
      <c r="C93" s="97">
        <v>87.006</v>
      </c>
      <c r="D93" s="63">
        <v>313</v>
      </c>
      <c r="E93" s="63">
        <v>7.1169999999999902</v>
      </c>
      <c r="F93" s="63">
        <v>3.6710000000000207</v>
      </c>
      <c r="G93" s="63">
        <v>4.9619999999999891</v>
      </c>
      <c r="H93" s="29">
        <v>-13.448000000000008</v>
      </c>
      <c r="I93" s="260"/>
      <c r="K93" s="274"/>
      <c r="L93" s="124">
        <v>41.290999999999997</v>
      </c>
      <c r="M93" s="43">
        <v>0.14831800000000001</v>
      </c>
      <c r="N93" s="43">
        <v>0.137736</v>
      </c>
      <c r="O93" s="43">
        <v>0.13070399999999999</v>
      </c>
      <c r="P93" s="43">
        <v>0.103268</v>
      </c>
      <c r="Q93" s="43">
        <v>0.105069</v>
      </c>
      <c r="R93" s="43">
        <v>6.2411000000000001E-2</v>
      </c>
      <c r="S93" s="43">
        <v>7.2161000000000003E-2</v>
      </c>
      <c r="T93" s="43">
        <v>5.1625999999999998E-2</v>
      </c>
      <c r="U93" s="43">
        <v>5.7236000000000002E-2</v>
      </c>
      <c r="V93" s="43">
        <v>0.174091</v>
      </c>
      <c r="W93" s="43">
        <v>0.215362</v>
      </c>
      <c r="X93" s="43">
        <v>5.3189E-2</v>
      </c>
      <c r="Y93" s="43">
        <v>7.6465000000000005E-2</v>
      </c>
      <c r="Z93" s="43">
        <v>0.189</v>
      </c>
      <c r="AA93" s="43">
        <v>7.7302999999999997E-2</v>
      </c>
      <c r="AB93" s="47">
        <v>8.6073999999999998E-2</v>
      </c>
      <c r="AC93" s="100">
        <v>0.10875081249999999</v>
      </c>
      <c r="AD93" s="118">
        <v>5.1667129770249828E-2</v>
      </c>
      <c r="AE93" s="275"/>
    </row>
    <row r="94" spans="2:31" x14ac:dyDescent="0.25">
      <c r="B94" s="257"/>
      <c r="C94" s="97">
        <v>88.004000000000005</v>
      </c>
      <c r="D94" s="63">
        <v>322.69900000000001</v>
      </c>
      <c r="E94" s="63">
        <v>7.5169999999999959</v>
      </c>
      <c r="F94" s="63">
        <v>16.667000000000002</v>
      </c>
      <c r="G94" s="63">
        <v>9.7769999999999868</v>
      </c>
      <c r="H94" s="29">
        <v>-2.0999999999999943</v>
      </c>
      <c r="I94" s="260"/>
      <c r="K94" s="274"/>
      <c r="L94" s="124">
        <v>41.792999999999999</v>
      </c>
      <c r="M94" s="43">
        <v>0.14318</v>
      </c>
      <c r="N94" s="43">
        <v>0.13796600000000001</v>
      </c>
      <c r="O94" s="43">
        <v>0.141878</v>
      </c>
      <c r="P94" s="43">
        <v>0.114466</v>
      </c>
      <c r="Q94" s="43">
        <v>9.6310999999999994E-2</v>
      </c>
      <c r="R94" s="43">
        <v>6.0303000000000002E-2</v>
      </c>
      <c r="S94" s="43">
        <v>7.4203000000000005E-2</v>
      </c>
      <c r="T94" s="43">
        <v>5.2290000000000003E-2</v>
      </c>
      <c r="U94" s="43">
        <v>5.0423999999999997E-2</v>
      </c>
      <c r="V94" s="43">
        <v>0.161802</v>
      </c>
      <c r="W94" s="43">
        <v>0.221495</v>
      </c>
      <c r="X94" s="43">
        <v>4.8760999999999999E-2</v>
      </c>
      <c r="Y94" s="43">
        <v>7.6103000000000004E-2</v>
      </c>
      <c r="Z94" s="43">
        <v>0.184304</v>
      </c>
      <c r="AA94" s="43">
        <v>8.3930000000000005E-2</v>
      </c>
      <c r="AB94" s="47">
        <v>8.8627999999999998E-2</v>
      </c>
      <c r="AC94" s="100">
        <v>0.10850275000000001</v>
      </c>
      <c r="AD94" s="118">
        <v>5.187995036556349E-2</v>
      </c>
      <c r="AE94" s="275"/>
    </row>
    <row r="95" spans="2:31" x14ac:dyDescent="0.25">
      <c r="B95" s="257"/>
      <c r="C95" s="97">
        <v>89.004999999999995</v>
      </c>
      <c r="D95" s="63">
        <v>310.98399999999998</v>
      </c>
      <c r="E95" s="63">
        <v>10.028999999999996</v>
      </c>
      <c r="F95" s="63">
        <v>5.7450000000000045</v>
      </c>
      <c r="G95" s="63">
        <v>-17.856999999999999</v>
      </c>
      <c r="H95" s="29">
        <v>1.5859999999999843</v>
      </c>
      <c r="I95" s="260"/>
      <c r="K95" s="274"/>
      <c r="L95" s="124">
        <v>42.290999999999997</v>
      </c>
      <c r="M95" s="43">
        <v>0.15402199999999999</v>
      </c>
      <c r="N95" s="43">
        <v>0.142236</v>
      </c>
      <c r="O95" s="43">
        <v>0.14540700000000001</v>
      </c>
      <c r="P95" s="43">
        <v>0.106063</v>
      </c>
      <c r="Q95" s="43">
        <v>0.10320500000000001</v>
      </c>
      <c r="R95" s="43">
        <v>5.4210000000000001E-2</v>
      </c>
      <c r="S95" s="43">
        <v>6.6126000000000004E-2</v>
      </c>
      <c r="T95" s="43">
        <v>5.0377999999999999E-2</v>
      </c>
      <c r="U95" s="43">
        <v>5.0188999999999998E-2</v>
      </c>
      <c r="V95" s="43">
        <v>0.16939499999999999</v>
      </c>
      <c r="W95" s="43">
        <v>0.21278</v>
      </c>
      <c r="X95" s="43">
        <v>5.0534999999999997E-2</v>
      </c>
      <c r="Y95" s="43">
        <v>7.4970999999999996E-2</v>
      </c>
      <c r="Z95" s="43">
        <v>0.19276199999999999</v>
      </c>
      <c r="AA95" s="43">
        <v>7.9352000000000006E-2</v>
      </c>
      <c r="AB95" s="47">
        <v>8.8636000000000006E-2</v>
      </c>
      <c r="AC95" s="100">
        <v>0.1087666875</v>
      </c>
      <c r="AD95" s="118">
        <v>5.3874890863578558E-2</v>
      </c>
      <c r="AE95" s="275"/>
    </row>
    <row r="96" spans="2:31" x14ac:dyDescent="0.25">
      <c r="B96" s="257"/>
      <c r="C96" s="97">
        <v>90.003</v>
      </c>
      <c r="D96" s="63">
        <v>282.95400000000006</v>
      </c>
      <c r="E96" s="63">
        <v>0.84200000000001296</v>
      </c>
      <c r="F96" s="63">
        <v>10.926999999999992</v>
      </c>
      <c r="G96" s="63">
        <v>8.8619999999999948</v>
      </c>
      <c r="H96" s="29">
        <v>-17.013000000000005</v>
      </c>
      <c r="I96" s="260"/>
      <c r="K96" s="274"/>
      <c r="L96" s="124">
        <v>42.792000000000002</v>
      </c>
      <c r="M96" s="43">
        <v>0.148012</v>
      </c>
      <c r="N96" s="43">
        <v>0.13952600000000001</v>
      </c>
      <c r="O96" s="43">
        <v>0.13993800000000001</v>
      </c>
      <c r="P96" s="43">
        <v>0.1113</v>
      </c>
      <c r="Q96" s="43">
        <v>0.10281700000000001</v>
      </c>
      <c r="R96" s="43">
        <v>6.0573000000000002E-2</v>
      </c>
      <c r="S96" s="43">
        <v>6.2842999999999996E-2</v>
      </c>
      <c r="T96" s="43">
        <v>4.2838000000000001E-2</v>
      </c>
      <c r="U96" s="43">
        <v>5.0599999999999999E-2</v>
      </c>
      <c r="V96" s="43">
        <v>0.17333999999999999</v>
      </c>
      <c r="W96" s="43">
        <v>0.226218</v>
      </c>
      <c r="X96" s="43">
        <v>5.2484999999999997E-2</v>
      </c>
      <c r="Y96" s="43">
        <v>7.6462000000000002E-2</v>
      </c>
      <c r="Z96" s="43">
        <v>0.18498700000000001</v>
      </c>
      <c r="AA96" s="43">
        <v>7.1609999999999993E-2</v>
      </c>
      <c r="AB96" s="47">
        <v>8.0282000000000006E-2</v>
      </c>
      <c r="AC96" s="100">
        <v>0.10773943749999999</v>
      </c>
      <c r="AD96" s="118">
        <v>5.5270102029902533E-2</v>
      </c>
      <c r="AE96" s="275"/>
    </row>
    <row r="97" spans="2:31" x14ac:dyDescent="0.25">
      <c r="B97" s="257"/>
      <c r="C97" s="97">
        <v>91.004000000000005</v>
      </c>
      <c r="D97" s="63">
        <v>270.19</v>
      </c>
      <c r="E97" s="63">
        <v>-19.914000000000016</v>
      </c>
      <c r="F97" s="63">
        <v>6.5620000000000118</v>
      </c>
      <c r="G97" s="63">
        <v>-11.138000000000005</v>
      </c>
      <c r="H97" s="29">
        <v>-7.021000000000015</v>
      </c>
      <c r="I97" s="260"/>
      <c r="K97" s="274"/>
      <c r="L97" s="124">
        <v>43.29</v>
      </c>
      <c r="M97" s="43">
        <v>0.15402199999999999</v>
      </c>
      <c r="N97" s="43">
        <v>0.140707</v>
      </c>
      <c r="O97" s="43">
        <v>0.144451</v>
      </c>
      <c r="P97" s="43">
        <v>0.108375</v>
      </c>
      <c r="Q97" s="43">
        <v>0.107026</v>
      </c>
      <c r="R97" s="43">
        <v>5.6659000000000001E-2</v>
      </c>
      <c r="S97" s="43">
        <v>6.7340999999999998E-2</v>
      </c>
      <c r="T97" s="43">
        <v>4.7719999999999999E-2</v>
      </c>
      <c r="U97" s="43">
        <v>5.3127000000000001E-2</v>
      </c>
      <c r="V97" s="43">
        <v>0.165268</v>
      </c>
      <c r="W97" s="43">
        <v>0.23131499999999999</v>
      </c>
      <c r="X97" s="43">
        <v>5.3815000000000002E-2</v>
      </c>
      <c r="Y97" s="43">
        <v>7.5591000000000005E-2</v>
      </c>
      <c r="Z97" s="43">
        <v>0.17960200000000001</v>
      </c>
      <c r="AA97" s="43">
        <v>8.0357999999999999E-2</v>
      </c>
      <c r="AB97" s="47">
        <v>8.5927000000000003E-2</v>
      </c>
      <c r="AC97" s="100">
        <v>0.1094565</v>
      </c>
      <c r="AD97" s="118">
        <v>5.432500118238992E-2</v>
      </c>
      <c r="AE97" s="275"/>
    </row>
    <row r="98" spans="2:31" x14ac:dyDescent="0.25">
      <c r="B98" s="257"/>
      <c r="C98" s="97">
        <v>92.004000000000005</v>
      </c>
      <c r="D98" s="63">
        <v>318.096</v>
      </c>
      <c r="E98" s="63">
        <v>4.4720000000000084</v>
      </c>
      <c r="F98" s="63">
        <v>1.4269999999999925</v>
      </c>
      <c r="G98" s="63">
        <v>9.7740000000000009</v>
      </c>
      <c r="H98" s="29">
        <v>4.8079999999999927</v>
      </c>
      <c r="I98" s="260"/>
      <c r="K98" s="274"/>
      <c r="L98" s="124">
        <v>43.792000000000002</v>
      </c>
      <c r="M98" s="43">
        <v>0.15540899999999999</v>
      </c>
      <c r="N98" s="43">
        <v>0.14516100000000001</v>
      </c>
      <c r="O98" s="43">
        <v>0.139906</v>
      </c>
      <c r="P98" s="43">
        <v>0.104959</v>
      </c>
      <c r="Q98" s="43">
        <v>0.104888</v>
      </c>
      <c r="R98" s="43">
        <v>6.5148999999999999E-2</v>
      </c>
      <c r="S98" s="43">
        <v>5.9730999999999999E-2</v>
      </c>
      <c r="T98" s="43">
        <v>4.8749000000000001E-2</v>
      </c>
      <c r="U98" s="43">
        <v>5.0868999999999998E-2</v>
      </c>
      <c r="V98" s="43">
        <v>0.16078400000000001</v>
      </c>
      <c r="W98" s="43">
        <v>0.22353100000000001</v>
      </c>
      <c r="X98" s="43">
        <v>5.4704999999999997E-2</v>
      </c>
      <c r="Y98" s="43">
        <v>7.5802999999999995E-2</v>
      </c>
      <c r="Z98" s="43">
        <v>0.18743799999999999</v>
      </c>
      <c r="AA98" s="43">
        <v>7.8577999999999995E-2</v>
      </c>
      <c r="AB98" s="47">
        <v>8.6579000000000003E-2</v>
      </c>
      <c r="AC98" s="100">
        <v>0.10888993750000001</v>
      </c>
      <c r="AD98" s="118">
        <v>5.3689861728845031E-2</v>
      </c>
      <c r="AE98" s="275"/>
    </row>
    <row r="99" spans="2:31" x14ac:dyDescent="0.25">
      <c r="B99" s="257"/>
      <c r="C99" s="97">
        <v>93.006</v>
      </c>
      <c r="D99" s="63">
        <v>294.85599999999999</v>
      </c>
      <c r="E99" s="63">
        <v>-11.038000000000011</v>
      </c>
      <c r="F99" s="63">
        <v>5.3070000000000164</v>
      </c>
      <c r="G99" s="63">
        <v>15.009000000000015</v>
      </c>
      <c r="H99" s="29">
        <v>-4.7480000000000189</v>
      </c>
      <c r="I99" s="260"/>
      <c r="K99" s="274"/>
      <c r="L99" s="124">
        <v>44.29</v>
      </c>
      <c r="M99" s="43">
        <v>0.14701</v>
      </c>
      <c r="N99" s="43">
        <v>0.14355100000000001</v>
      </c>
      <c r="O99" s="43">
        <v>0.14840400000000001</v>
      </c>
      <c r="P99" s="43">
        <v>0.106173</v>
      </c>
      <c r="Q99" s="43">
        <v>0.10744099999999999</v>
      </c>
      <c r="R99" s="43">
        <v>5.6362000000000002E-2</v>
      </c>
      <c r="S99" s="43">
        <v>6.8234000000000003E-2</v>
      </c>
      <c r="T99" s="43">
        <v>5.1906000000000001E-2</v>
      </c>
      <c r="U99" s="43">
        <v>5.0847999999999997E-2</v>
      </c>
      <c r="V99" s="43">
        <v>0.17127000000000001</v>
      </c>
      <c r="W99" s="43">
        <v>0.228576</v>
      </c>
      <c r="X99" s="43">
        <v>4.9246999999999999E-2</v>
      </c>
      <c r="Y99" s="43">
        <v>7.5225E-2</v>
      </c>
      <c r="Z99" s="43">
        <v>0.19642799999999999</v>
      </c>
      <c r="AA99" s="43">
        <v>7.1704000000000004E-2</v>
      </c>
      <c r="AB99" s="47">
        <v>8.3368999999999999E-2</v>
      </c>
      <c r="AC99" s="100">
        <v>0.10973425000000001</v>
      </c>
      <c r="AD99" s="118">
        <v>5.6477575708712313E-2</v>
      </c>
      <c r="AE99" s="275"/>
    </row>
    <row r="100" spans="2:31" x14ac:dyDescent="0.25">
      <c r="B100" s="257"/>
      <c r="C100" s="97">
        <v>94.003</v>
      </c>
      <c r="D100" s="63">
        <v>296.08799999999997</v>
      </c>
      <c r="E100" s="63">
        <v>-26.89500000000001</v>
      </c>
      <c r="F100" s="63">
        <v>6.6560000000000059</v>
      </c>
      <c r="G100" s="63">
        <v>-3.3069999999999879</v>
      </c>
      <c r="H100" s="29">
        <v>0.1869999999999834</v>
      </c>
      <c r="I100" s="260"/>
      <c r="K100" s="274"/>
      <c r="L100" s="124">
        <v>44.790999999999997</v>
      </c>
      <c r="M100" s="43">
        <v>0.15445500000000001</v>
      </c>
      <c r="N100" s="43">
        <v>0.142233</v>
      </c>
      <c r="O100" s="43">
        <v>0.13832700000000001</v>
      </c>
      <c r="P100" s="43">
        <v>0.108624</v>
      </c>
      <c r="Q100" s="43">
        <v>0.106629</v>
      </c>
      <c r="R100" s="43">
        <v>5.6103E-2</v>
      </c>
      <c r="S100" s="43">
        <v>6.6897999999999999E-2</v>
      </c>
      <c r="T100" s="43">
        <v>5.2287E-2</v>
      </c>
      <c r="U100" s="43">
        <v>5.0247E-2</v>
      </c>
      <c r="V100" s="43">
        <v>0.175953</v>
      </c>
      <c r="W100" s="43">
        <v>0.21746199999999999</v>
      </c>
      <c r="X100" s="43">
        <v>5.3682000000000001E-2</v>
      </c>
      <c r="Y100" s="43">
        <v>8.1004999999999994E-2</v>
      </c>
      <c r="Z100" s="43">
        <v>0.19048100000000001</v>
      </c>
      <c r="AA100" s="43">
        <v>7.6446E-2</v>
      </c>
      <c r="AB100" s="47">
        <v>8.004E-2</v>
      </c>
      <c r="AC100" s="100">
        <v>0.10942950000000001</v>
      </c>
      <c r="AD100" s="118">
        <v>5.409900356814959E-2</v>
      </c>
      <c r="AE100" s="275"/>
    </row>
    <row r="101" spans="2:31" x14ac:dyDescent="0.25">
      <c r="B101" s="257"/>
      <c r="C101" s="97">
        <v>95.004999999999995</v>
      </c>
      <c r="D101" s="63">
        <v>317.21800000000007</v>
      </c>
      <c r="E101" s="63">
        <v>16.673000000000002</v>
      </c>
      <c r="F101" s="63">
        <v>3.5989999999999895</v>
      </c>
      <c r="G101" s="63">
        <v>-13.812000000000012</v>
      </c>
      <c r="H101" s="29">
        <v>-4.103999999999985</v>
      </c>
      <c r="I101" s="260"/>
      <c r="K101" s="274"/>
      <c r="L101" s="124">
        <v>45.292000000000002</v>
      </c>
      <c r="M101" s="43">
        <v>0.15446299999999999</v>
      </c>
      <c r="N101" s="43">
        <v>0.146811</v>
      </c>
      <c r="O101" s="43">
        <v>0.137658</v>
      </c>
      <c r="P101" s="43">
        <v>0.104738</v>
      </c>
      <c r="Q101" s="43">
        <v>0.105311</v>
      </c>
      <c r="R101" s="43">
        <v>5.7716999999999997E-2</v>
      </c>
      <c r="S101" s="43">
        <v>7.5103000000000003E-2</v>
      </c>
      <c r="T101" s="43">
        <v>5.1679000000000003E-2</v>
      </c>
      <c r="U101" s="43">
        <v>4.7650999999999999E-2</v>
      </c>
      <c r="V101" s="43">
        <v>0.17871600000000001</v>
      </c>
      <c r="W101" s="43">
        <v>0.22164900000000001</v>
      </c>
      <c r="X101" s="43">
        <v>5.0410999999999997E-2</v>
      </c>
      <c r="Y101" s="43">
        <v>7.4765999999999999E-2</v>
      </c>
      <c r="Z101" s="43">
        <v>0.193026</v>
      </c>
      <c r="AA101" s="43">
        <v>8.2666000000000003E-2</v>
      </c>
      <c r="AB101" s="47">
        <v>9.1374999999999998E-2</v>
      </c>
      <c r="AC101" s="100">
        <v>0.11085874999999999</v>
      </c>
      <c r="AD101" s="118">
        <v>5.4979950966996469E-2</v>
      </c>
      <c r="AE101" s="275"/>
    </row>
    <row r="102" spans="2:31" x14ac:dyDescent="0.25">
      <c r="B102" s="257"/>
      <c r="C102" s="97">
        <v>96.004999999999995</v>
      </c>
      <c r="D102" s="63">
        <v>289.06</v>
      </c>
      <c r="E102" s="63">
        <v>21.842000000000013</v>
      </c>
      <c r="F102" s="63">
        <v>9.7189999999999941</v>
      </c>
      <c r="G102" s="63">
        <v>3.2450000000000045</v>
      </c>
      <c r="H102" s="29">
        <v>-7.2270000000000039</v>
      </c>
      <c r="I102" s="260"/>
      <c r="K102" s="274"/>
      <c r="L102" s="124">
        <v>45.792999999999999</v>
      </c>
      <c r="M102" s="43">
        <v>0.15384</v>
      </c>
      <c r="N102" s="43">
        <v>0.14311399999999999</v>
      </c>
      <c r="O102" s="43">
        <v>0.148947</v>
      </c>
      <c r="P102" s="43">
        <v>0.113619</v>
      </c>
      <c r="Q102" s="43">
        <v>0.110295</v>
      </c>
      <c r="R102" s="43">
        <v>5.3487E-2</v>
      </c>
      <c r="S102" s="43">
        <v>7.6121999999999995E-2</v>
      </c>
      <c r="T102" s="43">
        <v>5.3158999999999998E-2</v>
      </c>
      <c r="U102" s="43">
        <v>5.2976000000000002E-2</v>
      </c>
      <c r="V102" s="43">
        <v>0.17392099999999999</v>
      </c>
      <c r="W102" s="43">
        <v>0.22800200000000001</v>
      </c>
      <c r="X102" s="43">
        <v>5.2214999999999998E-2</v>
      </c>
      <c r="Y102" s="43">
        <v>7.9266000000000003E-2</v>
      </c>
      <c r="Z102" s="43">
        <v>0.192383</v>
      </c>
      <c r="AA102" s="43">
        <v>7.7568999999999999E-2</v>
      </c>
      <c r="AB102" s="47">
        <v>9.3825000000000006E-2</v>
      </c>
      <c r="AC102" s="100">
        <v>0.11267125</v>
      </c>
      <c r="AD102" s="118">
        <v>5.5168137287749726E-2</v>
      </c>
      <c r="AE102" s="275"/>
    </row>
    <row r="103" spans="2:31" x14ac:dyDescent="0.25">
      <c r="B103" s="257"/>
      <c r="C103" s="97">
        <v>97.006</v>
      </c>
      <c r="D103" s="63">
        <v>295.226</v>
      </c>
      <c r="E103" s="63">
        <v>-23.367999999999995</v>
      </c>
      <c r="F103" s="63">
        <v>3.453000000000003</v>
      </c>
      <c r="G103" s="63">
        <v>1.4430000000000121</v>
      </c>
      <c r="H103" s="29">
        <v>-5.7470000000000141</v>
      </c>
      <c r="I103" s="260"/>
      <c r="K103" s="274"/>
      <c r="L103" s="124">
        <v>46.290999999999997</v>
      </c>
      <c r="M103" s="43">
        <v>0.14977199999999999</v>
      </c>
      <c r="N103" s="43">
        <v>0.148898</v>
      </c>
      <c r="O103" s="43">
        <v>0.15104000000000001</v>
      </c>
      <c r="P103" s="43">
        <v>0.111424</v>
      </c>
      <c r="Q103" s="43">
        <v>0.105007</v>
      </c>
      <c r="R103" s="43">
        <v>6.4328999999999997E-2</v>
      </c>
      <c r="S103" s="43">
        <v>6.7230999999999999E-2</v>
      </c>
      <c r="T103" s="43">
        <v>5.2095000000000002E-2</v>
      </c>
      <c r="U103" s="43">
        <v>4.7463999999999999E-2</v>
      </c>
      <c r="V103" s="43">
        <v>0.178706</v>
      </c>
      <c r="W103" s="43">
        <v>0.23495099999999999</v>
      </c>
      <c r="X103" s="43">
        <v>5.0285000000000003E-2</v>
      </c>
      <c r="Y103" s="43">
        <v>7.8212000000000004E-2</v>
      </c>
      <c r="Z103" s="43">
        <v>0.205182</v>
      </c>
      <c r="AA103" s="43">
        <v>7.6884999999999995E-2</v>
      </c>
      <c r="AB103" s="47">
        <v>9.2530000000000001E-2</v>
      </c>
      <c r="AC103" s="100">
        <v>0.11337568749999999</v>
      </c>
      <c r="AD103" s="118">
        <v>5.8408670437094939E-2</v>
      </c>
      <c r="AE103" s="275"/>
    </row>
    <row r="104" spans="2:31" x14ac:dyDescent="0.25">
      <c r="B104" s="257"/>
      <c r="C104" s="97">
        <v>98.004000000000005</v>
      </c>
      <c r="D104" s="63">
        <v>296.78399999999999</v>
      </c>
      <c r="E104" s="63">
        <v>-4.4090000000000202</v>
      </c>
      <c r="F104" s="63">
        <v>-1.8859999999999957</v>
      </c>
      <c r="G104" s="63">
        <v>8.8360000000000127</v>
      </c>
      <c r="H104" s="29">
        <v>5.4120000000000061</v>
      </c>
      <c r="I104" s="260"/>
      <c r="K104" s="274"/>
      <c r="L104" s="124">
        <v>46.792999999999999</v>
      </c>
      <c r="M104" s="43">
        <v>0.15105399999999999</v>
      </c>
      <c r="N104" s="43">
        <v>0.14780499999999999</v>
      </c>
      <c r="O104" s="43">
        <v>0.14627699999999999</v>
      </c>
      <c r="P104" s="43">
        <v>0.11262999999999999</v>
      </c>
      <c r="Q104" s="43">
        <v>0.109309</v>
      </c>
      <c r="R104" s="43">
        <v>6.6630999999999996E-2</v>
      </c>
      <c r="S104" s="43">
        <v>7.5970999999999997E-2</v>
      </c>
      <c r="T104" s="43">
        <v>5.0369999999999998E-2</v>
      </c>
      <c r="U104" s="43">
        <v>5.5534E-2</v>
      </c>
      <c r="V104" s="43">
        <v>0.17826600000000001</v>
      </c>
      <c r="W104" s="43">
        <v>0.218781</v>
      </c>
      <c r="X104" s="43">
        <v>5.3702E-2</v>
      </c>
      <c r="Y104" s="43">
        <v>7.4969999999999995E-2</v>
      </c>
      <c r="Z104" s="43">
        <v>0.190527</v>
      </c>
      <c r="AA104" s="43">
        <v>8.0270999999999995E-2</v>
      </c>
      <c r="AB104" s="47">
        <v>9.622E-2</v>
      </c>
      <c r="AC104" s="100">
        <v>0.11301987499999999</v>
      </c>
      <c r="AD104" s="118">
        <v>5.3104734741671919E-2</v>
      </c>
      <c r="AE104" s="275"/>
    </row>
    <row r="105" spans="2:31" x14ac:dyDescent="0.25">
      <c r="B105" s="257"/>
      <c r="C105" s="97">
        <v>99.004999999999995</v>
      </c>
      <c r="D105" s="63">
        <v>278.13799999999998</v>
      </c>
      <c r="E105" s="63">
        <v>-1.3299999999999841</v>
      </c>
      <c r="F105" s="63">
        <v>22.125</v>
      </c>
      <c r="G105" s="63">
        <v>5.3770000000000095</v>
      </c>
      <c r="H105" s="29">
        <v>-7.0120000000000005</v>
      </c>
      <c r="I105" s="260"/>
      <c r="K105" s="274"/>
      <c r="L105" s="124">
        <v>47.290999999999997</v>
      </c>
      <c r="M105" s="43">
        <v>0.155304</v>
      </c>
      <c r="N105" s="43">
        <v>0.15032300000000001</v>
      </c>
      <c r="O105" s="43">
        <v>0.15038000000000001</v>
      </c>
      <c r="P105" s="43">
        <v>0.115365</v>
      </c>
      <c r="Q105" s="43">
        <v>0.10867</v>
      </c>
      <c r="R105" s="43">
        <v>6.1899000000000003E-2</v>
      </c>
      <c r="S105" s="43">
        <v>7.5175000000000006E-2</v>
      </c>
      <c r="T105" s="43">
        <v>5.7314999999999998E-2</v>
      </c>
      <c r="U105" s="43">
        <v>5.2462000000000002E-2</v>
      </c>
      <c r="V105" s="43">
        <v>0.17811399999999999</v>
      </c>
      <c r="W105" s="43">
        <v>0.23574200000000001</v>
      </c>
      <c r="X105" s="43">
        <v>5.1220000000000002E-2</v>
      </c>
      <c r="Y105" s="43">
        <v>7.7757999999999994E-2</v>
      </c>
      <c r="Z105" s="43">
        <v>0.19528400000000001</v>
      </c>
      <c r="AA105" s="43">
        <v>7.8431000000000001E-2</v>
      </c>
      <c r="AB105" s="47">
        <v>8.8557999999999998E-2</v>
      </c>
      <c r="AC105" s="100">
        <v>0.1145</v>
      </c>
      <c r="AD105" s="118">
        <v>5.6746944158547724E-2</v>
      </c>
      <c r="AE105" s="275"/>
    </row>
    <row r="106" spans="2:31" x14ac:dyDescent="0.25">
      <c r="B106" s="257"/>
      <c r="C106" s="97">
        <v>100.005</v>
      </c>
      <c r="D106" s="63">
        <v>311.12800000000004</v>
      </c>
      <c r="E106" s="63">
        <v>12.292000000000002</v>
      </c>
      <c r="F106" s="63">
        <v>24.302999999999997</v>
      </c>
      <c r="G106" s="63">
        <v>17.403999999999996</v>
      </c>
      <c r="H106" s="29">
        <v>-1.0089999999999861</v>
      </c>
      <c r="I106" s="260"/>
      <c r="K106" s="274"/>
      <c r="L106" s="124">
        <v>47.792000000000002</v>
      </c>
      <c r="M106" s="43">
        <v>0.16126599999999999</v>
      </c>
      <c r="N106" s="43">
        <v>0.153611</v>
      </c>
      <c r="O106" s="43">
        <v>0.15771099999999999</v>
      </c>
      <c r="P106" s="43">
        <v>0.115246</v>
      </c>
      <c r="Q106" s="43">
        <v>0.112035</v>
      </c>
      <c r="R106" s="43">
        <v>5.9922000000000003E-2</v>
      </c>
      <c r="S106" s="43">
        <v>7.3775999999999994E-2</v>
      </c>
      <c r="T106" s="43">
        <v>5.1341999999999999E-2</v>
      </c>
      <c r="U106" s="43">
        <v>5.4580999999999998E-2</v>
      </c>
      <c r="V106" s="43">
        <v>0.178561</v>
      </c>
      <c r="W106" s="43">
        <v>0.22289999999999999</v>
      </c>
      <c r="X106" s="43">
        <v>5.3006999999999999E-2</v>
      </c>
      <c r="Y106" s="43">
        <v>7.6684000000000002E-2</v>
      </c>
      <c r="Z106" s="43">
        <v>0.197487</v>
      </c>
      <c r="AA106" s="43">
        <v>7.7660999999999994E-2</v>
      </c>
      <c r="AB106" s="47">
        <v>8.5165000000000005E-2</v>
      </c>
      <c r="AC106" s="100">
        <v>0.11443468749999999</v>
      </c>
      <c r="AD106" s="118">
        <v>5.6555113422476405E-2</v>
      </c>
      <c r="AE106" s="275"/>
    </row>
    <row r="107" spans="2:31" x14ac:dyDescent="0.25">
      <c r="B107" s="257"/>
      <c r="C107" s="97">
        <v>101.004</v>
      </c>
      <c r="D107" s="63">
        <v>311.358</v>
      </c>
      <c r="E107" s="63">
        <v>-10.094999999999999</v>
      </c>
      <c r="F107" s="63">
        <v>1.8079999999999927</v>
      </c>
      <c r="G107" s="63">
        <v>-12.019000000000005</v>
      </c>
      <c r="H107" s="29">
        <v>-10.830999999999989</v>
      </c>
      <c r="I107" s="260"/>
      <c r="K107" s="274"/>
      <c r="L107" s="124">
        <v>48.29</v>
      </c>
      <c r="M107" s="43">
        <v>0.164159</v>
      </c>
      <c r="N107" s="43">
        <v>0.15057799999999999</v>
      </c>
      <c r="O107" s="43">
        <v>0.15803</v>
      </c>
      <c r="P107" s="43">
        <v>0.115651</v>
      </c>
      <c r="Q107" s="43">
        <v>0.10939</v>
      </c>
      <c r="R107" s="43">
        <v>5.9317000000000002E-2</v>
      </c>
      <c r="S107" s="43">
        <v>7.3685E-2</v>
      </c>
      <c r="T107" s="43">
        <v>5.0809E-2</v>
      </c>
      <c r="U107" s="43">
        <v>5.3418E-2</v>
      </c>
      <c r="V107" s="43">
        <v>0.17938000000000001</v>
      </c>
      <c r="W107" s="43">
        <v>0.229378</v>
      </c>
      <c r="X107" s="43">
        <v>5.4755999999999999E-2</v>
      </c>
      <c r="Y107" s="43">
        <v>8.3663000000000001E-2</v>
      </c>
      <c r="Z107" s="43">
        <v>0.200901</v>
      </c>
      <c r="AA107" s="43">
        <v>8.9150999999999994E-2</v>
      </c>
      <c r="AB107" s="47">
        <v>9.4742999999999994E-2</v>
      </c>
      <c r="AC107" s="100">
        <v>0.11668806250000001</v>
      </c>
      <c r="AD107" s="118">
        <v>5.6883855498103895E-2</v>
      </c>
      <c r="AE107" s="275"/>
    </row>
    <row r="108" spans="2:31" x14ac:dyDescent="0.25">
      <c r="B108" s="257"/>
      <c r="C108" s="97">
        <v>102.004</v>
      </c>
      <c r="D108" s="63">
        <v>311.452</v>
      </c>
      <c r="E108" s="63">
        <v>17.365000000000009</v>
      </c>
      <c r="F108" s="63">
        <v>14.343999999999994</v>
      </c>
      <c r="G108" s="63">
        <v>-5.6510000000000105</v>
      </c>
      <c r="H108" s="29">
        <v>1.8889999999999816</v>
      </c>
      <c r="I108" s="260"/>
      <c r="K108" s="274"/>
      <c r="L108" s="124">
        <v>48.792000000000002</v>
      </c>
      <c r="M108" s="43">
        <v>0.158439</v>
      </c>
      <c r="N108" s="43">
        <v>0.15238199999999999</v>
      </c>
      <c r="O108" s="43">
        <v>0.13932700000000001</v>
      </c>
      <c r="P108" s="43">
        <v>0.11482000000000001</v>
      </c>
      <c r="Q108" s="43">
        <v>0.105615</v>
      </c>
      <c r="R108" s="43">
        <v>6.8225999999999995E-2</v>
      </c>
      <c r="S108" s="43">
        <v>7.6632000000000006E-2</v>
      </c>
      <c r="T108" s="43">
        <v>4.7572000000000003E-2</v>
      </c>
      <c r="U108" s="43">
        <v>5.2345000000000003E-2</v>
      </c>
      <c r="V108" s="43">
        <v>0.18066699999999999</v>
      </c>
      <c r="W108" s="43">
        <v>0.23435300000000001</v>
      </c>
      <c r="X108" s="43">
        <v>5.2518000000000002E-2</v>
      </c>
      <c r="Y108" s="43">
        <v>8.1469E-2</v>
      </c>
      <c r="Z108" s="43">
        <v>0.200798</v>
      </c>
      <c r="AA108" s="43">
        <v>8.2709000000000005E-2</v>
      </c>
      <c r="AB108" s="47">
        <v>9.0560000000000002E-2</v>
      </c>
      <c r="AC108" s="100">
        <v>0.114902</v>
      </c>
      <c r="AD108" s="118">
        <v>5.6969673869524666E-2</v>
      </c>
      <c r="AE108" s="275"/>
    </row>
    <row r="109" spans="2:31" x14ac:dyDescent="0.25">
      <c r="B109" s="257"/>
      <c r="C109" s="97">
        <v>103.006</v>
      </c>
      <c r="D109" s="63">
        <v>276.5</v>
      </c>
      <c r="E109" s="63">
        <v>26.032999999999987</v>
      </c>
      <c r="F109" s="63">
        <v>11.582999999999998</v>
      </c>
      <c r="G109" s="63">
        <v>11.693000000000012</v>
      </c>
      <c r="H109" s="29">
        <v>1.6080000000000041</v>
      </c>
      <c r="I109" s="260"/>
      <c r="K109" s="274"/>
      <c r="L109" s="124">
        <v>49.292000000000002</v>
      </c>
      <c r="M109" s="43">
        <v>0.15754399999999999</v>
      </c>
      <c r="N109" s="43">
        <v>0.15479399999999999</v>
      </c>
      <c r="O109" s="43">
        <v>0.15129100000000001</v>
      </c>
      <c r="P109" s="43">
        <v>0.120744</v>
      </c>
      <c r="Q109" s="43">
        <v>0.108346</v>
      </c>
      <c r="R109" s="43">
        <v>6.3533999999999993E-2</v>
      </c>
      <c r="S109" s="43">
        <v>7.7207999999999999E-2</v>
      </c>
      <c r="T109" s="43">
        <v>5.2500999999999999E-2</v>
      </c>
      <c r="U109" s="43">
        <v>5.5126000000000001E-2</v>
      </c>
      <c r="V109" s="43">
        <v>0.184063</v>
      </c>
      <c r="W109" s="43">
        <v>0.23332</v>
      </c>
      <c r="X109" s="43">
        <v>5.7109E-2</v>
      </c>
      <c r="Y109" s="43">
        <v>8.2399E-2</v>
      </c>
      <c r="Z109" s="43">
        <v>0.20522299999999999</v>
      </c>
      <c r="AA109" s="43">
        <v>8.2700999999999997E-2</v>
      </c>
      <c r="AB109" s="47">
        <v>9.3009999999999995E-2</v>
      </c>
      <c r="AC109" s="100">
        <v>0.11743206249999999</v>
      </c>
      <c r="AD109" s="118">
        <v>5.721987733584518E-2</v>
      </c>
      <c r="AE109" s="275"/>
    </row>
    <row r="110" spans="2:31" x14ac:dyDescent="0.25">
      <c r="B110" s="257"/>
      <c r="C110" s="97">
        <v>104.003</v>
      </c>
      <c r="D110" s="63">
        <v>268.80099999999999</v>
      </c>
      <c r="E110" s="63">
        <v>3.1049999999999898</v>
      </c>
      <c r="F110" s="63">
        <v>19.084000000000003</v>
      </c>
      <c r="G110" s="63">
        <v>10.187000000000012</v>
      </c>
      <c r="H110" s="29">
        <v>2.311000000000007</v>
      </c>
      <c r="I110" s="260"/>
      <c r="K110" s="274"/>
      <c r="L110" s="124">
        <v>49.790999999999997</v>
      </c>
      <c r="M110" s="43">
        <v>0.17022799999999999</v>
      </c>
      <c r="N110" s="43">
        <v>0.15371599999999999</v>
      </c>
      <c r="O110" s="43">
        <v>0.155865</v>
      </c>
      <c r="P110" s="43">
        <v>0.11906700000000001</v>
      </c>
      <c r="Q110" s="43">
        <v>0.11173</v>
      </c>
      <c r="R110" s="43">
        <v>6.3446000000000002E-2</v>
      </c>
      <c r="S110" s="43">
        <v>7.2973999999999997E-2</v>
      </c>
      <c r="T110" s="43">
        <v>5.0914000000000001E-2</v>
      </c>
      <c r="U110" s="43">
        <v>5.5431000000000001E-2</v>
      </c>
      <c r="V110" s="43">
        <v>0.17648800000000001</v>
      </c>
      <c r="W110" s="43">
        <v>0.238315</v>
      </c>
      <c r="X110" s="43">
        <v>5.1933E-2</v>
      </c>
      <c r="Y110" s="43">
        <v>8.1775E-2</v>
      </c>
      <c r="Z110" s="43">
        <v>0.21413199999999999</v>
      </c>
      <c r="AA110" s="43">
        <v>7.8372999999999998E-2</v>
      </c>
      <c r="AB110" s="47">
        <v>0.102488</v>
      </c>
      <c r="AC110" s="100">
        <v>0.11855468750000001</v>
      </c>
      <c r="AD110" s="118">
        <v>5.9731343715806628E-2</v>
      </c>
      <c r="AE110" s="275"/>
    </row>
    <row r="111" spans="2:31" x14ac:dyDescent="0.25">
      <c r="B111" s="257"/>
      <c r="C111" s="97">
        <v>105.005</v>
      </c>
      <c r="D111" s="63">
        <v>340.41800000000001</v>
      </c>
      <c r="E111" s="63">
        <v>-1.1100000000000136</v>
      </c>
      <c r="F111" s="63">
        <v>23.707999999999998</v>
      </c>
      <c r="G111" s="63">
        <v>3.4780000000000086</v>
      </c>
      <c r="H111" s="29">
        <v>3.2980000000000018</v>
      </c>
      <c r="I111" s="260"/>
      <c r="K111" s="274"/>
      <c r="L111" s="124">
        <v>50.290999999999997</v>
      </c>
      <c r="M111" s="43">
        <v>0.16858300000000001</v>
      </c>
      <c r="N111" s="43">
        <v>0.156946</v>
      </c>
      <c r="O111" s="43">
        <v>0.15210499999999999</v>
      </c>
      <c r="P111" s="43">
        <v>0.121938</v>
      </c>
      <c r="Q111" s="43">
        <v>0.115928</v>
      </c>
      <c r="R111" s="43">
        <v>5.8288E-2</v>
      </c>
      <c r="S111" s="43">
        <v>7.3182999999999998E-2</v>
      </c>
      <c r="T111" s="43">
        <v>5.2967E-2</v>
      </c>
      <c r="U111" s="43">
        <v>5.4121000000000002E-2</v>
      </c>
      <c r="V111" s="43">
        <v>0.18023800000000001</v>
      </c>
      <c r="W111" s="43">
        <v>0.237094</v>
      </c>
      <c r="X111" s="43">
        <v>5.3794000000000002E-2</v>
      </c>
      <c r="Y111" s="43">
        <v>8.5179000000000005E-2</v>
      </c>
      <c r="Z111" s="43">
        <v>0.207122</v>
      </c>
      <c r="AA111" s="43">
        <v>8.2012000000000002E-2</v>
      </c>
      <c r="AB111" s="47">
        <v>9.3232999999999996E-2</v>
      </c>
      <c r="AC111" s="100">
        <v>0.1182956875</v>
      </c>
      <c r="AD111" s="118">
        <v>5.9019057598619529E-2</v>
      </c>
      <c r="AE111" s="275"/>
    </row>
    <row r="112" spans="2:31" x14ac:dyDescent="0.25">
      <c r="B112" s="257"/>
      <c r="C112" s="97">
        <v>106.005</v>
      </c>
      <c r="D112" s="63">
        <v>261.12900000000002</v>
      </c>
      <c r="E112" s="63">
        <v>10.804000000000002</v>
      </c>
      <c r="F112" s="63">
        <v>16.448000000000008</v>
      </c>
      <c r="G112" s="63">
        <v>-23.325999999999993</v>
      </c>
      <c r="H112" s="29">
        <v>-11.519999999999982</v>
      </c>
      <c r="I112" s="260"/>
      <c r="K112" s="274"/>
      <c r="L112" s="124">
        <v>50.792999999999999</v>
      </c>
      <c r="M112" s="43">
        <v>0.161937</v>
      </c>
      <c r="N112" s="43">
        <v>0.15812699999999999</v>
      </c>
      <c r="O112" s="43">
        <v>0.16183900000000001</v>
      </c>
      <c r="P112" s="43">
        <v>0.121577</v>
      </c>
      <c r="Q112" s="43">
        <v>0.11232</v>
      </c>
      <c r="R112" s="43">
        <v>6.4681000000000002E-2</v>
      </c>
      <c r="S112" s="43">
        <v>6.8638000000000005E-2</v>
      </c>
      <c r="T112" s="43">
        <v>5.1275000000000001E-2</v>
      </c>
      <c r="U112" s="43">
        <v>5.7743000000000003E-2</v>
      </c>
      <c r="V112" s="43">
        <v>0.17691499999999999</v>
      </c>
      <c r="W112" s="43">
        <v>0.23903099999999999</v>
      </c>
      <c r="X112" s="43">
        <v>5.3662000000000001E-2</v>
      </c>
      <c r="Y112" s="43">
        <v>8.7078000000000003E-2</v>
      </c>
      <c r="Z112" s="43">
        <v>0.207374</v>
      </c>
      <c r="AA112" s="43">
        <v>8.1087000000000006E-2</v>
      </c>
      <c r="AB112" s="47">
        <v>9.9904000000000007E-2</v>
      </c>
      <c r="AC112" s="100">
        <v>0.11894924999999999</v>
      </c>
      <c r="AD112" s="118">
        <v>5.8735885562973073E-2</v>
      </c>
      <c r="AE112" s="275"/>
    </row>
    <row r="113" spans="2:31" x14ac:dyDescent="0.25">
      <c r="B113" s="257"/>
      <c r="C113" s="97">
        <v>107.006</v>
      </c>
      <c r="D113" s="63">
        <v>326.59100000000001</v>
      </c>
      <c r="E113" s="63">
        <v>-5.6459999999999866</v>
      </c>
      <c r="F113" s="63">
        <v>17.265999999999991</v>
      </c>
      <c r="G113" s="63">
        <v>-20.201999999999998</v>
      </c>
      <c r="H113" s="29">
        <v>-4.3689999999999998</v>
      </c>
      <c r="I113" s="260"/>
      <c r="K113" s="274"/>
      <c r="L113" s="124">
        <v>51.290999999999997</v>
      </c>
      <c r="M113" s="43">
        <v>0.16349900000000001</v>
      </c>
      <c r="N113" s="43">
        <v>0.14913399999999999</v>
      </c>
      <c r="O113" s="43">
        <v>0.160249</v>
      </c>
      <c r="P113" s="43">
        <v>0.12589900000000001</v>
      </c>
      <c r="Q113" s="43">
        <v>0.12753700000000001</v>
      </c>
      <c r="R113" s="43">
        <v>6.5966999999999998E-2</v>
      </c>
      <c r="S113" s="43">
        <v>7.7764E-2</v>
      </c>
      <c r="T113" s="43">
        <v>5.0304000000000001E-2</v>
      </c>
      <c r="U113" s="43">
        <v>5.4351999999999998E-2</v>
      </c>
      <c r="V113" s="43">
        <v>0.18939900000000001</v>
      </c>
      <c r="W113" s="43">
        <v>0.23921300000000001</v>
      </c>
      <c r="X113" s="43">
        <v>5.5787999999999997E-2</v>
      </c>
      <c r="Y113" s="43">
        <v>8.1881999999999996E-2</v>
      </c>
      <c r="Z113" s="43">
        <v>0.207037</v>
      </c>
      <c r="AA113" s="43">
        <v>8.8871000000000006E-2</v>
      </c>
      <c r="AB113" s="47">
        <v>9.783E-2</v>
      </c>
      <c r="AC113" s="100">
        <v>0.12092031249999999</v>
      </c>
      <c r="AD113" s="118">
        <v>5.8849928563784196E-2</v>
      </c>
      <c r="AE113" s="275"/>
    </row>
    <row r="114" spans="2:31" x14ac:dyDescent="0.25">
      <c r="B114" s="257"/>
      <c r="C114" s="97">
        <v>108.004</v>
      </c>
      <c r="D114" s="63">
        <v>308.75900000000001</v>
      </c>
      <c r="E114" s="63">
        <v>0.58700000000001751</v>
      </c>
      <c r="F114" s="63">
        <v>21.677999999999997</v>
      </c>
      <c r="G114" s="63">
        <v>-1.2980000000000018</v>
      </c>
      <c r="H114" s="29">
        <v>7.0939999999999941</v>
      </c>
      <c r="I114" s="260"/>
      <c r="K114" s="274"/>
      <c r="L114" s="124">
        <v>51.792000000000002</v>
      </c>
      <c r="M114" s="43">
        <v>0.16825599999999999</v>
      </c>
      <c r="N114" s="43">
        <v>0.15720500000000001</v>
      </c>
      <c r="O114" s="43">
        <v>0.159939</v>
      </c>
      <c r="P114" s="43">
        <v>0.123213</v>
      </c>
      <c r="Q114" s="43">
        <v>0.11935900000000001</v>
      </c>
      <c r="R114" s="43">
        <v>6.0622000000000002E-2</v>
      </c>
      <c r="S114" s="43">
        <v>7.0900000000000005E-2</v>
      </c>
      <c r="T114" s="43">
        <v>6.1018000000000003E-2</v>
      </c>
      <c r="U114" s="43">
        <v>5.4380999999999999E-2</v>
      </c>
      <c r="V114" s="43">
        <v>0.185222</v>
      </c>
      <c r="W114" s="43">
        <v>0.24226900000000001</v>
      </c>
      <c r="X114" s="43">
        <v>5.6521000000000002E-2</v>
      </c>
      <c r="Y114" s="43">
        <v>8.0945000000000003E-2</v>
      </c>
      <c r="Z114" s="43">
        <v>0.21418200000000001</v>
      </c>
      <c r="AA114" s="43">
        <v>8.3892999999999995E-2</v>
      </c>
      <c r="AB114" s="47">
        <v>0.100921</v>
      </c>
      <c r="AC114" s="100">
        <v>0.121177875</v>
      </c>
      <c r="AD114" s="118">
        <v>6.0174339267249133E-2</v>
      </c>
      <c r="AE114" s="275"/>
    </row>
    <row r="115" spans="2:31" x14ac:dyDescent="0.25">
      <c r="B115" s="257"/>
      <c r="C115" s="97">
        <v>109.006</v>
      </c>
      <c r="D115" s="63">
        <v>295.42399999999998</v>
      </c>
      <c r="E115" s="63">
        <v>14.914999999999992</v>
      </c>
      <c r="F115" s="63">
        <v>9.7390000000000043</v>
      </c>
      <c r="G115" s="63">
        <v>-8.3269999999999982</v>
      </c>
      <c r="H115" s="29">
        <v>13.265999999999991</v>
      </c>
      <c r="I115" s="260"/>
      <c r="K115" s="274"/>
      <c r="L115" s="124">
        <v>52.29</v>
      </c>
      <c r="M115" s="43">
        <v>0.16572400000000001</v>
      </c>
      <c r="N115" s="43">
        <v>0.15532399999999999</v>
      </c>
      <c r="O115" s="43">
        <v>0.15010000000000001</v>
      </c>
      <c r="P115" s="43">
        <v>0.11684899999999999</v>
      </c>
      <c r="Q115" s="43">
        <v>0.11404</v>
      </c>
      <c r="R115" s="43">
        <v>7.0414000000000004E-2</v>
      </c>
      <c r="S115" s="43">
        <v>8.1403000000000003E-2</v>
      </c>
      <c r="T115" s="43">
        <v>5.1722999999999998E-2</v>
      </c>
      <c r="U115" s="43">
        <v>5.5539999999999999E-2</v>
      </c>
      <c r="V115" s="43">
        <v>0.18062500000000001</v>
      </c>
      <c r="W115" s="43">
        <v>0.24072499999999999</v>
      </c>
      <c r="X115" s="43">
        <v>5.5815999999999998E-2</v>
      </c>
      <c r="Y115" s="43">
        <v>7.9991999999999994E-2</v>
      </c>
      <c r="Z115" s="43">
        <v>0.220725</v>
      </c>
      <c r="AA115" s="43">
        <v>8.9145000000000002E-2</v>
      </c>
      <c r="AB115" s="47">
        <v>9.5992999999999995E-2</v>
      </c>
      <c r="AC115" s="100">
        <v>0.12025862500000002</v>
      </c>
      <c r="AD115" s="118">
        <v>5.9272385006707173E-2</v>
      </c>
      <c r="AE115" s="275"/>
    </row>
    <row r="116" spans="2:31" x14ac:dyDescent="0.25">
      <c r="B116" s="257"/>
      <c r="C116" s="97">
        <v>110.004</v>
      </c>
      <c r="D116" s="63">
        <v>275.274</v>
      </c>
      <c r="E116" s="63">
        <v>-5.8600000000000136</v>
      </c>
      <c r="F116" s="63">
        <v>27.957999999999998</v>
      </c>
      <c r="G116" s="63">
        <v>-13.988</v>
      </c>
      <c r="H116" s="29">
        <v>-12.771999999999991</v>
      </c>
      <c r="I116" s="260"/>
      <c r="K116" s="274"/>
      <c r="L116" s="124">
        <v>52.792000000000002</v>
      </c>
      <c r="M116" s="43">
        <v>0.16636100000000001</v>
      </c>
      <c r="N116" s="43">
        <v>0.15414</v>
      </c>
      <c r="O116" s="43">
        <v>0.153559</v>
      </c>
      <c r="P116" s="43">
        <v>0.126939</v>
      </c>
      <c r="Q116" s="43">
        <v>0.11439000000000001</v>
      </c>
      <c r="R116" s="43">
        <v>5.6981999999999998E-2</v>
      </c>
      <c r="S116" s="43">
        <v>7.3269000000000001E-2</v>
      </c>
      <c r="T116" s="43">
        <v>5.8779999999999999E-2</v>
      </c>
      <c r="U116" s="43">
        <v>5.3878000000000002E-2</v>
      </c>
      <c r="V116" s="43">
        <v>0.18740799999999999</v>
      </c>
      <c r="W116" s="43">
        <v>0.24384800000000001</v>
      </c>
      <c r="X116" s="43">
        <v>5.7590000000000002E-2</v>
      </c>
      <c r="Y116" s="43">
        <v>8.8449E-2</v>
      </c>
      <c r="Z116" s="43">
        <v>0.215341</v>
      </c>
      <c r="AA116" s="43">
        <v>7.7877000000000002E-2</v>
      </c>
      <c r="AB116" s="47">
        <v>9.6287999999999999E-2</v>
      </c>
      <c r="AC116" s="100">
        <v>0.12031868749999999</v>
      </c>
      <c r="AD116" s="118">
        <v>6.0549318095492771E-2</v>
      </c>
      <c r="AE116" s="275"/>
    </row>
    <row r="117" spans="2:31" x14ac:dyDescent="0.25">
      <c r="B117" s="257"/>
      <c r="C117" s="97">
        <v>111.005</v>
      </c>
      <c r="D117" s="63">
        <v>354.39099999999996</v>
      </c>
      <c r="E117" s="63">
        <v>32.045000000000016</v>
      </c>
      <c r="F117" s="63">
        <v>14.546999999999997</v>
      </c>
      <c r="G117" s="63">
        <v>8.4639999999999986</v>
      </c>
      <c r="H117" s="29">
        <v>-10.908999999999992</v>
      </c>
      <c r="I117" s="260"/>
      <c r="K117" s="274"/>
      <c r="L117" s="124">
        <v>53.292000000000002</v>
      </c>
      <c r="M117" s="43">
        <v>0.16456000000000001</v>
      </c>
      <c r="N117" s="43">
        <v>0.16196099999999999</v>
      </c>
      <c r="O117" s="43">
        <v>0.16539200000000001</v>
      </c>
      <c r="P117" s="43">
        <v>0.121127</v>
      </c>
      <c r="Q117" s="43">
        <v>0.11959599999999999</v>
      </c>
      <c r="R117" s="43">
        <v>6.1899000000000003E-2</v>
      </c>
      <c r="S117" s="43">
        <v>8.2017000000000007E-2</v>
      </c>
      <c r="T117" s="43">
        <v>5.2441000000000002E-2</v>
      </c>
      <c r="U117" s="43">
        <v>5.4759000000000002E-2</v>
      </c>
      <c r="V117" s="43">
        <v>0.18712200000000001</v>
      </c>
      <c r="W117" s="43">
        <v>0.24623200000000001</v>
      </c>
      <c r="X117" s="43">
        <v>5.6209000000000002E-2</v>
      </c>
      <c r="Y117" s="43">
        <v>8.5751999999999995E-2</v>
      </c>
      <c r="Z117" s="43">
        <v>0.20780899999999999</v>
      </c>
      <c r="AA117" s="43">
        <v>8.2586000000000007E-2</v>
      </c>
      <c r="AB117" s="47">
        <v>9.8138000000000003E-2</v>
      </c>
      <c r="AC117" s="100">
        <v>0.121725</v>
      </c>
      <c r="AD117" s="118">
        <v>6.0371014013901311E-2</v>
      </c>
      <c r="AE117" s="275"/>
    </row>
    <row r="118" spans="2:31" x14ac:dyDescent="0.25">
      <c r="B118" s="257"/>
      <c r="C118" s="97">
        <v>112.003</v>
      </c>
      <c r="D118" s="63">
        <v>252.68300000000002</v>
      </c>
      <c r="E118" s="63">
        <v>15.690000000000026</v>
      </c>
      <c r="F118" s="63">
        <v>9.6149999999999807</v>
      </c>
      <c r="G118" s="63">
        <v>-14.296999999999997</v>
      </c>
      <c r="H118" s="29">
        <v>2.7399999999999807</v>
      </c>
      <c r="I118" s="260"/>
      <c r="K118" s="274"/>
      <c r="L118" s="124">
        <v>53.790999999999997</v>
      </c>
      <c r="M118" s="43">
        <v>0.16420000000000001</v>
      </c>
      <c r="N118" s="43">
        <v>0.15368299999999999</v>
      </c>
      <c r="O118" s="43">
        <v>0.153947</v>
      </c>
      <c r="P118" s="43">
        <v>0.12206500000000001</v>
      </c>
      <c r="Q118" s="43">
        <v>0.119862</v>
      </c>
      <c r="R118" s="43">
        <v>6.6075999999999996E-2</v>
      </c>
      <c r="S118" s="43">
        <v>6.9866999999999999E-2</v>
      </c>
      <c r="T118" s="43">
        <v>5.5301999999999997E-2</v>
      </c>
      <c r="U118" s="43">
        <v>5.8936000000000002E-2</v>
      </c>
      <c r="V118" s="43">
        <v>0.18910299999999999</v>
      </c>
      <c r="W118" s="43">
        <v>0.24019699999999999</v>
      </c>
      <c r="X118" s="43">
        <v>5.5534E-2</v>
      </c>
      <c r="Y118" s="43">
        <v>8.0256999999999995E-2</v>
      </c>
      <c r="Z118" s="43">
        <v>0.21388199999999999</v>
      </c>
      <c r="AA118" s="43">
        <v>9.5936999999999995E-2</v>
      </c>
      <c r="AB118" s="47">
        <v>0.104057</v>
      </c>
      <c r="AC118" s="100">
        <v>0.12143156249999999</v>
      </c>
      <c r="AD118" s="118">
        <v>5.8964841025782762E-2</v>
      </c>
      <c r="AE118" s="275"/>
    </row>
    <row r="119" spans="2:31" x14ac:dyDescent="0.25">
      <c r="B119" s="257"/>
      <c r="C119" s="97">
        <v>113.004</v>
      </c>
      <c r="D119" s="63">
        <v>257.64600000000002</v>
      </c>
      <c r="E119" s="63">
        <v>29.519000000000005</v>
      </c>
      <c r="F119" s="63">
        <v>5.9110000000000014</v>
      </c>
      <c r="G119" s="63">
        <v>3.2280000000000086</v>
      </c>
      <c r="H119" s="29">
        <v>1.0289999999999964</v>
      </c>
      <c r="I119" s="260"/>
      <c r="K119" s="274"/>
      <c r="L119" s="124">
        <v>54.292000000000002</v>
      </c>
      <c r="M119" s="43">
        <v>0.172704</v>
      </c>
      <c r="N119" s="43">
        <v>0.159938</v>
      </c>
      <c r="O119" s="43">
        <v>0.161969</v>
      </c>
      <c r="P119" s="43">
        <v>0.12853300000000001</v>
      </c>
      <c r="Q119" s="43">
        <v>0.119551</v>
      </c>
      <c r="R119" s="43">
        <v>6.1635000000000002E-2</v>
      </c>
      <c r="S119" s="43">
        <v>7.3719999999999994E-2</v>
      </c>
      <c r="T119" s="43">
        <v>5.2809000000000002E-2</v>
      </c>
      <c r="U119" s="43">
        <v>5.8751999999999999E-2</v>
      </c>
      <c r="V119" s="43">
        <v>0.18299599999999999</v>
      </c>
      <c r="W119" s="43">
        <v>0.24881700000000001</v>
      </c>
      <c r="X119" s="43">
        <v>5.6364999999999998E-2</v>
      </c>
      <c r="Y119" s="43">
        <v>8.6957999999999994E-2</v>
      </c>
      <c r="Z119" s="43">
        <v>0.215142</v>
      </c>
      <c r="AA119" s="43">
        <v>8.7787000000000004E-2</v>
      </c>
      <c r="AB119" s="47">
        <v>9.2495999999999995E-2</v>
      </c>
      <c r="AC119" s="100">
        <v>0.12251075</v>
      </c>
      <c r="AD119" s="118">
        <v>6.1356995751639172E-2</v>
      </c>
      <c r="AE119" s="275"/>
    </row>
    <row r="120" spans="2:31" x14ac:dyDescent="0.25">
      <c r="B120" s="257"/>
      <c r="C120" s="97">
        <v>114.004</v>
      </c>
      <c r="D120" s="63">
        <v>271.77199999999999</v>
      </c>
      <c r="E120" s="63">
        <v>-23.013000000000005</v>
      </c>
      <c r="F120" s="63">
        <v>2.224000000000018</v>
      </c>
      <c r="G120" s="63">
        <v>-4.3439999999999941</v>
      </c>
      <c r="H120" s="29">
        <v>-0.82500000000001705</v>
      </c>
      <c r="I120" s="260"/>
      <c r="K120" s="274"/>
      <c r="L120" s="124">
        <v>54.792999999999999</v>
      </c>
      <c r="M120" s="43">
        <v>0.17591799999999999</v>
      </c>
      <c r="N120" s="43">
        <v>0.158974</v>
      </c>
      <c r="O120" s="43">
        <v>0.15423000000000001</v>
      </c>
      <c r="P120" s="43">
        <v>0.12848799999999999</v>
      </c>
      <c r="Q120" s="43">
        <v>0.116809</v>
      </c>
      <c r="R120" s="43">
        <v>6.4977999999999994E-2</v>
      </c>
      <c r="S120" s="43">
        <v>7.7770000000000006E-2</v>
      </c>
      <c r="T120" s="43">
        <v>5.6036999999999997E-2</v>
      </c>
      <c r="U120" s="43">
        <v>5.6956E-2</v>
      </c>
      <c r="V120" s="43">
        <v>0.19734599999999999</v>
      </c>
      <c r="W120" s="43">
        <v>0.251496</v>
      </c>
      <c r="X120" s="43">
        <v>5.3011999999999997E-2</v>
      </c>
      <c r="Y120" s="43">
        <v>8.8306999999999997E-2</v>
      </c>
      <c r="Z120" s="43">
        <v>0.216805</v>
      </c>
      <c r="AA120" s="43">
        <v>8.7107000000000004E-2</v>
      </c>
      <c r="AB120" s="47">
        <v>9.3578999999999996E-2</v>
      </c>
      <c r="AC120" s="100">
        <v>0.12361324999999999</v>
      </c>
      <c r="AD120" s="118">
        <v>6.2441492212043349E-2</v>
      </c>
      <c r="AE120" s="275"/>
    </row>
    <row r="121" spans="2:31" x14ac:dyDescent="0.25">
      <c r="B121" s="257"/>
      <c r="C121" s="97">
        <v>115.006</v>
      </c>
      <c r="D121" s="63">
        <v>328.66100000000006</v>
      </c>
      <c r="E121" s="63">
        <v>-36.647999999999996</v>
      </c>
      <c r="F121" s="63">
        <v>12.042000000000002</v>
      </c>
      <c r="G121" s="63">
        <v>0.36899999999999977</v>
      </c>
      <c r="H121" s="29">
        <v>5.4890000000000043</v>
      </c>
      <c r="I121" s="260"/>
      <c r="K121" s="274"/>
      <c r="L121" s="124">
        <v>55.290999999999997</v>
      </c>
      <c r="M121" s="43">
        <v>0.17277300000000001</v>
      </c>
      <c r="N121" s="43">
        <v>0.16028700000000001</v>
      </c>
      <c r="O121" s="43">
        <v>0.16070200000000001</v>
      </c>
      <c r="P121" s="43">
        <v>0.124613</v>
      </c>
      <c r="Q121" s="43">
        <v>0.122448</v>
      </c>
      <c r="R121" s="43">
        <v>7.0074999999999998E-2</v>
      </c>
      <c r="S121" s="43">
        <v>7.9656000000000005E-2</v>
      </c>
      <c r="T121" s="43">
        <v>5.4556E-2</v>
      </c>
      <c r="U121" s="43">
        <v>5.2808000000000001E-2</v>
      </c>
      <c r="V121" s="43">
        <v>0.19061500000000001</v>
      </c>
      <c r="W121" s="43">
        <v>0.25121399999999999</v>
      </c>
      <c r="X121" s="43">
        <v>5.8118999999999997E-2</v>
      </c>
      <c r="Y121" s="43">
        <v>8.6278999999999995E-2</v>
      </c>
      <c r="Z121" s="43">
        <v>0.218109</v>
      </c>
      <c r="AA121" s="43">
        <v>9.2614000000000002E-2</v>
      </c>
      <c r="AB121" s="47">
        <v>9.3608999999999998E-2</v>
      </c>
      <c r="AC121" s="100">
        <v>0.1242798125</v>
      </c>
      <c r="AD121" s="118">
        <v>6.1621708402389883E-2</v>
      </c>
      <c r="AE121" s="275"/>
    </row>
    <row r="122" spans="2:31" x14ac:dyDescent="0.25">
      <c r="B122" s="257"/>
      <c r="C122" s="97">
        <v>116.003</v>
      </c>
      <c r="D122" s="63">
        <v>298.18099999999998</v>
      </c>
      <c r="E122" s="63">
        <v>13.076999999999998</v>
      </c>
      <c r="F122" s="63">
        <v>9.3540000000000134</v>
      </c>
      <c r="G122" s="63">
        <v>-21.793000000000006</v>
      </c>
      <c r="H122" s="29">
        <v>-0.50200000000000955</v>
      </c>
      <c r="I122" s="260"/>
      <c r="K122" s="274"/>
      <c r="L122" s="124">
        <v>55.792999999999999</v>
      </c>
      <c r="M122" s="43">
        <v>0.17307800000000001</v>
      </c>
      <c r="N122" s="43">
        <v>0.16148000000000001</v>
      </c>
      <c r="O122" s="43">
        <v>0.15899199999999999</v>
      </c>
      <c r="P122" s="43">
        <v>0.121214</v>
      </c>
      <c r="Q122" s="43">
        <v>0.116323</v>
      </c>
      <c r="R122" s="43">
        <v>6.5012E-2</v>
      </c>
      <c r="S122" s="43">
        <v>8.1699999999999995E-2</v>
      </c>
      <c r="T122" s="43">
        <v>5.0789000000000001E-2</v>
      </c>
      <c r="U122" s="43">
        <v>5.7459999999999997E-2</v>
      </c>
      <c r="V122" s="43">
        <v>0.19356699999999999</v>
      </c>
      <c r="W122" s="43">
        <v>0.25469399999999998</v>
      </c>
      <c r="X122" s="43">
        <v>5.5683999999999997E-2</v>
      </c>
      <c r="Y122" s="43">
        <v>8.4328E-2</v>
      </c>
      <c r="Z122" s="43">
        <v>0.218638</v>
      </c>
      <c r="AA122" s="43">
        <v>8.8031999999999999E-2</v>
      </c>
      <c r="AB122" s="47">
        <v>9.8263000000000003E-2</v>
      </c>
      <c r="AC122" s="100">
        <v>0.12370337499999999</v>
      </c>
      <c r="AD122" s="118">
        <v>6.2840168129283877E-2</v>
      </c>
      <c r="AE122" s="275"/>
    </row>
    <row r="123" spans="2:31" x14ac:dyDescent="0.25">
      <c r="B123" s="257"/>
      <c r="C123" s="97">
        <v>117.005</v>
      </c>
      <c r="D123" s="63">
        <v>298.56099999999998</v>
      </c>
      <c r="E123" s="63">
        <v>-11.272999999999996</v>
      </c>
      <c r="F123" s="63">
        <v>13.870000000000005</v>
      </c>
      <c r="G123" s="63">
        <v>10.805000000000007</v>
      </c>
      <c r="H123" s="29">
        <v>0.58799999999999386</v>
      </c>
      <c r="I123" s="260"/>
      <c r="K123" s="274"/>
      <c r="L123" s="124">
        <v>56.29</v>
      </c>
      <c r="M123" s="43">
        <v>0.17993600000000001</v>
      </c>
      <c r="N123" s="43">
        <v>0.15490000000000001</v>
      </c>
      <c r="O123" s="43">
        <v>0.16774800000000001</v>
      </c>
      <c r="P123" s="43">
        <v>0.132767</v>
      </c>
      <c r="Q123" s="43">
        <v>0.119891</v>
      </c>
      <c r="R123" s="43">
        <v>7.3427999999999993E-2</v>
      </c>
      <c r="S123" s="43">
        <v>7.2520000000000001E-2</v>
      </c>
      <c r="T123" s="43">
        <v>5.7672000000000001E-2</v>
      </c>
      <c r="U123" s="43">
        <v>5.4086000000000002E-2</v>
      </c>
      <c r="V123" s="43">
        <v>0.18949099999999999</v>
      </c>
      <c r="W123" s="43">
        <v>0.25017600000000001</v>
      </c>
      <c r="X123" s="43">
        <v>5.8469E-2</v>
      </c>
      <c r="Y123" s="43">
        <v>8.4542000000000006E-2</v>
      </c>
      <c r="Z123" s="43">
        <v>0.21796699999999999</v>
      </c>
      <c r="AA123" s="43">
        <v>9.5607999999999999E-2</v>
      </c>
      <c r="AB123" s="47">
        <v>0.101732</v>
      </c>
      <c r="AC123" s="100">
        <v>0.12568331250000001</v>
      </c>
      <c r="AD123" s="118">
        <v>6.1499862350760617E-2</v>
      </c>
      <c r="AE123" s="275"/>
    </row>
    <row r="124" spans="2:31" x14ac:dyDescent="0.25">
      <c r="B124" s="257"/>
      <c r="C124" s="97">
        <v>118.005</v>
      </c>
      <c r="D124" s="63">
        <v>248.07199999999997</v>
      </c>
      <c r="E124" s="63">
        <v>-8.9639999999999986</v>
      </c>
      <c r="F124" s="63">
        <v>12.926999999999992</v>
      </c>
      <c r="G124" s="63">
        <v>4.2230000000000132</v>
      </c>
      <c r="H124" s="29">
        <v>-10.112000000000023</v>
      </c>
      <c r="I124" s="260"/>
      <c r="K124" s="274"/>
      <c r="L124" s="124">
        <v>56.792000000000002</v>
      </c>
      <c r="M124" s="43">
        <v>0.17210800000000001</v>
      </c>
      <c r="N124" s="43">
        <v>0.15426999999999999</v>
      </c>
      <c r="O124" s="43">
        <v>0.163219</v>
      </c>
      <c r="P124" s="43">
        <v>0.12989999999999999</v>
      </c>
      <c r="Q124" s="43">
        <v>0.11884</v>
      </c>
      <c r="R124" s="43">
        <v>6.7129999999999995E-2</v>
      </c>
      <c r="S124" s="43">
        <v>7.1282999999999999E-2</v>
      </c>
      <c r="T124" s="43">
        <v>5.6045999999999999E-2</v>
      </c>
      <c r="U124" s="43">
        <v>5.7412999999999999E-2</v>
      </c>
      <c r="V124" s="43">
        <v>0.19059300000000001</v>
      </c>
      <c r="W124" s="43">
        <v>0.26007999999999998</v>
      </c>
      <c r="X124" s="43">
        <v>5.8037999999999999E-2</v>
      </c>
      <c r="Y124" s="43">
        <v>8.8260000000000005E-2</v>
      </c>
      <c r="Z124" s="43">
        <v>0.216418</v>
      </c>
      <c r="AA124" s="43">
        <v>9.7300999999999999E-2</v>
      </c>
      <c r="AB124" s="47">
        <v>0.10104399999999999</v>
      </c>
      <c r="AC124" s="100">
        <v>0.12512143750000002</v>
      </c>
      <c r="AD124" s="118">
        <v>6.230921718865115E-2</v>
      </c>
      <c r="AE124" s="275"/>
    </row>
    <row r="125" spans="2:31" x14ac:dyDescent="0.25">
      <c r="B125" s="257"/>
      <c r="C125" s="97">
        <v>119.006</v>
      </c>
      <c r="D125" s="63">
        <v>309.49699999999996</v>
      </c>
      <c r="E125" s="63">
        <v>10.289999999999992</v>
      </c>
      <c r="F125" s="63">
        <v>4.6560000000000059</v>
      </c>
      <c r="G125" s="63">
        <v>-35.754999999999995</v>
      </c>
      <c r="H125" s="29">
        <v>15.188000000000017</v>
      </c>
      <c r="I125" s="260"/>
      <c r="K125" s="274"/>
      <c r="L125" s="124">
        <v>57.29</v>
      </c>
      <c r="M125" s="43">
        <v>0.17874100000000001</v>
      </c>
      <c r="N125" s="43">
        <v>0.15814</v>
      </c>
      <c r="O125" s="43">
        <v>0.170624</v>
      </c>
      <c r="P125" s="43">
        <v>0.13344600000000001</v>
      </c>
      <c r="Q125" s="43">
        <v>0.11908199999999999</v>
      </c>
      <c r="R125" s="43">
        <v>6.9929000000000005E-2</v>
      </c>
      <c r="S125" s="43">
        <v>7.6956999999999998E-2</v>
      </c>
      <c r="T125" s="43">
        <v>5.1346999999999997E-2</v>
      </c>
      <c r="U125" s="43">
        <v>6.7864999999999995E-2</v>
      </c>
      <c r="V125" s="43">
        <v>0.190083</v>
      </c>
      <c r="W125" s="43">
        <v>0.25795400000000002</v>
      </c>
      <c r="X125" s="43">
        <v>5.1610000000000003E-2</v>
      </c>
      <c r="Y125" s="43">
        <v>8.6424000000000001E-2</v>
      </c>
      <c r="Z125" s="43">
        <v>0.22376599999999999</v>
      </c>
      <c r="AA125" s="43">
        <v>9.2928999999999998E-2</v>
      </c>
      <c r="AB125" s="47">
        <v>0.10213999999999999</v>
      </c>
      <c r="AC125" s="100">
        <v>0.1269398125</v>
      </c>
      <c r="AD125" s="118">
        <v>6.3370228308692655E-2</v>
      </c>
      <c r="AE125" s="275"/>
    </row>
    <row r="126" spans="2:31" x14ac:dyDescent="0.25">
      <c r="B126" s="257"/>
      <c r="C126" s="97">
        <v>120.004</v>
      </c>
      <c r="D126" s="63">
        <v>305.36699999999996</v>
      </c>
      <c r="E126" s="63">
        <v>5.289999999999992</v>
      </c>
      <c r="F126" s="63">
        <v>9.1879999999999882</v>
      </c>
      <c r="G126" s="63">
        <v>-2.1349999999999909</v>
      </c>
      <c r="H126" s="29">
        <v>11.054000000000002</v>
      </c>
      <c r="I126" s="260"/>
      <c r="K126" s="274"/>
      <c r="L126" s="124">
        <v>57.792999999999999</v>
      </c>
      <c r="M126" s="43">
        <v>0.18306900000000001</v>
      </c>
      <c r="N126" s="43">
        <v>0.162526</v>
      </c>
      <c r="O126" s="43">
        <v>0.168652</v>
      </c>
      <c r="P126" s="43">
        <v>0.12982399999999999</v>
      </c>
      <c r="Q126" s="43">
        <v>0.127225</v>
      </c>
      <c r="R126" s="43">
        <v>7.1623999999999993E-2</v>
      </c>
      <c r="S126" s="43">
        <v>7.7915999999999999E-2</v>
      </c>
      <c r="T126" s="43">
        <v>5.2229999999999999E-2</v>
      </c>
      <c r="U126" s="43">
        <v>5.8916000000000003E-2</v>
      </c>
      <c r="V126" s="43">
        <v>0.18846599999999999</v>
      </c>
      <c r="W126" s="43">
        <v>0.258245</v>
      </c>
      <c r="X126" s="43">
        <v>5.4081999999999998E-2</v>
      </c>
      <c r="Y126" s="43">
        <v>8.7264999999999995E-2</v>
      </c>
      <c r="Z126" s="43">
        <v>0.22147600000000001</v>
      </c>
      <c r="AA126" s="43">
        <v>8.8693999999999995E-2</v>
      </c>
      <c r="AB126" s="47">
        <v>9.7171999999999994E-2</v>
      </c>
      <c r="AC126" s="100">
        <v>0.12671137500000001</v>
      </c>
      <c r="AD126" s="118">
        <v>6.3786693275713804E-2</v>
      </c>
      <c r="AE126" s="275"/>
    </row>
    <row r="127" spans="2:31" x14ac:dyDescent="0.25">
      <c r="B127" s="257"/>
      <c r="C127" s="97">
        <v>121.005</v>
      </c>
      <c r="D127" s="63">
        <v>274.69499999999999</v>
      </c>
      <c r="E127" s="63">
        <v>-9.9650000000000034</v>
      </c>
      <c r="F127" s="63">
        <v>-1.828000000000003</v>
      </c>
      <c r="G127" s="63">
        <v>9.5960000000000036</v>
      </c>
      <c r="H127" s="29">
        <v>8.7119999999999891</v>
      </c>
      <c r="I127" s="260"/>
      <c r="K127" s="274"/>
      <c r="L127" s="124">
        <v>58.290999999999997</v>
      </c>
      <c r="M127" s="43">
        <v>0.184365</v>
      </c>
      <c r="N127" s="43">
        <v>0.16666800000000001</v>
      </c>
      <c r="O127" s="43">
        <v>0.16664200000000001</v>
      </c>
      <c r="P127" s="43">
        <v>0.137021</v>
      </c>
      <c r="Q127" s="43">
        <v>0.12662100000000001</v>
      </c>
      <c r="R127" s="43">
        <v>6.3664999999999999E-2</v>
      </c>
      <c r="S127" s="43">
        <v>7.6331999999999997E-2</v>
      </c>
      <c r="T127" s="43">
        <v>5.7521999999999997E-2</v>
      </c>
      <c r="U127" s="43">
        <v>5.7120999999999998E-2</v>
      </c>
      <c r="V127" s="43">
        <v>0.19040599999999999</v>
      </c>
      <c r="W127" s="43">
        <v>0.256749</v>
      </c>
      <c r="X127" s="43">
        <v>5.6973999999999997E-2</v>
      </c>
      <c r="Y127" s="43">
        <v>8.7447999999999998E-2</v>
      </c>
      <c r="Z127" s="43">
        <v>0.22529299999999999</v>
      </c>
      <c r="AA127" s="43">
        <v>8.3693000000000004E-2</v>
      </c>
      <c r="AB127" s="47">
        <v>9.5413999999999999E-2</v>
      </c>
      <c r="AC127" s="100">
        <v>0.12699587500000001</v>
      </c>
      <c r="AD127" s="118">
        <v>6.4644149881099053E-2</v>
      </c>
      <c r="AE127" s="275"/>
    </row>
    <row r="128" spans="2:31" x14ac:dyDescent="0.25">
      <c r="B128" s="257"/>
      <c r="C128" s="97">
        <v>122.005</v>
      </c>
      <c r="D128" s="63">
        <v>267.58299999999997</v>
      </c>
      <c r="E128" s="63">
        <v>-27.379000000000019</v>
      </c>
      <c r="F128" s="63">
        <v>-9.7860000000000014</v>
      </c>
      <c r="G128" s="63">
        <v>5.4579999999999984</v>
      </c>
      <c r="H128" s="29">
        <v>-11.143000000000001</v>
      </c>
      <c r="I128" s="260"/>
      <c r="K128" s="274"/>
      <c r="L128" s="124">
        <v>58.792000000000002</v>
      </c>
      <c r="M128" s="43">
        <v>0.17963299999999999</v>
      </c>
      <c r="N128" s="43">
        <v>0.16758400000000001</v>
      </c>
      <c r="O128" s="43">
        <v>0.167874</v>
      </c>
      <c r="P128" s="43">
        <v>0.13020899999999999</v>
      </c>
      <c r="Q128" s="43">
        <v>0.128355</v>
      </c>
      <c r="R128" s="43">
        <v>7.2355000000000003E-2</v>
      </c>
      <c r="S128" s="43">
        <v>7.8791E-2</v>
      </c>
      <c r="T128" s="43">
        <v>5.5400999999999999E-2</v>
      </c>
      <c r="U128" s="43">
        <v>5.8927E-2</v>
      </c>
      <c r="V128" s="43">
        <v>0.18770300000000001</v>
      </c>
      <c r="W128" s="43">
        <v>0.25356499999999998</v>
      </c>
      <c r="X128" s="43">
        <v>5.799E-2</v>
      </c>
      <c r="Y128" s="43">
        <v>8.7944999999999995E-2</v>
      </c>
      <c r="Z128" s="43">
        <v>0.23311299999999999</v>
      </c>
      <c r="AA128" s="43">
        <v>9.1240000000000002E-2</v>
      </c>
      <c r="AB128" s="47">
        <v>0.100346</v>
      </c>
      <c r="AC128" s="100">
        <v>0.12818943749999998</v>
      </c>
      <c r="AD128" s="118">
        <v>6.3449937022263245E-2</v>
      </c>
      <c r="AE128" s="275"/>
    </row>
    <row r="129" spans="2:31" x14ac:dyDescent="0.25">
      <c r="B129" s="257"/>
      <c r="C129" s="97">
        <v>123.004</v>
      </c>
      <c r="D129" s="63">
        <v>273.755</v>
      </c>
      <c r="E129" s="63">
        <v>52.708999999999975</v>
      </c>
      <c r="F129" s="63">
        <v>7.521000000000015</v>
      </c>
      <c r="G129" s="63">
        <v>14.216000000000008</v>
      </c>
      <c r="H129" s="29">
        <v>9.8849999999999909</v>
      </c>
      <c r="I129" s="260"/>
      <c r="K129" s="274"/>
      <c r="L129" s="124">
        <v>59.29</v>
      </c>
      <c r="M129" s="43">
        <v>0.18197199999999999</v>
      </c>
      <c r="N129" s="43">
        <v>0.15970500000000001</v>
      </c>
      <c r="O129" s="43">
        <v>0.166685</v>
      </c>
      <c r="P129" s="43">
        <v>0.13152700000000001</v>
      </c>
      <c r="Q129" s="43">
        <v>0.12325800000000001</v>
      </c>
      <c r="R129" s="43">
        <v>6.2688999999999995E-2</v>
      </c>
      <c r="S129" s="43">
        <v>7.9146999999999995E-2</v>
      </c>
      <c r="T129" s="43">
        <v>4.9610000000000001E-2</v>
      </c>
      <c r="U129" s="43">
        <v>6.5512000000000001E-2</v>
      </c>
      <c r="V129" s="43">
        <v>0.180004</v>
      </c>
      <c r="W129" s="43">
        <v>0.26362200000000002</v>
      </c>
      <c r="X129" s="43">
        <v>6.3371999999999998E-2</v>
      </c>
      <c r="Y129" s="43">
        <v>8.7537000000000004E-2</v>
      </c>
      <c r="Z129" s="43">
        <v>0.227299</v>
      </c>
      <c r="AA129" s="43">
        <v>8.9327000000000004E-2</v>
      </c>
      <c r="AB129" s="47">
        <v>9.3118000000000006E-2</v>
      </c>
      <c r="AC129" s="100">
        <v>0.12652399999999997</v>
      </c>
      <c r="AD129" s="118">
        <v>6.4083845386077448E-2</v>
      </c>
      <c r="AE129" s="275"/>
    </row>
    <row r="130" spans="2:31" x14ac:dyDescent="0.25">
      <c r="B130" s="257"/>
      <c r="C130" s="97">
        <v>124.004</v>
      </c>
      <c r="D130" s="63">
        <v>293.90600000000001</v>
      </c>
      <c r="E130" s="63">
        <v>-12.24199999999999</v>
      </c>
      <c r="F130" s="63">
        <v>22.599000000000018</v>
      </c>
      <c r="G130" s="63">
        <v>1.6690000000000111</v>
      </c>
      <c r="H130" s="29">
        <v>-9.9130000000000109</v>
      </c>
      <c r="I130" s="260"/>
      <c r="K130" s="274"/>
      <c r="L130" s="124">
        <v>59.792000000000002</v>
      </c>
      <c r="M130" s="43">
        <v>0.18195500000000001</v>
      </c>
      <c r="N130" s="43">
        <v>0.169151</v>
      </c>
      <c r="O130" s="43">
        <v>0.16282199999999999</v>
      </c>
      <c r="P130" s="43">
        <v>0.13272100000000001</v>
      </c>
      <c r="Q130" s="43">
        <v>0.12623899999999999</v>
      </c>
      <c r="R130" s="43">
        <v>6.7109000000000002E-2</v>
      </c>
      <c r="S130" s="43">
        <v>8.0031000000000005E-2</v>
      </c>
      <c r="T130" s="43">
        <v>5.4649000000000003E-2</v>
      </c>
      <c r="U130" s="43">
        <v>6.0611999999999999E-2</v>
      </c>
      <c r="V130" s="43">
        <v>0.18717800000000001</v>
      </c>
      <c r="W130" s="43">
        <v>0.26735100000000001</v>
      </c>
      <c r="X130" s="43">
        <v>5.7332000000000001E-2</v>
      </c>
      <c r="Y130" s="43">
        <v>8.3236000000000004E-2</v>
      </c>
      <c r="Z130" s="43">
        <v>0.224246</v>
      </c>
      <c r="AA130" s="43">
        <v>8.7461999999999998E-2</v>
      </c>
      <c r="AB130" s="47">
        <v>0.109165</v>
      </c>
      <c r="AC130" s="100">
        <v>0.1282036875</v>
      </c>
      <c r="AD130" s="118">
        <v>6.4782709746473502E-2</v>
      </c>
      <c r="AE130" s="275"/>
    </row>
    <row r="131" spans="2:31" x14ac:dyDescent="0.25">
      <c r="B131" s="257"/>
      <c r="C131" s="97">
        <v>125.006</v>
      </c>
      <c r="D131" s="63">
        <v>319.56099999999998</v>
      </c>
      <c r="E131" s="63">
        <v>-34.591000000000008</v>
      </c>
      <c r="F131" s="63">
        <v>14.338999999999999</v>
      </c>
      <c r="G131" s="63">
        <v>-17.359000000000009</v>
      </c>
      <c r="H131" s="29">
        <v>1.2769999999999868</v>
      </c>
      <c r="I131" s="260"/>
      <c r="K131" s="274"/>
      <c r="L131" s="124">
        <v>60.292000000000002</v>
      </c>
      <c r="M131" s="43">
        <v>0.188529</v>
      </c>
      <c r="N131" s="43">
        <v>0.16381699999999999</v>
      </c>
      <c r="O131" s="43">
        <v>0.16622500000000001</v>
      </c>
      <c r="P131" s="43">
        <v>0.132747</v>
      </c>
      <c r="Q131" s="43">
        <v>0.12255099999999999</v>
      </c>
      <c r="R131" s="43">
        <v>6.9314000000000001E-2</v>
      </c>
      <c r="S131" s="43">
        <v>8.6503999999999998E-2</v>
      </c>
      <c r="T131" s="43">
        <v>5.4524000000000003E-2</v>
      </c>
      <c r="U131" s="43">
        <v>5.7461999999999999E-2</v>
      </c>
      <c r="V131" s="43">
        <v>0.19880999999999999</v>
      </c>
      <c r="W131" s="43">
        <v>0.263102</v>
      </c>
      <c r="X131" s="43">
        <v>5.9184E-2</v>
      </c>
      <c r="Y131" s="43">
        <v>8.7485999999999994E-2</v>
      </c>
      <c r="Z131" s="43">
        <v>0.219859</v>
      </c>
      <c r="AA131" s="43">
        <v>8.9268E-2</v>
      </c>
      <c r="AB131" s="47">
        <v>9.6891000000000005E-2</v>
      </c>
      <c r="AC131" s="100">
        <v>0.12851706249999997</v>
      </c>
      <c r="AD131" s="118">
        <v>6.4573296173644198E-2</v>
      </c>
      <c r="AE131" s="275"/>
    </row>
    <row r="132" spans="2:31" x14ac:dyDescent="0.25">
      <c r="B132" s="257"/>
      <c r="C132" s="97">
        <v>126.003</v>
      </c>
      <c r="D132" s="63">
        <v>251.81099999999998</v>
      </c>
      <c r="E132" s="63">
        <v>-4.6720000000000255</v>
      </c>
      <c r="F132" s="63">
        <v>-10.22399999999999</v>
      </c>
      <c r="G132" s="63">
        <v>28.849999999999994</v>
      </c>
      <c r="H132" s="29">
        <v>13.313999999999993</v>
      </c>
      <c r="I132" s="260"/>
      <c r="K132" s="274"/>
      <c r="L132" s="124">
        <v>60.790999999999997</v>
      </c>
      <c r="M132" s="43">
        <v>0.18648999999999999</v>
      </c>
      <c r="N132" s="43">
        <v>0.15726599999999999</v>
      </c>
      <c r="O132" s="43">
        <v>0.16558300000000001</v>
      </c>
      <c r="P132" s="43">
        <v>0.134683</v>
      </c>
      <c r="Q132" s="43">
        <v>0.124833</v>
      </c>
      <c r="R132" s="43">
        <v>6.4381999999999995E-2</v>
      </c>
      <c r="S132" s="43">
        <v>7.1258000000000002E-2</v>
      </c>
      <c r="T132" s="43">
        <v>6.1189E-2</v>
      </c>
      <c r="U132" s="43">
        <v>5.8144000000000001E-2</v>
      </c>
      <c r="V132" s="43">
        <v>0.19992699999999999</v>
      </c>
      <c r="W132" s="43">
        <v>0.25412000000000001</v>
      </c>
      <c r="X132" s="43">
        <v>5.5814000000000002E-2</v>
      </c>
      <c r="Y132" s="43">
        <v>8.7035000000000001E-2</v>
      </c>
      <c r="Z132" s="43">
        <v>0.22251000000000001</v>
      </c>
      <c r="AA132" s="43">
        <v>8.8745000000000004E-2</v>
      </c>
      <c r="AB132" s="47">
        <v>9.9344000000000002E-2</v>
      </c>
      <c r="AC132" s="100">
        <v>0.1269576875</v>
      </c>
      <c r="AD132" s="118">
        <v>6.4083697580293419E-2</v>
      </c>
      <c r="AE132" s="275"/>
    </row>
    <row r="133" spans="2:31" x14ac:dyDescent="0.25">
      <c r="B133" s="257"/>
      <c r="C133" s="97">
        <v>127.005</v>
      </c>
      <c r="D133" s="63">
        <v>322.654</v>
      </c>
      <c r="E133" s="63">
        <v>-5.2189999999999941</v>
      </c>
      <c r="F133" s="63">
        <v>21.015999999999991</v>
      </c>
      <c r="G133" s="63">
        <v>10.269000000000005</v>
      </c>
      <c r="H133" s="29">
        <v>-2.4230000000000018</v>
      </c>
      <c r="I133" s="260"/>
      <c r="K133" s="274"/>
      <c r="L133" s="124">
        <v>61.290999999999997</v>
      </c>
      <c r="M133" s="43">
        <v>0.18427399999999999</v>
      </c>
      <c r="N133" s="43">
        <v>0.166293</v>
      </c>
      <c r="O133" s="43">
        <v>0.16223399999999999</v>
      </c>
      <c r="P133" s="43">
        <v>0.13759399999999999</v>
      </c>
      <c r="Q133" s="43">
        <v>0.12117</v>
      </c>
      <c r="R133" s="43">
        <v>6.4699999999999994E-2</v>
      </c>
      <c r="S133" s="43">
        <v>7.8031000000000003E-2</v>
      </c>
      <c r="T133" s="43">
        <v>5.3948999999999997E-2</v>
      </c>
      <c r="U133" s="43">
        <v>5.9153999999999998E-2</v>
      </c>
      <c r="V133" s="43">
        <v>0.205841</v>
      </c>
      <c r="W133" s="43">
        <v>0.261627</v>
      </c>
      <c r="X133" s="43">
        <v>6.1112E-2</v>
      </c>
      <c r="Y133" s="43">
        <v>8.9622999999999994E-2</v>
      </c>
      <c r="Z133" s="43">
        <v>0.233155</v>
      </c>
      <c r="AA133" s="43">
        <v>8.4775000000000003E-2</v>
      </c>
      <c r="AB133" s="47">
        <v>9.7018999999999994E-2</v>
      </c>
      <c r="AC133" s="100">
        <v>0.12878443750000002</v>
      </c>
      <c r="AD133" s="118">
        <v>6.6537727300100116E-2</v>
      </c>
      <c r="AE133" s="275"/>
    </row>
    <row r="134" spans="2:31" x14ac:dyDescent="0.25">
      <c r="B134" s="257"/>
      <c r="C134" s="97">
        <v>128.005</v>
      </c>
      <c r="D134" s="63">
        <v>310.74099999999999</v>
      </c>
      <c r="E134" s="63">
        <v>15.108000000000004</v>
      </c>
      <c r="F134" s="63">
        <v>15.823000000000008</v>
      </c>
      <c r="G134" s="63">
        <v>-12.655000000000001</v>
      </c>
      <c r="H134" s="29">
        <v>2.3100000000000023</v>
      </c>
      <c r="I134" s="260"/>
      <c r="K134" s="274"/>
      <c r="L134" s="124">
        <v>61.792999999999999</v>
      </c>
      <c r="M134" s="43">
        <v>0.18553800000000001</v>
      </c>
      <c r="N134" s="43">
        <v>0.16638500000000001</v>
      </c>
      <c r="O134" s="43">
        <v>0.16806599999999999</v>
      </c>
      <c r="P134" s="43">
        <v>0.13688</v>
      </c>
      <c r="Q134" s="43">
        <v>0.12089</v>
      </c>
      <c r="R134" s="43">
        <v>7.0971999999999993E-2</v>
      </c>
      <c r="S134" s="43">
        <v>7.1541999999999994E-2</v>
      </c>
      <c r="T134" s="43">
        <v>5.5494000000000002E-2</v>
      </c>
      <c r="U134" s="43">
        <v>5.5178999999999999E-2</v>
      </c>
      <c r="V134" s="43">
        <v>0.197547</v>
      </c>
      <c r="W134" s="43">
        <v>0.26428800000000002</v>
      </c>
      <c r="X134" s="43">
        <v>5.8658000000000002E-2</v>
      </c>
      <c r="Y134" s="43">
        <v>8.4653000000000006E-2</v>
      </c>
      <c r="Z134" s="43">
        <v>0.22226899999999999</v>
      </c>
      <c r="AA134" s="43">
        <v>9.8159999999999997E-2</v>
      </c>
      <c r="AB134" s="47">
        <v>9.9900000000000003E-2</v>
      </c>
      <c r="AC134" s="100">
        <v>0.12852631250000002</v>
      </c>
      <c r="AD134" s="118">
        <v>6.5411092106990226E-2</v>
      </c>
      <c r="AE134" s="275"/>
    </row>
    <row r="135" spans="2:31" x14ac:dyDescent="0.25">
      <c r="B135" s="257"/>
      <c r="C135" s="97">
        <v>129.006</v>
      </c>
      <c r="D135" s="63">
        <v>300.60699999999997</v>
      </c>
      <c r="E135" s="63">
        <v>34.855999999999995</v>
      </c>
      <c r="F135" s="63">
        <v>-8.2549999999999955</v>
      </c>
      <c r="G135" s="63">
        <v>-18.830000000000013</v>
      </c>
      <c r="H135" s="29">
        <v>-0.95500000000001251</v>
      </c>
      <c r="I135" s="260"/>
      <c r="K135" s="274"/>
      <c r="L135" s="124">
        <v>62.290999999999997</v>
      </c>
      <c r="M135" s="43">
        <v>0.19361800000000001</v>
      </c>
      <c r="N135" s="43">
        <v>0.162275</v>
      </c>
      <c r="O135" s="43">
        <v>0.176317</v>
      </c>
      <c r="P135" s="43">
        <v>0.13419900000000001</v>
      </c>
      <c r="Q135" s="43">
        <v>0.125495</v>
      </c>
      <c r="R135" s="43">
        <v>7.0663000000000004E-2</v>
      </c>
      <c r="S135" s="43">
        <v>7.0866999999999999E-2</v>
      </c>
      <c r="T135" s="43">
        <v>5.7737999999999998E-2</v>
      </c>
      <c r="U135" s="43">
        <v>5.6351999999999999E-2</v>
      </c>
      <c r="V135" s="43">
        <v>0.18989500000000001</v>
      </c>
      <c r="W135" s="43">
        <v>0.27099099999999998</v>
      </c>
      <c r="X135" s="43">
        <v>5.8275E-2</v>
      </c>
      <c r="Y135" s="43">
        <v>9.0416999999999997E-2</v>
      </c>
      <c r="Z135" s="43">
        <v>0.22067800000000001</v>
      </c>
      <c r="AA135" s="43">
        <v>8.6343000000000003E-2</v>
      </c>
      <c r="AB135" s="47">
        <v>9.8613000000000006E-2</v>
      </c>
      <c r="AC135" s="100">
        <v>0.12892100000000001</v>
      </c>
      <c r="AD135" s="118">
        <v>6.6436759070060983E-2</v>
      </c>
      <c r="AE135" s="275"/>
    </row>
    <row r="136" spans="2:31" x14ac:dyDescent="0.25">
      <c r="B136" s="257"/>
      <c r="C136" s="97">
        <v>130.00399999999999</v>
      </c>
      <c r="D136" s="63">
        <v>309.19200000000001</v>
      </c>
      <c r="E136" s="63">
        <v>-14.253999999999991</v>
      </c>
      <c r="F136" s="63">
        <v>-8.6870000000000118</v>
      </c>
      <c r="G136" s="63">
        <v>-11.228000000000009</v>
      </c>
      <c r="H136" s="29">
        <v>-17.096000000000004</v>
      </c>
      <c r="I136" s="260"/>
      <c r="K136" s="274"/>
      <c r="L136" s="124">
        <v>62.792000000000002</v>
      </c>
      <c r="M136" s="43">
        <v>0.183034</v>
      </c>
      <c r="N136" s="43">
        <v>0.164433</v>
      </c>
      <c r="O136" s="43">
        <v>0.174734</v>
      </c>
      <c r="P136" s="43">
        <v>0.134683</v>
      </c>
      <c r="Q136" s="43">
        <v>0.125828</v>
      </c>
      <c r="R136" s="43">
        <v>7.2291999999999995E-2</v>
      </c>
      <c r="S136" s="43">
        <v>8.3956000000000003E-2</v>
      </c>
      <c r="T136" s="43">
        <v>6.1982000000000002E-2</v>
      </c>
      <c r="U136" s="43">
        <v>6.3918000000000003E-2</v>
      </c>
      <c r="V136" s="43">
        <v>0.197767</v>
      </c>
      <c r="W136" s="43">
        <v>0.26210899999999998</v>
      </c>
      <c r="X136" s="43">
        <v>5.9105999999999999E-2</v>
      </c>
      <c r="Y136" s="43">
        <v>8.7105000000000002E-2</v>
      </c>
      <c r="Z136" s="43">
        <v>0.224132</v>
      </c>
      <c r="AA136" s="43">
        <v>9.6393999999999994E-2</v>
      </c>
      <c r="AB136" s="47">
        <v>0.104093</v>
      </c>
      <c r="AC136" s="100">
        <v>0.13097287500000002</v>
      </c>
      <c r="AD136" s="118">
        <v>6.3266402716212602E-2</v>
      </c>
      <c r="AE136" s="275"/>
    </row>
    <row r="137" spans="2:31" x14ac:dyDescent="0.25">
      <c r="B137" s="257"/>
      <c r="C137" s="97">
        <v>131.005</v>
      </c>
      <c r="D137" s="63">
        <v>260.25099999999998</v>
      </c>
      <c r="E137" s="63">
        <v>-7.710000000000008</v>
      </c>
      <c r="F137" s="63">
        <v>14.504999999999995</v>
      </c>
      <c r="G137" s="63">
        <v>-36.22</v>
      </c>
      <c r="H137" s="29">
        <v>13.586999999999989</v>
      </c>
      <c r="I137" s="260"/>
      <c r="K137" s="274"/>
      <c r="L137" s="124">
        <v>63.29</v>
      </c>
      <c r="M137" s="43">
        <v>0.18692800000000001</v>
      </c>
      <c r="N137" s="43">
        <v>0.17104800000000001</v>
      </c>
      <c r="O137" s="43">
        <v>0.17833599999999999</v>
      </c>
      <c r="P137" s="43">
        <v>0.13323699999999999</v>
      </c>
      <c r="Q137" s="43">
        <v>0.12834499999999999</v>
      </c>
      <c r="R137" s="43">
        <v>6.5504999999999994E-2</v>
      </c>
      <c r="S137" s="43">
        <v>8.1529000000000004E-2</v>
      </c>
      <c r="T137" s="43">
        <v>6.4848000000000003E-2</v>
      </c>
      <c r="U137" s="43">
        <v>5.9740000000000001E-2</v>
      </c>
      <c r="V137" s="43">
        <v>0.20117299999999999</v>
      </c>
      <c r="W137" s="43">
        <v>0.266314</v>
      </c>
      <c r="X137" s="43">
        <v>5.4220999999999998E-2</v>
      </c>
      <c r="Y137" s="43">
        <v>8.7697999999999998E-2</v>
      </c>
      <c r="Z137" s="43">
        <v>0.22944000000000001</v>
      </c>
      <c r="AA137" s="43">
        <v>8.4405999999999995E-2</v>
      </c>
      <c r="AB137" s="47">
        <v>9.9198999999999996E-2</v>
      </c>
      <c r="AC137" s="100">
        <v>0.13074793749999999</v>
      </c>
      <c r="AD137" s="118">
        <v>6.6858812028002923E-2</v>
      </c>
      <c r="AE137" s="275"/>
    </row>
    <row r="138" spans="2:31" x14ac:dyDescent="0.25">
      <c r="B138" s="257"/>
      <c r="C138" s="97">
        <v>132.005</v>
      </c>
      <c r="D138" s="63">
        <v>265.721</v>
      </c>
      <c r="E138" s="63">
        <v>-5.0829999999999984</v>
      </c>
      <c r="F138" s="63">
        <v>3.1200000000000045</v>
      </c>
      <c r="G138" s="63">
        <v>6.467000000000013</v>
      </c>
      <c r="H138" s="29">
        <v>16.119</v>
      </c>
      <c r="I138" s="260"/>
      <c r="K138" s="274"/>
      <c r="L138" s="124">
        <v>63.792000000000002</v>
      </c>
      <c r="M138" s="43">
        <v>0.187393</v>
      </c>
      <c r="N138" s="43">
        <v>0.172177</v>
      </c>
      <c r="O138" s="43">
        <v>0.181448</v>
      </c>
      <c r="P138" s="43">
        <v>0.140045</v>
      </c>
      <c r="Q138" s="43">
        <v>0.13048999999999999</v>
      </c>
      <c r="R138" s="43">
        <v>6.7854999999999999E-2</v>
      </c>
      <c r="S138" s="43">
        <v>8.8578000000000004E-2</v>
      </c>
      <c r="T138" s="43">
        <v>6.4398999999999998E-2</v>
      </c>
      <c r="U138" s="43">
        <v>6.0014999999999999E-2</v>
      </c>
      <c r="V138" s="43">
        <v>0.189329</v>
      </c>
      <c r="W138" s="43">
        <v>0.27161800000000003</v>
      </c>
      <c r="X138" s="43">
        <v>5.9720000000000002E-2</v>
      </c>
      <c r="Y138" s="43">
        <v>8.8233000000000006E-2</v>
      </c>
      <c r="Z138" s="43">
        <v>0.23328199999999999</v>
      </c>
      <c r="AA138" s="43">
        <v>9.1980999999999993E-2</v>
      </c>
      <c r="AB138" s="47">
        <v>0.101849</v>
      </c>
      <c r="AC138" s="100">
        <v>0.13302575</v>
      </c>
      <c r="AD138" s="118">
        <v>6.6140270170297902E-2</v>
      </c>
      <c r="AE138" s="275"/>
    </row>
    <row r="139" spans="2:31" x14ac:dyDescent="0.25">
      <c r="B139" s="257"/>
      <c r="C139" s="97">
        <v>133.00399999999999</v>
      </c>
      <c r="D139" s="63">
        <v>258.077</v>
      </c>
      <c r="E139" s="63">
        <v>-0.14399999999997704</v>
      </c>
      <c r="F139" s="63">
        <v>-11.437999999999988</v>
      </c>
      <c r="G139" s="63">
        <v>-18.965000000000003</v>
      </c>
      <c r="H139" s="29">
        <v>9.0169999999999959</v>
      </c>
      <c r="I139" s="260"/>
      <c r="K139" s="274"/>
      <c r="L139" s="124">
        <v>64.290000000000006</v>
      </c>
      <c r="M139" s="43">
        <v>0.19112399999999999</v>
      </c>
      <c r="N139" s="43">
        <v>0.173683</v>
      </c>
      <c r="O139" s="43">
        <v>0.17251</v>
      </c>
      <c r="P139" s="43">
        <v>0.134663</v>
      </c>
      <c r="Q139" s="43">
        <v>0.133322</v>
      </c>
      <c r="R139" s="43">
        <v>7.9013E-2</v>
      </c>
      <c r="S139" s="43">
        <v>8.2626000000000005E-2</v>
      </c>
      <c r="T139" s="43">
        <v>6.5816E-2</v>
      </c>
      <c r="U139" s="43">
        <v>6.0558000000000001E-2</v>
      </c>
      <c r="V139" s="43">
        <v>0.20319100000000001</v>
      </c>
      <c r="W139" s="43">
        <v>0.26718999999999998</v>
      </c>
      <c r="X139" s="43">
        <v>5.9899000000000001E-2</v>
      </c>
      <c r="Y139" s="43">
        <v>8.6071999999999996E-2</v>
      </c>
      <c r="Z139" s="43">
        <v>0.22003700000000001</v>
      </c>
      <c r="AA139" s="43">
        <v>9.0062000000000003E-2</v>
      </c>
      <c r="AB139" s="47">
        <v>0.104936</v>
      </c>
      <c r="AC139" s="100">
        <v>0.13279387499999998</v>
      </c>
      <c r="AD139" s="118">
        <v>6.454808541325352E-2</v>
      </c>
      <c r="AE139" s="275"/>
    </row>
    <row r="140" spans="2:31" x14ac:dyDescent="0.25">
      <c r="B140" s="257"/>
      <c r="C140" s="97">
        <v>134.00399999999999</v>
      </c>
      <c r="D140" s="63">
        <v>292.58600000000001</v>
      </c>
      <c r="E140" s="63">
        <v>-20.426000000000016</v>
      </c>
      <c r="F140" s="63">
        <v>33.072999999999979</v>
      </c>
      <c r="G140" s="63">
        <v>9.353999999999985</v>
      </c>
      <c r="H140" s="29">
        <v>-7.7830000000000155</v>
      </c>
      <c r="I140" s="260"/>
      <c r="K140" s="274"/>
      <c r="L140" s="124">
        <v>64.790999999999997</v>
      </c>
      <c r="M140" s="43">
        <v>0.19210099999999999</v>
      </c>
      <c r="N140" s="43">
        <v>0.17389499999999999</v>
      </c>
      <c r="O140" s="43">
        <v>0.171317</v>
      </c>
      <c r="P140" s="43">
        <v>0.133904</v>
      </c>
      <c r="Q140" s="43">
        <v>0.133716</v>
      </c>
      <c r="R140" s="43">
        <v>6.8061999999999998E-2</v>
      </c>
      <c r="S140" s="43">
        <v>8.5606000000000002E-2</v>
      </c>
      <c r="T140" s="43">
        <v>7.4238999999999999E-2</v>
      </c>
      <c r="U140" s="43">
        <v>6.0104999999999999E-2</v>
      </c>
      <c r="V140" s="43">
        <v>0.19003</v>
      </c>
      <c r="W140" s="43">
        <v>0.26206099999999999</v>
      </c>
      <c r="X140" s="43">
        <v>6.2229E-2</v>
      </c>
      <c r="Y140" s="43">
        <v>8.8980000000000004E-2</v>
      </c>
      <c r="Z140" s="43">
        <v>0.233433</v>
      </c>
      <c r="AA140" s="43">
        <v>9.1472999999999999E-2</v>
      </c>
      <c r="AB140" s="47">
        <v>0.10240299999999999</v>
      </c>
      <c r="AC140" s="100">
        <v>0.13272212499999997</v>
      </c>
      <c r="AD140" s="118">
        <v>6.401364462349679E-2</v>
      </c>
      <c r="AE140" s="275"/>
    </row>
    <row r="141" spans="2:31" x14ac:dyDescent="0.25">
      <c r="B141" s="257"/>
      <c r="C141" s="97">
        <v>135.006</v>
      </c>
      <c r="D141" s="63">
        <v>323.69100000000003</v>
      </c>
      <c r="E141" s="63">
        <v>-2.349000000000018</v>
      </c>
      <c r="F141" s="63">
        <v>6.7819999999999823</v>
      </c>
      <c r="G141" s="63">
        <v>12.628999999999991</v>
      </c>
      <c r="H141" s="29">
        <v>1.4849999999999852</v>
      </c>
      <c r="I141" s="260"/>
      <c r="K141" s="274"/>
      <c r="L141" s="124">
        <v>65.292000000000002</v>
      </c>
      <c r="M141" s="43">
        <v>0.190137</v>
      </c>
      <c r="N141" s="43">
        <v>0.16644600000000001</v>
      </c>
      <c r="O141" s="43">
        <v>0.18570800000000001</v>
      </c>
      <c r="P141" s="43">
        <v>0.14546899999999999</v>
      </c>
      <c r="Q141" s="43">
        <v>0.131858</v>
      </c>
      <c r="R141" s="43">
        <v>6.4191999999999999E-2</v>
      </c>
      <c r="S141" s="43">
        <v>8.8355000000000003E-2</v>
      </c>
      <c r="T141" s="43">
        <v>6.6895999999999997E-2</v>
      </c>
      <c r="U141" s="43">
        <v>5.7430000000000002E-2</v>
      </c>
      <c r="V141" s="43">
        <v>0.200123</v>
      </c>
      <c r="W141" s="43">
        <v>0.26989299999999999</v>
      </c>
      <c r="X141" s="43">
        <v>5.8252999999999999E-2</v>
      </c>
      <c r="Y141" s="43">
        <v>9.4153000000000001E-2</v>
      </c>
      <c r="Z141" s="43">
        <v>0.230432</v>
      </c>
      <c r="AA141" s="43">
        <v>9.8164000000000001E-2</v>
      </c>
      <c r="AB141" s="47">
        <v>0.10063</v>
      </c>
      <c r="AC141" s="100">
        <v>0.13425868750000003</v>
      </c>
      <c r="AD141" s="118">
        <v>6.643135273219386E-2</v>
      </c>
      <c r="AE141" s="275"/>
    </row>
    <row r="142" spans="2:31" x14ac:dyDescent="0.25">
      <c r="B142" s="257"/>
      <c r="C142" s="97">
        <v>136.00299999999999</v>
      </c>
      <c r="D142" s="63">
        <v>303.49800000000005</v>
      </c>
      <c r="E142" s="63">
        <v>-14.861999999999995</v>
      </c>
      <c r="F142" s="63">
        <v>14.890000000000015</v>
      </c>
      <c r="G142" s="63">
        <v>13.225999999999999</v>
      </c>
      <c r="H142" s="29">
        <v>3.4250000000000114</v>
      </c>
      <c r="I142" s="260"/>
      <c r="K142" s="274"/>
      <c r="L142" s="124">
        <v>65.793000000000006</v>
      </c>
      <c r="M142" s="43">
        <v>0.190493</v>
      </c>
      <c r="N142" s="43">
        <v>0.17197200000000001</v>
      </c>
      <c r="O142" s="43">
        <v>0.17702000000000001</v>
      </c>
      <c r="P142" s="43">
        <v>0.13893900000000001</v>
      </c>
      <c r="Q142" s="43">
        <v>0.13248199999999999</v>
      </c>
      <c r="R142" s="43">
        <v>6.6972000000000004E-2</v>
      </c>
      <c r="S142" s="43">
        <v>8.3696999999999994E-2</v>
      </c>
      <c r="T142" s="43">
        <v>6.2590000000000007E-2</v>
      </c>
      <c r="U142" s="43">
        <v>5.9920000000000001E-2</v>
      </c>
      <c r="V142" s="43">
        <v>0.20472699999999999</v>
      </c>
      <c r="W142" s="43">
        <v>0.26133400000000001</v>
      </c>
      <c r="X142" s="43">
        <v>5.9192000000000002E-2</v>
      </c>
      <c r="Y142" s="43">
        <v>8.7439000000000003E-2</v>
      </c>
      <c r="Z142" s="43">
        <v>0.23153199999999999</v>
      </c>
      <c r="AA142" s="43">
        <v>0.100229</v>
      </c>
      <c r="AB142" s="47">
        <v>0.104225</v>
      </c>
      <c r="AC142" s="100">
        <v>0.13329768750000001</v>
      </c>
      <c r="AD142" s="118">
        <v>6.5642049148106979E-2</v>
      </c>
      <c r="AE142" s="275"/>
    </row>
    <row r="143" spans="2:31" x14ac:dyDescent="0.25">
      <c r="B143" s="257"/>
      <c r="C143" s="97">
        <v>137.005</v>
      </c>
      <c r="D143" s="63">
        <v>267.93199999999996</v>
      </c>
      <c r="E143" s="63">
        <v>61.336000000000013</v>
      </c>
      <c r="F143" s="63">
        <v>-1.8959999999999866</v>
      </c>
      <c r="G143" s="63">
        <v>-5.3710000000000093</v>
      </c>
      <c r="H143" s="29">
        <v>2.8169999999999789</v>
      </c>
      <c r="I143" s="260"/>
      <c r="K143" s="274"/>
      <c r="L143" s="124">
        <v>66.290999999999997</v>
      </c>
      <c r="M143" s="43">
        <v>0.19722500000000001</v>
      </c>
      <c r="N143" s="43">
        <v>0.176931</v>
      </c>
      <c r="O143" s="43">
        <v>0.172851</v>
      </c>
      <c r="P143" s="43">
        <v>0.14604800000000001</v>
      </c>
      <c r="Q143" s="43">
        <v>0.13306799999999999</v>
      </c>
      <c r="R143" s="43">
        <v>7.0846000000000006E-2</v>
      </c>
      <c r="S143" s="43">
        <v>8.4986000000000006E-2</v>
      </c>
      <c r="T143" s="43">
        <v>6.8998000000000004E-2</v>
      </c>
      <c r="U143" s="43">
        <v>5.8758999999999999E-2</v>
      </c>
      <c r="V143" s="43">
        <v>0.20081399999999999</v>
      </c>
      <c r="W143" s="43">
        <v>0.27497500000000002</v>
      </c>
      <c r="X143" s="43">
        <v>6.0421000000000002E-2</v>
      </c>
      <c r="Y143" s="43">
        <v>9.0361999999999998E-2</v>
      </c>
      <c r="Z143" s="43">
        <v>0.22716800000000001</v>
      </c>
      <c r="AA143" s="43">
        <v>9.8011000000000001E-2</v>
      </c>
      <c r="AB143" s="47">
        <v>0.102479</v>
      </c>
      <c r="AC143" s="100">
        <v>0.135246375</v>
      </c>
      <c r="AD143" s="118">
        <v>6.6519957202707217E-2</v>
      </c>
      <c r="AE143" s="275"/>
    </row>
    <row r="144" spans="2:31" x14ac:dyDescent="0.25">
      <c r="B144" s="257"/>
      <c r="C144" s="97">
        <v>138.005</v>
      </c>
      <c r="D144" s="63">
        <v>281.50900000000001</v>
      </c>
      <c r="E144" s="63">
        <v>26.617000000000019</v>
      </c>
      <c r="F144" s="63">
        <v>7.3380000000000223</v>
      </c>
      <c r="G144" s="63">
        <v>-40.207999999999998</v>
      </c>
      <c r="H144" s="29">
        <v>11.734999999999985</v>
      </c>
      <c r="I144" s="260"/>
      <c r="K144" s="274"/>
      <c r="L144" s="124">
        <v>66.793000000000006</v>
      </c>
      <c r="M144" s="43">
        <v>0.19286400000000001</v>
      </c>
      <c r="N144" s="43">
        <v>0.18601400000000001</v>
      </c>
      <c r="O144" s="43">
        <v>0.172845</v>
      </c>
      <c r="P144" s="43">
        <v>0.14725199999999999</v>
      </c>
      <c r="Q144" s="43">
        <v>0.134487</v>
      </c>
      <c r="R144" s="43">
        <v>6.6348000000000004E-2</v>
      </c>
      <c r="S144" s="43">
        <v>8.6438000000000001E-2</v>
      </c>
      <c r="T144" s="43">
        <v>6.8192000000000003E-2</v>
      </c>
      <c r="U144" s="43">
        <v>6.2098E-2</v>
      </c>
      <c r="V144" s="43">
        <v>0.19847999999999999</v>
      </c>
      <c r="W144" s="43">
        <v>0.27269700000000002</v>
      </c>
      <c r="X144" s="43">
        <v>5.8049999999999997E-2</v>
      </c>
      <c r="Y144" s="43">
        <v>9.0666999999999998E-2</v>
      </c>
      <c r="Z144" s="43">
        <v>0.22808</v>
      </c>
      <c r="AA144" s="43">
        <v>9.7855999999999999E-2</v>
      </c>
      <c r="AB144" s="47">
        <v>0.109945</v>
      </c>
      <c r="AC144" s="100">
        <v>0.13576956250000002</v>
      </c>
      <c r="AD144" s="118">
        <v>6.6292984516682932E-2</v>
      </c>
      <c r="AE144" s="275"/>
    </row>
    <row r="145" spans="2:31" x14ac:dyDescent="0.25">
      <c r="B145" s="257"/>
      <c r="C145" s="97">
        <v>139.006</v>
      </c>
      <c r="D145" s="63">
        <v>274.94799999999998</v>
      </c>
      <c r="E145" s="63">
        <v>32.977000000000004</v>
      </c>
      <c r="F145" s="63">
        <v>-0.27100000000001501</v>
      </c>
      <c r="G145" s="63">
        <v>5.2890000000000157</v>
      </c>
      <c r="H145" s="29">
        <v>2.9529999999999745</v>
      </c>
      <c r="I145" s="260"/>
      <c r="K145" s="274"/>
      <c r="L145" s="124">
        <v>67.290999999999997</v>
      </c>
      <c r="M145" s="43">
        <v>0.19372</v>
      </c>
      <c r="N145" s="43">
        <v>0.17924699999999999</v>
      </c>
      <c r="O145" s="43">
        <v>0.17097399999999999</v>
      </c>
      <c r="P145" s="43">
        <v>0.13741600000000001</v>
      </c>
      <c r="Q145" s="43">
        <v>0.133682</v>
      </c>
      <c r="R145" s="43">
        <v>6.9539000000000004E-2</v>
      </c>
      <c r="S145" s="43">
        <v>8.3782999999999996E-2</v>
      </c>
      <c r="T145" s="43">
        <v>6.4623E-2</v>
      </c>
      <c r="U145" s="43">
        <v>6.1783999999999999E-2</v>
      </c>
      <c r="V145" s="43">
        <v>0.19015799999999999</v>
      </c>
      <c r="W145" s="43">
        <v>0.27434700000000001</v>
      </c>
      <c r="X145" s="43">
        <v>5.9810000000000002E-2</v>
      </c>
      <c r="Y145" s="43">
        <v>8.7362999999999996E-2</v>
      </c>
      <c r="Z145" s="43">
        <v>0.22611200000000001</v>
      </c>
      <c r="AA145" s="43">
        <v>9.9404000000000006E-2</v>
      </c>
      <c r="AB145" s="47">
        <v>0.101768</v>
      </c>
      <c r="AC145" s="100">
        <v>0.13335812499999999</v>
      </c>
      <c r="AD145" s="118">
        <v>6.5798623810203433E-2</v>
      </c>
      <c r="AE145" s="275"/>
    </row>
    <row r="146" spans="2:31" x14ac:dyDescent="0.25">
      <c r="B146" s="257"/>
      <c r="C146" s="97">
        <v>140.00399999999999</v>
      </c>
      <c r="D146" s="63">
        <v>267.988</v>
      </c>
      <c r="E146" s="63">
        <v>-3.1920000000000073</v>
      </c>
      <c r="F146" s="63">
        <v>-8.7870000000000061</v>
      </c>
      <c r="G146" s="63">
        <v>-4.5740000000000123</v>
      </c>
      <c r="H146" s="29">
        <v>-1.9439999999999884</v>
      </c>
      <c r="I146" s="260"/>
      <c r="K146" s="274"/>
      <c r="L146" s="124">
        <v>67.792000000000002</v>
      </c>
      <c r="M146" s="43">
        <v>0.19873399999999999</v>
      </c>
      <c r="N146" s="43">
        <v>0.18318499999999999</v>
      </c>
      <c r="O146" s="43">
        <v>0.18269099999999999</v>
      </c>
      <c r="P146" s="43">
        <v>0.141736</v>
      </c>
      <c r="Q146" s="43">
        <v>0.13251599999999999</v>
      </c>
      <c r="R146" s="43">
        <v>7.5169E-2</v>
      </c>
      <c r="S146" s="43">
        <v>8.5757E-2</v>
      </c>
      <c r="T146" s="43">
        <v>6.8167000000000005E-2</v>
      </c>
      <c r="U146" s="43">
        <v>5.9646999999999999E-2</v>
      </c>
      <c r="V146" s="43">
        <v>0.19183700000000001</v>
      </c>
      <c r="W146" s="43">
        <v>0.27929700000000002</v>
      </c>
      <c r="X146" s="43">
        <v>6.0093000000000001E-2</v>
      </c>
      <c r="Y146" s="43">
        <v>8.9038999999999993E-2</v>
      </c>
      <c r="Z146" s="43">
        <v>0.22533</v>
      </c>
      <c r="AA146" s="43">
        <v>9.2753000000000002E-2</v>
      </c>
      <c r="AB146" s="47">
        <v>0.106777</v>
      </c>
      <c r="AC146" s="100">
        <v>0.13579550000000001</v>
      </c>
      <c r="AD146" s="118">
        <v>6.7015127637472013E-2</v>
      </c>
      <c r="AE146" s="275"/>
    </row>
    <row r="147" spans="2:31" x14ac:dyDescent="0.25">
      <c r="B147" s="257"/>
      <c r="C147" s="97">
        <v>141.005</v>
      </c>
      <c r="D147" s="63">
        <v>300.87799999999999</v>
      </c>
      <c r="E147" s="63">
        <v>-20.022999999999996</v>
      </c>
      <c r="F147" s="63">
        <v>-8.9320000000000164</v>
      </c>
      <c r="G147" s="63">
        <v>7.5090000000000146</v>
      </c>
      <c r="H147" s="29">
        <v>4.9130000000000109</v>
      </c>
      <c r="I147" s="260"/>
      <c r="K147" s="274"/>
      <c r="L147" s="124">
        <v>68.290000000000006</v>
      </c>
      <c r="M147" s="43">
        <v>0.196662</v>
      </c>
      <c r="N147" s="43">
        <v>0.17713400000000001</v>
      </c>
      <c r="O147" s="43">
        <v>0.177374</v>
      </c>
      <c r="P147" s="43">
        <v>0.14863299999999999</v>
      </c>
      <c r="Q147" s="43">
        <v>0.13791100000000001</v>
      </c>
      <c r="R147" s="43">
        <v>6.8849999999999995E-2</v>
      </c>
      <c r="S147" s="43">
        <v>9.2717999999999995E-2</v>
      </c>
      <c r="T147" s="43">
        <v>6.9614999999999996E-2</v>
      </c>
      <c r="U147" s="43">
        <v>5.9685000000000002E-2</v>
      </c>
      <c r="V147" s="43">
        <v>0.207431</v>
      </c>
      <c r="W147" s="43">
        <v>0.27924599999999999</v>
      </c>
      <c r="X147" s="43">
        <v>5.9700000000000003E-2</v>
      </c>
      <c r="Y147" s="43">
        <v>9.6007999999999996E-2</v>
      </c>
      <c r="Z147" s="43">
        <v>0.23443</v>
      </c>
      <c r="AA147" s="43">
        <v>0.101863</v>
      </c>
      <c r="AB147" s="47">
        <v>0.10104200000000001</v>
      </c>
      <c r="AC147" s="100">
        <v>0.13801887500000001</v>
      </c>
      <c r="AD147" s="118">
        <v>6.7780941389031554E-2</v>
      </c>
      <c r="AE147" s="275"/>
    </row>
    <row r="148" spans="2:31" x14ac:dyDescent="0.25">
      <c r="B148" s="257"/>
      <c r="C148" s="97">
        <v>142.005</v>
      </c>
      <c r="D148" s="63">
        <v>286.98500000000001</v>
      </c>
      <c r="E148" s="63">
        <v>9.900999999999982</v>
      </c>
      <c r="F148" s="63">
        <v>17.806999999999988</v>
      </c>
      <c r="G148" s="63">
        <v>2.3240000000000123</v>
      </c>
      <c r="H148" s="29">
        <v>18.35899999999998</v>
      </c>
      <c r="I148" s="260"/>
      <c r="K148" s="274"/>
      <c r="L148" s="124">
        <v>68.792000000000002</v>
      </c>
      <c r="M148" s="43">
        <v>0.19767000000000001</v>
      </c>
      <c r="N148" s="43">
        <v>0.18596199999999999</v>
      </c>
      <c r="O148" s="43">
        <v>0.173625</v>
      </c>
      <c r="P148" s="43">
        <v>0.14352000000000001</v>
      </c>
      <c r="Q148" s="43">
        <v>0.130548</v>
      </c>
      <c r="R148" s="43">
        <v>7.3575000000000002E-2</v>
      </c>
      <c r="S148" s="43">
        <v>9.1864000000000001E-2</v>
      </c>
      <c r="T148" s="43">
        <v>6.3874E-2</v>
      </c>
      <c r="U148" s="43">
        <v>6.0801000000000001E-2</v>
      </c>
      <c r="V148" s="43">
        <v>0.19175400000000001</v>
      </c>
      <c r="W148" s="43">
        <v>0.26393699999999998</v>
      </c>
      <c r="X148" s="43">
        <v>6.3098000000000001E-2</v>
      </c>
      <c r="Y148" s="43">
        <v>9.1091000000000005E-2</v>
      </c>
      <c r="Z148" s="43">
        <v>0.231937</v>
      </c>
      <c r="AA148" s="43">
        <v>9.6591999999999997E-2</v>
      </c>
      <c r="AB148" s="47">
        <v>0.109917</v>
      </c>
      <c r="AC148" s="100">
        <v>0.1356103125</v>
      </c>
      <c r="AD148" s="118">
        <v>6.4676589407831067E-2</v>
      </c>
      <c r="AE148" s="275"/>
    </row>
    <row r="149" spans="2:31" x14ac:dyDescent="0.25">
      <c r="B149" s="257"/>
      <c r="C149" s="97">
        <v>143.00700000000001</v>
      </c>
      <c r="D149" s="63">
        <v>306.35800000000006</v>
      </c>
      <c r="E149" s="63">
        <v>6.5190000000000055</v>
      </c>
      <c r="F149" s="63">
        <v>4.1769999999999925</v>
      </c>
      <c r="G149" s="63">
        <v>-2.4420000000000073</v>
      </c>
      <c r="H149" s="29">
        <v>-7.7459999999999809</v>
      </c>
      <c r="I149" s="260"/>
      <c r="K149" s="274"/>
      <c r="L149" s="124">
        <v>69.292000000000002</v>
      </c>
      <c r="M149" s="43">
        <v>0.20086499999999999</v>
      </c>
      <c r="N149" s="43">
        <v>0.18410599999999999</v>
      </c>
      <c r="O149" s="43">
        <v>0.185975</v>
      </c>
      <c r="P149" s="43">
        <v>0.13867299999999999</v>
      </c>
      <c r="Q149" s="43">
        <v>0.137125</v>
      </c>
      <c r="R149" s="43">
        <v>7.3008000000000003E-2</v>
      </c>
      <c r="S149" s="43">
        <v>8.5609000000000005E-2</v>
      </c>
      <c r="T149" s="43">
        <v>6.3654000000000002E-2</v>
      </c>
      <c r="U149" s="43">
        <v>6.1020999999999999E-2</v>
      </c>
      <c r="V149" s="43">
        <v>0.199737</v>
      </c>
      <c r="W149" s="43">
        <v>0.28383000000000003</v>
      </c>
      <c r="X149" s="43">
        <v>6.4672999999999994E-2</v>
      </c>
      <c r="Y149" s="43">
        <v>8.8983999999999994E-2</v>
      </c>
      <c r="Z149" s="43">
        <v>0.233238</v>
      </c>
      <c r="AA149" s="43">
        <v>9.5667000000000002E-2</v>
      </c>
      <c r="AB149" s="47">
        <v>0.107694</v>
      </c>
      <c r="AC149" s="100">
        <v>0.1377411875</v>
      </c>
      <c r="AD149" s="118">
        <v>6.9011818515593154E-2</v>
      </c>
      <c r="AE149" s="275"/>
    </row>
    <row r="150" spans="2:31" x14ac:dyDescent="0.25">
      <c r="B150" s="257"/>
      <c r="C150" s="97">
        <v>144.00399999999999</v>
      </c>
      <c r="D150" s="63">
        <v>310.78700000000003</v>
      </c>
      <c r="E150" s="63">
        <v>0.17799999999999727</v>
      </c>
      <c r="F150" s="63">
        <v>-4.5260000000000105</v>
      </c>
      <c r="G150" s="63">
        <v>16.638000000000005</v>
      </c>
      <c r="H150" s="29">
        <v>9.3840000000000146</v>
      </c>
      <c r="I150" s="260"/>
      <c r="K150" s="274"/>
      <c r="L150" s="124">
        <v>69.790999999999997</v>
      </c>
      <c r="M150" s="43">
        <v>0.192193</v>
      </c>
      <c r="N150" s="43">
        <v>0.18595700000000001</v>
      </c>
      <c r="O150" s="43">
        <v>0.17080600000000001</v>
      </c>
      <c r="P150" s="43">
        <v>0.137512</v>
      </c>
      <c r="Q150" s="43">
        <v>0.13881399999999999</v>
      </c>
      <c r="R150" s="43">
        <v>7.1383000000000002E-2</v>
      </c>
      <c r="S150" s="43">
        <v>8.9084999999999998E-2</v>
      </c>
      <c r="T150" s="43">
        <v>6.3556000000000001E-2</v>
      </c>
      <c r="U150" s="43">
        <v>6.0818999999999998E-2</v>
      </c>
      <c r="V150" s="43">
        <v>0.19373000000000001</v>
      </c>
      <c r="W150" s="43">
        <v>0.27902100000000002</v>
      </c>
      <c r="X150" s="43">
        <v>6.2948000000000004E-2</v>
      </c>
      <c r="Y150" s="43">
        <v>9.2899999999999996E-2</v>
      </c>
      <c r="Z150" s="43">
        <v>0.24233299999999999</v>
      </c>
      <c r="AA150" s="43">
        <v>0.10190100000000001</v>
      </c>
      <c r="AB150" s="47">
        <v>0.10514</v>
      </c>
      <c r="AC150" s="100">
        <v>0.13675612499999998</v>
      </c>
      <c r="AD150" s="118">
        <v>6.759995661721982E-2</v>
      </c>
      <c r="AE150" s="275"/>
    </row>
    <row r="151" spans="2:31" x14ac:dyDescent="0.25">
      <c r="B151" s="257"/>
      <c r="C151" s="97">
        <v>145.006</v>
      </c>
      <c r="D151" s="63">
        <v>321.11200000000002</v>
      </c>
      <c r="E151" s="63">
        <v>-0.23099999999999454</v>
      </c>
      <c r="F151" s="63">
        <v>10.47399999999999</v>
      </c>
      <c r="G151" s="63">
        <v>-25.621000000000009</v>
      </c>
      <c r="H151" s="29">
        <v>-4.0900000000000034</v>
      </c>
      <c r="I151" s="260"/>
      <c r="K151" s="274"/>
      <c r="L151" s="124">
        <v>70.290999999999997</v>
      </c>
      <c r="M151" s="43">
        <v>0.20566300000000001</v>
      </c>
      <c r="N151" s="43">
        <v>0.17938299999999999</v>
      </c>
      <c r="O151" s="43">
        <v>0.18463599999999999</v>
      </c>
      <c r="P151" s="43">
        <v>0.148283</v>
      </c>
      <c r="Q151" s="43">
        <v>0.13763900000000001</v>
      </c>
      <c r="R151" s="43">
        <v>7.7907000000000004E-2</v>
      </c>
      <c r="S151" s="43">
        <v>9.2382000000000006E-2</v>
      </c>
      <c r="T151" s="43">
        <v>6.3284999999999994E-2</v>
      </c>
      <c r="U151" s="43">
        <v>6.5941E-2</v>
      </c>
      <c r="V151" s="43">
        <v>0.194471</v>
      </c>
      <c r="W151" s="43">
        <v>0.27948800000000001</v>
      </c>
      <c r="X151" s="43">
        <v>6.2990000000000004E-2</v>
      </c>
      <c r="Y151" s="43">
        <v>9.0097999999999998E-2</v>
      </c>
      <c r="Z151" s="43">
        <v>0.23688000000000001</v>
      </c>
      <c r="AA151" s="43">
        <v>9.3939999999999996E-2</v>
      </c>
      <c r="AB151" s="47">
        <v>0.106318</v>
      </c>
      <c r="AC151" s="100">
        <v>0.13870650000000001</v>
      </c>
      <c r="AD151" s="118">
        <v>6.7765208861184811E-2</v>
      </c>
      <c r="AE151" s="275"/>
    </row>
    <row r="152" spans="2:31" x14ac:dyDescent="0.25">
      <c r="B152" s="257"/>
      <c r="C152" s="97">
        <v>146.00299999999999</v>
      </c>
      <c r="D152" s="63">
        <v>296.233</v>
      </c>
      <c r="E152" s="63">
        <v>30.841000000000008</v>
      </c>
      <c r="F152" s="63">
        <v>9.5730000000000075</v>
      </c>
      <c r="G152" s="63">
        <v>-21.652000000000015</v>
      </c>
      <c r="H152" s="29">
        <v>-4.7419999999999902</v>
      </c>
      <c r="I152" s="260"/>
      <c r="K152" s="274"/>
      <c r="L152" s="124">
        <v>70.793000000000006</v>
      </c>
      <c r="M152" s="43">
        <v>0.206565</v>
      </c>
      <c r="N152" s="43">
        <v>0.17984600000000001</v>
      </c>
      <c r="O152" s="43">
        <v>0.178285</v>
      </c>
      <c r="P152" s="43">
        <v>0.14227500000000001</v>
      </c>
      <c r="Q152" s="43">
        <v>0.14066000000000001</v>
      </c>
      <c r="R152" s="43">
        <v>6.7457000000000003E-2</v>
      </c>
      <c r="S152" s="43">
        <v>9.6891000000000005E-2</v>
      </c>
      <c r="T152" s="43">
        <v>6.2236E-2</v>
      </c>
      <c r="U152" s="43">
        <v>5.6323999999999999E-2</v>
      </c>
      <c r="V152" s="43">
        <v>0.195803</v>
      </c>
      <c r="W152" s="43">
        <v>0.27852100000000002</v>
      </c>
      <c r="X152" s="43">
        <v>6.6739999999999994E-2</v>
      </c>
      <c r="Y152" s="43">
        <v>9.1113E-2</v>
      </c>
      <c r="Z152" s="43">
        <v>0.237011</v>
      </c>
      <c r="AA152" s="43">
        <v>9.8294999999999993E-2</v>
      </c>
      <c r="AB152" s="47">
        <v>0.10256899999999999</v>
      </c>
      <c r="AC152" s="100">
        <v>0.13753693749999998</v>
      </c>
      <c r="AD152" s="118">
        <v>6.8397467540320264E-2</v>
      </c>
      <c r="AE152" s="275"/>
    </row>
    <row r="153" spans="2:31" x14ac:dyDescent="0.25">
      <c r="B153" s="257"/>
      <c r="C153" s="97">
        <v>147.005</v>
      </c>
      <c r="D153" s="63">
        <v>367.346</v>
      </c>
      <c r="E153" s="63">
        <v>26.728000000000009</v>
      </c>
      <c r="F153" s="63">
        <v>-12.036000000000001</v>
      </c>
      <c r="G153" s="63">
        <v>7.2659999999999911</v>
      </c>
      <c r="H153" s="29">
        <v>-4.3109999999999786</v>
      </c>
      <c r="I153" s="260"/>
      <c r="K153" s="274"/>
      <c r="L153" s="124">
        <v>71.290999999999997</v>
      </c>
      <c r="M153" s="43">
        <v>0.20882400000000001</v>
      </c>
      <c r="N153" s="43">
        <v>0.17219100000000001</v>
      </c>
      <c r="O153" s="43">
        <v>0.17754200000000001</v>
      </c>
      <c r="P153" s="43">
        <v>0.15512599999999999</v>
      </c>
      <c r="Q153" s="43">
        <v>0.13739399999999999</v>
      </c>
      <c r="R153" s="43">
        <v>5.9624999999999997E-2</v>
      </c>
      <c r="S153" s="43">
        <v>8.9718000000000006E-2</v>
      </c>
      <c r="T153" s="43">
        <v>6.2264E-2</v>
      </c>
      <c r="U153" s="43">
        <v>6.3448000000000004E-2</v>
      </c>
      <c r="V153" s="43">
        <v>0.19778599999999999</v>
      </c>
      <c r="W153" s="43">
        <v>0.28783799999999998</v>
      </c>
      <c r="X153" s="43">
        <v>6.6478999999999996E-2</v>
      </c>
      <c r="Y153" s="43">
        <v>9.4190999999999997E-2</v>
      </c>
      <c r="Z153" s="43">
        <v>0.23533899999999999</v>
      </c>
      <c r="AA153" s="43">
        <v>9.7901000000000002E-2</v>
      </c>
      <c r="AB153" s="47">
        <v>0.10717599999999999</v>
      </c>
      <c r="AC153" s="100">
        <v>0.13830262499999998</v>
      </c>
      <c r="AD153" s="118">
        <v>6.9714548090409376E-2</v>
      </c>
      <c r="AE153" s="275"/>
    </row>
    <row r="154" spans="2:31" x14ac:dyDescent="0.25">
      <c r="B154" s="257"/>
      <c r="C154" s="97">
        <v>148.005</v>
      </c>
      <c r="D154" s="63">
        <v>279.91800000000001</v>
      </c>
      <c r="E154" s="63">
        <v>-4.3049999999999784</v>
      </c>
      <c r="F154" s="63">
        <v>-1.0930000000000177</v>
      </c>
      <c r="G154" s="63">
        <v>24.401999999999987</v>
      </c>
      <c r="H154" s="29">
        <v>15.173000000000002</v>
      </c>
      <c r="I154" s="260"/>
      <c r="K154" s="274"/>
      <c r="L154" s="124">
        <v>71.792000000000002</v>
      </c>
      <c r="M154" s="43">
        <v>0.20402899999999999</v>
      </c>
      <c r="N154" s="43">
        <v>0.17896500000000001</v>
      </c>
      <c r="O154" s="43">
        <v>0.180113</v>
      </c>
      <c r="P154" s="43">
        <v>0.15486800000000001</v>
      </c>
      <c r="Q154" s="43">
        <v>0.14261199999999999</v>
      </c>
      <c r="R154" s="43">
        <v>6.5739000000000006E-2</v>
      </c>
      <c r="S154" s="43">
        <v>9.2315999999999995E-2</v>
      </c>
      <c r="T154" s="43">
        <v>6.3190999999999997E-2</v>
      </c>
      <c r="U154" s="43">
        <v>7.4601000000000001E-2</v>
      </c>
      <c r="V154" s="43">
        <v>0.21052699999999999</v>
      </c>
      <c r="W154" s="43">
        <v>0.28616000000000003</v>
      </c>
      <c r="X154" s="43">
        <v>6.4796999999999993E-2</v>
      </c>
      <c r="Y154" s="43">
        <v>9.4159000000000007E-2</v>
      </c>
      <c r="Z154" s="43">
        <v>0.23186499999999999</v>
      </c>
      <c r="AA154" s="43">
        <v>9.7001000000000004E-2</v>
      </c>
      <c r="AB154" s="47">
        <v>0.103494</v>
      </c>
      <c r="AC154" s="100">
        <v>0.1402773125</v>
      </c>
      <c r="AD154" s="118">
        <v>6.8863764108292091E-2</v>
      </c>
      <c r="AE154" s="275"/>
    </row>
    <row r="155" spans="2:31" x14ac:dyDescent="0.25">
      <c r="B155" s="257"/>
      <c r="C155" s="97">
        <v>149.006</v>
      </c>
      <c r="D155" s="63">
        <v>297.40999999999997</v>
      </c>
      <c r="E155" s="63">
        <v>3.1920000000000073</v>
      </c>
      <c r="F155" s="63">
        <v>-8.9899999999999807</v>
      </c>
      <c r="G155" s="63">
        <v>14.12700000000001</v>
      </c>
      <c r="H155" s="29">
        <v>4.0499999999999829</v>
      </c>
      <c r="I155" s="260"/>
      <c r="K155" s="274"/>
      <c r="L155" s="124">
        <v>72.290000000000006</v>
      </c>
      <c r="M155" s="43">
        <v>0.203925</v>
      </c>
      <c r="N155" s="43">
        <v>0.18049299999999999</v>
      </c>
      <c r="O155" s="43">
        <v>0.18241499999999999</v>
      </c>
      <c r="P155" s="43">
        <v>0.153367</v>
      </c>
      <c r="Q155" s="43">
        <v>0.13960400000000001</v>
      </c>
      <c r="R155" s="43">
        <v>7.4048000000000003E-2</v>
      </c>
      <c r="S155" s="43">
        <v>8.7633000000000003E-2</v>
      </c>
      <c r="T155" s="43">
        <v>6.4926999999999999E-2</v>
      </c>
      <c r="U155" s="43">
        <v>6.8544999999999995E-2</v>
      </c>
      <c r="V155" s="43">
        <v>0.20405699999999999</v>
      </c>
      <c r="W155" s="43">
        <v>0.283474</v>
      </c>
      <c r="X155" s="43">
        <v>6.7226999999999995E-2</v>
      </c>
      <c r="Y155" s="43">
        <v>8.9539999999999995E-2</v>
      </c>
      <c r="Z155" s="43">
        <v>0.24157799999999999</v>
      </c>
      <c r="AA155" s="43">
        <v>9.7748000000000002E-2</v>
      </c>
      <c r="AB155" s="47">
        <v>0.104494</v>
      </c>
      <c r="AC155" s="100">
        <v>0.14019218749999998</v>
      </c>
      <c r="AD155" s="118">
        <v>6.9007879478813941E-2</v>
      </c>
      <c r="AE155" s="275"/>
    </row>
    <row r="156" spans="2:31" x14ac:dyDescent="0.25">
      <c r="B156" s="257"/>
      <c r="C156" s="97">
        <v>150.00399999999999</v>
      </c>
      <c r="D156" s="63">
        <v>284.75300000000004</v>
      </c>
      <c r="E156" s="63">
        <v>22.935000000000002</v>
      </c>
      <c r="F156" s="63">
        <v>16.167000000000002</v>
      </c>
      <c r="G156" s="63">
        <v>12.59899999999999</v>
      </c>
      <c r="H156" s="29">
        <v>6.9420000000000073</v>
      </c>
      <c r="I156" s="260"/>
      <c r="K156" s="274"/>
      <c r="L156" s="124">
        <v>72.792000000000002</v>
      </c>
      <c r="M156" s="43">
        <v>0.204231</v>
      </c>
      <c r="N156" s="43">
        <v>0.18266199999999999</v>
      </c>
      <c r="O156" s="43">
        <v>0.18736800000000001</v>
      </c>
      <c r="P156" s="43">
        <v>0.145594</v>
      </c>
      <c r="Q156" s="43">
        <v>0.13378799999999999</v>
      </c>
      <c r="R156" s="43">
        <v>6.7215999999999998E-2</v>
      </c>
      <c r="S156" s="43">
        <v>8.3568000000000003E-2</v>
      </c>
      <c r="T156" s="43">
        <v>6.2640000000000001E-2</v>
      </c>
      <c r="U156" s="43">
        <v>7.0245000000000002E-2</v>
      </c>
      <c r="V156" s="43">
        <v>0.199708</v>
      </c>
      <c r="W156" s="43">
        <v>0.28409499999999999</v>
      </c>
      <c r="X156" s="43">
        <v>6.1905000000000002E-2</v>
      </c>
      <c r="Y156" s="43">
        <v>9.3529000000000001E-2</v>
      </c>
      <c r="Z156" s="43">
        <v>0.23416300000000001</v>
      </c>
      <c r="AA156" s="43">
        <v>9.9970000000000003E-2</v>
      </c>
      <c r="AB156" s="47">
        <v>0.101675</v>
      </c>
      <c r="AC156" s="100">
        <v>0.13827231250000002</v>
      </c>
      <c r="AD156" s="118">
        <v>6.9315031317138051E-2</v>
      </c>
      <c r="AE156" s="275"/>
    </row>
    <row r="157" spans="2:31" x14ac:dyDescent="0.25">
      <c r="B157" s="257"/>
      <c r="C157" s="97">
        <v>151.005</v>
      </c>
      <c r="D157" s="63">
        <v>259.76799999999997</v>
      </c>
      <c r="E157" s="63">
        <v>28.341000000000008</v>
      </c>
      <c r="F157" s="63">
        <v>0.22399999999998954</v>
      </c>
      <c r="G157" s="63">
        <v>-19.802999999999997</v>
      </c>
      <c r="H157" s="29">
        <v>1.6869999999999834</v>
      </c>
      <c r="I157" s="260"/>
      <c r="K157" s="274"/>
      <c r="L157" s="124">
        <v>73.292000000000002</v>
      </c>
      <c r="M157" s="43">
        <v>0.20460600000000001</v>
      </c>
      <c r="N157" s="43">
        <v>0.18149000000000001</v>
      </c>
      <c r="O157" s="43">
        <v>0.18299099999999999</v>
      </c>
      <c r="P157" s="43">
        <v>0.149117</v>
      </c>
      <c r="Q157" s="43">
        <v>0.13958599999999999</v>
      </c>
      <c r="R157" s="43">
        <v>7.3973999999999998E-2</v>
      </c>
      <c r="S157" s="43">
        <v>9.1173000000000004E-2</v>
      </c>
      <c r="T157" s="43">
        <v>5.7206E-2</v>
      </c>
      <c r="U157" s="43">
        <v>6.5958000000000003E-2</v>
      </c>
      <c r="V157" s="43">
        <v>0.195905</v>
      </c>
      <c r="W157" s="43">
        <v>0.27761400000000003</v>
      </c>
      <c r="X157" s="43">
        <v>6.7194000000000004E-2</v>
      </c>
      <c r="Y157" s="43">
        <v>9.2577000000000007E-2</v>
      </c>
      <c r="Z157" s="43">
        <v>0.24676500000000001</v>
      </c>
      <c r="AA157" s="43">
        <v>9.6575999999999995E-2</v>
      </c>
      <c r="AB157" s="47">
        <v>0.108541</v>
      </c>
      <c r="AC157" s="100">
        <v>0.13945456249999999</v>
      </c>
      <c r="AD157" s="118">
        <v>6.8697112768993651E-2</v>
      </c>
      <c r="AE157" s="275"/>
    </row>
    <row r="158" spans="2:31" x14ac:dyDescent="0.25">
      <c r="B158" s="257"/>
      <c r="C158" s="97">
        <v>152.005</v>
      </c>
      <c r="D158" s="63">
        <v>265.53100000000001</v>
      </c>
      <c r="E158" s="63">
        <v>3.3499999999999943</v>
      </c>
      <c r="F158" s="63">
        <v>21.536000000000001</v>
      </c>
      <c r="G158" s="63">
        <v>-19.962999999999994</v>
      </c>
      <c r="H158" s="29">
        <v>-11.661999999999978</v>
      </c>
      <c r="I158" s="260"/>
      <c r="K158" s="274"/>
      <c r="L158" s="124">
        <v>73.790999999999997</v>
      </c>
      <c r="M158" s="43">
        <v>0.20001099999999999</v>
      </c>
      <c r="N158" s="43">
        <v>0.17816799999999999</v>
      </c>
      <c r="O158" s="43">
        <v>0.199572</v>
      </c>
      <c r="P158" s="43">
        <v>0.16073000000000001</v>
      </c>
      <c r="Q158" s="43">
        <v>0.13503699999999999</v>
      </c>
      <c r="R158" s="43">
        <v>6.9472000000000006E-2</v>
      </c>
      <c r="S158" s="43">
        <v>8.6730000000000002E-2</v>
      </c>
      <c r="T158" s="43">
        <v>5.9540000000000003E-2</v>
      </c>
      <c r="U158" s="43">
        <v>6.8331000000000003E-2</v>
      </c>
      <c r="V158" s="43">
        <v>0.197043</v>
      </c>
      <c r="W158" s="43">
        <v>0.288213</v>
      </c>
      <c r="X158" s="43">
        <v>6.7907999999999996E-2</v>
      </c>
      <c r="Y158" s="43">
        <v>8.9222999999999997E-2</v>
      </c>
      <c r="Z158" s="43">
        <v>0.24345900000000001</v>
      </c>
      <c r="AA158" s="43">
        <v>9.3065999999999996E-2</v>
      </c>
      <c r="AB158" s="47">
        <v>0.102441</v>
      </c>
      <c r="AC158" s="100">
        <v>0.139934</v>
      </c>
      <c r="AD158" s="118">
        <v>7.10854808785404E-2</v>
      </c>
      <c r="AE158" s="275"/>
    </row>
    <row r="159" spans="2:31" x14ac:dyDescent="0.25">
      <c r="B159" s="257"/>
      <c r="C159" s="97">
        <v>153.00700000000001</v>
      </c>
      <c r="D159" s="63">
        <v>323.596</v>
      </c>
      <c r="E159" s="63">
        <v>19.432999999999993</v>
      </c>
      <c r="F159" s="63">
        <v>-12.849000000000018</v>
      </c>
      <c r="G159" s="63">
        <v>-0.92599999999998772</v>
      </c>
      <c r="H159" s="29">
        <v>7.4260000000000161</v>
      </c>
      <c r="I159" s="260"/>
      <c r="K159" s="274"/>
      <c r="L159" s="124">
        <v>74.292000000000002</v>
      </c>
      <c r="M159" s="43">
        <v>0.20946999999999999</v>
      </c>
      <c r="N159" s="43">
        <v>0.18307000000000001</v>
      </c>
      <c r="O159" s="43">
        <v>0.18909799999999999</v>
      </c>
      <c r="P159" s="43">
        <v>0.16144800000000001</v>
      </c>
      <c r="Q159" s="43">
        <v>0.14218</v>
      </c>
      <c r="R159" s="43">
        <v>7.4080999999999994E-2</v>
      </c>
      <c r="S159" s="43">
        <v>8.7139999999999995E-2</v>
      </c>
      <c r="T159" s="43">
        <v>6.8004999999999996E-2</v>
      </c>
      <c r="U159" s="43">
        <v>6.2193999999999999E-2</v>
      </c>
      <c r="V159" s="43">
        <v>0.201123</v>
      </c>
      <c r="W159" s="43">
        <v>0.287796</v>
      </c>
      <c r="X159" s="43">
        <v>6.5924999999999997E-2</v>
      </c>
      <c r="Y159" s="43">
        <v>9.1521000000000005E-2</v>
      </c>
      <c r="Z159" s="43">
        <v>0.23849100000000001</v>
      </c>
      <c r="AA159" s="43">
        <v>0.105477</v>
      </c>
      <c r="AB159" s="47">
        <v>0.10576000000000001</v>
      </c>
      <c r="AC159" s="100">
        <v>0.14204868750000002</v>
      </c>
      <c r="AD159" s="118">
        <v>6.9927377768385479E-2</v>
      </c>
      <c r="AE159" s="275"/>
    </row>
    <row r="160" spans="2:31" x14ac:dyDescent="0.25">
      <c r="B160" s="257"/>
      <c r="C160" s="97">
        <v>154.00399999999999</v>
      </c>
      <c r="D160" s="63">
        <v>299.17399999999998</v>
      </c>
      <c r="E160" s="63">
        <v>23.188999999999993</v>
      </c>
      <c r="F160" s="63">
        <v>-15.260000000000019</v>
      </c>
      <c r="G160" s="63">
        <v>18.383999999999986</v>
      </c>
      <c r="H160" s="29">
        <v>13.019000000000005</v>
      </c>
      <c r="I160" s="260"/>
      <c r="K160" s="274"/>
      <c r="L160" s="124">
        <v>74.793000000000006</v>
      </c>
      <c r="M160" s="43">
        <v>0.21224499999999999</v>
      </c>
      <c r="N160" s="43">
        <v>0.18059700000000001</v>
      </c>
      <c r="O160" s="43">
        <v>0.178864</v>
      </c>
      <c r="P160" s="43">
        <v>0.15479699999999999</v>
      </c>
      <c r="Q160" s="43">
        <v>0.146478</v>
      </c>
      <c r="R160" s="43">
        <v>6.9250000000000006E-2</v>
      </c>
      <c r="S160" s="43">
        <v>9.2646000000000006E-2</v>
      </c>
      <c r="T160" s="43">
        <v>6.0539000000000003E-2</v>
      </c>
      <c r="U160" s="43">
        <v>6.9313E-2</v>
      </c>
      <c r="V160" s="43">
        <v>0.205257</v>
      </c>
      <c r="W160" s="43">
        <v>0.28840300000000002</v>
      </c>
      <c r="X160" s="43">
        <v>6.694E-2</v>
      </c>
      <c r="Y160" s="43">
        <v>9.7790000000000002E-2</v>
      </c>
      <c r="Z160" s="43">
        <v>0.242509</v>
      </c>
      <c r="AA160" s="43">
        <v>0.103798</v>
      </c>
      <c r="AB160" s="47">
        <v>0.10235</v>
      </c>
      <c r="AC160" s="100">
        <v>0.14198599999999997</v>
      </c>
      <c r="AD160" s="118">
        <v>7.0129365383316267E-2</v>
      </c>
      <c r="AE160" s="275"/>
    </row>
    <row r="161" spans="2:31" x14ac:dyDescent="0.25">
      <c r="B161" s="257"/>
      <c r="C161" s="97">
        <v>155.006</v>
      </c>
      <c r="D161" s="63">
        <v>346.13900000000001</v>
      </c>
      <c r="E161" s="63">
        <v>5.1739999999999782</v>
      </c>
      <c r="F161" s="63">
        <v>18.926999999999992</v>
      </c>
      <c r="G161" s="63">
        <v>19.594999999999999</v>
      </c>
      <c r="H161" s="29">
        <v>7.2300000000000182</v>
      </c>
      <c r="I161" s="260"/>
      <c r="K161" s="274"/>
      <c r="L161" s="124">
        <v>75.290999999999997</v>
      </c>
      <c r="M161" s="43">
        <v>0.21443000000000001</v>
      </c>
      <c r="N161" s="43">
        <v>0.18096699999999999</v>
      </c>
      <c r="O161" s="43">
        <v>0.191749</v>
      </c>
      <c r="P161" s="43">
        <v>0.152977</v>
      </c>
      <c r="Q161" s="43">
        <v>0.13897699999999999</v>
      </c>
      <c r="R161" s="43">
        <v>6.6503999999999994E-2</v>
      </c>
      <c r="S161" s="43">
        <v>8.8872999999999994E-2</v>
      </c>
      <c r="T161" s="43">
        <v>6.0734000000000003E-2</v>
      </c>
      <c r="U161" s="43">
        <v>7.0609000000000005E-2</v>
      </c>
      <c r="V161" s="43">
        <v>0.205313</v>
      </c>
      <c r="W161" s="43">
        <v>0.27458900000000003</v>
      </c>
      <c r="X161" s="43">
        <v>6.7304000000000003E-2</v>
      </c>
      <c r="Y161" s="43">
        <v>9.3612000000000001E-2</v>
      </c>
      <c r="Z161" s="43">
        <v>0.238731</v>
      </c>
      <c r="AA161" s="43">
        <v>9.7545999999999994E-2</v>
      </c>
      <c r="AB161" s="47">
        <v>0.11530799999999999</v>
      </c>
      <c r="AC161" s="100">
        <v>0.14113893750000001</v>
      </c>
      <c r="AD161" s="118">
        <v>6.886460346841837E-2</v>
      </c>
      <c r="AE161" s="275"/>
    </row>
    <row r="162" spans="2:31" x14ac:dyDescent="0.25">
      <c r="B162" s="257"/>
      <c r="C162" s="97">
        <v>156.00299999999999</v>
      </c>
      <c r="D162" s="63">
        <v>339.58899999999994</v>
      </c>
      <c r="E162" s="63">
        <v>18.89500000000001</v>
      </c>
      <c r="F162" s="63">
        <v>-1.2709999999999866</v>
      </c>
      <c r="G162" s="63">
        <v>14.609000000000009</v>
      </c>
      <c r="H162" s="29">
        <v>-8.5720000000000027</v>
      </c>
      <c r="I162" s="260"/>
      <c r="K162" s="274"/>
      <c r="L162" s="124">
        <v>75.793000000000006</v>
      </c>
      <c r="M162" s="43">
        <v>0.20505599999999999</v>
      </c>
      <c r="N162" s="43">
        <v>0.178369</v>
      </c>
      <c r="O162" s="43">
        <v>0.19201599999999999</v>
      </c>
      <c r="P162" s="43">
        <v>0.14838000000000001</v>
      </c>
      <c r="Q162" s="43">
        <v>0.14054</v>
      </c>
      <c r="R162" s="43">
        <v>7.0983000000000004E-2</v>
      </c>
      <c r="S162" s="43">
        <v>9.2002E-2</v>
      </c>
      <c r="T162" s="43">
        <v>5.9159000000000003E-2</v>
      </c>
      <c r="U162" s="43">
        <v>6.3492000000000007E-2</v>
      </c>
      <c r="V162" s="43">
        <v>0.20535100000000001</v>
      </c>
      <c r="W162" s="43">
        <v>0.284528</v>
      </c>
      <c r="X162" s="43">
        <v>6.7029000000000005E-2</v>
      </c>
      <c r="Y162" s="43">
        <v>9.5432000000000003E-2</v>
      </c>
      <c r="Z162" s="43">
        <v>0.242696</v>
      </c>
      <c r="AA162" s="43">
        <v>0.100837</v>
      </c>
      <c r="AB162" s="47">
        <v>9.7506999999999996E-2</v>
      </c>
      <c r="AC162" s="100">
        <v>0.14021106249999998</v>
      </c>
      <c r="AD162" s="118">
        <v>7.037606596797788E-2</v>
      </c>
      <c r="AE162" s="275"/>
    </row>
    <row r="163" spans="2:31" x14ac:dyDescent="0.25">
      <c r="B163" s="257"/>
      <c r="C163" s="97">
        <v>157.005</v>
      </c>
      <c r="D163" s="63">
        <v>305.02800000000002</v>
      </c>
      <c r="E163" s="63">
        <v>-9.8190000000000168</v>
      </c>
      <c r="F163" s="63">
        <v>-16.995000000000005</v>
      </c>
      <c r="G163" s="63">
        <v>-19.240999999999985</v>
      </c>
      <c r="H163" s="29">
        <v>-9.9120000000000061</v>
      </c>
      <c r="I163" s="260"/>
      <c r="K163" s="274"/>
      <c r="L163" s="124">
        <v>76.290000000000006</v>
      </c>
      <c r="M163" s="43">
        <v>0.20676700000000001</v>
      </c>
      <c r="N163" s="43">
        <v>0.18021200000000001</v>
      </c>
      <c r="O163" s="43">
        <v>0.185636</v>
      </c>
      <c r="P163" s="43">
        <v>0.14664199999999999</v>
      </c>
      <c r="Q163" s="43">
        <v>0.14191000000000001</v>
      </c>
      <c r="R163" s="43">
        <v>7.3729000000000003E-2</v>
      </c>
      <c r="S163" s="43">
        <v>8.8720999999999994E-2</v>
      </c>
      <c r="T163" s="43">
        <v>5.5199999999999999E-2</v>
      </c>
      <c r="U163" s="43">
        <v>6.4874000000000001E-2</v>
      </c>
      <c r="V163" s="43">
        <v>0.207538</v>
      </c>
      <c r="W163" s="43">
        <v>0.28966900000000001</v>
      </c>
      <c r="X163" s="43">
        <v>7.1840000000000001E-2</v>
      </c>
      <c r="Y163" s="43">
        <v>9.3114000000000002E-2</v>
      </c>
      <c r="Z163" s="43">
        <v>0.25140699999999999</v>
      </c>
      <c r="AA163" s="43">
        <v>0.100482</v>
      </c>
      <c r="AB163" s="47">
        <v>0.107276</v>
      </c>
      <c r="AC163" s="100">
        <v>0.14156356249999999</v>
      </c>
      <c r="AD163" s="118">
        <v>7.1588077805333675E-2</v>
      </c>
      <c r="AE163" s="275"/>
    </row>
    <row r="164" spans="2:31" x14ac:dyDescent="0.25">
      <c r="B164" s="257"/>
      <c r="C164" s="97">
        <v>158.005</v>
      </c>
      <c r="D164" s="63">
        <v>268.28800000000001</v>
      </c>
      <c r="E164" s="63">
        <v>-0.21399999999999864</v>
      </c>
      <c r="F164" s="63">
        <v>17.807999999999993</v>
      </c>
      <c r="G164" s="63">
        <v>-24.955999999999989</v>
      </c>
      <c r="H164" s="29">
        <v>5.9440000000000168</v>
      </c>
      <c r="I164" s="260"/>
      <c r="K164" s="274"/>
      <c r="L164" s="124">
        <v>76.792000000000002</v>
      </c>
      <c r="M164" s="43">
        <v>0.211087</v>
      </c>
      <c r="N164" s="43">
        <v>0.18262100000000001</v>
      </c>
      <c r="O164" s="43">
        <v>0.17163800000000001</v>
      </c>
      <c r="P164" s="43">
        <v>0.15445900000000001</v>
      </c>
      <c r="Q164" s="43">
        <v>0.146843</v>
      </c>
      <c r="R164" s="43">
        <v>7.2678000000000006E-2</v>
      </c>
      <c r="S164" s="43">
        <v>8.8270000000000001E-2</v>
      </c>
      <c r="T164" s="43">
        <v>5.1436999999999997E-2</v>
      </c>
      <c r="U164" s="43">
        <v>6.1013999999999999E-2</v>
      </c>
      <c r="V164" s="43">
        <v>0.21010999999999999</v>
      </c>
      <c r="W164" s="43">
        <v>0.28667399999999998</v>
      </c>
      <c r="X164" s="43">
        <v>6.4687999999999996E-2</v>
      </c>
      <c r="Y164" s="43">
        <v>9.6739000000000006E-2</v>
      </c>
      <c r="Z164" s="43">
        <v>0.23618900000000001</v>
      </c>
      <c r="AA164" s="43">
        <v>0.101824</v>
      </c>
      <c r="AB164" s="47">
        <v>9.9995000000000001E-2</v>
      </c>
      <c r="AC164" s="100">
        <v>0.13976662500000001</v>
      </c>
      <c r="AD164" s="118">
        <v>7.1039212868081972E-2</v>
      </c>
      <c r="AE164" s="275"/>
    </row>
    <row r="165" spans="2:31" x14ac:dyDescent="0.25">
      <c r="B165" s="257"/>
      <c r="C165" s="97">
        <v>159.006</v>
      </c>
      <c r="D165" s="63">
        <v>350.84099999999995</v>
      </c>
      <c r="E165" s="63">
        <v>-7.8509999999999991</v>
      </c>
      <c r="F165" s="63">
        <v>-3.6980000000000075</v>
      </c>
      <c r="G165" s="63">
        <v>18.782999999999987</v>
      </c>
      <c r="H165" s="29">
        <v>-9.3900000000000148</v>
      </c>
      <c r="I165" s="260"/>
      <c r="K165" s="274"/>
      <c r="L165" s="124">
        <v>77.290000000000006</v>
      </c>
      <c r="M165" s="43">
        <v>0.21701899999999999</v>
      </c>
      <c r="N165" s="43">
        <v>0.19137599999999999</v>
      </c>
      <c r="O165" s="43">
        <v>0.17707999999999999</v>
      </c>
      <c r="P165" s="43">
        <v>0.155892</v>
      </c>
      <c r="Q165" s="43">
        <v>0.141403</v>
      </c>
      <c r="R165" s="43">
        <v>7.5574000000000002E-2</v>
      </c>
      <c r="S165" s="43">
        <v>8.9819999999999997E-2</v>
      </c>
      <c r="T165" s="43">
        <v>5.5213999999999999E-2</v>
      </c>
      <c r="U165" s="43">
        <v>6.1453000000000001E-2</v>
      </c>
      <c r="V165" s="43">
        <v>0.220031</v>
      </c>
      <c r="W165" s="43">
        <v>0.28579399999999999</v>
      </c>
      <c r="X165" s="43">
        <v>7.2045999999999999E-2</v>
      </c>
      <c r="Y165" s="43">
        <v>9.7750000000000004E-2</v>
      </c>
      <c r="Z165" s="43">
        <v>0.24658099999999999</v>
      </c>
      <c r="AA165" s="43">
        <v>9.9904000000000007E-2</v>
      </c>
      <c r="AB165" s="47">
        <v>0.10755000000000001</v>
      </c>
      <c r="AC165" s="100">
        <v>0.14340543750000001</v>
      </c>
      <c r="AD165" s="118">
        <v>7.2169346358841951E-2</v>
      </c>
      <c r="AE165" s="275"/>
    </row>
    <row r="166" spans="2:31" x14ac:dyDescent="0.25">
      <c r="B166" s="257"/>
      <c r="C166" s="97">
        <v>160.00399999999999</v>
      </c>
      <c r="D166" s="63">
        <v>383.89699999999999</v>
      </c>
      <c r="E166" s="63">
        <v>-0.88499999999999091</v>
      </c>
      <c r="F166" s="63">
        <v>12.462999999999994</v>
      </c>
      <c r="G166" s="63">
        <v>3.603999999999985</v>
      </c>
      <c r="H166" s="29">
        <v>16.117999999999995</v>
      </c>
      <c r="I166" s="260"/>
      <c r="K166" s="274"/>
      <c r="L166" s="124">
        <v>77.790999999999997</v>
      </c>
      <c r="M166" s="43">
        <v>0.20888399999999999</v>
      </c>
      <c r="N166" s="43">
        <v>0.19368099999999999</v>
      </c>
      <c r="O166" s="43">
        <v>0.18309900000000001</v>
      </c>
      <c r="P166" s="43">
        <v>0.15179300000000001</v>
      </c>
      <c r="Q166" s="43">
        <v>0.14379600000000001</v>
      </c>
      <c r="R166" s="43">
        <v>7.1008000000000002E-2</v>
      </c>
      <c r="S166" s="43">
        <v>0.103717</v>
      </c>
      <c r="T166" s="43">
        <v>5.7800999999999998E-2</v>
      </c>
      <c r="U166" s="43">
        <v>6.4158999999999994E-2</v>
      </c>
      <c r="V166" s="43">
        <v>0.21176600000000001</v>
      </c>
      <c r="W166" s="43">
        <v>0.29200399999999999</v>
      </c>
      <c r="X166" s="43">
        <v>6.7045999999999994E-2</v>
      </c>
      <c r="Y166" s="43">
        <v>9.4625000000000001E-2</v>
      </c>
      <c r="Z166" s="43">
        <v>0.23899500000000001</v>
      </c>
      <c r="AA166" s="43">
        <v>9.2540999999999998E-2</v>
      </c>
      <c r="AB166" s="47">
        <v>0.110802</v>
      </c>
      <c r="AC166" s="100">
        <v>0.1428573125</v>
      </c>
      <c r="AD166" s="118">
        <v>7.1476598587900342E-2</v>
      </c>
      <c r="AE166" s="275"/>
    </row>
    <row r="167" spans="2:31" x14ac:dyDescent="0.25">
      <c r="B167" s="257"/>
      <c r="C167" s="97">
        <v>161.005</v>
      </c>
      <c r="D167" s="63">
        <v>285.25299999999999</v>
      </c>
      <c r="E167" s="63">
        <v>17.228000000000009</v>
      </c>
      <c r="F167" s="63">
        <v>18.635999999999996</v>
      </c>
      <c r="G167" s="63">
        <v>7.9139999999999873</v>
      </c>
      <c r="H167" s="29">
        <v>-13.735000000000014</v>
      </c>
      <c r="I167" s="260"/>
      <c r="K167" s="274"/>
      <c r="L167" s="124">
        <v>78.292000000000002</v>
      </c>
      <c r="M167" s="43">
        <v>0.21798400000000001</v>
      </c>
      <c r="N167" s="43">
        <v>0.19567499999999999</v>
      </c>
      <c r="O167" s="43">
        <v>0.16692699999999999</v>
      </c>
      <c r="P167" s="43">
        <v>0.150368</v>
      </c>
      <c r="Q167" s="43">
        <v>0.140823</v>
      </c>
      <c r="R167" s="43">
        <v>7.4800000000000005E-2</v>
      </c>
      <c r="S167" s="43">
        <v>9.3720999999999999E-2</v>
      </c>
      <c r="T167" s="43">
        <v>5.6924000000000002E-2</v>
      </c>
      <c r="U167" s="43">
        <v>5.9513999999999997E-2</v>
      </c>
      <c r="V167" s="43">
        <v>0.212371</v>
      </c>
      <c r="W167" s="43">
        <v>0.29714800000000002</v>
      </c>
      <c r="X167" s="43">
        <v>6.6922999999999996E-2</v>
      </c>
      <c r="Y167" s="43">
        <v>9.9947999999999995E-2</v>
      </c>
      <c r="Z167" s="43">
        <v>0.24197199999999999</v>
      </c>
      <c r="AA167" s="43">
        <v>0.103868</v>
      </c>
      <c r="AB167" s="47">
        <v>0.104989</v>
      </c>
      <c r="AC167" s="100">
        <v>0.14274718749999998</v>
      </c>
      <c r="AD167" s="118">
        <v>7.2788801179136317E-2</v>
      </c>
      <c r="AE167" s="275"/>
    </row>
    <row r="168" spans="2:31" x14ac:dyDescent="0.25">
      <c r="B168" s="257"/>
      <c r="C168" s="97">
        <v>162.005</v>
      </c>
      <c r="D168" s="63">
        <v>300.92999999999995</v>
      </c>
      <c r="E168" s="63">
        <v>5.8810000000000002</v>
      </c>
      <c r="F168" s="63">
        <v>-0.66100000000000136</v>
      </c>
      <c r="G168" s="63">
        <v>-5.8129999999999882</v>
      </c>
      <c r="H168" s="29">
        <v>11.769000000000005</v>
      </c>
      <c r="I168" s="260"/>
      <c r="K168" s="274"/>
      <c r="L168" s="124">
        <v>78.790999999999997</v>
      </c>
      <c r="M168" s="43">
        <v>0.22061500000000001</v>
      </c>
      <c r="N168" s="43">
        <v>0.191916</v>
      </c>
      <c r="O168" s="43">
        <v>0.174624</v>
      </c>
      <c r="P168" s="43">
        <v>0.150451</v>
      </c>
      <c r="Q168" s="43">
        <v>0.13871800000000001</v>
      </c>
      <c r="R168" s="43">
        <v>7.1642999999999998E-2</v>
      </c>
      <c r="S168" s="43">
        <v>9.5455999999999999E-2</v>
      </c>
      <c r="T168" s="43">
        <v>5.5488999999999997E-2</v>
      </c>
      <c r="U168" s="43">
        <v>5.7966999999999998E-2</v>
      </c>
      <c r="V168" s="43">
        <v>0.22464700000000001</v>
      </c>
      <c r="W168" s="43">
        <v>0.30106699999999997</v>
      </c>
      <c r="X168" s="43">
        <v>6.6733000000000001E-2</v>
      </c>
      <c r="Y168" s="43">
        <v>9.4450000000000006E-2</v>
      </c>
      <c r="Z168" s="43">
        <v>0.234182</v>
      </c>
      <c r="AA168" s="43">
        <v>0.101089</v>
      </c>
      <c r="AB168" s="47">
        <v>0.105558</v>
      </c>
      <c r="AC168" s="100">
        <v>0.14278781249999997</v>
      </c>
      <c r="AD168" s="118">
        <v>7.4399315452243958E-2</v>
      </c>
      <c r="AE168" s="275"/>
    </row>
    <row r="169" spans="2:31" x14ac:dyDescent="0.25">
      <c r="B169" s="257"/>
      <c r="C169" s="97">
        <v>163.006</v>
      </c>
      <c r="D169" s="63">
        <v>300.423</v>
      </c>
      <c r="E169" s="63">
        <v>24.426000000000016</v>
      </c>
      <c r="F169" s="63">
        <v>9.8799999999999955</v>
      </c>
      <c r="G169" s="63">
        <v>16.402000000000015</v>
      </c>
      <c r="H169" s="29">
        <v>10.114000000000004</v>
      </c>
      <c r="I169" s="260"/>
      <c r="K169" s="274"/>
      <c r="L169" s="124">
        <v>79.290999999999997</v>
      </c>
      <c r="M169" s="43">
        <v>0.215699</v>
      </c>
      <c r="N169" s="43">
        <v>0.186525</v>
      </c>
      <c r="O169" s="43">
        <v>0.170074</v>
      </c>
      <c r="P169" s="43">
        <v>0.15459800000000001</v>
      </c>
      <c r="Q169" s="43">
        <v>0.145229</v>
      </c>
      <c r="R169" s="43">
        <v>7.1876999999999996E-2</v>
      </c>
      <c r="S169" s="43">
        <v>8.9677000000000007E-2</v>
      </c>
      <c r="T169" s="43">
        <v>5.1322E-2</v>
      </c>
      <c r="U169" s="43">
        <v>6.0920000000000002E-2</v>
      </c>
      <c r="V169" s="43">
        <v>0.222326</v>
      </c>
      <c r="W169" s="43">
        <v>0.29505700000000001</v>
      </c>
      <c r="X169" s="43">
        <v>6.5436999999999995E-2</v>
      </c>
      <c r="Y169" s="43">
        <v>9.7030000000000005E-2</v>
      </c>
      <c r="Z169" s="43">
        <v>0.25115599999999999</v>
      </c>
      <c r="AA169" s="43">
        <v>0.103945</v>
      </c>
      <c r="AB169" s="47">
        <v>0.10807600000000001</v>
      </c>
      <c r="AC169" s="100">
        <v>0.14305925</v>
      </c>
      <c r="AD169" s="118">
        <v>7.4422983748749727E-2</v>
      </c>
      <c r="AE169" s="275"/>
    </row>
    <row r="170" spans="2:31" x14ac:dyDescent="0.25">
      <c r="B170" s="257"/>
      <c r="C170" s="97">
        <v>164.00399999999999</v>
      </c>
      <c r="D170" s="63">
        <v>326.16399999999999</v>
      </c>
      <c r="E170" s="63">
        <v>20.996000000000009</v>
      </c>
      <c r="F170" s="63">
        <v>-3.3340000000000032</v>
      </c>
      <c r="G170" s="63">
        <v>-26.02600000000001</v>
      </c>
      <c r="H170" s="29">
        <v>11.528999999999996</v>
      </c>
      <c r="I170" s="260"/>
      <c r="K170" s="274"/>
      <c r="L170" s="124">
        <v>79.793000000000006</v>
      </c>
      <c r="M170" s="43">
        <v>0.22207199999999999</v>
      </c>
      <c r="N170" s="43">
        <v>0.19154099999999999</v>
      </c>
      <c r="O170" s="43">
        <v>0.17193600000000001</v>
      </c>
      <c r="P170" s="43">
        <v>0.165551</v>
      </c>
      <c r="Q170" s="43">
        <v>0.140208</v>
      </c>
      <c r="R170" s="43">
        <v>8.1550999999999998E-2</v>
      </c>
      <c r="S170" s="43">
        <v>9.5208000000000001E-2</v>
      </c>
      <c r="T170" s="43">
        <v>5.9844000000000001E-2</v>
      </c>
      <c r="U170" s="43">
        <v>6.7654000000000006E-2</v>
      </c>
      <c r="V170" s="43">
        <v>0.21516399999999999</v>
      </c>
      <c r="W170" s="43">
        <v>0.296074</v>
      </c>
      <c r="X170" s="43">
        <v>7.0485999999999993E-2</v>
      </c>
      <c r="Y170" s="43">
        <v>9.3243999999999994E-2</v>
      </c>
      <c r="Z170" s="43">
        <v>0.237707</v>
      </c>
      <c r="AA170" s="43">
        <v>0.102061</v>
      </c>
      <c r="AB170" s="47">
        <v>0.106184</v>
      </c>
      <c r="AC170" s="100">
        <v>0.14478031249999998</v>
      </c>
      <c r="AD170" s="118">
        <v>7.1618244915401988E-2</v>
      </c>
      <c r="AE170" s="275"/>
    </row>
    <row r="171" spans="2:31" x14ac:dyDescent="0.25">
      <c r="B171" s="257"/>
      <c r="C171" s="97">
        <v>165.005</v>
      </c>
      <c r="D171" s="63">
        <v>306.02</v>
      </c>
      <c r="E171" s="63">
        <v>8.8329999999999984</v>
      </c>
      <c r="F171" s="63">
        <v>-11.614000000000004</v>
      </c>
      <c r="G171" s="63">
        <v>-16.984000000000009</v>
      </c>
      <c r="H171" s="29">
        <v>8.6839999999999975</v>
      </c>
      <c r="I171" s="260"/>
      <c r="K171" s="274"/>
      <c r="L171" s="124">
        <v>80.290999999999997</v>
      </c>
      <c r="M171" s="43">
        <v>0.22539100000000001</v>
      </c>
      <c r="N171" s="43">
        <v>0.19383900000000001</v>
      </c>
      <c r="O171" s="43">
        <v>0.17632400000000001</v>
      </c>
      <c r="P171" s="43">
        <v>0.154582</v>
      </c>
      <c r="Q171" s="43">
        <v>0.14671100000000001</v>
      </c>
      <c r="R171" s="43">
        <v>7.5936000000000003E-2</v>
      </c>
      <c r="S171" s="43">
        <v>8.4149000000000002E-2</v>
      </c>
      <c r="T171" s="43">
        <v>5.5891999999999997E-2</v>
      </c>
      <c r="U171" s="43">
        <v>6.3547000000000006E-2</v>
      </c>
      <c r="V171" s="43">
        <v>0.22025800000000001</v>
      </c>
      <c r="W171" s="43">
        <v>0.28696100000000002</v>
      </c>
      <c r="X171" s="43">
        <v>7.1471000000000007E-2</v>
      </c>
      <c r="Y171" s="43">
        <v>8.8995000000000005E-2</v>
      </c>
      <c r="Z171" s="43">
        <v>0.24118300000000001</v>
      </c>
      <c r="AA171" s="43">
        <v>0.100795</v>
      </c>
      <c r="AB171" s="47">
        <v>0.104505</v>
      </c>
      <c r="AC171" s="100">
        <v>0.14315868750000002</v>
      </c>
      <c r="AD171" s="118">
        <v>7.308534681016772E-2</v>
      </c>
      <c r="AE171" s="275"/>
    </row>
    <row r="172" spans="2:31" x14ac:dyDescent="0.25">
      <c r="B172" s="257"/>
      <c r="C172" s="97">
        <v>166.00299999999999</v>
      </c>
      <c r="D172" s="63">
        <v>328.56700000000001</v>
      </c>
      <c r="E172" s="63">
        <v>-18.947000000000003</v>
      </c>
      <c r="F172" s="63">
        <v>10.260999999999996</v>
      </c>
      <c r="G172" s="63">
        <v>16.253000000000014</v>
      </c>
      <c r="H172" s="29">
        <v>-9.6709999999999923</v>
      </c>
      <c r="I172" s="260"/>
      <c r="K172" s="274"/>
      <c r="L172" s="124">
        <v>80.792000000000002</v>
      </c>
      <c r="M172" s="43">
        <v>0.21967500000000001</v>
      </c>
      <c r="N172" s="43">
        <v>0.19444800000000001</v>
      </c>
      <c r="O172" s="43">
        <v>0.17724400000000001</v>
      </c>
      <c r="P172" s="43">
        <v>0.15821099999999999</v>
      </c>
      <c r="Q172" s="43">
        <v>0.141956</v>
      </c>
      <c r="R172" s="43">
        <v>6.9241999999999998E-2</v>
      </c>
      <c r="S172" s="43">
        <v>8.5749000000000006E-2</v>
      </c>
      <c r="T172" s="43">
        <v>5.3857000000000002E-2</v>
      </c>
      <c r="U172" s="43">
        <v>6.1483000000000003E-2</v>
      </c>
      <c r="V172" s="43">
        <v>0.220609</v>
      </c>
      <c r="W172" s="43">
        <v>0.29010399999999997</v>
      </c>
      <c r="X172" s="43">
        <v>6.6627000000000006E-2</v>
      </c>
      <c r="Y172" s="43">
        <v>0.100602</v>
      </c>
      <c r="Z172" s="43">
        <v>0.247253</v>
      </c>
      <c r="AA172" s="43">
        <v>0.10287300000000001</v>
      </c>
      <c r="AB172" s="47">
        <v>0.103051</v>
      </c>
      <c r="AC172" s="100">
        <v>0.14331150000000004</v>
      </c>
      <c r="AD172" s="118">
        <v>7.4210011489016722E-2</v>
      </c>
      <c r="AE172" s="275"/>
    </row>
    <row r="173" spans="2:31" x14ac:dyDescent="0.25">
      <c r="B173" s="257"/>
      <c r="C173" s="97">
        <v>167.00399999999999</v>
      </c>
      <c r="D173" s="63">
        <v>323.31499999999994</v>
      </c>
      <c r="E173" s="63">
        <v>3.382000000000005</v>
      </c>
      <c r="F173" s="63">
        <v>-14.536000000000001</v>
      </c>
      <c r="G173" s="63">
        <v>-4.2659999999999911</v>
      </c>
      <c r="H173" s="29">
        <v>-1.539999999999992</v>
      </c>
      <c r="I173" s="260"/>
      <c r="K173" s="274"/>
      <c r="L173" s="124">
        <v>81.290000000000006</v>
      </c>
      <c r="M173" s="43">
        <v>0.22281100000000001</v>
      </c>
      <c r="N173" s="43">
        <v>0.19698299999999999</v>
      </c>
      <c r="O173" s="43">
        <v>0.17418400000000001</v>
      </c>
      <c r="P173" s="43">
        <v>0.160803</v>
      </c>
      <c r="Q173" s="43">
        <v>0.142739</v>
      </c>
      <c r="R173" s="43">
        <v>8.1617999999999996E-2</v>
      </c>
      <c r="S173" s="43">
        <v>8.9180999999999996E-2</v>
      </c>
      <c r="T173" s="43">
        <v>5.4723000000000001E-2</v>
      </c>
      <c r="U173" s="43">
        <v>6.8405999999999995E-2</v>
      </c>
      <c r="V173" s="43">
        <v>0.22802700000000001</v>
      </c>
      <c r="W173" s="43">
        <v>0.28925600000000001</v>
      </c>
      <c r="X173" s="43">
        <v>6.8127999999999994E-2</v>
      </c>
      <c r="Y173" s="43">
        <v>0.100354</v>
      </c>
      <c r="Z173" s="43">
        <v>0.25321900000000003</v>
      </c>
      <c r="AA173" s="43">
        <v>0.100741</v>
      </c>
      <c r="AB173" s="47">
        <v>0.110669</v>
      </c>
      <c r="AC173" s="100">
        <v>0.14636512500000001</v>
      </c>
      <c r="AD173" s="118">
        <v>7.3683019551657888E-2</v>
      </c>
      <c r="AE173" s="275"/>
    </row>
    <row r="174" spans="2:31" x14ac:dyDescent="0.25">
      <c r="B174" s="257"/>
      <c r="C174" s="97">
        <v>168.005</v>
      </c>
      <c r="D174" s="63">
        <v>284.48900000000003</v>
      </c>
      <c r="E174" s="63">
        <v>-5.3479999999999848</v>
      </c>
      <c r="F174" s="63">
        <v>3.8230000000000075</v>
      </c>
      <c r="G174" s="63">
        <v>-5.1210000000000093</v>
      </c>
      <c r="H174" s="29">
        <v>5.1149999999999807</v>
      </c>
      <c r="I174" s="260"/>
      <c r="K174" s="274"/>
      <c r="L174" s="124">
        <v>81.792000000000002</v>
      </c>
      <c r="M174" s="43">
        <v>0.22830400000000001</v>
      </c>
      <c r="N174" s="43">
        <v>0.20214499999999999</v>
      </c>
      <c r="O174" s="43">
        <v>0.17501</v>
      </c>
      <c r="P174" s="43">
        <v>0.151478</v>
      </c>
      <c r="Q174" s="43">
        <v>0.149788</v>
      </c>
      <c r="R174" s="43">
        <v>7.4244000000000004E-2</v>
      </c>
      <c r="S174" s="43">
        <v>8.9098999999999998E-2</v>
      </c>
      <c r="T174" s="43">
        <v>5.5190000000000003E-2</v>
      </c>
      <c r="U174" s="43">
        <v>6.4460000000000003E-2</v>
      </c>
      <c r="V174" s="43">
        <v>0.229989</v>
      </c>
      <c r="W174" s="43">
        <v>0.296263</v>
      </c>
      <c r="X174" s="43">
        <v>7.1541999999999994E-2</v>
      </c>
      <c r="Y174" s="43">
        <v>9.4022999999999995E-2</v>
      </c>
      <c r="Z174" s="43">
        <v>0.251475</v>
      </c>
      <c r="AA174" s="43">
        <v>0.105695</v>
      </c>
      <c r="AB174" s="47">
        <v>0.10886800000000001</v>
      </c>
      <c r="AC174" s="100">
        <v>0.14672331250000001</v>
      </c>
      <c r="AD174" s="118">
        <v>7.5759544510878823E-2</v>
      </c>
      <c r="AE174" s="275"/>
    </row>
    <row r="175" spans="2:31" x14ac:dyDescent="0.25">
      <c r="B175" s="257"/>
      <c r="C175" s="97">
        <v>169.006</v>
      </c>
      <c r="D175" s="63">
        <v>287.39</v>
      </c>
      <c r="E175" s="63">
        <v>28.094999999999999</v>
      </c>
      <c r="F175" s="63">
        <v>10.057999999999993</v>
      </c>
      <c r="G175" s="63">
        <v>8.7740000000000009</v>
      </c>
      <c r="H175" s="29">
        <v>-14.467000000000013</v>
      </c>
      <c r="I175" s="260"/>
      <c r="K175" s="274"/>
      <c r="L175" s="124">
        <v>82.292000000000002</v>
      </c>
      <c r="M175" s="43">
        <v>0.223745</v>
      </c>
      <c r="N175" s="43">
        <v>0.20755499999999999</v>
      </c>
      <c r="O175" s="43">
        <v>0.17872199999999999</v>
      </c>
      <c r="P175" s="43">
        <v>0.16084799999999999</v>
      </c>
      <c r="Q175" s="43">
        <v>0.14011899999999999</v>
      </c>
      <c r="R175" s="43">
        <v>8.4492999999999999E-2</v>
      </c>
      <c r="S175" s="43">
        <v>8.5365999999999997E-2</v>
      </c>
      <c r="T175" s="43">
        <v>5.1975E-2</v>
      </c>
      <c r="U175" s="43">
        <v>6.7539000000000002E-2</v>
      </c>
      <c r="V175" s="43">
        <v>0.226691</v>
      </c>
      <c r="W175" s="43">
        <v>0.29032799999999997</v>
      </c>
      <c r="X175" s="43">
        <v>7.3025999999999994E-2</v>
      </c>
      <c r="Y175" s="43">
        <v>9.8491999999999996E-2</v>
      </c>
      <c r="Z175" s="43">
        <v>0.25229400000000002</v>
      </c>
      <c r="AA175" s="43">
        <v>9.7141000000000005E-2</v>
      </c>
      <c r="AB175" s="47">
        <v>0.11562</v>
      </c>
      <c r="AC175" s="100">
        <v>0.14712212500000002</v>
      </c>
      <c r="AD175" s="118">
        <v>7.444359907104163E-2</v>
      </c>
      <c r="AE175" s="275"/>
    </row>
    <row r="176" spans="2:31" x14ac:dyDescent="0.25">
      <c r="B176" s="257"/>
      <c r="C176" s="97">
        <v>170.00399999999999</v>
      </c>
      <c r="D176" s="63">
        <v>338.13499999999999</v>
      </c>
      <c r="E176" s="63">
        <v>11.241000000000014</v>
      </c>
      <c r="F176" s="63">
        <v>-13.890000000000015</v>
      </c>
      <c r="G176" s="63">
        <v>21.638000000000005</v>
      </c>
      <c r="H176" s="29">
        <v>5.6770000000000209</v>
      </c>
      <c r="I176" s="260"/>
      <c r="K176" s="274"/>
      <c r="L176" s="124">
        <v>82.790999999999997</v>
      </c>
      <c r="M176" s="43">
        <v>0.23150999999999999</v>
      </c>
      <c r="N176" s="43">
        <v>0.20471800000000001</v>
      </c>
      <c r="O176" s="43">
        <v>0.19040099999999999</v>
      </c>
      <c r="P176" s="43">
        <v>0.160658</v>
      </c>
      <c r="Q176" s="43">
        <v>0.14498800000000001</v>
      </c>
      <c r="R176" s="43">
        <v>7.4306999999999998E-2</v>
      </c>
      <c r="S176" s="43">
        <v>8.9878E-2</v>
      </c>
      <c r="T176" s="43">
        <v>5.5182000000000002E-2</v>
      </c>
      <c r="U176" s="43">
        <v>6.4344999999999999E-2</v>
      </c>
      <c r="V176" s="43">
        <v>0.23256499999999999</v>
      </c>
      <c r="W176" s="43">
        <v>0.30155500000000002</v>
      </c>
      <c r="X176" s="43">
        <v>7.1249000000000007E-2</v>
      </c>
      <c r="Y176" s="43">
        <v>9.3641000000000002E-2</v>
      </c>
      <c r="Z176" s="43">
        <v>0.26008199999999998</v>
      </c>
      <c r="AA176" s="43">
        <v>0.103535</v>
      </c>
      <c r="AB176" s="47">
        <v>0.110093</v>
      </c>
      <c r="AC176" s="100">
        <v>0.14929418749999998</v>
      </c>
      <c r="AD176" s="118">
        <v>7.8360621830286498E-2</v>
      </c>
      <c r="AE176" s="275"/>
    </row>
    <row r="177" spans="2:31" x14ac:dyDescent="0.25">
      <c r="B177" s="257"/>
      <c r="C177" s="97">
        <v>171.005</v>
      </c>
      <c r="D177" s="63">
        <v>326.44200000000001</v>
      </c>
      <c r="E177" s="63">
        <v>17.344999999999999</v>
      </c>
      <c r="F177" s="63">
        <v>23.520999999999987</v>
      </c>
      <c r="G177" s="63">
        <v>9.2800000000000011</v>
      </c>
      <c r="H177" s="29">
        <v>-10.455999999999989</v>
      </c>
      <c r="I177" s="260"/>
      <c r="K177" s="274"/>
      <c r="L177" s="124">
        <v>83.292000000000002</v>
      </c>
      <c r="M177" s="43">
        <v>0.23019999999999999</v>
      </c>
      <c r="N177" s="43">
        <v>0.20740500000000001</v>
      </c>
      <c r="O177" s="43">
        <v>0.18210499999999999</v>
      </c>
      <c r="P177" s="43">
        <v>0.157938</v>
      </c>
      <c r="Q177" s="43">
        <v>0.149507</v>
      </c>
      <c r="R177" s="43">
        <v>7.9145999999999994E-2</v>
      </c>
      <c r="S177" s="43">
        <v>8.8371000000000005E-2</v>
      </c>
      <c r="T177" s="43">
        <v>5.4128000000000003E-2</v>
      </c>
      <c r="U177" s="43">
        <v>6.4630999999999994E-2</v>
      </c>
      <c r="V177" s="43">
        <v>0.24312</v>
      </c>
      <c r="W177" s="43">
        <v>0.30207699999999998</v>
      </c>
      <c r="X177" s="43">
        <v>7.1566000000000005E-2</v>
      </c>
      <c r="Y177" s="43">
        <v>9.7742999999999997E-2</v>
      </c>
      <c r="Z177" s="43">
        <v>0.249219</v>
      </c>
      <c r="AA177" s="43">
        <v>0.10206899999999999</v>
      </c>
      <c r="AB177" s="47">
        <v>0.103864</v>
      </c>
      <c r="AC177" s="100">
        <v>0.1489430625</v>
      </c>
      <c r="AD177" s="118">
        <v>7.7911476059665488E-2</v>
      </c>
      <c r="AE177" s="275"/>
    </row>
    <row r="178" spans="2:31" x14ac:dyDescent="0.25">
      <c r="B178" s="257"/>
      <c r="C178" s="97">
        <v>172.005</v>
      </c>
      <c r="D178" s="63">
        <v>279.35599999999999</v>
      </c>
      <c r="E178" s="63">
        <v>7.4260000000000161</v>
      </c>
      <c r="F178" s="63">
        <v>17.968999999999994</v>
      </c>
      <c r="G178" s="63">
        <v>-4.1289999999999907</v>
      </c>
      <c r="H178" s="29">
        <v>-4.7779999999999916</v>
      </c>
      <c r="I178" s="260"/>
      <c r="K178" s="274"/>
      <c r="L178" s="124">
        <v>83.793000000000006</v>
      </c>
      <c r="M178" s="43">
        <v>0.23392199999999999</v>
      </c>
      <c r="N178" s="43">
        <v>0.21335000000000001</v>
      </c>
      <c r="O178" s="43">
        <v>0.19062499999999999</v>
      </c>
      <c r="P178" s="43">
        <v>0.15473799999999999</v>
      </c>
      <c r="Q178" s="43">
        <v>0.15904199999999999</v>
      </c>
      <c r="R178" s="43">
        <v>8.3008999999999999E-2</v>
      </c>
      <c r="S178" s="43">
        <v>8.4956000000000004E-2</v>
      </c>
      <c r="T178" s="43">
        <v>5.4947999999999997E-2</v>
      </c>
      <c r="U178" s="43">
        <v>6.7666000000000004E-2</v>
      </c>
      <c r="V178" s="43">
        <v>0.23457600000000001</v>
      </c>
      <c r="W178" s="43">
        <v>0.28128700000000001</v>
      </c>
      <c r="X178" s="43">
        <v>6.8794999999999995E-2</v>
      </c>
      <c r="Y178" s="43">
        <v>9.4052999999999998E-2</v>
      </c>
      <c r="Z178" s="43">
        <v>0.240508</v>
      </c>
      <c r="AA178" s="43">
        <v>0.10083300000000001</v>
      </c>
      <c r="AB178" s="47">
        <v>0.11447499999999999</v>
      </c>
      <c r="AC178" s="100">
        <v>0.14854893750000001</v>
      </c>
      <c r="AD178" s="118">
        <v>7.4518065430666955E-2</v>
      </c>
      <c r="AE178" s="275"/>
    </row>
    <row r="179" spans="2:31" x14ac:dyDescent="0.25">
      <c r="B179" s="257"/>
      <c r="C179" s="97">
        <v>173.006</v>
      </c>
      <c r="D179" s="63">
        <v>297.52800000000002</v>
      </c>
      <c r="E179" s="63">
        <v>11.900999999999982</v>
      </c>
      <c r="F179" s="63">
        <v>1.375</v>
      </c>
      <c r="G179" s="63">
        <v>-3.1930000000000121</v>
      </c>
      <c r="H179" s="29">
        <v>3.1210000000000093</v>
      </c>
      <c r="I179" s="260"/>
      <c r="K179" s="274"/>
      <c r="L179" s="124">
        <v>84.290999999999997</v>
      </c>
      <c r="M179" s="43">
        <v>0.23066900000000001</v>
      </c>
      <c r="N179" s="43">
        <v>0.20919599999999999</v>
      </c>
      <c r="O179" s="43">
        <v>0.191112</v>
      </c>
      <c r="P179" s="43">
        <v>0.168653</v>
      </c>
      <c r="Q179" s="43">
        <v>0.152058</v>
      </c>
      <c r="R179" s="43">
        <v>7.0213999999999999E-2</v>
      </c>
      <c r="S179" s="43">
        <v>9.0101000000000001E-2</v>
      </c>
      <c r="T179" s="43">
        <v>5.5167000000000001E-2</v>
      </c>
      <c r="U179" s="43">
        <v>6.3682000000000002E-2</v>
      </c>
      <c r="V179" s="43">
        <v>0.22983000000000001</v>
      </c>
      <c r="W179" s="43">
        <v>0.29117399999999999</v>
      </c>
      <c r="X179" s="43">
        <v>7.2489999999999999E-2</v>
      </c>
      <c r="Y179" s="43">
        <v>9.5630000000000007E-2</v>
      </c>
      <c r="Z179" s="43">
        <v>0.25203500000000001</v>
      </c>
      <c r="AA179" s="43">
        <v>9.5450999999999994E-2</v>
      </c>
      <c r="AB179" s="47">
        <v>0.109981</v>
      </c>
      <c r="AC179" s="100">
        <v>0.14859018750000003</v>
      </c>
      <c r="AD179" s="118">
        <v>7.6887402230550655E-2</v>
      </c>
      <c r="AE179" s="275"/>
    </row>
    <row r="180" spans="2:31" x14ac:dyDescent="0.25">
      <c r="B180" s="257"/>
      <c r="C180" s="97">
        <v>174.00399999999999</v>
      </c>
      <c r="D180" s="63">
        <v>227.679</v>
      </c>
      <c r="E180" s="63">
        <v>0.80799999999999272</v>
      </c>
      <c r="F180" s="63">
        <v>7.4539999999999793</v>
      </c>
      <c r="G180" s="63">
        <v>5.2530000000000143</v>
      </c>
      <c r="H180" s="29">
        <v>-18.019999999999982</v>
      </c>
      <c r="I180" s="260"/>
      <c r="K180" s="274"/>
      <c r="L180" s="124">
        <v>84.793000000000006</v>
      </c>
      <c r="M180" s="43">
        <v>0.234763</v>
      </c>
      <c r="N180" s="43">
        <v>0.21559400000000001</v>
      </c>
      <c r="O180" s="43">
        <v>0.19420799999999999</v>
      </c>
      <c r="P180" s="43">
        <v>0.16450500000000001</v>
      </c>
      <c r="Q180" s="43">
        <v>0.15319099999999999</v>
      </c>
      <c r="R180" s="43">
        <v>7.3965000000000003E-2</v>
      </c>
      <c r="S180" s="43">
        <v>9.1558E-2</v>
      </c>
      <c r="T180" s="43">
        <v>5.6467999999999997E-2</v>
      </c>
      <c r="U180" s="43">
        <v>6.7298999999999998E-2</v>
      </c>
      <c r="V180" s="43">
        <v>0.23394899999999999</v>
      </c>
      <c r="W180" s="43">
        <v>0.29148000000000002</v>
      </c>
      <c r="X180" s="43">
        <v>7.0057999999999995E-2</v>
      </c>
      <c r="Y180" s="43">
        <v>0.102534</v>
      </c>
      <c r="Z180" s="43">
        <v>0.24427699999999999</v>
      </c>
      <c r="AA180" s="43">
        <v>9.8197000000000007E-2</v>
      </c>
      <c r="AB180" s="47">
        <v>0.107713</v>
      </c>
      <c r="AC180" s="100">
        <v>0.14998493749999997</v>
      </c>
      <c r="AD180" s="118">
        <v>7.6382547128227146E-2</v>
      </c>
      <c r="AE180" s="275"/>
    </row>
    <row r="181" spans="2:31" x14ac:dyDescent="0.25">
      <c r="B181" s="257"/>
      <c r="C181" s="97">
        <v>175.005</v>
      </c>
      <c r="D181" s="63">
        <v>330.57400000000001</v>
      </c>
      <c r="E181" s="63">
        <v>-37.830000000000013</v>
      </c>
      <c r="F181" s="63">
        <v>-18.062999999999988</v>
      </c>
      <c r="G181" s="63">
        <v>-17.042000000000002</v>
      </c>
      <c r="H181" s="29">
        <v>-5.2489999999999952</v>
      </c>
      <c r="I181" s="260"/>
      <c r="K181" s="274"/>
      <c r="L181" s="124">
        <v>85.29</v>
      </c>
      <c r="M181" s="43">
        <v>0.226101</v>
      </c>
      <c r="N181" s="43">
        <v>0.216781</v>
      </c>
      <c r="O181" s="43">
        <v>0.1905</v>
      </c>
      <c r="P181" s="43">
        <v>0.16058700000000001</v>
      </c>
      <c r="Q181" s="43">
        <v>0.14916699999999999</v>
      </c>
      <c r="R181" s="43">
        <v>6.6410999999999998E-2</v>
      </c>
      <c r="S181" s="43">
        <v>8.8537000000000005E-2</v>
      </c>
      <c r="T181" s="43">
        <v>5.3747000000000003E-2</v>
      </c>
      <c r="U181" s="43">
        <v>6.2694E-2</v>
      </c>
      <c r="V181" s="43">
        <v>0.24021999999999999</v>
      </c>
      <c r="W181" s="43">
        <v>0.29634700000000003</v>
      </c>
      <c r="X181" s="43">
        <v>6.6845000000000002E-2</v>
      </c>
      <c r="Y181" s="43">
        <v>9.5548999999999995E-2</v>
      </c>
      <c r="Z181" s="43">
        <v>0.248389</v>
      </c>
      <c r="AA181" s="43">
        <v>9.9501999999999993E-2</v>
      </c>
      <c r="AB181" s="47">
        <v>0.115369</v>
      </c>
      <c r="AC181" s="100">
        <v>0.14854662499999999</v>
      </c>
      <c r="AD181" s="118">
        <v>7.8523288474927413E-2</v>
      </c>
      <c r="AE181" s="275"/>
    </row>
    <row r="182" spans="2:31" x14ac:dyDescent="0.25">
      <c r="B182" s="257"/>
      <c r="C182" s="97">
        <v>176.00299999999999</v>
      </c>
      <c r="D182" s="63">
        <v>313.94800000000004</v>
      </c>
      <c r="E182" s="63">
        <v>5.6739999999999782</v>
      </c>
      <c r="F182" s="63">
        <v>16.343999999999994</v>
      </c>
      <c r="G182" s="63">
        <v>-18.818999999999988</v>
      </c>
      <c r="H182" s="29">
        <v>-15.198999999999984</v>
      </c>
      <c r="I182" s="260"/>
      <c r="K182" s="274"/>
      <c r="L182" s="124">
        <v>85.792000000000002</v>
      </c>
      <c r="M182" s="43">
        <v>0.22445200000000001</v>
      </c>
      <c r="N182" s="43">
        <v>0.21474299999999999</v>
      </c>
      <c r="O182" s="43">
        <v>0.18737200000000001</v>
      </c>
      <c r="P182" s="43">
        <v>0.161303</v>
      </c>
      <c r="Q182" s="43">
        <v>0.151333</v>
      </c>
      <c r="R182" s="43">
        <v>8.2701999999999998E-2</v>
      </c>
      <c r="S182" s="43">
        <v>8.8272000000000003E-2</v>
      </c>
      <c r="T182" s="43">
        <v>5.7505000000000001E-2</v>
      </c>
      <c r="U182" s="43">
        <v>6.6553000000000001E-2</v>
      </c>
      <c r="V182" s="43">
        <v>0.23175000000000001</v>
      </c>
      <c r="W182" s="43">
        <v>0.30175800000000003</v>
      </c>
      <c r="X182" s="43">
        <v>6.9591E-2</v>
      </c>
      <c r="Y182" s="43">
        <v>9.3663999999999997E-2</v>
      </c>
      <c r="Z182" s="43">
        <v>0.244062</v>
      </c>
      <c r="AA182" s="43">
        <v>9.8643999999999996E-2</v>
      </c>
      <c r="AB182" s="47">
        <v>0.11110200000000001</v>
      </c>
      <c r="AC182" s="100">
        <v>0.14905037499999998</v>
      </c>
      <c r="AD182" s="118">
        <v>7.635691659557331E-2</v>
      </c>
      <c r="AE182" s="275"/>
    </row>
    <row r="183" spans="2:31" x14ac:dyDescent="0.25">
      <c r="B183" s="257"/>
      <c r="C183" s="97">
        <v>177.00399999999999</v>
      </c>
      <c r="D183" s="63">
        <v>244.387</v>
      </c>
      <c r="E183" s="63">
        <v>13.361999999999995</v>
      </c>
      <c r="F183" s="63">
        <v>-13.515000000000015</v>
      </c>
      <c r="G183" s="63">
        <v>18.098000000000013</v>
      </c>
      <c r="H183" s="29">
        <v>7.6810000000000116</v>
      </c>
      <c r="I183" s="260"/>
      <c r="K183" s="274"/>
      <c r="L183" s="124">
        <v>86.29</v>
      </c>
      <c r="M183" s="43">
        <v>0.234546</v>
      </c>
      <c r="N183" s="43">
        <v>0.21895899999999999</v>
      </c>
      <c r="O183" s="43">
        <v>0.189443</v>
      </c>
      <c r="P183" s="43">
        <v>0.15668099999999999</v>
      </c>
      <c r="Q183" s="43">
        <v>0.14604500000000001</v>
      </c>
      <c r="R183" s="43">
        <v>8.0156000000000005E-2</v>
      </c>
      <c r="S183" s="43">
        <v>8.8272000000000003E-2</v>
      </c>
      <c r="T183" s="43">
        <v>5.6253999999999998E-2</v>
      </c>
      <c r="U183" s="43">
        <v>6.8773000000000001E-2</v>
      </c>
      <c r="V183" s="43">
        <v>0.232241</v>
      </c>
      <c r="W183" s="43">
        <v>0.29827700000000001</v>
      </c>
      <c r="X183" s="43">
        <v>6.9880999999999999E-2</v>
      </c>
      <c r="Y183" s="43">
        <v>9.9016000000000007E-2</v>
      </c>
      <c r="Z183" s="43">
        <v>0.25078099999999998</v>
      </c>
      <c r="AA183" s="43">
        <v>9.8514000000000004E-2</v>
      </c>
      <c r="AB183" s="47">
        <v>0.108928</v>
      </c>
      <c r="AC183" s="100">
        <v>0.14979793750000003</v>
      </c>
      <c r="AD183" s="118">
        <v>7.7397680196475027E-2</v>
      </c>
      <c r="AE183" s="275"/>
    </row>
    <row r="184" spans="2:31" x14ac:dyDescent="0.25">
      <c r="B184" s="257"/>
      <c r="C184" s="97">
        <v>178.005</v>
      </c>
      <c r="D184" s="63">
        <v>284.08899999999994</v>
      </c>
      <c r="E184" s="63">
        <v>-26.128999999999991</v>
      </c>
      <c r="F184" s="63">
        <v>-6.4739999999999895</v>
      </c>
      <c r="G184" s="63">
        <v>-7.3789999999999907</v>
      </c>
      <c r="H184" s="29">
        <v>-1.8290000000000077</v>
      </c>
      <c r="I184" s="260"/>
      <c r="K184" s="274"/>
      <c r="L184" s="124">
        <v>86.790999999999997</v>
      </c>
      <c r="M184" s="43">
        <v>0.22619900000000001</v>
      </c>
      <c r="N184" s="43">
        <v>0.21704999999999999</v>
      </c>
      <c r="O184" s="43">
        <v>0.19179199999999999</v>
      </c>
      <c r="P184" s="43">
        <v>0.17041700000000001</v>
      </c>
      <c r="Q184" s="43">
        <v>0.147309</v>
      </c>
      <c r="R184" s="43">
        <v>8.2827999999999999E-2</v>
      </c>
      <c r="S184" s="43">
        <v>8.8699E-2</v>
      </c>
      <c r="T184" s="43">
        <v>5.3503000000000002E-2</v>
      </c>
      <c r="U184" s="43">
        <v>6.7261000000000001E-2</v>
      </c>
      <c r="V184" s="43">
        <v>0.24035599999999999</v>
      </c>
      <c r="W184" s="43">
        <v>0.29465599999999997</v>
      </c>
      <c r="X184" s="43">
        <v>7.2621000000000005E-2</v>
      </c>
      <c r="Y184" s="43">
        <v>0.10081900000000001</v>
      </c>
      <c r="Z184" s="43">
        <v>0.24621599999999999</v>
      </c>
      <c r="AA184" s="43">
        <v>0.107472</v>
      </c>
      <c r="AB184" s="47">
        <v>0.112664</v>
      </c>
      <c r="AC184" s="100">
        <v>0.15124137500000001</v>
      </c>
      <c r="AD184" s="118">
        <v>7.6083846585965023E-2</v>
      </c>
      <c r="AE184" s="275"/>
    </row>
    <row r="185" spans="2:31" x14ac:dyDescent="0.25">
      <c r="B185" s="257"/>
      <c r="C185" s="97">
        <v>179.006</v>
      </c>
      <c r="D185" s="63">
        <v>331.28400000000005</v>
      </c>
      <c r="E185" s="63">
        <v>-12.693999999999988</v>
      </c>
      <c r="F185" s="63">
        <v>11.718000000000018</v>
      </c>
      <c r="G185" s="63">
        <v>-9.5740000000000123</v>
      </c>
      <c r="H185" s="29">
        <v>-3.7060000000000173</v>
      </c>
      <c r="I185" s="260"/>
      <c r="K185" s="274"/>
      <c r="L185" s="124">
        <v>87.292000000000002</v>
      </c>
      <c r="M185" s="43">
        <v>0.24038999999999999</v>
      </c>
      <c r="N185" s="43">
        <v>0.21965199999999999</v>
      </c>
      <c r="O185" s="43">
        <v>0.19673599999999999</v>
      </c>
      <c r="P185" s="43">
        <v>0.16433500000000001</v>
      </c>
      <c r="Q185" s="43">
        <v>0.15748000000000001</v>
      </c>
      <c r="R185" s="43">
        <v>7.7517000000000003E-2</v>
      </c>
      <c r="S185" s="43">
        <v>8.6983000000000005E-2</v>
      </c>
      <c r="T185" s="43">
        <v>5.4608999999999998E-2</v>
      </c>
      <c r="U185" s="43">
        <v>6.9138000000000005E-2</v>
      </c>
      <c r="V185" s="43">
        <v>0.24393100000000001</v>
      </c>
      <c r="W185" s="43">
        <v>0.29316500000000001</v>
      </c>
      <c r="X185" s="43">
        <v>7.3981000000000005E-2</v>
      </c>
      <c r="Y185" s="43">
        <v>9.7492999999999996E-2</v>
      </c>
      <c r="Z185" s="43">
        <v>0.24712500000000001</v>
      </c>
      <c r="AA185" s="43">
        <v>0.112177</v>
      </c>
      <c r="AB185" s="47">
        <v>0.109255</v>
      </c>
      <c r="AC185" s="100">
        <v>0.15274793750000001</v>
      </c>
      <c r="AD185" s="118">
        <v>7.7712627817679431E-2</v>
      </c>
      <c r="AE185" s="275"/>
    </row>
    <row r="186" spans="2:31" x14ac:dyDescent="0.25">
      <c r="B186" s="257"/>
      <c r="C186" s="97">
        <v>180.00399999999999</v>
      </c>
      <c r="D186" s="63">
        <v>279.71399999999994</v>
      </c>
      <c r="E186" s="63">
        <v>9.7590000000000146</v>
      </c>
      <c r="F186" s="63">
        <v>9.9170000000000016</v>
      </c>
      <c r="G186" s="63">
        <v>24.460999999999984</v>
      </c>
      <c r="H186" s="29">
        <v>5.7870000000000061</v>
      </c>
      <c r="I186" s="260"/>
      <c r="K186" s="274"/>
      <c r="L186" s="124">
        <v>87.790999999999997</v>
      </c>
      <c r="M186" s="43">
        <v>0.23252600000000001</v>
      </c>
      <c r="N186" s="43">
        <v>0.218885</v>
      </c>
      <c r="O186" s="43">
        <v>0.18681800000000001</v>
      </c>
      <c r="P186" s="43">
        <v>0.16725699999999999</v>
      </c>
      <c r="Q186" s="43">
        <v>0.15443999999999999</v>
      </c>
      <c r="R186" s="43">
        <v>7.8414999999999999E-2</v>
      </c>
      <c r="S186" s="43">
        <v>8.9953000000000005E-2</v>
      </c>
      <c r="T186" s="43">
        <v>5.6062000000000001E-2</v>
      </c>
      <c r="U186" s="43">
        <v>6.3527E-2</v>
      </c>
      <c r="V186" s="43">
        <v>0.24040500000000001</v>
      </c>
      <c r="W186" s="43">
        <v>0.290823</v>
      </c>
      <c r="X186" s="43">
        <v>7.0489999999999997E-2</v>
      </c>
      <c r="Y186" s="43">
        <v>9.6240999999999993E-2</v>
      </c>
      <c r="Z186" s="43">
        <v>0.25090000000000001</v>
      </c>
      <c r="AA186" s="43">
        <v>0.104658</v>
      </c>
      <c r="AB186" s="47">
        <v>0.107964</v>
      </c>
      <c r="AC186" s="100">
        <v>0.15058525</v>
      </c>
      <c r="AD186" s="118">
        <v>7.723343498554669E-2</v>
      </c>
      <c r="AE186" s="275"/>
    </row>
    <row r="187" spans="2:31" x14ac:dyDescent="0.25">
      <c r="B187" s="257"/>
      <c r="C187" s="97">
        <v>181.005</v>
      </c>
      <c r="D187" s="63">
        <v>262.27700000000004</v>
      </c>
      <c r="E187" s="63">
        <v>7.938999999999993</v>
      </c>
      <c r="F187" s="63">
        <v>18.801999999999992</v>
      </c>
      <c r="G187" s="63">
        <v>-21.836999999999989</v>
      </c>
      <c r="H187" s="29">
        <v>12.911000000000001</v>
      </c>
      <c r="I187" s="260"/>
      <c r="K187" s="274"/>
      <c r="L187" s="124">
        <v>88.290999999999997</v>
      </c>
      <c r="M187" s="43">
        <v>0.23810400000000001</v>
      </c>
      <c r="N187" s="43">
        <v>0.221498</v>
      </c>
      <c r="O187" s="43">
        <v>0.18401400000000001</v>
      </c>
      <c r="P187" s="43">
        <v>0.16247900000000001</v>
      </c>
      <c r="Q187" s="43">
        <v>0.150062</v>
      </c>
      <c r="R187" s="43">
        <v>7.3066999999999993E-2</v>
      </c>
      <c r="S187" s="43">
        <v>8.1056000000000003E-2</v>
      </c>
      <c r="T187" s="43">
        <v>5.3735999999999999E-2</v>
      </c>
      <c r="U187" s="43">
        <v>6.0845000000000003E-2</v>
      </c>
      <c r="V187" s="43">
        <v>0.24051600000000001</v>
      </c>
      <c r="W187" s="43">
        <v>0.30494500000000002</v>
      </c>
      <c r="X187" s="43">
        <v>7.4740000000000001E-2</v>
      </c>
      <c r="Y187" s="43">
        <v>9.9071000000000006E-2</v>
      </c>
      <c r="Z187" s="43">
        <v>0.265656</v>
      </c>
      <c r="AA187" s="43">
        <v>0.10795399999999999</v>
      </c>
      <c r="AB187" s="47">
        <v>0.11211400000000001</v>
      </c>
      <c r="AC187" s="100">
        <v>0.15186606250000001</v>
      </c>
      <c r="AD187" s="118">
        <v>8.1263782006064447E-2</v>
      </c>
      <c r="AE187" s="275"/>
    </row>
    <row r="188" spans="2:31" x14ac:dyDescent="0.25">
      <c r="B188" s="257"/>
      <c r="C188" s="97">
        <v>182.005</v>
      </c>
      <c r="D188" s="63">
        <v>291.51799999999997</v>
      </c>
      <c r="E188" s="63">
        <v>-1.7849999999999966</v>
      </c>
      <c r="F188" s="63">
        <v>9.5</v>
      </c>
      <c r="G188" s="63">
        <v>19.396000000000015</v>
      </c>
      <c r="H188" s="29">
        <v>-5.5579999999999927</v>
      </c>
      <c r="I188" s="260"/>
      <c r="K188" s="274"/>
      <c r="L188" s="124">
        <v>88.793000000000006</v>
      </c>
      <c r="M188" s="43">
        <v>0.23278399999999999</v>
      </c>
      <c r="N188" s="43">
        <v>0.218553</v>
      </c>
      <c r="O188" s="43">
        <v>0.1991</v>
      </c>
      <c r="P188" s="43">
        <v>0.16734299999999999</v>
      </c>
      <c r="Q188" s="43">
        <v>0.153334</v>
      </c>
      <c r="R188" s="43">
        <v>8.0467999999999998E-2</v>
      </c>
      <c r="S188" s="43">
        <v>8.5383000000000001E-2</v>
      </c>
      <c r="T188" s="43">
        <v>5.6570000000000002E-2</v>
      </c>
      <c r="U188" s="43">
        <v>6.6654000000000005E-2</v>
      </c>
      <c r="V188" s="43">
        <v>0.23338700000000001</v>
      </c>
      <c r="W188" s="43">
        <v>0.29706199999999999</v>
      </c>
      <c r="X188" s="43">
        <v>7.3810000000000001E-2</v>
      </c>
      <c r="Y188" s="43">
        <v>9.7156000000000006E-2</v>
      </c>
      <c r="Z188" s="43">
        <v>0.25605600000000001</v>
      </c>
      <c r="AA188" s="43">
        <v>0.10468</v>
      </c>
      <c r="AB188" s="47">
        <v>0.106242</v>
      </c>
      <c r="AC188" s="100">
        <v>0.151786375</v>
      </c>
      <c r="AD188" s="118">
        <v>7.8019098507032203E-2</v>
      </c>
      <c r="AE188" s="275"/>
    </row>
    <row r="189" spans="2:31" x14ac:dyDescent="0.25">
      <c r="B189" s="257"/>
      <c r="C189" s="97">
        <v>183.006</v>
      </c>
      <c r="D189" s="63">
        <v>309.84499999999997</v>
      </c>
      <c r="E189" s="63">
        <v>15.092000000000013</v>
      </c>
      <c r="F189" s="63">
        <v>3.978999999999985</v>
      </c>
      <c r="G189" s="63">
        <v>24.116000000000014</v>
      </c>
      <c r="H189" s="29">
        <v>4.8730000000000189</v>
      </c>
      <c r="I189" s="260"/>
      <c r="K189" s="274"/>
      <c r="L189" s="124">
        <v>89.290999999999997</v>
      </c>
      <c r="M189" s="43">
        <v>0.23951900000000001</v>
      </c>
      <c r="N189" s="43">
        <v>0.22106700000000001</v>
      </c>
      <c r="O189" s="43">
        <v>0.193829</v>
      </c>
      <c r="P189" s="43">
        <v>0.16425600000000001</v>
      </c>
      <c r="Q189" s="43">
        <v>0.14761199999999999</v>
      </c>
      <c r="R189" s="43">
        <v>8.1429000000000001E-2</v>
      </c>
      <c r="S189" s="43">
        <v>8.7652999999999995E-2</v>
      </c>
      <c r="T189" s="43">
        <v>5.9591999999999999E-2</v>
      </c>
      <c r="U189" s="43">
        <v>6.6586000000000006E-2</v>
      </c>
      <c r="V189" s="43">
        <v>0.238006</v>
      </c>
      <c r="W189" s="43">
        <v>0.30246400000000001</v>
      </c>
      <c r="X189" s="43">
        <v>7.0257E-2</v>
      </c>
      <c r="Y189" s="43">
        <v>0.105333</v>
      </c>
      <c r="Z189" s="43">
        <v>0.26336999999999999</v>
      </c>
      <c r="AA189" s="43">
        <v>0.106183</v>
      </c>
      <c r="AB189" s="47">
        <v>0.114745</v>
      </c>
      <c r="AC189" s="100">
        <v>0.15386881250000004</v>
      </c>
      <c r="AD189" s="118">
        <v>7.9177122875418726E-2</v>
      </c>
      <c r="AE189" s="275"/>
    </row>
    <row r="190" spans="2:31" x14ac:dyDescent="0.25">
      <c r="B190" s="257"/>
      <c r="C190" s="97">
        <v>184.00399999999999</v>
      </c>
      <c r="D190" s="63">
        <v>306.04399999999998</v>
      </c>
      <c r="E190" s="63">
        <v>-16.364000000000004</v>
      </c>
      <c r="F190" s="63">
        <v>12.59899999999999</v>
      </c>
      <c r="G190" s="63">
        <v>4.1330000000000098</v>
      </c>
      <c r="H190" s="29">
        <v>10.429000000000002</v>
      </c>
      <c r="I190" s="260"/>
      <c r="K190" s="274"/>
      <c r="L190" s="124">
        <v>89.792000000000002</v>
      </c>
      <c r="M190" s="43">
        <v>0.236233</v>
      </c>
      <c r="N190" s="43">
        <v>0.22017300000000001</v>
      </c>
      <c r="O190" s="43">
        <v>0.188662</v>
      </c>
      <c r="P190" s="43">
        <v>0.16411300000000001</v>
      </c>
      <c r="Q190" s="43">
        <v>0.15284200000000001</v>
      </c>
      <c r="R190" s="43">
        <v>8.5765999999999995E-2</v>
      </c>
      <c r="S190" s="43">
        <v>8.3503999999999995E-2</v>
      </c>
      <c r="T190" s="43">
        <v>5.7189999999999998E-2</v>
      </c>
      <c r="U190" s="43">
        <v>7.1441000000000004E-2</v>
      </c>
      <c r="V190" s="43">
        <v>0.233069</v>
      </c>
      <c r="W190" s="43">
        <v>0.31312200000000001</v>
      </c>
      <c r="X190" s="43">
        <v>7.3351E-2</v>
      </c>
      <c r="Y190" s="43">
        <v>9.5321000000000003E-2</v>
      </c>
      <c r="Z190" s="43">
        <v>0.25433899999999998</v>
      </c>
      <c r="AA190" s="43">
        <v>0.105338</v>
      </c>
      <c r="AB190" s="47">
        <v>0.11064300000000001</v>
      </c>
      <c r="AC190" s="100">
        <v>0.15281918750000001</v>
      </c>
      <c r="AD190" s="118">
        <v>7.9192827519684511E-2</v>
      </c>
      <c r="AE190" s="275"/>
    </row>
    <row r="191" spans="2:31" x14ac:dyDescent="0.25">
      <c r="B191" s="257"/>
      <c r="C191" s="97">
        <v>185.005</v>
      </c>
      <c r="D191" s="63">
        <v>299.55099999999999</v>
      </c>
      <c r="E191" s="63">
        <v>-1.188999999999993</v>
      </c>
      <c r="F191" s="63">
        <v>22.698000000000008</v>
      </c>
      <c r="G191" s="63">
        <v>4.7369999999999948</v>
      </c>
      <c r="H191" s="29">
        <v>-6.9659999999999798</v>
      </c>
      <c r="I191" s="260"/>
      <c r="K191" s="274"/>
      <c r="L191" s="124">
        <v>90.29</v>
      </c>
      <c r="M191" s="43">
        <v>0.23285400000000001</v>
      </c>
      <c r="N191" s="43">
        <v>0.22037000000000001</v>
      </c>
      <c r="O191" s="43">
        <v>0.202542</v>
      </c>
      <c r="P191" s="43">
        <v>0.17006499999999999</v>
      </c>
      <c r="Q191" s="43">
        <v>0.152339</v>
      </c>
      <c r="R191" s="43">
        <v>7.1753999999999998E-2</v>
      </c>
      <c r="S191" s="43">
        <v>9.1743000000000005E-2</v>
      </c>
      <c r="T191" s="43">
        <v>5.7718999999999999E-2</v>
      </c>
      <c r="U191" s="43">
        <v>6.5403000000000003E-2</v>
      </c>
      <c r="V191" s="43">
        <v>0.22673299999999999</v>
      </c>
      <c r="W191" s="43">
        <v>0.298655</v>
      </c>
      <c r="X191" s="43">
        <v>7.3299000000000003E-2</v>
      </c>
      <c r="Y191" s="43">
        <v>9.8386000000000001E-2</v>
      </c>
      <c r="Z191" s="43">
        <v>0.25970300000000002</v>
      </c>
      <c r="AA191" s="43">
        <v>0.102808</v>
      </c>
      <c r="AB191" s="47">
        <v>0.110155</v>
      </c>
      <c r="AC191" s="100">
        <v>0.15215800000000002</v>
      </c>
      <c r="AD191" s="118">
        <v>7.8520683239513389E-2</v>
      </c>
      <c r="AE191" s="275"/>
    </row>
    <row r="192" spans="2:31" x14ac:dyDescent="0.25">
      <c r="B192" s="257"/>
      <c r="C192" s="97">
        <v>186.00299999999999</v>
      </c>
      <c r="D192" s="63">
        <v>274.31900000000002</v>
      </c>
      <c r="E192" s="63">
        <v>-26.306000000000012</v>
      </c>
      <c r="F192" s="63">
        <v>-26.02600000000001</v>
      </c>
      <c r="G192" s="63">
        <v>12.359000000000009</v>
      </c>
      <c r="H192" s="29">
        <v>-3.6459999999999866</v>
      </c>
      <c r="I192" s="260"/>
      <c r="K192" s="274"/>
      <c r="L192" s="124">
        <v>90.793000000000006</v>
      </c>
      <c r="M192" s="43">
        <v>0.23937</v>
      </c>
      <c r="N192" s="43">
        <v>0.22067800000000001</v>
      </c>
      <c r="O192" s="43">
        <v>0.20308699999999999</v>
      </c>
      <c r="P192" s="43">
        <v>0.15811700000000001</v>
      </c>
      <c r="Q192" s="43">
        <v>0.16023100000000001</v>
      </c>
      <c r="R192" s="43">
        <v>7.6170000000000002E-2</v>
      </c>
      <c r="S192" s="43">
        <v>9.5174999999999996E-2</v>
      </c>
      <c r="T192" s="43">
        <v>5.4362000000000001E-2</v>
      </c>
      <c r="U192" s="43">
        <v>5.9601000000000001E-2</v>
      </c>
      <c r="V192" s="43">
        <v>0.22928399999999999</v>
      </c>
      <c r="W192" s="43">
        <v>0.30236200000000002</v>
      </c>
      <c r="X192" s="43">
        <v>7.1493000000000001E-2</v>
      </c>
      <c r="Y192" s="43">
        <v>9.5749000000000001E-2</v>
      </c>
      <c r="Z192" s="43">
        <v>0.27447300000000002</v>
      </c>
      <c r="AA192" s="43">
        <v>0.105863</v>
      </c>
      <c r="AB192" s="47">
        <v>0.112915</v>
      </c>
      <c r="AC192" s="100">
        <v>0.15368312500000003</v>
      </c>
      <c r="AD192" s="118">
        <v>8.1221067008402023E-2</v>
      </c>
      <c r="AE192" s="275"/>
    </row>
    <row r="193" spans="2:31" x14ac:dyDescent="0.25">
      <c r="B193" s="257"/>
      <c r="C193" s="97">
        <v>187.00399999999999</v>
      </c>
      <c r="D193" s="63">
        <v>277.21600000000001</v>
      </c>
      <c r="E193" s="63">
        <v>7.4020000000000152</v>
      </c>
      <c r="F193" s="63">
        <v>21.625</v>
      </c>
      <c r="G193" s="63">
        <v>18.963999999999999</v>
      </c>
      <c r="H193" s="29">
        <v>5.8499999999999943</v>
      </c>
      <c r="I193" s="260"/>
      <c r="K193" s="274"/>
      <c r="L193" s="124">
        <v>91.290999999999997</v>
      </c>
      <c r="M193" s="43">
        <v>0.24001700000000001</v>
      </c>
      <c r="N193" s="43">
        <v>0.22008800000000001</v>
      </c>
      <c r="O193" s="43">
        <v>0.20518900000000001</v>
      </c>
      <c r="P193" s="43">
        <v>0.17386099999999999</v>
      </c>
      <c r="Q193" s="43">
        <v>0.157196</v>
      </c>
      <c r="R193" s="43">
        <v>8.3640000000000006E-2</v>
      </c>
      <c r="S193" s="43">
        <v>8.6638999999999994E-2</v>
      </c>
      <c r="T193" s="43">
        <v>5.3919000000000002E-2</v>
      </c>
      <c r="U193" s="43">
        <v>6.7539000000000002E-2</v>
      </c>
      <c r="V193" s="43">
        <v>0.23039100000000001</v>
      </c>
      <c r="W193" s="43">
        <v>0.30779200000000001</v>
      </c>
      <c r="X193" s="43">
        <v>7.2959999999999997E-2</v>
      </c>
      <c r="Y193" s="43">
        <v>9.5758999999999997E-2</v>
      </c>
      <c r="Z193" s="43">
        <v>0.26036399999999998</v>
      </c>
      <c r="AA193" s="43">
        <v>9.4953999999999997E-2</v>
      </c>
      <c r="AB193" s="47">
        <v>0.102876</v>
      </c>
      <c r="AC193" s="100">
        <v>0.15332400000000002</v>
      </c>
      <c r="AD193" s="118">
        <v>8.108613637854499E-2</v>
      </c>
      <c r="AE193" s="275"/>
    </row>
    <row r="194" spans="2:31" x14ac:dyDescent="0.25">
      <c r="B194" s="257"/>
      <c r="C194" s="97">
        <v>188.00399999999999</v>
      </c>
      <c r="D194" s="63">
        <v>299.06600000000003</v>
      </c>
      <c r="E194" s="63">
        <v>18.545999999999992</v>
      </c>
      <c r="F194" s="63">
        <v>15.265000000000015</v>
      </c>
      <c r="G194" s="63">
        <v>1.1310000000000002</v>
      </c>
      <c r="H194" s="29">
        <v>2.2980000000000018</v>
      </c>
      <c r="I194" s="260"/>
      <c r="K194" s="274"/>
      <c r="L194" s="124">
        <v>91.792000000000002</v>
      </c>
      <c r="M194" s="43">
        <v>0.24033599999999999</v>
      </c>
      <c r="N194" s="43">
        <v>0.22697200000000001</v>
      </c>
      <c r="O194" s="43">
        <v>0.193799</v>
      </c>
      <c r="P194" s="43">
        <v>0.17305000000000001</v>
      </c>
      <c r="Q194" s="43">
        <v>0.15805900000000001</v>
      </c>
      <c r="R194" s="43">
        <v>7.8657000000000005E-2</v>
      </c>
      <c r="S194" s="43">
        <v>9.5503000000000005E-2</v>
      </c>
      <c r="T194" s="43">
        <v>5.6078999999999997E-2</v>
      </c>
      <c r="U194" s="43">
        <v>6.4908999999999994E-2</v>
      </c>
      <c r="V194" s="43">
        <v>0.236897</v>
      </c>
      <c r="W194" s="43">
        <v>0.30265300000000001</v>
      </c>
      <c r="X194" s="43">
        <v>7.3251999999999998E-2</v>
      </c>
      <c r="Y194" s="43">
        <v>9.6560000000000007E-2</v>
      </c>
      <c r="Z194" s="43">
        <v>0.25895400000000002</v>
      </c>
      <c r="AA194" s="43">
        <v>0.112007</v>
      </c>
      <c r="AB194" s="47">
        <v>0.10538</v>
      </c>
      <c r="AC194" s="100">
        <v>0.15456668750000002</v>
      </c>
      <c r="AD194" s="118">
        <v>7.9704910669894269E-2</v>
      </c>
      <c r="AE194" s="275"/>
    </row>
    <row r="195" spans="2:31" x14ac:dyDescent="0.25">
      <c r="B195" s="257"/>
      <c r="C195" s="97">
        <v>189.006</v>
      </c>
      <c r="D195" s="63">
        <v>309.17000000000007</v>
      </c>
      <c r="E195" s="63">
        <v>6.1240000000000236</v>
      </c>
      <c r="F195" s="63">
        <v>-2.9480000000000075</v>
      </c>
      <c r="G195" s="63">
        <v>24.048000000000002</v>
      </c>
      <c r="H195" s="29">
        <v>-4.9989999999999952</v>
      </c>
      <c r="I195" s="260"/>
      <c r="K195" s="274"/>
      <c r="L195" s="124">
        <v>92.29</v>
      </c>
      <c r="M195" s="43">
        <v>0.239699</v>
      </c>
      <c r="N195" s="43">
        <v>0.226688</v>
      </c>
      <c r="O195" s="43">
        <v>0.19559199999999999</v>
      </c>
      <c r="P195" s="43">
        <v>0.16730800000000001</v>
      </c>
      <c r="Q195" s="43">
        <v>0.159335</v>
      </c>
      <c r="R195" s="43">
        <v>7.8103000000000006E-2</v>
      </c>
      <c r="S195" s="43">
        <v>9.1294E-2</v>
      </c>
      <c r="T195" s="43">
        <v>6.0179000000000003E-2</v>
      </c>
      <c r="U195" s="43">
        <v>6.2098E-2</v>
      </c>
      <c r="V195" s="43">
        <v>0.23925099999999999</v>
      </c>
      <c r="W195" s="43">
        <v>0.30582900000000002</v>
      </c>
      <c r="X195" s="43">
        <v>7.2302000000000005E-2</v>
      </c>
      <c r="Y195" s="43">
        <v>9.8222000000000004E-2</v>
      </c>
      <c r="Z195" s="43">
        <v>0.260461</v>
      </c>
      <c r="AA195" s="43">
        <v>0.109238</v>
      </c>
      <c r="AB195" s="47">
        <v>0.10946699999999999</v>
      </c>
      <c r="AC195" s="100">
        <v>0.154691625</v>
      </c>
      <c r="AD195" s="118">
        <v>8.0383547508077427E-2</v>
      </c>
      <c r="AE195" s="275"/>
    </row>
    <row r="196" spans="2:31" x14ac:dyDescent="0.25">
      <c r="B196" s="257"/>
      <c r="C196" s="97">
        <v>190.00299999999999</v>
      </c>
      <c r="D196" s="63">
        <v>326.00400000000002</v>
      </c>
      <c r="E196" s="63">
        <v>25.405000000000001</v>
      </c>
      <c r="F196" s="63">
        <v>5.578000000000003</v>
      </c>
      <c r="G196" s="63">
        <v>-13.007000000000005</v>
      </c>
      <c r="H196" s="29">
        <v>-3.5349999999999966</v>
      </c>
      <c r="I196" s="260"/>
      <c r="K196" s="274"/>
      <c r="L196" s="124">
        <v>92.792000000000002</v>
      </c>
      <c r="M196" s="43">
        <v>0.2407</v>
      </c>
      <c r="N196" s="43">
        <v>0.23094899999999999</v>
      </c>
      <c r="O196" s="43">
        <v>0.19864499999999999</v>
      </c>
      <c r="P196" s="43">
        <v>0.16362199999999999</v>
      </c>
      <c r="Q196" s="43">
        <v>0.158719</v>
      </c>
      <c r="R196" s="43">
        <v>7.8496999999999997E-2</v>
      </c>
      <c r="S196" s="43">
        <v>9.5018000000000005E-2</v>
      </c>
      <c r="T196" s="43">
        <v>5.3931E-2</v>
      </c>
      <c r="U196" s="43">
        <v>6.6174999999999998E-2</v>
      </c>
      <c r="V196" s="43">
        <v>0.22581399999999999</v>
      </c>
      <c r="W196" s="43">
        <v>0.30419400000000002</v>
      </c>
      <c r="X196" s="43">
        <v>7.7379000000000003E-2</v>
      </c>
      <c r="Y196" s="43">
        <v>0.10488699999999999</v>
      </c>
      <c r="Z196" s="43">
        <v>0.26351599999999997</v>
      </c>
      <c r="AA196" s="43">
        <v>0.10320600000000001</v>
      </c>
      <c r="AB196" s="47">
        <v>0.112902</v>
      </c>
      <c r="AC196" s="100">
        <v>0.15488462500000003</v>
      </c>
      <c r="AD196" s="118">
        <v>7.945705051399353E-2</v>
      </c>
      <c r="AE196" s="275"/>
    </row>
    <row r="197" spans="2:31" x14ac:dyDescent="0.25">
      <c r="B197" s="257"/>
      <c r="C197" s="97">
        <v>191.006</v>
      </c>
      <c r="D197" s="63">
        <v>288.29999999999995</v>
      </c>
      <c r="E197" s="63">
        <v>-11.847000000000008</v>
      </c>
      <c r="F197" s="63">
        <v>-1.2090000000000032</v>
      </c>
      <c r="G197" s="63">
        <v>2.4170000000000016</v>
      </c>
      <c r="H197" s="29">
        <v>-1.4739999999999895</v>
      </c>
      <c r="I197" s="260"/>
      <c r="K197" s="274"/>
      <c r="L197" s="124">
        <v>93.292000000000002</v>
      </c>
      <c r="M197" s="43">
        <v>0.24249200000000001</v>
      </c>
      <c r="N197" s="43">
        <v>0.22645599999999999</v>
      </c>
      <c r="O197" s="43">
        <v>0.194327</v>
      </c>
      <c r="P197" s="43">
        <v>0.162327</v>
      </c>
      <c r="Q197" s="43">
        <v>0.158606</v>
      </c>
      <c r="R197" s="43">
        <v>7.9892000000000005E-2</v>
      </c>
      <c r="S197" s="43">
        <v>9.5006999999999994E-2</v>
      </c>
      <c r="T197" s="43">
        <v>5.5400999999999999E-2</v>
      </c>
      <c r="U197" s="43">
        <v>6.5546999999999994E-2</v>
      </c>
      <c r="V197" s="43">
        <v>0.23616899999999999</v>
      </c>
      <c r="W197" s="43">
        <v>0.30568699999999999</v>
      </c>
      <c r="X197" s="43">
        <v>7.2453000000000004E-2</v>
      </c>
      <c r="Y197" s="43">
        <v>0.104467</v>
      </c>
      <c r="Z197" s="43">
        <v>0.25719599999999998</v>
      </c>
      <c r="AA197" s="43">
        <v>0.110453</v>
      </c>
      <c r="AB197" s="47">
        <v>0.110286</v>
      </c>
      <c r="AC197" s="100">
        <v>0.15479787500000003</v>
      </c>
      <c r="AD197" s="118">
        <v>7.9425436057453669E-2</v>
      </c>
      <c r="AE197" s="275"/>
    </row>
    <row r="198" spans="2:31" x14ac:dyDescent="0.25">
      <c r="B198" s="257"/>
      <c r="C198" s="97">
        <v>192.00399999999999</v>
      </c>
      <c r="D198" s="63">
        <v>344.43600000000004</v>
      </c>
      <c r="E198" s="63">
        <v>10.622000000000014</v>
      </c>
      <c r="F198" s="63">
        <v>4.0209999999999866</v>
      </c>
      <c r="G198" s="63">
        <v>-34.908000000000015</v>
      </c>
      <c r="H198" s="29">
        <v>0.22199999999997999</v>
      </c>
      <c r="I198" s="260"/>
      <c r="K198" s="274"/>
      <c r="L198" s="124">
        <v>93.790999999999997</v>
      </c>
      <c r="M198" s="43">
        <v>0.24549099999999999</v>
      </c>
      <c r="N198" s="43">
        <v>0.23485700000000001</v>
      </c>
      <c r="O198" s="43">
        <v>0.19841200000000001</v>
      </c>
      <c r="P198" s="43">
        <v>0.166465</v>
      </c>
      <c r="Q198" s="43">
        <v>0.16134000000000001</v>
      </c>
      <c r="R198" s="43">
        <v>8.4527000000000005E-2</v>
      </c>
      <c r="S198" s="43">
        <v>8.7390999999999996E-2</v>
      </c>
      <c r="T198" s="43">
        <v>5.7861000000000003E-2</v>
      </c>
      <c r="U198" s="43">
        <v>6.4939999999999998E-2</v>
      </c>
      <c r="V198" s="43">
        <v>0.24732899999999999</v>
      </c>
      <c r="W198" s="43">
        <v>0.30563299999999999</v>
      </c>
      <c r="X198" s="43">
        <v>7.6874999999999999E-2</v>
      </c>
      <c r="Y198" s="43">
        <v>9.3642000000000003E-2</v>
      </c>
      <c r="Z198" s="43">
        <v>0.255305</v>
      </c>
      <c r="AA198" s="43">
        <v>0.10600999999999999</v>
      </c>
      <c r="AB198" s="47">
        <v>0.104157</v>
      </c>
      <c r="AC198" s="100">
        <v>0.15563968749999998</v>
      </c>
      <c r="AD198" s="118">
        <v>8.1579840614961388E-2</v>
      </c>
      <c r="AE198" s="275"/>
    </row>
    <row r="199" spans="2:31" x14ac:dyDescent="0.25">
      <c r="B199" s="257"/>
      <c r="C199" s="97">
        <v>193.005</v>
      </c>
      <c r="D199" s="63">
        <v>293.06599999999997</v>
      </c>
      <c r="E199" s="63">
        <v>-25.450999999999993</v>
      </c>
      <c r="F199" s="63">
        <v>15.948000000000008</v>
      </c>
      <c r="G199" s="63">
        <v>-13.87299999999999</v>
      </c>
      <c r="H199" s="29">
        <v>6.0130000000000052</v>
      </c>
      <c r="I199" s="260"/>
      <c r="K199" s="274"/>
      <c r="L199" s="124">
        <v>94.292000000000002</v>
      </c>
      <c r="M199" s="43">
        <v>0.25190200000000001</v>
      </c>
      <c r="N199" s="43">
        <v>0.227939</v>
      </c>
      <c r="O199" s="43">
        <v>0.19475500000000001</v>
      </c>
      <c r="P199" s="43">
        <v>0.15667600000000001</v>
      </c>
      <c r="Q199" s="43">
        <v>0.163218</v>
      </c>
      <c r="R199" s="43">
        <v>8.2289000000000001E-2</v>
      </c>
      <c r="S199" s="43">
        <v>9.2266000000000001E-2</v>
      </c>
      <c r="T199" s="43">
        <v>5.7299999999999997E-2</v>
      </c>
      <c r="U199" s="43">
        <v>6.4903000000000002E-2</v>
      </c>
      <c r="V199" s="43">
        <v>0.22998299999999999</v>
      </c>
      <c r="W199" s="43">
        <v>0.31795099999999998</v>
      </c>
      <c r="X199" s="43">
        <v>7.3483000000000007E-2</v>
      </c>
      <c r="Y199" s="43">
        <v>0.102766</v>
      </c>
      <c r="Z199" s="43">
        <v>0.26891799999999999</v>
      </c>
      <c r="AA199" s="43">
        <v>0.108152</v>
      </c>
      <c r="AB199" s="47">
        <v>0.110384</v>
      </c>
      <c r="AC199" s="100">
        <v>0.15643031249999997</v>
      </c>
      <c r="AD199" s="118">
        <v>8.2431747465580088E-2</v>
      </c>
      <c r="AE199" s="275"/>
    </row>
    <row r="200" spans="2:31" x14ac:dyDescent="0.25">
      <c r="B200" s="257"/>
      <c r="C200" s="97">
        <v>194.005</v>
      </c>
      <c r="D200" s="63">
        <v>282.64999999999998</v>
      </c>
      <c r="E200" s="63">
        <v>17.723000000000013</v>
      </c>
      <c r="F200" s="63">
        <v>20.265999999999991</v>
      </c>
      <c r="G200" s="63">
        <v>4.5600000000000307</v>
      </c>
      <c r="H200" s="29">
        <v>0.34199999999998454</v>
      </c>
      <c r="I200" s="260"/>
      <c r="K200" s="274"/>
      <c r="L200" s="124">
        <v>94.793000000000006</v>
      </c>
      <c r="M200" s="43">
        <v>0.247359</v>
      </c>
      <c r="N200" s="43">
        <v>0.23300299999999999</v>
      </c>
      <c r="O200" s="43">
        <v>0.19847899999999999</v>
      </c>
      <c r="P200" s="43">
        <v>0.16622899999999999</v>
      </c>
      <c r="Q200" s="43">
        <v>0.15903999999999999</v>
      </c>
      <c r="R200" s="43">
        <v>8.7221000000000007E-2</v>
      </c>
      <c r="S200" s="43">
        <v>8.5768999999999998E-2</v>
      </c>
      <c r="T200" s="43">
        <v>6.1026999999999998E-2</v>
      </c>
      <c r="U200" s="43">
        <v>6.7864999999999995E-2</v>
      </c>
      <c r="V200" s="43">
        <v>0.23258699999999999</v>
      </c>
      <c r="W200" s="43">
        <v>0.30769000000000002</v>
      </c>
      <c r="X200" s="43">
        <v>7.3922000000000002E-2</v>
      </c>
      <c r="Y200" s="43">
        <v>0.105486</v>
      </c>
      <c r="Z200" s="43">
        <v>0.259745</v>
      </c>
      <c r="AA200" s="43">
        <v>0.111995</v>
      </c>
      <c r="AB200" s="47">
        <v>0.111998</v>
      </c>
      <c r="AC200" s="100">
        <v>0.15683843749999998</v>
      </c>
      <c r="AD200" s="118">
        <v>7.9763459425118324E-2</v>
      </c>
      <c r="AE200" s="275"/>
    </row>
    <row r="201" spans="2:31" x14ac:dyDescent="0.25">
      <c r="B201" s="257"/>
      <c r="C201" s="97">
        <v>195.006</v>
      </c>
      <c r="D201" s="63">
        <v>314.66700000000003</v>
      </c>
      <c r="E201" s="63">
        <v>-2.0960000000000036</v>
      </c>
      <c r="F201" s="63">
        <v>9.771000000000015</v>
      </c>
      <c r="G201" s="63">
        <v>-3.6630000000000109</v>
      </c>
      <c r="H201" s="29">
        <v>-16.50800000000001</v>
      </c>
      <c r="I201" s="260"/>
      <c r="K201" s="274"/>
      <c r="L201" s="124">
        <v>95.290999999999997</v>
      </c>
      <c r="M201" s="43">
        <v>0.25130999999999998</v>
      </c>
      <c r="N201" s="43">
        <v>0.22462099999999999</v>
      </c>
      <c r="O201" s="43">
        <v>0.20169599999999999</v>
      </c>
      <c r="P201" s="43">
        <v>0.17325399999999999</v>
      </c>
      <c r="Q201" s="43">
        <v>0.15883</v>
      </c>
      <c r="R201" s="43">
        <v>8.3458000000000004E-2</v>
      </c>
      <c r="S201" s="43">
        <v>8.9778999999999998E-2</v>
      </c>
      <c r="T201" s="43">
        <v>6.4297000000000007E-2</v>
      </c>
      <c r="U201" s="43">
        <v>6.8360000000000004E-2</v>
      </c>
      <c r="V201" s="43">
        <v>0.243366</v>
      </c>
      <c r="W201" s="43">
        <v>0.309674</v>
      </c>
      <c r="X201" s="43">
        <v>7.6880000000000004E-2</v>
      </c>
      <c r="Y201" s="43">
        <v>0.102663</v>
      </c>
      <c r="Z201" s="43">
        <v>0.26008500000000001</v>
      </c>
      <c r="AA201" s="43">
        <v>0.100701</v>
      </c>
      <c r="AB201" s="47">
        <v>0.110654</v>
      </c>
      <c r="AC201" s="100">
        <v>0.15747675</v>
      </c>
      <c r="AD201" s="118">
        <v>8.0907685618034228E-2</v>
      </c>
      <c r="AE201" s="275"/>
    </row>
    <row r="202" spans="2:31" x14ac:dyDescent="0.25">
      <c r="B202" s="257"/>
      <c r="C202" s="97">
        <v>196.00399999999999</v>
      </c>
      <c r="D202" s="63">
        <v>290.875</v>
      </c>
      <c r="E202" s="63">
        <v>23.793999999999983</v>
      </c>
      <c r="F202" s="63">
        <v>11.125</v>
      </c>
      <c r="G202" s="63">
        <v>8.742999999999995</v>
      </c>
      <c r="H202" s="29">
        <v>1.6200000000000045</v>
      </c>
      <c r="I202" s="260"/>
      <c r="K202" s="274"/>
      <c r="L202" s="124">
        <v>95.793000000000006</v>
      </c>
      <c r="M202" s="43">
        <v>0.25488699999999997</v>
      </c>
      <c r="N202" s="43">
        <v>0.221914</v>
      </c>
      <c r="O202" s="43">
        <v>0.19827900000000001</v>
      </c>
      <c r="P202" s="43">
        <v>0.168099</v>
      </c>
      <c r="Q202" s="43">
        <v>0.15759100000000001</v>
      </c>
      <c r="R202" s="43">
        <v>8.1034999999999996E-2</v>
      </c>
      <c r="S202" s="43">
        <v>9.3528E-2</v>
      </c>
      <c r="T202" s="43">
        <v>6.4332E-2</v>
      </c>
      <c r="U202" s="43">
        <v>6.3635999999999998E-2</v>
      </c>
      <c r="V202" s="43">
        <v>0.24504799999999999</v>
      </c>
      <c r="W202" s="43">
        <v>0.29791800000000002</v>
      </c>
      <c r="X202" s="43">
        <v>7.6793E-2</v>
      </c>
      <c r="Y202" s="43">
        <v>9.9636000000000002E-2</v>
      </c>
      <c r="Z202" s="43">
        <v>0.25878099999999998</v>
      </c>
      <c r="AA202" s="43">
        <v>0.11214200000000001</v>
      </c>
      <c r="AB202" s="47">
        <v>0.11221</v>
      </c>
      <c r="AC202" s="100">
        <v>0.15661431249999999</v>
      </c>
      <c r="AD202" s="118">
        <v>7.9345764994080401E-2</v>
      </c>
      <c r="AE202" s="275"/>
    </row>
    <row r="203" spans="2:31" x14ac:dyDescent="0.25">
      <c r="B203" s="257"/>
      <c r="C203" s="97">
        <v>197.005</v>
      </c>
      <c r="D203" s="63">
        <v>312.399</v>
      </c>
      <c r="E203" s="63">
        <v>9.3990000000000009</v>
      </c>
      <c r="F203" s="63">
        <v>-9.6670000000000016</v>
      </c>
      <c r="G203" s="63">
        <v>-6.304000000000002</v>
      </c>
      <c r="H203" s="29">
        <v>-9.5030000000000143</v>
      </c>
      <c r="I203" s="260"/>
      <c r="K203" s="274"/>
      <c r="L203" s="124">
        <v>96.29</v>
      </c>
      <c r="M203" s="43">
        <v>0.25361499999999998</v>
      </c>
      <c r="N203" s="43">
        <v>0.22735</v>
      </c>
      <c r="O203" s="43">
        <v>0.20923600000000001</v>
      </c>
      <c r="P203" s="43">
        <v>0.16800100000000001</v>
      </c>
      <c r="Q203" s="43">
        <v>0.162165</v>
      </c>
      <c r="R203" s="43">
        <v>8.2522999999999999E-2</v>
      </c>
      <c r="S203" s="43">
        <v>9.6101000000000006E-2</v>
      </c>
      <c r="T203" s="43">
        <v>5.8879000000000001E-2</v>
      </c>
      <c r="U203" s="43">
        <v>6.7267999999999994E-2</v>
      </c>
      <c r="V203" s="43">
        <v>0.238982</v>
      </c>
      <c r="W203" s="43">
        <v>0.30340699999999998</v>
      </c>
      <c r="X203" s="43">
        <v>7.6021000000000005E-2</v>
      </c>
      <c r="Y203" s="43">
        <v>9.869E-2</v>
      </c>
      <c r="Z203" s="43">
        <v>0.26579000000000003</v>
      </c>
      <c r="AA203" s="43">
        <v>0.100664</v>
      </c>
      <c r="AB203" s="47">
        <v>0.108197</v>
      </c>
      <c r="AC203" s="100">
        <v>0.15730556249999997</v>
      </c>
      <c r="AD203" s="118">
        <v>8.1485341939900494E-2</v>
      </c>
      <c r="AE203" s="275"/>
    </row>
    <row r="204" spans="2:31" x14ac:dyDescent="0.25">
      <c r="B204" s="257"/>
      <c r="C204" s="97">
        <v>198.00299999999999</v>
      </c>
      <c r="D204" s="63">
        <v>320.37400000000002</v>
      </c>
      <c r="E204" s="63">
        <v>10.97799999999998</v>
      </c>
      <c r="F204" s="63">
        <v>14.067000000000007</v>
      </c>
      <c r="G204" s="63">
        <v>11.812999999999988</v>
      </c>
      <c r="H204" s="29">
        <v>-1.5379999999999825</v>
      </c>
      <c r="I204" s="260"/>
      <c r="K204" s="274"/>
      <c r="L204" s="124">
        <v>96.792000000000002</v>
      </c>
      <c r="M204" s="43">
        <v>0.249949</v>
      </c>
      <c r="N204" s="43">
        <v>0.22300900000000001</v>
      </c>
      <c r="O204" s="43">
        <v>0.21098500000000001</v>
      </c>
      <c r="P204" s="43">
        <v>0.168463</v>
      </c>
      <c r="Q204" s="43">
        <v>0.15504599999999999</v>
      </c>
      <c r="R204" s="43">
        <v>7.9277E-2</v>
      </c>
      <c r="S204" s="43">
        <v>9.1750999999999999E-2</v>
      </c>
      <c r="T204" s="43">
        <v>5.7641999999999999E-2</v>
      </c>
      <c r="U204" s="43">
        <v>6.5145999999999996E-2</v>
      </c>
      <c r="V204" s="43">
        <v>0.23421</v>
      </c>
      <c r="W204" s="43">
        <v>0.32137199999999999</v>
      </c>
      <c r="X204" s="43">
        <v>7.6928999999999997E-2</v>
      </c>
      <c r="Y204" s="43">
        <v>0.110513</v>
      </c>
      <c r="Z204" s="43">
        <v>0.26521800000000001</v>
      </c>
      <c r="AA204" s="43">
        <v>0.101634</v>
      </c>
      <c r="AB204" s="47">
        <v>0.109288</v>
      </c>
      <c r="AC204" s="100">
        <v>0.157527</v>
      </c>
      <c r="AD204" s="118">
        <v>8.2967557939233078E-2</v>
      </c>
      <c r="AE204" s="275"/>
    </row>
    <row r="205" spans="2:31" x14ac:dyDescent="0.25">
      <c r="B205" s="257"/>
      <c r="C205" s="97">
        <v>199.00399999999999</v>
      </c>
      <c r="D205" s="63">
        <v>333.13099999999997</v>
      </c>
      <c r="E205" s="63">
        <v>-7.9779999999999802</v>
      </c>
      <c r="F205" s="63">
        <v>-7.7290000000000134</v>
      </c>
      <c r="G205" s="63">
        <v>5.179000000000002</v>
      </c>
      <c r="H205" s="29">
        <v>5.3070000000000164</v>
      </c>
      <c r="I205" s="260"/>
      <c r="K205" s="274"/>
      <c r="L205" s="124">
        <v>97.29</v>
      </c>
      <c r="M205" s="43">
        <v>0.25294800000000001</v>
      </c>
      <c r="N205" s="43">
        <v>0.224496</v>
      </c>
      <c r="O205" s="43">
        <v>0.20416100000000001</v>
      </c>
      <c r="P205" s="43">
        <v>0.167489</v>
      </c>
      <c r="Q205" s="43">
        <v>0.162719</v>
      </c>
      <c r="R205" s="43">
        <v>8.3835999999999994E-2</v>
      </c>
      <c r="S205" s="43">
        <v>9.1550000000000006E-2</v>
      </c>
      <c r="T205" s="43">
        <v>6.5331E-2</v>
      </c>
      <c r="U205" s="43">
        <v>6.5525E-2</v>
      </c>
      <c r="V205" s="43">
        <v>0.24627599999999999</v>
      </c>
      <c r="W205" s="43">
        <v>0.31898399999999999</v>
      </c>
      <c r="X205" s="43">
        <v>7.3823E-2</v>
      </c>
      <c r="Y205" s="43">
        <v>0.10095700000000001</v>
      </c>
      <c r="Z205" s="43">
        <v>0.26030500000000001</v>
      </c>
      <c r="AA205" s="43">
        <v>0.11217299999999999</v>
      </c>
      <c r="AB205" s="47">
        <v>0.110647</v>
      </c>
      <c r="AC205" s="100">
        <v>0.15882625000000003</v>
      </c>
      <c r="AD205" s="118">
        <v>8.2292584296520824E-2</v>
      </c>
      <c r="AE205" s="275"/>
    </row>
    <row r="206" spans="2:31" x14ac:dyDescent="0.25">
      <c r="B206" s="257"/>
      <c r="C206" s="97">
        <v>200.005</v>
      </c>
      <c r="D206" s="63">
        <v>324.80099999999999</v>
      </c>
      <c r="E206" s="63">
        <v>14.680999999999983</v>
      </c>
      <c r="F206" s="63">
        <v>13.578000000000003</v>
      </c>
      <c r="G206" s="63">
        <v>-0.93000000000000682</v>
      </c>
      <c r="H206" s="29">
        <v>-14.77000000000001</v>
      </c>
      <c r="I206" s="260"/>
      <c r="K206" s="274"/>
      <c r="L206" s="124">
        <v>97.790999999999997</v>
      </c>
      <c r="M206" s="43">
        <v>0.25455</v>
      </c>
      <c r="N206" s="43">
        <v>0.226517</v>
      </c>
      <c r="O206" s="43">
        <v>0.22184799999999999</v>
      </c>
      <c r="P206" s="43">
        <v>0.167381</v>
      </c>
      <c r="Q206" s="43">
        <v>0.16899800000000001</v>
      </c>
      <c r="R206" s="43">
        <v>8.1540000000000001E-2</v>
      </c>
      <c r="S206" s="43">
        <v>9.7111000000000003E-2</v>
      </c>
      <c r="T206" s="43">
        <v>6.0734000000000003E-2</v>
      </c>
      <c r="U206" s="43">
        <v>6.2456999999999999E-2</v>
      </c>
      <c r="V206" s="43">
        <v>0.25187599999999999</v>
      </c>
      <c r="W206" s="43">
        <v>0.31175900000000001</v>
      </c>
      <c r="X206" s="43">
        <v>7.2718000000000005E-2</v>
      </c>
      <c r="Y206" s="43">
        <v>0.100991</v>
      </c>
      <c r="Z206" s="43">
        <v>0.26754</v>
      </c>
      <c r="AA206" s="43">
        <v>0.111221</v>
      </c>
      <c r="AB206" s="47">
        <v>0.111484</v>
      </c>
      <c r="AC206" s="100">
        <v>0.16054531249999998</v>
      </c>
      <c r="AD206" s="118">
        <v>8.3932391638126491E-2</v>
      </c>
      <c r="AE206" s="275"/>
    </row>
    <row r="207" spans="2:31" x14ac:dyDescent="0.25">
      <c r="B207" s="257"/>
      <c r="C207" s="97">
        <v>201.006</v>
      </c>
      <c r="D207" s="63">
        <v>323.79699999999997</v>
      </c>
      <c r="E207" s="63">
        <v>3.349000000000018</v>
      </c>
      <c r="F207" s="63">
        <v>11.786000000000001</v>
      </c>
      <c r="G207" s="63">
        <v>-2.9199999999999875</v>
      </c>
      <c r="H207" s="29">
        <v>-12.162000000000006</v>
      </c>
      <c r="I207" s="260"/>
      <c r="K207" s="274"/>
      <c r="L207" s="124">
        <v>98.292000000000002</v>
      </c>
      <c r="M207" s="43">
        <v>0.25752799999999998</v>
      </c>
      <c r="N207" s="43">
        <v>0.23649899999999999</v>
      </c>
      <c r="O207" s="43">
        <v>0.22039800000000001</v>
      </c>
      <c r="P207" s="43">
        <v>0.17194100000000001</v>
      </c>
      <c r="Q207" s="43">
        <v>0.156528</v>
      </c>
      <c r="R207" s="43">
        <v>7.5169E-2</v>
      </c>
      <c r="S207" s="43">
        <v>9.1467000000000007E-2</v>
      </c>
      <c r="T207" s="43">
        <v>6.2037000000000002E-2</v>
      </c>
      <c r="U207" s="43">
        <v>6.2327E-2</v>
      </c>
      <c r="V207" s="43">
        <v>0.24266799999999999</v>
      </c>
      <c r="W207" s="43">
        <v>0.32330999999999999</v>
      </c>
      <c r="X207" s="43">
        <v>7.7977000000000005E-2</v>
      </c>
      <c r="Y207" s="43">
        <v>0.10234500000000001</v>
      </c>
      <c r="Z207" s="43">
        <v>0.262515</v>
      </c>
      <c r="AA207" s="43">
        <v>0.11639099999999999</v>
      </c>
      <c r="AB207" s="47">
        <v>0.107057</v>
      </c>
      <c r="AC207" s="100">
        <v>0.16038481250000003</v>
      </c>
      <c r="AD207" s="118">
        <v>8.5230624912425057E-2</v>
      </c>
      <c r="AE207" s="275"/>
    </row>
    <row r="208" spans="2:31" x14ac:dyDescent="0.25">
      <c r="B208" s="257"/>
      <c r="C208" s="97">
        <v>202.00399999999999</v>
      </c>
      <c r="D208" s="63">
        <v>269.47800000000001</v>
      </c>
      <c r="E208" s="63">
        <v>15.551999999999992</v>
      </c>
      <c r="F208" s="63">
        <v>2.2299999999999898</v>
      </c>
      <c r="G208" s="63">
        <v>15.772999999999996</v>
      </c>
      <c r="H208" s="29">
        <v>15.752999999999986</v>
      </c>
      <c r="I208" s="260"/>
      <c r="K208" s="274"/>
      <c r="L208" s="124">
        <v>98.790999999999997</v>
      </c>
      <c r="M208" s="43">
        <v>0.25568400000000002</v>
      </c>
      <c r="N208" s="43">
        <v>0.23279900000000001</v>
      </c>
      <c r="O208" s="43">
        <v>0.212807</v>
      </c>
      <c r="P208" s="43">
        <v>0.16719400000000001</v>
      </c>
      <c r="Q208" s="43">
        <v>0.161331</v>
      </c>
      <c r="R208" s="43">
        <v>7.7325000000000005E-2</v>
      </c>
      <c r="S208" s="43">
        <v>9.3112E-2</v>
      </c>
      <c r="T208" s="43">
        <v>6.1795000000000003E-2</v>
      </c>
      <c r="U208" s="43">
        <v>6.6365999999999994E-2</v>
      </c>
      <c r="V208" s="43">
        <v>0.236734</v>
      </c>
      <c r="W208" s="43">
        <v>0.31841000000000003</v>
      </c>
      <c r="X208" s="43">
        <v>7.5781000000000001E-2</v>
      </c>
      <c r="Y208" s="43">
        <v>0.10817599999999999</v>
      </c>
      <c r="Z208" s="43">
        <v>0.26892500000000003</v>
      </c>
      <c r="AA208" s="43">
        <v>0.104823</v>
      </c>
      <c r="AB208" s="47">
        <v>0.11845799999999999</v>
      </c>
      <c r="AC208" s="100">
        <v>0.15998250000000003</v>
      </c>
      <c r="AD208" s="118">
        <v>8.3431898961168663E-2</v>
      </c>
      <c r="AE208" s="275"/>
    </row>
    <row r="209" spans="2:31" x14ac:dyDescent="0.25">
      <c r="B209" s="257"/>
      <c r="C209" s="97">
        <v>203.005</v>
      </c>
      <c r="D209" s="63">
        <v>259.92899999999997</v>
      </c>
      <c r="E209" s="63">
        <v>-7.2959999999999923</v>
      </c>
      <c r="F209" s="63">
        <v>-21.52600000000001</v>
      </c>
      <c r="G209" s="63">
        <v>9.2760000000000105</v>
      </c>
      <c r="H209" s="29">
        <v>-0.6290000000000191</v>
      </c>
      <c r="I209" s="260"/>
      <c r="K209" s="274"/>
      <c r="L209" s="124">
        <v>99.290999999999997</v>
      </c>
      <c r="M209" s="43">
        <v>0.26363700000000001</v>
      </c>
      <c r="N209" s="43">
        <v>0.23238500000000001</v>
      </c>
      <c r="O209" s="43">
        <v>0.21714600000000001</v>
      </c>
      <c r="P209" s="43">
        <v>0.175759</v>
      </c>
      <c r="Q209" s="43">
        <v>0.16647799999999999</v>
      </c>
      <c r="R209" s="43">
        <v>8.1731999999999999E-2</v>
      </c>
      <c r="S209" s="43">
        <v>9.7109000000000001E-2</v>
      </c>
      <c r="T209" s="43">
        <v>6.2784999999999994E-2</v>
      </c>
      <c r="U209" s="43">
        <v>6.6110000000000002E-2</v>
      </c>
      <c r="V209" s="43">
        <v>0.24453</v>
      </c>
      <c r="W209" s="43">
        <v>0.31869199999999998</v>
      </c>
      <c r="X209" s="43">
        <v>7.7461000000000002E-2</v>
      </c>
      <c r="Y209" s="43">
        <v>0.10335900000000001</v>
      </c>
      <c r="Z209" s="43">
        <v>0.257961</v>
      </c>
      <c r="AA209" s="43">
        <v>0.11053300000000001</v>
      </c>
      <c r="AB209" s="47">
        <v>0.114248</v>
      </c>
      <c r="AC209" s="100">
        <v>0.1618703125</v>
      </c>
      <c r="AD209" s="118">
        <v>8.3392012840334415E-2</v>
      </c>
      <c r="AE209" s="275"/>
    </row>
    <row r="210" spans="2:31" x14ac:dyDescent="0.25">
      <c r="B210" s="257"/>
      <c r="C210" s="97">
        <v>204.005</v>
      </c>
      <c r="D210" s="63">
        <v>286.33099999999996</v>
      </c>
      <c r="E210" s="63">
        <v>16.753000000000014</v>
      </c>
      <c r="F210" s="63">
        <v>28.421999999999997</v>
      </c>
      <c r="G210" s="63">
        <v>19.841000000000008</v>
      </c>
      <c r="H210" s="29">
        <v>-1.078000000000003</v>
      </c>
      <c r="I210" s="260"/>
      <c r="K210" s="274"/>
      <c r="L210" s="124">
        <v>99.793000000000006</v>
      </c>
      <c r="M210" s="43">
        <v>0.25370900000000002</v>
      </c>
      <c r="N210" s="43">
        <v>0.23444100000000001</v>
      </c>
      <c r="O210" s="43">
        <v>0.21615400000000001</v>
      </c>
      <c r="P210" s="43">
        <v>0.16798299999999999</v>
      </c>
      <c r="Q210" s="43">
        <v>0.16167999999999999</v>
      </c>
      <c r="R210" s="43">
        <v>7.5911000000000006E-2</v>
      </c>
      <c r="S210" s="43">
        <v>9.4533000000000006E-2</v>
      </c>
      <c r="T210" s="43">
        <v>6.1745000000000001E-2</v>
      </c>
      <c r="U210" s="43">
        <v>6.8981000000000001E-2</v>
      </c>
      <c r="V210" s="43">
        <v>0.24426700000000001</v>
      </c>
      <c r="W210" s="43">
        <v>0.31320500000000001</v>
      </c>
      <c r="X210" s="43">
        <v>7.8238000000000002E-2</v>
      </c>
      <c r="Y210" s="43">
        <v>0.10649500000000001</v>
      </c>
      <c r="Z210" s="43">
        <v>0.260882</v>
      </c>
      <c r="AA210" s="43">
        <v>0.113773</v>
      </c>
      <c r="AB210" s="47">
        <v>0.11608499999999999</v>
      </c>
      <c r="AC210" s="100">
        <v>0.160505125</v>
      </c>
      <c r="AD210" s="118">
        <v>8.2136926411024186E-2</v>
      </c>
      <c r="AE210" s="275"/>
    </row>
    <row r="211" spans="2:31" x14ac:dyDescent="0.25">
      <c r="B211" s="257"/>
      <c r="C211" s="97">
        <v>205.006</v>
      </c>
      <c r="D211" s="63">
        <v>340.18100000000004</v>
      </c>
      <c r="E211" s="63">
        <v>-58.299999999999983</v>
      </c>
      <c r="F211" s="63">
        <v>-9.7599999999999909</v>
      </c>
      <c r="G211" s="63">
        <v>5.2349999999999852</v>
      </c>
      <c r="H211" s="29">
        <v>-2.4250000000000114</v>
      </c>
      <c r="I211" s="260"/>
      <c r="K211" s="274"/>
      <c r="L211" s="124">
        <v>100.291</v>
      </c>
      <c r="M211" s="43">
        <v>0.255768</v>
      </c>
      <c r="N211" s="43">
        <v>0.23388700000000001</v>
      </c>
      <c r="O211" s="43">
        <v>0.222218</v>
      </c>
      <c r="P211" s="43">
        <v>0.176431</v>
      </c>
      <c r="Q211" s="43">
        <v>0.165489</v>
      </c>
      <c r="R211" s="43">
        <v>8.3238999999999994E-2</v>
      </c>
      <c r="S211" s="43">
        <v>9.3126E-2</v>
      </c>
      <c r="T211" s="43">
        <v>6.3852999999999993E-2</v>
      </c>
      <c r="U211" s="43">
        <v>6.4413999999999999E-2</v>
      </c>
      <c r="V211" s="43">
        <v>0.24177399999999999</v>
      </c>
      <c r="W211" s="43">
        <v>0.31745000000000001</v>
      </c>
      <c r="X211" s="43">
        <v>7.6990000000000003E-2</v>
      </c>
      <c r="Y211" s="43">
        <v>0.10104200000000001</v>
      </c>
      <c r="Z211" s="43">
        <v>0.259853</v>
      </c>
      <c r="AA211" s="43">
        <v>0.11214200000000001</v>
      </c>
      <c r="AB211" s="47">
        <v>0.11454499999999999</v>
      </c>
      <c r="AC211" s="100">
        <v>0.16138881250000001</v>
      </c>
      <c r="AD211" s="118">
        <v>8.314156539158081E-2</v>
      </c>
      <c r="AE211" s="275"/>
    </row>
    <row r="212" spans="2:31" x14ac:dyDescent="0.25">
      <c r="B212" s="257"/>
      <c r="C212" s="97">
        <v>206.00399999999999</v>
      </c>
      <c r="D212" s="63">
        <v>287.77199999999999</v>
      </c>
      <c r="E212" s="63">
        <v>2.3410000000000082</v>
      </c>
      <c r="F212" s="63">
        <v>-6.1820000000000164</v>
      </c>
      <c r="G212" s="63">
        <v>11.127999999999986</v>
      </c>
      <c r="H212" s="29">
        <v>2.4819999999999993</v>
      </c>
      <c r="I212" s="260"/>
      <c r="K212" s="274"/>
      <c r="L212" s="124">
        <v>100.792</v>
      </c>
      <c r="M212" s="43">
        <v>0.24929599999999999</v>
      </c>
      <c r="N212" s="43">
        <v>0.230235</v>
      </c>
      <c r="O212" s="43">
        <v>0.220358</v>
      </c>
      <c r="P212" s="43">
        <v>0.17596999999999999</v>
      </c>
      <c r="Q212" s="43">
        <v>0.16864499999999999</v>
      </c>
      <c r="R212" s="43">
        <v>8.4883E-2</v>
      </c>
      <c r="S212" s="43">
        <v>0.10281899999999999</v>
      </c>
      <c r="T212" s="43">
        <v>6.6307000000000005E-2</v>
      </c>
      <c r="U212" s="43">
        <v>6.5642000000000006E-2</v>
      </c>
      <c r="V212" s="43">
        <v>0.24640400000000001</v>
      </c>
      <c r="W212" s="43">
        <v>0.32080700000000001</v>
      </c>
      <c r="X212" s="43">
        <v>7.9380999999999993E-2</v>
      </c>
      <c r="Y212" s="43">
        <v>0.103767</v>
      </c>
      <c r="Z212" s="43">
        <v>0.25771899999999998</v>
      </c>
      <c r="AA212" s="43">
        <v>0.112332</v>
      </c>
      <c r="AB212" s="47">
        <v>0.11626499999999999</v>
      </c>
      <c r="AC212" s="100">
        <v>0.16255187499999996</v>
      </c>
      <c r="AD212" s="118">
        <v>8.1686208979545732E-2</v>
      </c>
      <c r="AE212" s="275"/>
    </row>
    <row r="213" spans="2:31" x14ac:dyDescent="0.25">
      <c r="B213" s="257"/>
      <c r="C213" s="97">
        <v>207.005</v>
      </c>
      <c r="D213" s="63">
        <v>285.536</v>
      </c>
      <c r="E213" s="63">
        <v>29.139999999999986</v>
      </c>
      <c r="F213" s="63">
        <v>25.463999999999999</v>
      </c>
      <c r="G213" s="63">
        <v>14.849999999999994</v>
      </c>
      <c r="H213" s="29">
        <v>5.3400000000000034</v>
      </c>
      <c r="I213" s="260"/>
      <c r="K213" s="274"/>
      <c r="L213" s="124">
        <v>101.29</v>
      </c>
      <c r="M213" s="43">
        <v>0.26180300000000001</v>
      </c>
      <c r="N213" s="43">
        <v>0.23893400000000001</v>
      </c>
      <c r="O213" s="43">
        <v>0.21113799999999999</v>
      </c>
      <c r="P213" s="43">
        <v>0.17319200000000001</v>
      </c>
      <c r="Q213" s="43">
        <v>0.169409</v>
      </c>
      <c r="R213" s="43">
        <v>7.6036999999999993E-2</v>
      </c>
      <c r="S213" s="43">
        <v>9.9656999999999996E-2</v>
      </c>
      <c r="T213" s="43">
        <v>6.028E-2</v>
      </c>
      <c r="U213" s="43">
        <v>6.9059999999999996E-2</v>
      </c>
      <c r="V213" s="43">
        <v>0.245314</v>
      </c>
      <c r="W213" s="43">
        <v>0.318745</v>
      </c>
      <c r="X213" s="43">
        <v>7.8895000000000007E-2</v>
      </c>
      <c r="Y213" s="43">
        <v>0.108811</v>
      </c>
      <c r="Z213" s="43">
        <v>0.25734600000000002</v>
      </c>
      <c r="AA213" s="43">
        <v>0.107029</v>
      </c>
      <c r="AB213" s="47">
        <v>0.11501</v>
      </c>
      <c r="AC213" s="100">
        <v>0.16191624999999998</v>
      </c>
      <c r="AD213" s="118">
        <v>8.3387294064503653E-2</v>
      </c>
      <c r="AE213" s="275"/>
    </row>
    <row r="214" spans="2:31" x14ac:dyDescent="0.25">
      <c r="B214" s="257"/>
      <c r="C214" s="97">
        <v>208.00299999999999</v>
      </c>
      <c r="D214" s="63">
        <v>343.51</v>
      </c>
      <c r="E214" s="63">
        <v>-11.073999999999984</v>
      </c>
      <c r="F214" s="63">
        <v>17.385999999999996</v>
      </c>
      <c r="G214" s="63">
        <v>12.03000000000003</v>
      </c>
      <c r="H214" s="29">
        <v>1.3369999999999891</v>
      </c>
      <c r="I214" s="260"/>
      <c r="K214" s="274"/>
      <c r="L214" s="124">
        <v>101.792</v>
      </c>
      <c r="M214" s="43">
        <v>0.25799499999999997</v>
      </c>
      <c r="N214" s="43">
        <v>0.23060600000000001</v>
      </c>
      <c r="O214" s="43">
        <v>0.20882300000000001</v>
      </c>
      <c r="P214" s="43">
        <v>0.172212</v>
      </c>
      <c r="Q214" s="43">
        <v>0.17088700000000001</v>
      </c>
      <c r="R214" s="43">
        <v>8.5850999999999997E-2</v>
      </c>
      <c r="S214" s="43">
        <v>0.108914</v>
      </c>
      <c r="T214" s="43">
        <v>5.8574000000000001E-2</v>
      </c>
      <c r="U214" s="43">
        <v>6.7090999999999998E-2</v>
      </c>
      <c r="V214" s="43">
        <v>0.24235300000000001</v>
      </c>
      <c r="W214" s="43">
        <v>0.321523</v>
      </c>
      <c r="X214" s="43">
        <v>7.4653999999999998E-2</v>
      </c>
      <c r="Y214" s="43">
        <v>0.107306</v>
      </c>
      <c r="Z214" s="43">
        <v>0.257961</v>
      </c>
      <c r="AA214" s="43">
        <v>0.113929</v>
      </c>
      <c r="AB214" s="47">
        <v>0.10594199999999999</v>
      </c>
      <c r="AC214" s="100">
        <v>0.16153881249999999</v>
      </c>
      <c r="AD214" s="118">
        <v>8.2382162296797234E-2</v>
      </c>
      <c r="AE214" s="275"/>
    </row>
    <row r="215" spans="2:31" x14ac:dyDescent="0.25">
      <c r="B215" s="257"/>
      <c r="C215" s="97">
        <v>209.00399999999999</v>
      </c>
      <c r="D215" s="63">
        <v>290.85900000000004</v>
      </c>
      <c r="E215" s="63">
        <v>10.613</v>
      </c>
      <c r="F215" s="63">
        <v>32.240000000000009</v>
      </c>
      <c r="G215" s="63">
        <v>7.2239999999999895</v>
      </c>
      <c r="H215" s="29">
        <v>17.823000000000008</v>
      </c>
      <c r="I215" s="260"/>
      <c r="K215" s="274"/>
      <c r="L215" s="124">
        <v>102.292</v>
      </c>
      <c r="M215" s="43">
        <v>0.26161699999999999</v>
      </c>
      <c r="N215" s="43">
        <v>0.243925</v>
      </c>
      <c r="O215" s="43">
        <v>0.202483</v>
      </c>
      <c r="P215" s="43">
        <v>0.176871</v>
      </c>
      <c r="Q215" s="43">
        <v>0.16353999999999999</v>
      </c>
      <c r="R215" s="43">
        <v>7.7327000000000007E-2</v>
      </c>
      <c r="S215" s="43">
        <v>9.5648999999999998E-2</v>
      </c>
      <c r="T215" s="43">
        <v>5.7250000000000002E-2</v>
      </c>
      <c r="U215" s="43">
        <v>6.1544000000000001E-2</v>
      </c>
      <c r="V215" s="43">
        <v>0.23408599999999999</v>
      </c>
      <c r="W215" s="43">
        <v>0.33181500000000003</v>
      </c>
      <c r="X215" s="43">
        <v>7.9410999999999995E-2</v>
      </c>
      <c r="Y215" s="43">
        <v>0.10720200000000001</v>
      </c>
      <c r="Z215" s="43">
        <v>0.25541399999999997</v>
      </c>
      <c r="AA215" s="43">
        <v>0.10824</v>
      </c>
      <c r="AB215" s="47">
        <v>0.113894</v>
      </c>
      <c r="AC215" s="100">
        <v>0.16064175</v>
      </c>
      <c r="AD215" s="118">
        <v>8.5202448516851118E-2</v>
      </c>
      <c r="AE215" s="275"/>
    </row>
    <row r="216" spans="2:31" x14ac:dyDescent="0.25">
      <c r="B216" s="257"/>
      <c r="C216" s="97">
        <v>210.00399999999999</v>
      </c>
      <c r="D216" s="63">
        <v>300.37899999999996</v>
      </c>
      <c r="E216" s="63">
        <v>4.0999999999996817E-2</v>
      </c>
      <c r="F216" s="63">
        <v>9.2819999999999823</v>
      </c>
      <c r="G216" s="63">
        <v>2.2629999999999768</v>
      </c>
      <c r="H216" s="29">
        <v>-2.3729999999999905</v>
      </c>
      <c r="I216" s="260"/>
      <c r="K216" s="274"/>
      <c r="L216" s="124">
        <v>102.791</v>
      </c>
      <c r="M216" s="43">
        <v>0.26637899999999998</v>
      </c>
      <c r="N216" s="43">
        <v>0.23891399999999999</v>
      </c>
      <c r="O216" s="43">
        <v>0.22123499999999999</v>
      </c>
      <c r="P216" s="43">
        <v>0.16880899999999999</v>
      </c>
      <c r="Q216" s="43">
        <v>0.17360500000000001</v>
      </c>
      <c r="R216" s="43">
        <v>8.4620000000000001E-2</v>
      </c>
      <c r="S216" s="43">
        <v>9.5645999999999995E-2</v>
      </c>
      <c r="T216" s="43">
        <v>5.9436000000000003E-2</v>
      </c>
      <c r="U216" s="43">
        <v>6.3676999999999997E-2</v>
      </c>
      <c r="V216" s="43">
        <v>0.24843999999999999</v>
      </c>
      <c r="W216" s="43">
        <v>0.32090400000000002</v>
      </c>
      <c r="X216" s="43">
        <v>8.5278999999999994E-2</v>
      </c>
      <c r="Y216" s="43">
        <v>0.111891</v>
      </c>
      <c r="Z216" s="43">
        <v>0.26385799999999998</v>
      </c>
      <c r="AA216" s="43">
        <v>0.10631</v>
      </c>
      <c r="AB216" s="47">
        <v>0.11197600000000001</v>
      </c>
      <c r="AC216" s="100">
        <v>0.16381118749999998</v>
      </c>
      <c r="AD216" s="118">
        <v>8.4901349767220052E-2</v>
      </c>
      <c r="AE216" s="275"/>
    </row>
    <row r="217" spans="2:31" x14ac:dyDescent="0.25">
      <c r="B217" s="257"/>
      <c r="C217" s="97">
        <v>211.006</v>
      </c>
      <c r="D217" s="63">
        <v>241.17999999999998</v>
      </c>
      <c r="E217" s="63">
        <v>6.5979999999999848</v>
      </c>
      <c r="F217" s="63">
        <v>5.5989999999999895</v>
      </c>
      <c r="G217" s="63">
        <v>-4.3600000000000136</v>
      </c>
      <c r="H217" s="29">
        <v>8.6529999999999916</v>
      </c>
      <c r="I217" s="260"/>
      <c r="K217" s="274"/>
      <c r="L217" s="124">
        <v>103.292</v>
      </c>
      <c r="M217" s="43">
        <v>0.26566099999999998</v>
      </c>
      <c r="N217" s="43">
        <v>0.234651</v>
      </c>
      <c r="O217" s="43">
        <v>0.20597599999999999</v>
      </c>
      <c r="P217" s="43">
        <v>0.177702</v>
      </c>
      <c r="Q217" s="43">
        <v>0.16455400000000001</v>
      </c>
      <c r="R217" s="43">
        <v>7.9915E-2</v>
      </c>
      <c r="S217" s="43">
        <v>9.6401000000000001E-2</v>
      </c>
      <c r="T217" s="43">
        <v>6.4007999999999995E-2</v>
      </c>
      <c r="U217" s="43">
        <v>6.6836000000000007E-2</v>
      </c>
      <c r="V217" s="43">
        <v>0.24871199999999999</v>
      </c>
      <c r="W217" s="43">
        <v>0.322683</v>
      </c>
      <c r="X217" s="43">
        <v>7.9880000000000007E-2</v>
      </c>
      <c r="Y217" s="43">
        <v>0.102177</v>
      </c>
      <c r="Z217" s="43">
        <v>0.26423099999999999</v>
      </c>
      <c r="AA217" s="43">
        <v>0.10907699999999999</v>
      </c>
      <c r="AB217" s="47">
        <v>0.10843899999999999</v>
      </c>
      <c r="AC217" s="100">
        <v>0.16193143750000005</v>
      </c>
      <c r="AD217" s="118">
        <v>8.4731631230191382E-2</v>
      </c>
      <c r="AE217" s="275"/>
    </row>
    <row r="218" spans="2:31" x14ac:dyDescent="0.25">
      <c r="B218" s="257"/>
      <c r="C218" s="97">
        <v>212.00299999999999</v>
      </c>
      <c r="D218" s="63">
        <v>326.04999999999995</v>
      </c>
      <c r="E218" s="63">
        <v>-27.844999999999999</v>
      </c>
      <c r="F218" s="63">
        <v>6.3069999999999879</v>
      </c>
      <c r="G218" s="63">
        <v>4.5200000000000387</v>
      </c>
      <c r="H218" s="29">
        <v>-2.4179999999999779</v>
      </c>
      <c r="I218" s="260"/>
      <c r="K218" s="274"/>
      <c r="L218" s="124">
        <v>103.79300000000001</v>
      </c>
      <c r="M218" s="43">
        <v>0.26571800000000001</v>
      </c>
      <c r="N218" s="43">
        <v>0.23763899999999999</v>
      </c>
      <c r="O218" s="43">
        <v>0.21278</v>
      </c>
      <c r="P218" s="43">
        <v>0.17552999999999999</v>
      </c>
      <c r="Q218" s="43">
        <v>0.16997499999999999</v>
      </c>
      <c r="R218" s="43">
        <v>8.6719000000000004E-2</v>
      </c>
      <c r="S218" s="43">
        <v>0.10348</v>
      </c>
      <c r="T218" s="43">
        <v>6.0231E-2</v>
      </c>
      <c r="U218" s="43">
        <v>6.9897000000000001E-2</v>
      </c>
      <c r="V218" s="43">
        <v>0.242789</v>
      </c>
      <c r="W218" s="43">
        <v>0.322936</v>
      </c>
      <c r="X218" s="43">
        <v>8.1147999999999998E-2</v>
      </c>
      <c r="Y218" s="43">
        <v>0.102594</v>
      </c>
      <c r="Z218" s="43">
        <v>0.25694400000000001</v>
      </c>
      <c r="AA218" s="43">
        <v>0.109677</v>
      </c>
      <c r="AB218" s="47">
        <v>0.106834</v>
      </c>
      <c r="AC218" s="100">
        <v>0.16280568749999999</v>
      </c>
      <c r="AD218" s="118">
        <v>8.347215158819439E-2</v>
      </c>
      <c r="AE218" s="275"/>
    </row>
    <row r="219" spans="2:31" x14ac:dyDescent="0.25">
      <c r="B219" s="257"/>
      <c r="C219" s="97">
        <v>213.005</v>
      </c>
      <c r="D219" s="63">
        <v>298.06000000000006</v>
      </c>
      <c r="E219" s="63">
        <v>15.353999999999985</v>
      </c>
      <c r="F219" s="63">
        <v>2.0930000000000177</v>
      </c>
      <c r="G219" s="63">
        <v>7.1759999999999877</v>
      </c>
      <c r="H219" s="29">
        <v>-8.650999999999982</v>
      </c>
      <c r="I219" s="260"/>
      <c r="K219" s="274"/>
      <c r="L219" s="124">
        <v>104.291</v>
      </c>
      <c r="M219" s="43">
        <v>0.26002399999999998</v>
      </c>
      <c r="N219" s="43">
        <v>0.231902</v>
      </c>
      <c r="O219" s="43">
        <v>0.215035</v>
      </c>
      <c r="P219" s="43">
        <v>0.17247999999999999</v>
      </c>
      <c r="Q219" s="43">
        <v>0.165964</v>
      </c>
      <c r="R219" s="43">
        <v>8.2055000000000003E-2</v>
      </c>
      <c r="S219" s="43">
        <v>0.100108</v>
      </c>
      <c r="T219" s="43">
        <v>6.0817999999999997E-2</v>
      </c>
      <c r="U219" s="43">
        <v>6.5042000000000003E-2</v>
      </c>
      <c r="V219" s="43">
        <v>0.24662400000000001</v>
      </c>
      <c r="W219" s="43">
        <v>0.318996</v>
      </c>
      <c r="X219" s="43">
        <v>7.8979999999999995E-2</v>
      </c>
      <c r="Y219" s="43">
        <v>0.10571899999999999</v>
      </c>
      <c r="Z219" s="43">
        <v>0.26504299999999997</v>
      </c>
      <c r="AA219" s="43">
        <v>0.11183800000000001</v>
      </c>
      <c r="AB219" s="47">
        <v>0.113257</v>
      </c>
      <c r="AC219" s="100">
        <v>0.16211781250000001</v>
      </c>
      <c r="AD219" s="118">
        <v>8.3535343217282315E-2</v>
      </c>
      <c r="AE219" s="275"/>
    </row>
    <row r="220" spans="2:31" x14ac:dyDescent="0.25">
      <c r="B220" s="257"/>
      <c r="C220" s="97">
        <v>214.005</v>
      </c>
      <c r="D220" s="63">
        <v>289.10500000000002</v>
      </c>
      <c r="E220" s="63">
        <v>14.599000000000018</v>
      </c>
      <c r="F220" s="63">
        <v>7.8640000000000043</v>
      </c>
      <c r="G220" s="63">
        <v>6.8620000000000232</v>
      </c>
      <c r="H220" s="29">
        <v>4.9519999999999982</v>
      </c>
      <c r="I220" s="260"/>
      <c r="K220" s="274"/>
      <c r="L220" s="124">
        <v>104.79300000000001</v>
      </c>
      <c r="M220" s="43">
        <v>0.25911699999999999</v>
      </c>
      <c r="N220" s="43">
        <v>0.235734</v>
      </c>
      <c r="O220" s="43">
        <v>0.21555299999999999</v>
      </c>
      <c r="P220" s="43">
        <v>0.17161199999999999</v>
      </c>
      <c r="Q220" s="43">
        <v>0.167936</v>
      </c>
      <c r="R220" s="43">
        <v>8.5429000000000005E-2</v>
      </c>
      <c r="S220" s="43">
        <v>9.9890999999999994E-2</v>
      </c>
      <c r="T220" s="43">
        <v>6.2251000000000001E-2</v>
      </c>
      <c r="U220" s="43">
        <v>6.8149000000000001E-2</v>
      </c>
      <c r="V220" s="43">
        <v>0.24378900000000001</v>
      </c>
      <c r="W220" s="43">
        <v>0.32109399999999999</v>
      </c>
      <c r="X220" s="43">
        <v>8.0304E-2</v>
      </c>
      <c r="Y220" s="43">
        <v>0.106276</v>
      </c>
      <c r="Z220" s="43">
        <v>0.25735400000000003</v>
      </c>
      <c r="AA220" s="43">
        <v>0.10236099999999999</v>
      </c>
      <c r="AB220" s="47">
        <v>0.107208</v>
      </c>
      <c r="AC220" s="100">
        <v>0.16150362499999998</v>
      </c>
      <c r="AD220" s="118">
        <v>8.3174372117758383E-2</v>
      </c>
      <c r="AE220" s="275"/>
    </row>
    <row r="221" spans="2:31" x14ac:dyDescent="0.25">
      <c r="B221" s="257"/>
      <c r="C221" s="97">
        <v>215.006</v>
      </c>
      <c r="D221" s="63">
        <v>309.94999999999993</v>
      </c>
      <c r="E221" s="63">
        <v>-5.2180000000000177</v>
      </c>
      <c r="F221" s="63">
        <v>2.8849999999999909</v>
      </c>
      <c r="G221" s="63">
        <v>8.7690000000000055</v>
      </c>
      <c r="H221" s="29">
        <v>-5.9489999999999839</v>
      </c>
      <c r="I221" s="260"/>
      <c r="K221" s="274"/>
      <c r="L221" s="124">
        <v>105.29</v>
      </c>
      <c r="M221" s="43">
        <v>0.26262200000000002</v>
      </c>
      <c r="N221" s="43">
        <v>0.23202600000000001</v>
      </c>
      <c r="O221" s="43">
        <v>0.208451</v>
      </c>
      <c r="P221" s="43">
        <v>0.17339399999999999</v>
      </c>
      <c r="Q221" s="43">
        <v>0.16437099999999999</v>
      </c>
      <c r="R221" s="43">
        <v>8.1795000000000007E-2</v>
      </c>
      <c r="S221" s="43">
        <v>0.103576</v>
      </c>
      <c r="T221" s="43">
        <v>6.021E-2</v>
      </c>
      <c r="U221" s="43">
        <v>6.4322000000000004E-2</v>
      </c>
      <c r="V221" s="43">
        <v>0.23216400000000001</v>
      </c>
      <c r="W221" s="43">
        <v>0.31510100000000002</v>
      </c>
      <c r="X221" s="43">
        <v>8.0528000000000002E-2</v>
      </c>
      <c r="Y221" s="43">
        <v>0.102752</v>
      </c>
      <c r="Z221" s="43">
        <v>0.25935200000000003</v>
      </c>
      <c r="AA221" s="43">
        <v>0.10438</v>
      </c>
      <c r="AB221" s="47">
        <v>0.11094</v>
      </c>
      <c r="AC221" s="100">
        <v>0.159749</v>
      </c>
      <c r="AD221" s="118">
        <v>8.2018051954432611E-2</v>
      </c>
      <c r="AE221" s="275"/>
    </row>
    <row r="222" spans="2:31" x14ac:dyDescent="0.25">
      <c r="B222" s="257"/>
      <c r="C222" s="97">
        <v>216.00399999999999</v>
      </c>
      <c r="D222" s="63">
        <v>257.72399999999999</v>
      </c>
      <c r="E222" s="63">
        <v>-20.968999999999994</v>
      </c>
      <c r="F222" s="63">
        <v>35.682999999999993</v>
      </c>
      <c r="G222" s="63">
        <v>-5.7139999999999986</v>
      </c>
      <c r="H222" s="29">
        <v>6.9039999999999964</v>
      </c>
      <c r="I222" s="260"/>
      <c r="K222" s="274"/>
      <c r="L222" s="124">
        <v>105.792</v>
      </c>
      <c r="M222" s="43">
        <v>0.270866</v>
      </c>
      <c r="N222" s="43">
        <v>0.23796100000000001</v>
      </c>
      <c r="O222" s="43">
        <v>0.220363</v>
      </c>
      <c r="P222" s="43">
        <v>0.17563500000000001</v>
      </c>
      <c r="Q222" s="43">
        <v>0.16921900000000001</v>
      </c>
      <c r="R222" s="43">
        <v>8.3339999999999997E-2</v>
      </c>
      <c r="S222" s="43">
        <v>0.103516</v>
      </c>
      <c r="T222" s="43">
        <v>5.4447000000000002E-2</v>
      </c>
      <c r="U222" s="43">
        <v>6.6228999999999996E-2</v>
      </c>
      <c r="V222" s="43">
        <v>0.258081</v>
      </c>
      <c r="W222" s="43">
        <v>0.32242900000000002</v>
      </c>
      <c r="X222" s="43">
        <v>8.3765999999999993E-2</v>
      </c>
      <c r="Y222" s="43">
        <v>0.106167</v>
      </c>
      <c r="Z222" s="43">
        <v>0.261938</v>
      </c>
      <c r="AA222" s="43">
        <v>0.10373499999999999</v>
      </c>
      <c r="AB222" s="47">
        <v>0.112301</v>
      </c>
      <c r="AC222" s="100">
        <v>0.16437456249999999</v>
      </c>
      <c r="AD222" s="118">
        <v>8.6248766446033923E-2</v>
      </c>
      <c r="AE222" s="275"/>
    </row>
    <row r="223" spans="2:31" x14ac:dyDescent="0.25">
      <c r="B223" s="257"/>
      <c r="C223" s="97">
        <v>217.005</v>
      </c>
      <c r="D223" s="63">
        <v>288.74</v>
      </c>
      <c r="E223" s="63">
        <v>5.4720000000000084</v>
      </c>
      <c r="F223" s="63">
        <v>4.5100000000000193</v>
      </c>
      <c r="G223" s="63">
        <v>-11.975999999999999</v>
      </c>
      <c r="H223" s="29">
        <v>-4.0519999999999925</v>
      </c>
      <c r="I223" s="260"/>
      <c r="K223" s="274"/>
      <c r="L223" s="124">
        <v>106.29</v>
      </c>
      <c r="M223" s="43">
        <v>0.27174199999999998</v>
      </c>
      <c r="N223" s="43">
        <v>0.229995</v>
      </c>
      <c r="O223" s="43">
        <v>0.209983</v>
      </c>
      <c r="P223" s="43">
        <v>0.17280000000000001</v>
      </c>
      <c r="Q223" s="43">
        <v>0.15782299999999999</v>
      </c>
      <c r="R223" s="43">
        <v>8.3449999999999996E-2</v>
      </c>
      <c r="S223" s="43">
        <v>9.7059000000000006E-2</v>
      </c>
      <c r="T223" s="43">
        <v>6.1150000000000003E-2</v>
      </c>
      <c r="U223" s="43">
        <v>6.9714999999999999E-2</v>
      </c>
      <c r="V223" s="43">
        <v>0.24615600000000001</v>
      </c>
      <c r="W223" s="43">
        <v>0.32078099999999998</v>
      </c>
      <c r="X223" s="43">
        <v>7.9190999999999998E-2</v>
      </c>
      <c r="Y223" s="43">
        <v>0.10210900000000001</v>
      </c>
      <c r="Z223" s="43">
        <v>0.25447500000000001</v>
      </c>
      <c r="AA223" s="43">
        <v>0.110647</v>
      </c>
      <c r="AB223" s="47">
        <v>0.113465</v>
      </c>
      <c r="AC223" s="100">
        <v>0.16128381250000004</v>
      </c>
      <c r="AD223" s="118">
        <v>8.3447331987882192E-2</v>
      </c>
      <c r="AE223" s="275"/>
    </row>
    <row r="224" spans="2:31" x14ac:dyDescent="0.25">
      <c r="B224" s="257"/>
      <c r="C224" s="97">
        <v>218.005</v>
      </c>
      <c r="D224" s="63">
        <v>275.51799999999997</v>
      </c>
      <c r="E224" s="63">
        <v>-19.40100000000001</v>
      </c>
      <c r="F224" s="63">
        <v>17.906000000000006</v>
      </c>
      <c r="G224" s="63">
        <v>8.9599999999999795</v>
      </c>
      <c r="H224" s="29">
        <v>-5.8520000000000039</v>
      </c>
      <c r="I224" s="260"/>
      <c r="K224" s="274"/>
      <c r="L224" s="124">
        <v>106.79300000000001</v>
      </c>
      <c r="M224" s="43">
        <v>0.26339200000000002</v>
      </c>
      <c r="N224" s="43">
        <v>0.22924800000000001</v>
      </c>
      <c r="O224" s="43">
        <v>0.22208800000000001</v>
      </c>
      <c r="P224" s="43">
        <v>0.178122</v>
      </c>
      <c r="Q224" s="43">
        <v>0.174008</v>
      </c>
      <c r="R224" s="43">
        <v>8.9791999999999997E-2</v>
      </c>
      <c r="S224" s="43">
        <v>0.10392899999999999</v>
      </c>
      <c r="T224" s="43">
        <v>6.3320000000000001E-2</v>
      </c>
      <c r="U224" s="43">
        <v>6.8183999999999995E-2</v>
      </c>
      <c r="V224" s="43">
        <v>0.252776</v>
      </c>
      <c r="W224" s="43">
        <v>0.31452000000000002</v>
      </c>
      <c r="X224" s="43">
        <v>8.1745999999999999E-2</v>
      </c>
      <c r="Y224" s="43">
        <v>0.10503700000000001</v>
      </c>
      <c r="Z224" s="43">
        <v>0.26396900000000001</v>
      </c>
      <c r="AA224" s="43">
        <v>9.9838999999999997E-2</v>
      </c>
      <c r="AB224" s="47">
        <v>0.10792499999999999</v>
      </c>
      <c r="AC224" s="100">
        <v>0.16361843749999996</v>
      </c>
      <c r="AD224" s="118">
        <v>8.3376541045203562E-2</v>
      </c>
      <c r="AE224" s="275"/>
    </row>
    <row r="225" spans="2:31" x14ac:dyDescent="0.25">
      <c r="B225" s="257"/>
      <c r="C225" s="97">
        <v>219.00399999999999</v>
      </c>
      <c r="D225" s="63">
        <v>311.25300000000004</v>
      </c>
      <c r="E225" s="63">
        <v>20.813999999999993</v>
      </c>
      <c r="F225" s="63">
        <v>7.3590000000000089</v>
      </c>
      <c r="G225" s="63">
        <v>19.239000000000004</v>
      </c>
      <c r="H225" s="29">
        <v>-5.4960000000000093</v>
      </c>
      <c r="I225" s="260"/>
      <c r="K225" s="274"/>
      <c r="L225" s="124">
        <v>107.29</v>
      </c>
      <c r="M225" s="43">
        <v>0.25981799999999999</v>
      </c>
      <c r="N225" s="43">
        <v>0.225604</v>
      </c>
      <c r="O225" s="43">
        <v>0.21015500000000001</v>
      </c>
      <c r="P225" s="43">
        <v>0.16759399999999999</v>
      </c>
      <c r="Q225" s="43">
        <v>0.16971</v>
      </c>
      <c r="R225" s="43">
        <v>8.2055000000000003E-2</v>
      </c>
      <c r="S225" s="43">
        <v>0.102973</v>
      </c>
      <c r="T225" s="43">
        <v>5.7963000000000001E-2</v>
      </c>
      <c r="U225" s="43">
        <v>6.8339999999999998E-2</v>
      </c>
      <c r="V225" s="43">
        <v>0.247</v>
      </c>
      <c r="W225" s="43">
        <v>0.33647100000000002</v>
      </c>
      <c r="X225" s="43">
        <v>7.9124E-2</v>
      </c>
      <c r="Y225" s="43">
        <v>0.11061799999999999</v>
      </c>
      <c r="Z225" s="43">
        <v>0.26290200000000002</v>
      </c>
      <c r="AA225" s="43">
        <v>0.111133</v>
      </c>
      <c r="AB225" s="47">
        <v>0.11283</v>
      </c>
      <c r="AC225" s="100">
        <v>0.16276812500000004</v>
      </c>
      <c r="AD225" s="118">
        <v>8.4792035279165928E-2</v>
      </c>
      <c r="AE225" s="275"/>
    </row>
    <row r="226" spans="2:31" x14ac:dyDescent="0.25">
      <c r="B226" s="257"/>
      <c r="C226" s="97">
        <v>220.00399999999999</v>
      </c>
      <c r="D226" s="63">
        <v>362.52599999999995</v>
      </c>
      <c r="E226" s="63">
        <v>7.5829999999999984</v>
      </c>
      <c r="F226" s="63">
        <v>-11.510999999999996</v>
      </c>
      <c r="G226" s="63">
        <v>16.670000000000016</v>
      </c>
      <c r="H226" s="29">
        <v>14.064999999999969</v>
      </c>
      <c r="I226" s="260"/>
      <c r="K226" s="274"/>
      <c r="L226" s="124">
        <v>107.792</v>
      </c>
      <c r="M226" s="43">
        <v>0.26120100000000002</v>
      </c>
      <c r="N226" s="43">
        <v>0.234649</v>
      </c>
      <c r="O226" s="43">
        <v>0.208675</v>
      </c>
      <c r="P226" s="43">
        <v>0.177061</v>
      </c>
      <c r="Q226" s="43">
        <v>0.17086499999999999</v>
      </c>
      <c r="R226" s="43">
        <v>9.0578000000000006E-2</v>
      </c>
      <c r="S226" s="43">
        <v>9.5528000000000002E-2</v>
      </c>
      <c r="T226" s="43">
        <v>6.2988000000000002E-2</v>
      </c>
      <c r="U226" s="43">
        <v>6.8329000000000001E-2</v>
      </c>
      <c r="V226" s="43">
        <v>0.242622</v>
      </c>
      <c r="W226" s="43">
        <v>0.32907399999999998</v>
      </c>
      <c r="X226" s="43">
        <v>8.0749000000000001E-2</v>
      </c>
      <c r="Y226" s="43">
        <v>0.109386</v>
      </c>
      <c r="Z226" s="43">
        <v>0.25852199999999997</v>
      </c>
      <c r="AA226" s="43">
        <v>0.113541</v>
      </c>
      <c r="AB226" s="47">
        <v>0.11340500000000001</v>
      </c>
      <c r="AC226" s="100">
        <v>0.16357331250000004</v>
      </c>
      <c r="AD226" s="118">
        <v>8.305427180562408E-2</v>
      </c>
      <c r="AE226" s="275"/>
    </row>
    <row r="227" spans="2:31" x14ac:dyDescent="0.25">
      <c r="B227" s="257"/>
      <c r="C227" s="97">
        <v>221.006</v>
      </c>
      <c r="D227" s="63">
        <v>338.23199999999997</v>
      </c>
      <c r="E227" s="63">
        <v>1.6459999999999866</v>
      </c>
      <c r="F227" s="63">
        <v>-21.260999999999996</v>
      </c>
      <c r="G227" s="63">
        <v>2.3879999999999768</v>
      </c>
      <c r="H227" s="29">
        <v>0.22399999999998954</v>
      </c>
      <c r="I227" s="260"/>
      <c r="K227" s="274"/>
      <c r="L227" s="124">
        <v>108.29</v>
      </c>
      <c r="M227" s="43">
        <v>0.27198800000000001</v>
      </c>
      <c r="N227" s="43">
        <v>0.224165</v>
      </c>
      <c r="O227" s="43">
        <v>0.22580500000000001</v>
      </c>
      <c r="P227" s="43">
        <v>0.17497499999999999</v>
      </c>
      <c r="Q227" s="43">
        <v>0.16961100000000001</v>
      </c>
      <c r="R227" s="43">
        <v>8.6097000000000007E-2</v>
      </c>
      <c r="S227" s="43">
        <v>9.8315E-2</v>
      </c>
      <c r="T227" s="43">
        <v>6.0992999999999999E-2</v>
      </c>
      <c r="U227" s="43">
        <v>6.4176999999999998E-2</v>
      </c>
      <c r="V227" s="43">
        <v>0.23672599999999999</v>
      </c>
      <c r="W227" s="43">
        <v>0.32591900000000001</v>
      </c>
      <c r="X227" s="43">
        <v>8.1106999999999999E-2</v>
      </c>
      <c r="Y227" s="43">
        <v>0.103341</v>
      </c>
      <c r="Z227" s="43">
        <v>0.26362099999999999</v>
      </c>
      <c r="AA227" s="43">
        <v>0.111848</v>
      </c>
      <c r="AB227" s="47">
        <v>0.108889</v>
      </c>
      <c r="AC227" s="100">
        <v>0.1629735625</v>
      </c>
      <c r="AD227" s="118">
        <v>8.4826738945506866E-2</v>
      </c>
      <c r="AE227" s="275"/>
    </row>
    <row r="228" spans="2:31" x14ac:dyDescent="0.25">
      <c r="B228" s="257"/>
      <c r="C228" s="97">
        <v>222.00299999999999</v>
      </c>
      <c r="D228" s="63">
        <v>303.63700000000006</v>
      </c>
      <c r="E228" s="63">
        <v>-10.664999999999992</v>
      </c>
      <c r="F228" s="63">
        <v>12.853999999999985</v>
      </c>
      <c r="G228" s="63">
        <v>29.251000000000005</v>
      </c>
      <c r="H228" s="29">
        <v>2.8220000000000027</v>
      </c>
      <c r="I228" s="260"/>
      <c r="K228" s="274"/>
      <c r="L228" s="124">
        <v>108.791</v>
      </c>
      <c r="M228" s="43">
        <v>0.26112000000000002</v>
      </c>
      <c r="N228" s="43">
        <v>0.22588900000000001</v>
      </c>
      <c r="O228" s="43">
        <v>0.21789500000000001</v>
      </c>
      <c r="P228" s="43">
        <v>0.18549599999999999</v>
      </c>
      <c r="Q228" s="43">
        <v>0.175872</v>
      </c>
      <c r="R228" s="43">
        <v>8.1702999999999998E-2</v>
      </c>
      <c r="S228" s="43">
        <v>0.105314</v>
      </c>
      <c r="T228" s="43">
        <v>6.3263E-2</v>
      </c>
      <c r="U228" s="43">
        <v>6.7680000000000004E-2</v>
      </c>
      <c r="V228" s="43">
        <v>0.23747499999999999</v>
      </c>
      <c r="W228" s="43">
        <v>0.31928099999999998</v>
      </c>
      <c r="X228" s="43">
        <v>8.1655000000000005E-2</v>
      </c>
      <c r="Y228" s="43">
        <v>0.105293</v>
      </c>
      <c r="Z228" s="43">
        <v>0.25200600000000001</v>
      </c>
      <c r="AA228" s="43">
        <v>0.107721</v>
      </c>
      <c r="AB228" s="47">
        <v>0.111891</v>
      </c>
      <c r="AC228" s="100">
        <v>0.162472125</v>
      </c>
      <c r="AD228" s="118">
        <v>8.1543820246437651E-2</v>
      </c>
      <c r="AE228" s="275"/>
    </row>
    <row r="229" spans="2:31" x14ac:dyDescent="0.25">
      <c r="B229" s="257"/>
      <c r="C229" s="97">
        <v>223.006</v>
      </c>
      <c r="D229" s="63">
        <v>344.61699999999996</v>
      </c>
      <c r="E229" s="63">
        <v>0.95099999999999341</v>
      </c>
      <c r="F229" s="63">
        <v>5.4479999999999791</v>
      </c>
      <c r="G229" s="63">
        <v>18.850000000000023</v>
      </c>
      <c r="H229" s="29">
        <v>-9.0910000000000082</v>
      </c>
      <c r="I229" s="260"/>
      <c r="K229" s="274"/>
      <c r="L229" s="124">
        <v>109.292</v>
      </c>
      <c r="M229" s="43">
        <v>0.26811099999999999</v>
      </c>
      <c r="N229" s="43">
        <v>0.21756500000000001</v>
      </c>
      <c r="O229" s="43">
        <v>0.213702</v>
      </c>
      <c r="P229" s="43">
        <v>0.18019099999999999</v>
      </c>
      <c r="Q229" s="43">
        <v>0.17241100000000001</v>
      </c>
      <c r="R229" s="43">
        <v>8.7167999999999995E-2</v>
      </c>
      <c r="S229" s="43">
        <v>0.10624</v>
      </c>
      <c r="T229" s="43">
        <v>6.3200000000000006E-2</v>
      </c>
      <c r="U229" s="43">
        <v>6.6362000000000004E-2</v>
      </c>
      <c r="V229" s="43">
        <v>0.24101800000000001</v>
      </c>
      <c r="W229" s="43">
        <v>0.32836199999999999</v>
      </c>
      <c r="X229" s="43">
        <v>8.5654999999999995E-2</v>
      </c>
      <c r="Y229" s="43">
        <v>0.105784</v>
      </c>
      <c r="Z229" s="43">
        <v>0.25580000000000003</v>
      </c>
      <c r="AA229" s="43">
        <v>0.102065</v>
      </c>
      <c r="AB229" s="47">
        <v>0.107027</v>
      </c>
      <c r="AC229" s="100">
        <v>0.16254131249999998</v>
      </c>
      <c r="AD229" s="118">
        <v>8.3023461870902371E-2</v>
      </c>
      <c r="AE229" s="275"/>
    </row>
    <row r="230" spans="2:31" x14ac:dyDescent="0.25">
      <c r="B230" s="257"/>
      <c r="C230" s="97">
        <v>224.00399999999999</v>
      </c>
      <c r="D230" s="63">
        <v>254.38499999999999</v>
      </c>
      <c r="E230" s="63">
        <v>6.5240000000000009</v>
      </c>
      <c r="F230" s="63">
        <v>38.120000000000005</v>
      </c>
      <c r="G230" s="63">
        <v>-29.593000000000018</v>
      </c>
      <c r="H230" s="29">
        <v>4.0439999999999827</v>
      </c>
      <c r="I230" s="260"/>
      <c r="K230" s="274"/>
      <c r="L230" s="124">
        <v>109.791</v>
      </c>
      <c r="M230" s="43">
        <v>0.27339799999999997</v>
      </c>
      <c r="N230" s="43">
        <v>0.21646199999999999</v>
      </c>
      <c r="O230" s="43">
        <v>0.21787200000000001</v>
      </c>
      <c r="P230" s="43">
        <v>0.17252700000000001</v>
      </c>
      <c r="Q230" s="43">
        <v>0.174513</v>
      </c>
      <c r="R230" s="43">
        <v>8.5131999999999999E-2</v>
      </c>
      <c r="S230" s="43">
        <v>0.10524</v>
      </c>
      <c r="T230" s="43">
        <v>5.7955E-2</v>
      </c>
      <c r="U230" s="43">
        <v>6.7904000000000006E-2</v>
      </c>
      <c r="V230" s="43">
        <v>0.23977799999999999</v>
      </c>
      <c r="W230" s="43">
        <v>0.33406000000000002</v>
      </c>
      <c r="X230" s="43">
        <v>8.8012000000000007E-2</v>
      </c>
      <c r="Y230" s="43">
        <v>0.10956</v>
      </c>
      <c r="Z230" s="43">
        <v>0.25728800000000002</v>
      </c>
      <c r="AA230" s="43">
        <v>0.104362</v>
      </c>
      <c r="AB230" s="47">
        <v>0.1099</v>
      </c>
      <c r="AC230" s="100">
        <v>0.16337268750000003</v>
      </c>
      <c r="AD230" s="118">
        <v>8.4276902994607578E-2</v>
      </c>
      <c r="AE230" s="275"/>
    </row>
    <row r="231" spans="2:31" x14ac:dyDescent="0.25">
      <c r="B231" s="257"/>
      <c r="C231" s="97">
        <v>225.005</v>
      </c>
      <c r="D231" s="63">
        <v>221.87400000000002</v>
      </c>
      <c r="E231" s="63">
        <v>-19.295999999999992</v>
      </c>
      <c r="F231" s="63">
        <v>-14.457999999999998</v>
      </c>
      <c r="G231" s="63">
        <v>-10.994</v>
      </c>
      <c r="H231" s="29">
        <v>3.5980000000000132</v>
      </c>
      <c r="I231" s="260"/>
      <c r="K231" s="274"/>
      <c r="L231" s="124">
        <v>110.291</v>
      </c>
      <c r="M231" s="43">
        <v>0.27153100000000002</v>
      </c>
      <c r="N231" s="43">
        <v>0.21734300000000001</v>
      </c>
      <c r="O231" s="43">
        <v>0.21330299999999999</v>
      </c>
      <c r="P231" s="43">
        <v>0.17607999999999999</v>
      </c>
      <c r="Q231" s="43">
        <v>0.174068</v>
      </c>
      <c r="R231" s="43">
        <v>8.7636000000000006E-2</v>
      </c>
      <c r="S231" s="43">
        <v>0.10272199999999999</v>
      </c>
      <c r="T231" s="43">
        <v>6.6660999999999998E-2</v>
      </c>
      <c r="U231" s="43">
        <v>6.8189E-2</v>
      </c>
      <c r="V231" s="43">
        <v>0.251415</v>
      </c>
      <c r="W231" s="43">
        <v>0.33240999999999998</v>
      </c>
      <c r="X231" s="43">
        <v>8.5128999999999996E-2</v>
      </c>
      <c r="Y231" s="43">
        <v>0.10367899999999999</v>
      </c>
      <c r="Z231" s="43">
        <v>0.26987</v>
      </c>
      <c r="AA231" s="43">
        <v>0.11175</v>
      </c>
      <c r="AB231" s="47">
        <v>0.122692</v>
      </c>
      <c r="AC231" s="100">
        <v>0.16590487499999998</v>
      </c>
      <c r="AD231" s="118">
        <v>8.4370979353389081E-2</v>
      </c>
      <c r="AE231" s="275"/>
    </row>
    <row r="232" spans="2:31" x14ac:dyDescent="0.25">
      <c r="B232" s="257"/>
      <c r="C232" s="97">
        <v>226.005</v>
      </c>
      <c r="D232" s="63">
        <v>317.17499999999995</v>
      </c>
      <c r="E232" s="63">
        <v>16.596000000000004</v>
      </c>
      <c r="F232" s="63">
        <v>12.703000000000003</v>
      </c>
      <c r="G232" s="63">
        <v>13.166999999999973</v>
      </c>
      <c r="H232" s="29">
        <v>-2.3990000000000009</v>
      </c>
      <c r="I232" s="260"/>
      <c r="K232" s="274"/>
      <c r="L232" s="124">
        <v>110.79300000000001</v>
      </c>
      <c r="M232" s="43">
        <v>0.27322999999999997</v>
      </c>
      <c r="N232" s="43">
        <v>0.207452</v>
      </c>
      <c r="O232" s="43">
        <v>0.219165</v>
      </c>
      <c r="P232" s="43">
        <v>0.17394399999999999</v>
      </c>
      <c r="Q232" s="43">
        <v>0.16567899999999999</v>
      </c>
      <c r="R232" s="43">
        <v>8.8976E-2</v>
      </c>
      <c r="S232" s="43">
        <v>9.6282000000000006E-2</v>
      </c>
      <c r="T232" s="43">
        <v>6.1795000000000003E-2</v>
      </c>
      <c r="U232" s="43">
        <v>7.0657999999999999E-2</v>
      </c>
      <c r="V232" s="43">
        <v>0.24290600000000001</v>
      </c>
      <c r="W232" s="43">
        <v>0.32607799999999998</v>
      </c>
      <c r="X232" s="43">
        <v>8.4691000000000002E-2</v>
      </c>
      <c r="Y232" s="43">
        <v>0.104375</v>
      </c>
      <c r="Z232" s="43">
        <v>0.268202</v>
      </c>
      <c r="AA232" s="43">
        <v>0.111801</v>
      </c>
      <c r="AB232" s="47">
        <v>0.117127</v>
      </c>
      <c r="AC232" s="100">
        <v>0.16327256249999997</v>
      </c>
      <c r="AD232" s="118">
        <v>8.3446176109688686E-2</v>
      </c>
      <c r="AE232" s="275"/>
    </row>
    <row r="233" spans="2:31" x14ac:dyDescent="0.25">
      <c r="B233" s="257"/>
      <c r="C233" s="97">
        <v>227.006</v>
      </c>
      <c r="D233" s="63">
        <v>326.53600000000006</v>
      </c>
      <c r="E233" s="63">
        <v>-7.1640000000000157</v>
      </c>
      <c r="F233" s="63">
        <v>-18.917000000000002</v>
      </c>
      <c r="G233" s="63">
        <v>-1.8210000000000264</v>
      </c>
      <c r="H233" s="29">
        <v>0.3709999999999809</v>
      </c>
      <c r="I233" s="260"/>
      <c r="K233" s="274"/>
      <c r="L233" s="124">
        <v>111.291</v>
      </c>
      <c r="M233" s="43">
        <v>0.277501</v>
      </c>
      <c r="N233" s="43">
        <v>0.21671099999999999</v>
      </c>
      <c r="O233" s="43">
        <v>0.224385</v>
      </c>
      <c r="P233" s="43">
        <v>0.17901300000000001</v>
      </c>
      <c r="Q233" s="43">
        <v>0.173261</v>
      </c>
      <c r="R233" s="43">
        <v>7.9075999999999994E-2</v>
      </c>
      <c r="S233" s="43">
        <v>0.11217299999999999</v>
      </c>
      <c r="T233" s="43">
        <v>6.0914999999999997E-2</v>
      </c>
      <c r="U233" s="43">
        <v>7.2369000000000003E-2</v>
      </c>
      <c r="V233" s="43">
        <v>0.23849300000000001</v>
      </c>
      <c r="W233" s="43">
        <v>0.32178000000000001</v>
      </c>
      <c r="X233" s="43">
        <v>8.6532999999999999E-2</v>
      </c>
      <c r="Y233" s="43">
        <v>0.105976</v>
      </c>
      <c r="Z233" s="43">
        <v>0.26217200000000002</v>
      </c>
      <c r="AA233" s="43">
        <v>0.108609</v>
      </c>
      <c r="AB233" s="47">
        <v>0.116261</v>
      </c>
      <c r="AC233" s="100">
        <v>0.16470175000000001</v>
      </c>
      <c r="AD233" s="118">
        <v>8.2997190948047486E-2</v>
      </c>
      <c r="AE233" s="275"/>
    </row>
    <row r="234" spans="2:31" x14ac:dyDescent="0.25">
      <c r="B234" s="257"/>
      <c r="C234" s="97">
        <v>228.00399999999999</v>
      </c>
      <c r="D234" s="63">
        <v>305.48199999999997</v>
      </c>
      <c r="E234" s="63">
        <v>5.4829999999999757</v>
      </c>
      <c r="F234" s="63">
        <v>22</v>
      </c>
      <c r="G234" s="63">
        <v>3.1129999999999995</v>
      </c>
      <c r="H234" s="29">
        <v>4.5929999999999893</v>
      </c>
      <c r="I234" s="260"/>
      <c r="K234" s="274"/>
      <c r="L234" s="124">
        <v>111.792</v>
      </c>
      <c r="M234" s="43">
        <v>0.27399699999999999</v>
      </c>
      <c r="N234" s="43">
        <v>0.206202</v>
      </c>
      <c r="O234" s="43">
        <v>0.22690399999999999</v>
      </c>
      <c r="P234" s="43">
        <v>0.179758</v>
      </c>
      <c r="Q234" s="43">
        <v>0.17782700000000001</v>
      </c>
      <c r="R234" s="43">
        <v>8.4887000000000004E-2</v>
      </c>
      <c r="S234" s="43">
        <v>0.105625</v>
      </c>
      <c r="T234" s="43">
        <v>6.4326999999999995E-2</v>
      </c>
      <c r="U234" s="43">
        <v>6.8974999999999995E-2</v>
      </c>
      <c r="V234" s="43">
        <v>0.24790999999999999</v>
      </c>
      <c r="W234" s="43">
        <v>0.33026800000000001</v>
      </c>
      <c r="X234" s="43">
        <v>8.2304000000000002E-2</v>
      </c>
      <c r="Y234" s="43">
        <v>0.108513</v>
      </c>
      <c r="Z234" s="43">
        <v>0.25686999999999999</v>
      </c>
      <c r="AA234" s="43">
        <v>0.113681</v>
      </c>
      <c r="AB234" s="47">
        <v>0.11434999999999999</v>
      </c>
      <c r="AC234" s="100">
        <v>0.16514987500000003</v>
      </c>
      <c r="AD234" s="118">
        <v>8.3645088614434815E-2</v>
      </c>
      <c r="AE234" s="275"/>
    </row>
    <row r="235" spans="2:31" x14ac:dyDescent="0.25">
      <c r="B235" s="257"/>
      <c r="C235" s="97">
        <v>229.005</v>
      </c>
      <c r="D235" s="63">
        <v>325.98500000000001</v>
      </c>
      <c r="E235" s="63">
        <v>24.877999999999986</v>
      </c>
      <c r="F235" s="63">
        <v>17.942999999999984</v>
      </c>
      <c r="G235" s="63">
        <v>-4.3009999999999877</v>
      </c>
      <c r="H235" s="29">
        <v>15.973000000000013</v>
      </c>
      <c r="I235" s="260"/>
      <c r="K235" s="274"/>
      <c r="L235" s="124">
        <v>112.29</v>
      </c>
      <c r="M235" s="43">
        <v>0.27644099999999999</v>
      </c>
      <c r="N235" s="43">
        <v>0.20641000000000001</v>
      </c>
      <c r="O235" s="43">
        <v>0.21888199999999999</v>
      </c>
      <c r="P235" s="43">
        <v>0.18030399999999999</v>
      </c>
      <c r="Q235" s="43">
        <v>0.176646</v>
      </c>
      <c r="R235" s="43">
        <v>7.7576000000000006E-2</v>
      </c>
      <c r="S235" s="43">
        <v>0.104973</v>
      </c>
      <c r="T235" s="43">
        <v>6.5517000000000006E-2</v>
      </c>
      <c r="U235" s="43">
        <v>6.2908000000000006E-2</v>
      </c>
      <c r="V235" s="43">
        <v>0.24701400000000001</v>
      </c>
      <c r="W235" s="43">
        <v>0.32729599999999998</v>
      </c>
      <c r="X235" s="43">
        <v>8.1976999999999994E-2</v>
      </c>
      <c r="Y235" s="43">
        <v>0.103823</v>
      </c>
      <c r="Z235" s="43">
        <v>0.266372</v>
      </c>
      <c r="AA235" s="43">
        <v>0.119505</v>
      </c>
      <c r="AB235" s="47">
        <v>0.114361</v>
      </c>
      <c r="AC235" s="100">
        <v>0.16437531250000004</v>
      </c>
      <c r="AD235" s="118">
        <v>8.4687153745786489E-2</v>
      </c>
      <c r="AE235" s="275"/>
    </row>
    <row r="236" spans="2:31" x14ac:dyDescent="0.25">
      <c r="B236" s="257"/>
      <c r="C236" s="97">
        <v>230.00299999999999</v>
      </c>
      <c r="D236" s="63">
        <v>284.39299999999997</v>
      </c>
      <c r="E236" s="63">
        <v>-8.6260000000000048</v>
      </c>
      <c r="F236" s="63">
        <v>21.287000000000006</v>
      </c>
      <c r="G236" s="63">
        <v>13.478000000000037</v>
      </c>
      <c r="H236" s="29">
        <v>11.182999999999993</v>
      </c>
      <c r="I236" s="260"/>
      <c r="K236" s="274"/>
      <c r="L236" s="124">
        <v>112.792</v>
      </c>
      <c r="M236" s="43">
        <v>0.27249800000000002</v>
      </c>
      <c r="N236" s="43">
        <v>0.20959800000000001</v>
      </c>
      <c r="O236" s="43">
        <v>0.22037399999999999</v>
      </c>
      <c r="P236" s="43">
        <v>0.186664</v>
      </c>
      <c r="Q236" s="43">
        <v>0.18034800000000001</v>
      </c>
      <c r="R236" s="43">
        <v>8.6192000000000005E-2</v>
      </c>
      <c r="S236" s="43">
        <v>0.10695</v>
      </c>
      <c r="T236" s="43">
        <v>7.0462999999999998E-2</v>
      </c>
      <c r="U236" s="43">
        <v>6.5648999999999999E-2</v>
      </c>
      <c r="V236" s="43">
        <v>0.248696</v>
      </c>
      <c r="W236" s="43">
        <v>0.32674300000000001</v>
      </c>
      <c r="X236" s="43">
        <v>8.6346999999999993E-2</v>
      </c>
      <c r="Y236" s="43">
        <v>0.10839</v>
      </c>
      <c r="Z236" s="43">
        <v>0.26187199999999999</v>
      </c>
      <c r="AA236" s="43">
        <v>0.114437</v>
      </c>
      <c r="AB236" s="47">
        <v>0.119841</v>
      </c>
      <c r="AC236" s="100">
        <v>0.16656637500000002</v>
      </c>
      <c r="AD236" s="118">
        <v>8.254373609820434E-2</v>
      </c>
      <c r="AE236" s="275"/>
    </row>
    <row r="237" spans="2:31" x14ac:dyDescent="0.25">
      <c r="B237" s="257"/>
      <c r="C237" s="97">
        <v>231.00399999999999</v>
      </c>
      <c r="D237" s="63">
        <v>271.43299999999999</v>
      </c>
      <c r="E237" s="63">
        <v>-54.399000000000001</v>
      </c>
      <c r="F237" s="63">
        <v>15.462999999999994</v>
      </c>
      <c r="G237" s="63">
        <v>24.479000000000042</v>
      </c>
      <c r="H237" s="29">
        <v>-3.9930000000000234</v>
      </c>
      <c r="I237" s="260"/>
      <c r="K237" s="274"/>
      <c r="L237" s="124">
        <v>113.292</v>
      </c>
      <c r="M237" s="43">
        <v>0.271063</v>
      </c>
      <c r="N237" s="43">
        <v>0.20462900000000001</v>
      </c>
      <c r="O237" s="43">
        <v>0.22228700000000001</v>
      </c>
      <c r="P237" s="43">
        <v>0.18356900000000001</v>
      </c>
      <c r="Q237" s="43">
        <v>0.18126200000000001</v>
      </c>
      <c r="R237" s="43">
        <v>7.8705999999999998E-2</v>
      </c>
      <c r="S237" s="43">
        <v>0.107768</v>
      </c>
      <c r="T237" s="43">
        <v>7.4321999999999999E-2</v>
      </c>
      <c r="U237" s="43">
        <v>6.5772999999999998E-2</v>
      </c>
      <c r="V237" s="43">
        <v>0.24136299999999999</v>
      </c>
      <c r="W237" s="43">
        <v>0.33755800000000002</v>
      </c>
      <c r="X237" s="43">
        <v>8.4118999999999999E-2</v>
      </c>
      <c r="Y237" s="43">
        <v>0.108639</v>
      </c>
      <c r="Z237" s="43">
        <v>0.26122499999999998</v>
      </c>
      <c r="AA237" s="43">
        <v>0.111027</v>
      </c>
      <c r="AB237" s="47">
        <v>0.118467</v>
      </c>
      <c r="AC237" s="100">
        <v>0.1657360625</v>
      </c>
      <c r="AD237" s="118">
        <v>8.372828606348727E-2</v>
      </c>
      <c r="AE237" s="275"/>
    </row>
    <row r="238" spans="2:31" x14ac:dyDescent="0.25">
      <c r="B238" s="257"/>
      <c r="C238" s="97">
        <v>232.00399999999999</v>
      </c>
      <c r="D238" s="63">
        <v>278.64299999999997</v>
      </c>
      <c r="E238" s="63">
        <v>16.195999999999998</v>
      </c>
      <c r="F238" s="63">
        <v>-6.6980000000000075</v>
      </c>
      <c r="G238" s="63">
        <v>17.79200000000003</v>
      </c>
      <c r="H238" s="29">
        <v>0.87899999999999068</v>
      </c>
      <c r="I238" s="260"/>
      <c r="K238" s="274"/>
      <c r="L238" s="124">
        <v>113.791</v>
      </c>
      <c r="M238" s="43">
        <v>0.26666499999999999</v>
      </c>
      <c r="N238" s="43">
        <v>0.21465899999999999</v>
      </c>
      <c r="O238" s="43">
        <v>0.22670699999999999</v>
      </c>
      <c r="P238" s="43">
        <v>0.18765999999999999</v>
      </c>
      <c r="Q238" s="43">
        <v>0.17741599999999999</v>
      </c>
      <c r="R238" s="43">
        <v>7.9380000000000006E-2</v>
      </c>
      <c r="S238" s="43">
        <v>0.10525900000000001</v>
      </c>
      <c r="T238" s="43">
        <v>6.2619999999999995E-2</v>
      </c>
      <c r="U238" s="43">
        <v>6.7142999999999994E-2</v>
      </c>
      <c r="V238" s="43">
        <v>0.242731</v>
      </c>
      <c r="W238" s="43">
        <v>0.32927499999999998</v>
      </c>
      <c r="X238" s="43">
        <v>8.7228E-2</v>
      </c>
      <c r="Y238" s="43">
        <v>0.108914</v>
      </c>
      <c r="Z238" s="43">
        <v>0.26958700000000002</v>
      </c>
      <c r="AA238" s="43">
        <v>0.114617</v>
      </c>
      <c r="AB238" s="47">
        <v>0.11451799999999999</v>
      </c>
      <c r="AC238" s="100">
        <v>0.16589868749999997</v>
      </c>
      <c r="AD238" s="118">
        <v>8.424943444377439E-2</v>
      </c>
      <c r="AE238" s="275"/>
    </row>
    <row r="239" spans="2:31" x14ac:dyDescent="0.25">
      <c r="B239" s="257"/>
      <c r="C239" s="97">
        <v>233.006</v>
      </c>
      <c r="D239" s="63">
        <v>280.88899999999995</v>
      </c>
      <c r="E239" s="63">
        <v>29.960000000000008</v>
      </c>
      <c r="F239" s="63">
        <v>-0.68700000000001182</v>
      </c>
      <c r="G239" s="63">
        <v>3.2950000000000159</v>
      </c>
      <c r="H239" s="29">
        <v>-12.917000000000002</v>
      </c>
      <c r="I239" s="260"/>
      <c r="K239" s="274"/>
      <c r="L239" s="124">
        <v>114.292</v>
      </c>
      <c r="M239" s="43">
        <v>0.27992099999999998</v>
      </c>
      <c r="N239" s="43">
        <v>0.21084800000000001</v>
      </c>
      <c r="O239" s="43">
        <v>0.21965599999999999</v>
      </c>
      <c r="P239" s="43">
        <v>0.180614</v>
      </c>
      <c r="Q239" s="43">
        <v>0.178314</v>
      </c>
      <c r="R239" s="43">
        <v>8.5773000000000002E-2</v>
      </c>
      <c r="S239" s="43">
        <v>0.108793</v>
      </c>
      <c r="T239" s="43">
        <v>6.7641000000000007E-2</v>
      </c>
      <c r="U239" s="43">
        <v>7.0510000000000003E-2</v>
      </c>
      <c r="V239" s="43">
        <v>0.24462900000000001</v>
      </c>
      <c r="W239" s="43">
        <v>0.33461600000000002</v>
      </c>
      <c r="X239" s="43">
        <v>8.5578000000000001E-2</v>
      </c>
      <c r="Y239" s="43">
        <v>0.110442</v>
      </c>
      <c r="Z239" s="43">
        <v>0.26400899999999999</v>
      </c>
      <c r="AA239" s="43">
        <v>0.106463</v>
      </c>
      <c r="AB239" s="47">
        <v>0.11079</v>
      </c>
      <c r="AC239" s="100">
        <v>0.16616231250000005</v>
      </c>
      <c r="AD239" s="118">
        <v>8.4499214276992821E-2</v>
      </c>
      <c r="AE239" s="275"/>
    </row>
    <row r="240" spans="2:31" x14ac:dyDescent="0.25">
      <c r="B240" s="257"/>
      <c r="C240" s="97">
        <v>234.00399999999999</v>
      </c>
      <c r="D240" s="63">
        <v>320.71399999999994</v>
      </c>
      <c r="E240" s="63">
        <v>4.6539999999999964</v>
      </c>
      <c r="F240" s="63">
        <v>3.6299999999999955</v>
      </c>
      <c r="G240" s="63">
        <v>12.11699999999999</v>
      </c>
      <c r="H240" s="29">
        <v>6.6520000000000152</v>
      </c>
      <c r="I240" s="260"/>
      <c r="K240" s="274"/>
      <c r="L240" s="124">
        <v>114.79300000000001</v>
      </c>
      <c r="M240" s="43">
        <v>0.27088099999999998</v>
      </c>
      <c r="N240" s="43">
        <v>0.207728</v>
      </c>
      <c r="O240" s="43">
        <v>0.22997300000000001</v>
      </c>
      <c r="P240" s="43">
        <v>0.186723</v>
      </c>
      <c r="Q240" s="43">
        <v>0.17546400000000001</v>
      </c>
      <c r="R240" s="43">
        <v>8.0638000000000001E-2</v>
      </c>
      <c r="S240" s="43">
        <v>0.103945</v>
      </c>
      <c r="T240" s="43">
        <v>6.6808999999999993E-2</v>
      </c>
      <c r="U240" s="43">
        <v>6.4075999999999994E-2</v>
      </c>
      <c r="V240" s="43">
        <v>0.24165700000000001</v>
      </c>
      <c r="W240" s="43">
        <v>0.33777099999999999</v>
      </c>
      <c r="X240" s="43">
        <v>8.2265000000000005E-2</v>
      </c>
      <c r="Y240" s="43">
        <v>0.109502</v>
      </c>
      <c r="Z240" s="43">
        <v>0.26743899999999998</v>
      </c>
      <c r="AA240" s="43">
        <v>0.118521</v>
      </c>
      <c r="AB240" s="47">
        <v>0.114369</v>
      </c>
      <c r="AC240" s="100">
        <v>0.16611006249999996</v>
      </c>
      <c r="AD240" s="118">
        <v>8.5385471069707453E-2</v>
      </c>
      <c r="AE240" s="275"/>
    </row>
    <row r="241" spans="2:31" x14ac:dyDescent="0.25">
      <c r="B241" s="257"/>
      <c r="C241" s="97">
        <v>235.005</v>
      </c>
      <c r="D241" s="63">
        <v>294.55799999999999</v>
      </c>
      <c r="E241" s="63">
        <v>-26.289999999999992</v>
      </c>
      <c r="F241" s="63">
        <v>11.963999999999999</v>
      </c>
      <c r="G241" s="63">
        <v>26.396999999999991</v>
      </c>
      <c r="H241" s="29">
        <v>6.1760000000000161</v>
      </c>
      <c r="I241" s="260"/>
      <c r="K241" s="274"/>
      <c r="L241" s="124">
        <v>115.291</v>
      </c>
      <c r="M241" s="43">
        <v>0.27055099999999999</v>
      </c>
      <c r="N241" s="43">
        <v>0.20813699999999999</v>
      </c>
      <c r="O241" s="43">
        <v>0.22777700000000001</v>
      </c>
      <c r="P241" s="43">
        <v>0.18031</v>
      </c>
      <c r="Q241" s="43">
        <v>0.17394000000000001</v>
      </c>
      <c r="R241" s="43">
        <v>7.8311000000000006E-2</v>
      </c>
      <c r="S241" s="43">
        <v>0.10660600000000001</v>
      </c>
      <c r="T241" s="43">
        <v>6.3183000000000003E-2</v>
      </c>
      <c r="U241" s="43">
        <v>6.9889999999999994E-2</v>
      </c>
      <c r="V241" s="43">
        <v>0.24978800000000001</v>
      </c>
      <c r="W241" s="43">
        <v>0.33779500000000001</v>
      </c>
      <c r="X241" s="43">
        <v>8.541E-2</v>
      </c>
      <c r="Y241" s="43">
        <v>0.11038000000000001</v>
      </c>
      <c r="Z241" s="43">
        <v>0.26614900000000002</v>
      </c>
      <c r="AA241" s="43">
        <v>0.11727899999999999</v>
      </c>
      <c r="AB241" s="47">
        <v>0.114206</v>
      </c>
      <c r="AC241" s="100">
        <v>0.16623200000000002</v>
      </c>
      <c r="AD241" s="118">
        <v>8.5254024385167076E-2</v>
      </c>
      <c r="AE241" s="275"/>
    </row>
    <row r="242" spans="2:31" x14ac:dyDescent="0.25">
      <c r="B242" s="257"/>
      <c r="C242" s="97">
        <v>236.005</v>
      </c>
      <c r="D242" s="63">
        <v>362.21300000000008</v>
      </c>
      <c r="E242" s="63">
        <v>9.8569999999999993</v>
      </c>
      <c r="F242" s="63">
        <v>0.28199999999998226</v>
      </c>
      <c r="G242" s="63">
        <v>-4.3379999999999939</v>
      </c>
      <c r="H242" s="29">
        <v>-20.467000000000013</v>
      </c>
      <c r="I242" s="260"/>
      <c r="K242" s="274"/>
      <c r="L242" s="124">
        <v>115.79300000000001</v>
      </c>
      <c r="M242" s="43">
        <v>0.27440300000000001</v>
      </c>
      <c r="N242" s="43">
        <v>0.21135300000000001</v>
      </c>
      <c r="O242" s="43">
        <v>0.21765300000000001</v>
      </c>
      <c r="P242" s="43">
        <v>0.184752</v>
      </c>
      <c r="Q242" s="43">
        <v>0.175562</v>
      </c>
      <c r="R242" s="43">
        <v>7.9575999999999994E-2</v>
      </c>
      <c r="S242" s="43">
        <v>0.107997</v>
      </c>
      <c r="T242" s="43">
        <v>6.7047999999999996E-2</v>
      </c>
      <c r="U242" s="43">
        <v>6.6860000000000003E-2</v>
      </c>
      <c r="V242" s="43">
        <v>0.25709500000000002</v>
      </c>
      <c r="W242" s="43">
        <v>0.337115</v>
      </c>
      <c r="X242" s="43">
        <v>8.6091000000000001E-2</v>
      </c>
      <c r="Y242" s="43">
        <v>0.114152</v>
      </c>
      <c r="Z242" s="43">
        <v>0.26662799999999998</v>
      </c>
      <c r="AA242" s="43">
        <v>0.115037</v>
      </c>
      <c r="AB242" s="47">
        <v>0.12520400000000001</v>
      </c>
      <c r="AC242" s="100">
        <v>0.16790787499999998</v>
      </c>
      <c r="AD242" s="118">
        <v>8.4991961061326282E-2</v>
      </c>
      <c r="AE242" s="275"/>
    </row>
    <row r="243" spans="2:31" x14ac:dyDescent="0.25">
      <c r="B243" s="257"/>
      <c r="C243" s="97">
        <v>237.006</v>
      </c>
      <c r="D243" s="63">
        <v>285.23099999999999</v>
      </c>
      <c r="E243" s="63">
        <v>6.2330000000000041</v>
      </c>
      <c r="F243" s="63">
        <v>8.1189999999999998</v>
      </c>
      <c r="G243" s="63">
        <v>7.7239999999999611</v>
      </c>
      <c r="H243" s="29">
        <v>-5.0960000000000036</v>
      </c>
      <c r="I243" s="260"/>
      <c r="K243" s="274"/>
      <c r="L243" s="124">
        <v>116.29</v>
      </c>
      <c r="M243" s="43">
        <v>0.280088</v>
      </c>
      <c r="N243" s="43">
        <v>0.214306</v>
      </c>
      <c r="O243" s="43">
        <v>0.23180999999999999</v>
      </c>
      <c r="P243" s="43">
        <v>0.18637500000000001</v>
      </c>
      <c r="Q243" s="43">
        <v>0.17949599999999999</v>
      </c>
      <c r="R243" s="43">
        <v>8.7299000000000002E-2</v>
      </c>
      <c r="S243" s="43">
        <v>0.10711</v>
      </c>
      <c r="T243" s="43">
        <v>6.4072000000000004E-2</v>
      </c>
      <c r="U243" s="43">
        <v>6.6918000000000005E-2</v>
      </c>
      <c r="V243" s="43">
        <v>0.25398100000000001</v>
      </c>
      <c r="W243" s="43">
        <v>0.33585900000000002</v>
      </c>
      <c r="X243" s="43">
        <v>8.5875999999999994E-2</v>
      </c>
      <c r="Y243" s="43">
        <v>0.108791</v>
      </c>
      <c r="Z243" s="43">
        <v>0.25833200000000001</v>
      </c>
      <c r="AA243" s="43">
        <v>0.103037</v>
      </c>
      <c r="AB243" s="47">
        <v>0.120698</v>
      </c>
      <c r="AC243" s="100">
        <v>0.16775300000000001</v>
      </c>
      <c r="AD243" s="118">
        <v>8.5993922840318537E-2</v>
      </c>
      <c r="AE243" s="275"/>
    </row>
    <row r="244" spans="2:31" x14ac:dyDescent="0.25">
      <c r="B244" s="257"/>
      <c r="C244" s="97">
        <v>238.00399999999999</v>
      </c>
      <c r="D244" s="63">
        <v>281.22399999999999</v>
      </c>
      <c r="E244" s="63">
        <v>0.83199999999999363</v>
      </c>
      <c r="F244" s="63">
        <v>2.8439999999999941</v>
      </c>
      <c r="G244" s="63">
        <v>-27.454999999999984</v>
      </c>
      <c r="H244" s="29">
        <v>-12.804000000000002</v>
      </c>
      <c r="I244" s="260"/>
      <c r="K244" s="274"/>
      <c r="L244" s="124">
        <v>116.792</v>
      </c>
      <c r="M244" s="43">
        <v>0.27621800000000002</v>
      </c>
      <c r="N244" s="43">
        <v>0.21193899999999999</v>
      </c>
      <c r="O244" s="43">
        <v>0.22973299999999999</v>
      </c>
      <c r="P244" s="43">
        <v>0.18257599999999999</v>
      </c>
      <c r="Q244" s="43">
        <v>0.18086199999999999</v>
      </c>
      <c r="R244" s="43">
        <v>8.3180000000000004E-2</v>
      </c>
      <c r="S244" s="43">
        <v>0.106196</v>
      </c>
      <c r="T244" s="43">
        <v>6.6472000000000003E-2</v>
      </c>
      <c r="U244" s="43">
        <v>6.3296000000000005E-2</v>
      </c>
      <c r="V244" s="43">
        <v>0.24302399999999999</v>
      </c>
      <c r="W244" s="43">
        <v>0.33232699999999998</v>
      </c>
      <c r="X244" s="43">
        <v>8.4075999999999998E-2</v>
      </c>
      <c r="Y244" s="43">
        <v>0.10402500000000001</v>
      </c>
      <c r="Z244" s="43">
        <v>0.26162299999999999</v>
      </c>
      <c r="AA244" s="43">
        <v>0.111552</v>
      </c>
      <c r="AB244" s="47">
        <v>0.11910800000000001</v>
      </c>
      <c r="AC244" s="100">
        <v>0.16601293750000004</v>
      </c>
      <c r="AD244" s="118">
        <v>8.4916646304846993E-2</v>
      </c>
      <c r="AE244" s="275"/>
    </row>
    <row r="245" spans="2:31" x14ac:dyDescent="0.25">
      <c r="B245" s="257"/>
      <c r="C245" s="97">
        <v>239.005</v>
      </c>
      <c r="D245" s="63">
        <v>270.46199999999999</v>
      </c>
      <c r="E245" s="63">
        <v>8.8870000000000005</v>
      </c>
      <c r="F245" s="63">
        <v>1.9010000000000105</v>
      </c>
      <c r="G245" s="63">
        <v>-26.437000000000012</v>
      </c>
      <c r="H245" s="29">
        <v>-3.1409999999999911</v>
      </c>
      <c r="I245" s="260"/>
      <c r="K245" s="274"/>
      <c r="L245" s="124">
        <v>117.29</v>
      </c>
      <c r="M245" s="43">
        <v>0.284302</v>
      </c>
      <c r="N245" s="43">
        <v>0.21837200000000001</v>
      </c>
      <c r="O245" s="43">
        <v>0.23255300000000001</v>
      </c>
      <c r="P245" s="43">
        <v>0.191748</v>
      </c>
      <c r="Q245" s="43">
        <v>0.18124899999999999</v>
      </c>
      <c r="R245" s="43">
        <v>8.5819000000000006E-2</v>
      </c>
      <c r="S245" s="43">
        <v>0.11403199999999999</v>
      </c>
      <c r="T245" s="43">
        <v>5.5453000000000002E-2</v>
      </c>
      <c r="U245" s="43">
        <v>6.6039E-2</v>
      </c>
      <c r="V245" s="43">
        <v>0.25726500000000002</v>
      </c>
      <c r="W245" s="43">
        <v>0.33916299999999999</v>
      </c>
      <c r="X245" s="43">
        <v>8.8111999999999996E-2</v>
      </c>
      <c r="Y245" s="43">
        <v>0.10921699999999999</v>
      </c>
      <c r="Z245" s="43">
        <v>0.27657399999999999</v>
      </c>
      <c r="AA245" s="43">
        <v>0.11254400000000001</v>
      </c>
      <c r="AB245" s="47">
        <v>0.114652</v>
      </c>
      <c r="AC245" s="100">
        <v>0.17044337500000004</v>
      </c>
      <c r="AD245" s="118">
        <v>8.8850412513673691E-2</v>
      </c>
      <c r="AE245" s="275"/>
    </row>
    <row r="246" spans="2:31" x14ac:dyDescent="0.25">
      <c r="B246" s="257"/>
      <c r="C246" s="97">
        <v>240.00299999999999</v>
      </c>
      <c r="D246" s="63">
        <v>300.53300000000002</v>
      </c>
      <c r="E246" s="63">
        <v>-3.414999999999992</v>
      </c>
      <c r="F246" s="63">
        <v>12.062999999999988</v>
      </c>
      <c r="G246" s="63">
        <v>24.699999999999989</v>
      </c>
      <c r="H246" s="29">
        <v>15.072999999999979</v>
      </c>
      <c r="I246" s="260"/>
      <c r="K246" s="274"/>
      <c r="L246" s="124">
        <v>117.791</v>
      </c>
      <c r="M246" s="43">
        <v>0.26614900000000002</v>
      </c>
      <c r="N246" s="43">
        <v>0.217975</v>
      </c>
      <c r="O246" s="43">
        <v>0.21394199999999999</v>
      </c>
      <c r="P246" s="43">
        <v>0.18746699999999999</v>
      </c>
      <c r="Q246" s="43">
        <v>0.18484600000000001</v>
      </c>
      <c r="R246" s="43">
        <v>8.8752999999999999E-2</v>
      </c>
      <c r="S246" s="43">
        <v>0.107738</v>
      </c>
      <c r="T246" s="43">
        <v>6.4013E-2</v>
      </c>
      <c r="U246" s="43">
        <v>6.9588999999999998E-2</v>
      </c>
      <c r="V246" s="43">
        <v>0.24721599999999999</v>
      </c>
      <c r="W246" s="43">
        <v>0.33688099999999999</v>
      </c>
      <c r="X246" s="43">
        <v>8.2403000000000004E-2</v>
      </c>
      <c r="Y246" s="43">
        <v>0.112411</v>
      </c>
      <c r="Z246" s="43">
        <v>0.27106200000000003</v>
      </c>
      <c r="AA246" s="43">
        <v>0.122917</v>
      </c>
      <c r="AB246" s="47">
        <v>0.11716500000000001</v>
      </c>
      <c r="AC246" s="100">
        <v>0.16815793749999999</v>
      </c>
      <c r="AD246" s="118">
        <v>8.3970139031657218E-2</v>
      </c>
      <c r="AE246" s="275"/>
    </row>
    <row r="247" spans="2:31" x14ac:dyDescent="0.25">
      <c r="B247" s="257"/>
      <c r="C247" s="97">
        <v>241.00399999999999</v>
      </c>
      <c r="D247" s="63">
        <v>316.32399999999996</v>
      </c>
      <c r="E247" s="63">
        <v>16.396999999999991</v>
      </c>
      <c r="F247" s="63">
        <v>8.896000000000015</v>
      </c>
      <c r="G247" s="63">
        <v>-4.2779999999999632</v>
      </c>
      <c r="H247" s="29">
        <v>6.7870000000000346</v>
      </c>
      <c r="I247" s="260"/>
      <c r="K247" s="274"/>
      <c r="L247" s="124">
        <v>118.292</v>
      </c>
      <c r="M247" s="43">
        <v>0.27446100000000001</v>
      </c>
      <c r="N247" s="43">
        <v>0.218172</v>
      </c>
      <c r="O247" s="43">
        <v>0.22301399999999999</v>
      </c>
      <c r="P247" s="43">
        <v>0.187472</v>
      </c>
      <c r="Q247" s="43">
        <v>0.17969299999999999</v>
      </c>
      <c r="R247" s="43">
        <v>8.7176000000000003E-2</v>
      </c>
      <c r="S247" s="43">
        <v>9.8180000000000003E-2</v>
      </c>
      <c r="T247" s="43">
        <v>6.6062999999999997E-2</v>
      </c>
      <c r="U247" s="43">
        <v>7.2383000000000003E-2</v>
      </c>
      <c r="V247" s="43">
        <v>0.248362</v>
      </c>
      <c r="W247" s="43">
        <v>0.34075699999999998</v>
      </c>
      <c r="X247" s="43">
        <v>8.6488999999999996E-2</v>
      </c>
      <c r="Y247" s="43">
        <v>0.108597</v>
      </c>
      <c r="Z247" s="43">
        <v>0.27205099999999999</v>
      </c>
      <c r="AA247" s="43">
        <v>0.112687</v>
      </c>
      <c r="AB247" s="47">
        <v>0.111452</v>
      </c>
      <c r="AC247" s="100">
        <v>0.16793806249999998</v>
      </c>
      <c r="AD247" s="118">
        <v>8.6369075671383522E-2</v>
      </c>
      <c r="AE247" s="275"/>
    </row>
    <row r="248" spans="2:31" x14ac:dyDescent="0.25">
      <c r="B248" s="257"/>
      <c r="C248" s="97">
        <v>242.00399999999999</v>
      </c>
      <c r="D248" s="63">
        <v>344.33699999999993</v>
      </c>
      <c r="E248" s="63">
        <v>22.249000000000024</v>
      </c>
      <c r="F248" s="63">
        <v>19.989000000000004</v>
      </c>
      <c r="G248" s="63">
        <v>8.1970000000000027</v>
      </c>
      <c r="H248" s="29">
        <v>13.192000000000036</v>
      </c>
      <c r="I248" s="260"/>
      <c r="K248" s="274"/>
      <c r="L248" s="124">
        <v>118.791</v>
      </c>
      <c r="M248" s="43">
        <v>0.28220800000000001</v>
      </c>
      <c r="N248" s="43">
        <v>0.215498</v>
      </c>
      <c r="O248" s="43">
        <v>0.23130300000000001</v>
      </c>
      <c r="P248" s="43">
        <v>0.19022700000000001</v>
      </c>
      <c r="Q248" s="43">
        <v>0.17833399999999999</v>
      </c>
      <c r="R248" s="43">
        <v>8.8332999999999995E-2</v>
      </c>
      <c r="S248" s="43">
        <v>9.9226999999999996E-2</v>
      </c>
      <c r="T248" s="43">
        <v>6.3631999999999994E-2</v>
      </c>
      <c r="U248" s="43">
        <v>6.8920999999999996E-2</v>
      </c>
      <c r="V248" s="43">
        <v>0.25042599999999998</v>
      </c>
      <c r="W248" s="43">
        <v>0.34014499999999998</v>
      </c>
      <c r="X248" s="43">
        <v>9.1843999999999995E-2</v>
      </c>
      <c r="Y248" s="43">
        <v>0.109122</v>
      </c>
      <c r="Z248" s="43">
        <v>0.26409199999999999</v>
      </c>
      <c r="AA248" s="43">
        <v>0.117815</v>
      </c>
      <c r="AB248" s="47">
        <v>0.113633</v>
      </c>
      <c r="AC248" s="100">
        <v>0.16904750000000002</v>
      </c>
      <c r="AD248" s="118">
        <v>8.644005061081346E-2</v>
      </c>
      <c r="AE248" s="275"/>
    </row>
    <row r="249" spans="2:31" x14ac:dyDescent="0.25">
      <c r="B249" s="257"/>
      <c r="C249" s="97">
        <v>243.006</v>
      </c>
      <c r="D249" s="63">
        <v>332.93599999999998</v>
      </c>
      <c r="E249" s="63">
        <v>-26.336999999999989</v>
      </c>
      <c r="F249" s="63">
        <v>3.8019999999999925</v>
      </c>
      <c r="G249" s="63">
        <v>13.007000000000005</v>
      </c>
      <c r="H249" s="29">
        <v>6.0180000000000007</v>
      </c>
      <c r="I249" s="260"/>
      <c r="K249" s="274"/>
      <c r="L249" s="124">
        <v>119.291</v>
      </c>
      <c r="M249" s="43">
        <v>0.28169499999999997</v>
      </c>
      <c r="N249" s="43">
        <v>0.22065499999999999</v>
      </c>
      <c r="O249" s="43">
        <v>0.243011</v>
      </c>
      <c r="P249" s="43">
        <v>0.192056</v>
      </c>
      <c r="Q249" s="43">
        <v>0.17657100000000001</v>
      </c>
      <c r="R249" s="43">
        <v>8.6923E-2</v>
      </c>
      <c r="S249" s="43">
        <v>0.104201</v>
      </c>
      <c r="T249" s="43">
        <v>6.8479999999999999E-2</v>
      </c>
      <c r="U249" s="43">
        <v>7.0338999999999999E-2</v>
      </c>
      <c r="V249" s="43">
        <v>0.25697799999999998</v>
      </c>
      <c r="W249" s="43">
        <v>0.33782400000000001</v>
      </c>
      <c r="X249" s="43">
        <v>8.6406999999999998E-2</v>
      </c>
      <c r="Y249" s="43">
        <v>0.11228200000000001</v>
      </c>
      <c r="Z249" s="43">
        <v>0.26592300000000002</v>
      </c>
      <c r="AA249" s="43">
        <v>0.11586399999999999</v>
      </c>
      <c r="AB249" s="47">
        <v>0.120828</v>
      </c>
      <c r="AC249" s="100">
        <v>0.1712523125</v>
      </c>
      <c r="AD249" s="118">
        <v>8.677396731564041E-2</v>
      </c>
      <c r="AE249" s="275"/>
    </row>
    <row r="250" spans="2:31" x14ac:dyDescent="0.25">
      <c r="B250" s="257"/>
      <c r="C250" s="97">
        <v>244.00299999999999</v>
      </c>
      <c r="D250" s="63">
        <v>267.12400000000002</v>
      </c>
      <c r="E250" s="63">
        <v>33.522999999999996</v>
      </c>
      <c r="F250" s="63">
        <v>13.468999999999994</v>
      </c>
      <c r="G250" s="63">
        <v>-9.5840000000000032</v>
      </c>
      <c r="H250" s="29">
        <v>9.8810000000000002</v>
      </c>
      <c r="I250" s="260"/>
      <c r="K250" s="274"/>
      <c r="L250" s="124">
        <v>119.79300000000001</v>
      </c>
      <c r="M250" s="43">
        <v>0.28187699999999999</v>
      </c>
      <c r="N250" s="43">
        <v>0.221751</v>
      </c>
      <c r="O250" s="43">
        <v>0.23236899999999999</v>
      </c>
      <c r="P250" s="43">
        <v>0.19692699999999999</v>
      </c>
      <c r="Q250" s="43">
        <v>0.186142</v>
      </c>
      <c r="R250" s="43">
        <v>9.2798000000000005E-2</v>
      </c>
      <c r="S250" s="43">
        <v>0.10392899999999999</v>
      </c>
      <c r="T250" s="43">
        <v>5.9219000000000001E-2</v>
      </c>
      <c r="U250" s="43">
        <v>6.9054000000000004E-2</v>
      </c>
      <c r="V250" s="43">
        <v>0.26323600000000003</v>
      </c>
      <c r="W250" s="43">
        <v>0.349416</v>
      </c>
      <c r="X250" s="43">
        <v>8.5013000000000005E-2</v>
      </c>
      <c r="Y250" s="43">
        <v>0.10972899999999999</v>
      </c>
      <c r="Z250" s="43">
        <v>0.25987300000000002</v>
      </c>
      <c r="AA250" s="43">
        <v>0.117476</v>
      </c>
      <c r="AB250" s="47">
        <v>0.120363</v>
      </c>
      <c r="AC250" s="100">
        <v>0.17182324999999998</v>
      </c>
      <c r="AD250" s="118">
        <v>8.8635285108132914E-2</v>
      </c>
      <c r="AE250" s="275"/>
    </row>
    <row r="251" spans="2:31" x14ac:dyDescent="0.25">
      <c r="B251" s="257"/>
      <c r="C251" s="97">
        <v>245.005</v>
      </c>
      <c r="D251" s="63">
        <v>292.66999999999996</v>
      </c>
      <c r="E251" s="63">
        <v>10.998999999999995</v>
      </c>
      <c r="F251" s="63">
        <v>30.229000000000013</v>
      </c>
      <c r="G251" s="63">
        <v>-3.2490000000000236</v>
      </c>
      <c r="H251" s="29">
        <v>12.787000000000006</v>
      </c>
      <c r="I251" s="260"/>
      <c r="K251" s="274"/>
      <c r="L251" s="124">
        <v>120.291</v>
      </c>
      <c r="M251" s="43">
        <v>0.28465299999999999</v>
      </c>
      <c r="N251" s="43">
        <v>0.224409</v>
      </c>
      <c r="O251" s="43">
        <v>0.232014</v>
      </c>
      <c r="P251" s="43">
        <v>0.19417000000000001</v>
      </c>
      <c r="Q251" s="43">
        <v>0.18335199999999999</v>
      </c>
      <c r="R251" s="43">
        <v>8.7885000000000005E-2</v>
      </c>
      <c r="S251" s="43">
        <v>0.104245</v>
      </c>
      <c r="T251" s="43">
        <v>6.4319000000000001E-2</v>
      </c>
      <c r="U251" s="43">
        <v>7.0498000000000005E-2</v>
      </c>
      <c r="V251" s="43">
        <v>0.25553500000000001</v>
      </c>
      <c r="W251" s="43">
        <v>0.35108800000000001</v>
      </c>
      <c r="X251" s="43">
        <v>8.8025999999999993E-2</v>
      </c>
      <c r="Y251" s="43">
        <v>0.109426</v>
      </c>
      <c r="Z251" s="43">
        <v>0.26375999999999999</v>
      </c>
      <c r="AA251" s="43">
        <v>0.112748</v>
      </c>
      <c r="AB251" s="47">
        <v>0.119034</v>
      </c>
      <c r="AC251" s="100">
        <v>0.17157262500000001</v>
      </c>
      <c r="AD251" s="118">
        <v>8.8684573516010487E-2</v>
      </c>
      <c r="AE251" s="275"/>
    </row>
    <row r="252" spans="2:31" x14ac:dyDescent="0.25">
      <c r="B252" s="257"/>
      <c r="C252" s="97">
        <v>246.005</v>
      </c>
      <c r="D252" s="63">
        <v>282.16399999999999</v>
      </c>
      <c r="E252" s="63">
        <v>3.0529999999999973</v>
      </c>
      <c r="F252" s="63">
        <v>-12.234000000000009</v>
      </c>
      <c r="G252" s="63">
        <v>-12.512999999999977</v>
      </c>
      <c r="H252" s="29">
        <v>-5.3819999999999766</v>
      </c>
      <c r="I252" s="260"/>
      <c r="K252" s="274"/>
      <c r="L252" s="124">
        <v>120.792</v>
      </c>
      <c r="M252" s="43">
        <v>0.27722999999999998</v>
      </c>
      <c r="N252" s="43">
        <v>0.22325400000000001</v>
      </c>
      <c r="O252" s="43">
        <v>0.23657300000000001</v>
      </c>
      <c r="P252" s="43">
        <v>0.181867</v>
      </c>
      <c r="Q252" s="43">
        <v>0.18415300000000001</v>
      </c>
      <c r="R252" s="43">
        <v>8.1190999999999999E-2</v>
      </c>
      <c r="S252" s="43">
        <v>0.100769</v>
      </c>
      <c r="T252" s="43">
        <v>6.2086000000000002E-2</v>
      </c>
      <c r="U252" s="43">
        <v>6.9499000000000005E-2</v>
      </c>
      <c r="V252" s="43">
        <v>0.247894</v>
      </c>
      <c r="W252" s="43">
        <v>0.34846100000000002</v>
      </c>
      <c r="X252" s="43">
        <v>8.8960999999999998E-2</v>
      </c>
      <c r="Y252" s="43">
        <v>0.11458400000000001</v>
      </c>
      <c r="Z252" s="43">
        <v>0.26706600000000003</v>
      </c>
      <c r="AA252" s="43">
        <v>0.113908</v>
      </c>
      <c r="AB252" s="47">
        <v>0.11139499999999999</v>
      </c>
      <c r="AC252" s="100">
        <v>0.1693056875</v>
      </c>
      <c r="AD252" s="118">
        <v>8.8348635584045696E-2</v>
      </c>
      <c r="AE252" s="275"/>
    </row>
    <row r="253" spans="2:31" x14ac:dyDescent="0.25">
      <c r="B253" s="257"/>
      <c r="C253" s="97">
        <v>247.006</v>
      </c>
      <c r="D253" s="63">
        <v>343.26700000000005</v>
      </c>
      <c r="E253" s="63">
        <v>-7.9179999999999779</v>
      </c>
      <c r="F253" s="63">
        <v>-0.21399999999999864</v>
      </c>
      <c r="G253" s="63">
        <v>6.6409999999999911</v>
      </c>
      <c r="H253" s="29">
        <v>-11.728000000000009</v>
      </c>
      <c r="I253" s="260"/>
      <c r="K253" s="274"/>
      <c r="L253" s="124">
        <v>121.29</v>
      </c>
      <c r="M253" s="43">
        <v>0.280032</v>
      </c>
      <c r="N253" s="43">
        <v>0.22120999999999999</v>
      </c>
      <c r="O253" s="43">
        <v>0.23818300000000001</v>
      </c>
      <c r="P253" s="43">
        <v>0.185694</v>
      </c>
      <c r="Q253" s="43">
        <v>0.18645900000000001</v>
      </c>
      <c r="R253" s="43">
        <v>8.3799999999999999E-2</v>
      </c>
      <c r="S253" s="43">
        <v>9.5965999999999996E-2</v>
      </c>
      <c r="T253" s="43">
        <v>6.8004999999999996E-2</v>
      </c>
      <c r="U253" s="43">
        <v>7.1943999999999994E-2</v>
      </c>
      <c r="V253" s="43">
        <v>0.25761099999999998</v>
      </c>
      <c r="W253" s="43">
        <v>0.35122999999999999</v>
      </c>
      <c r="X253" s="43">
        <v>9.0011999999999995E-2</v>
      </c>
      <c r="Y253" s="43">
        <v>0.109333</v>
      </c>
      <c r="Z253" s="43">
        <v>0.26859</v>
      </c>
      <c r="AA253" s="43">
        <v>0.12152300000000001</v>
      </c>
      <c r="AB253" s="47">
        <v>0.12033099999999999</v>
      </c>
      <c r="AC253" s="100">
        <v>0.17187018750000002</v>
      </c>
      <c r="AD253" s="118">
        <v>8.8658400643683036E-2</v>
      </c>
      <c r="AE253" s="275"/>
    </row>
    <row r="254" spans="2:31" x14ac:dyDescent="0.25">
      <c r="B254" s="257"/>
      <c r="C254" s="97">
        <v>248.00399999999999</v>
      </c>
      <c r="D254" s="63">
        <v>298.16600000000005</v>
      </c>
      <c r="E254" s="63">
        <v>-22.756999999999977</v>
      </c>
      <c r="F254" s="63">
        <v>-3.0410000000000252</v>
      </c>
      <c r="G254" s="63">
        <v>16.765999999999963</v>
      </c>
      <c r="H254" s="29">
        <v>7.2330000000000041</v>
      </c>
      <c r="I254" s="260"/>
      <c r="K254" s="274"/>
      <c r="L254" s="124">
        <v>121.792</v>
      </c>
      <c r="M254" s="43">
        <v>0.29062100000000002</v>
      </c>
      <c r="N254" s="43">
        <v>0.22503500000000001</v>
      </c>
      <c r="O254" s="43">
        <v>0.230715</v>
      </c>
      <c r="P254" s="43">
        <v>0.19334200000000001</v>
      </c>
      <c r="Q254" s="43">
        <v>0.18535699999999999</v>
      </c>
      <c r="R254" s="43">
        <v>8.2781999999999994E-2</v>
      </c>
      <c r="S254" s="43">
        <v>0.105435</v>
      </c>
      <c r="T254" s="43">
        <v>6.5577999999999997E-2</v>
      </c>
      <c r="U254" s="43">
        <v>7.4288999999999994E-2</v>
      </c>
      <c r="V254" s="43">
        <v>0.26572400000000002</v>
      </c>
      <c r="W254" s="43">
        <v>0.34923900000000002</v>
      </c>
      <c r="X254" s="43">
        <v>8.9108999999999994E-2</v>
      </c>
      <c r="Y254" s="43">
        <v>0.117906</v>
      </c>
      <c r="Z254" s="43">
        <v>0.261459</v>
      </c>
      <c r="AA254" s="43">
        <v>0.118407</v>
      </c>
      <c r="AB254" s="47">
        <v>0.123238</v>
      </c>
      <c r="AC254" s="100">
        <v>0.17363975000000001</v>
      </c>
      <c r="AD254" s="118">
        <v>8.8481105841868871E-2</v>
      </c>
      <c r="AE254" s="275"/>
    </row>
    <row r="255" spans="2:31" x14ac:dyDescent="0.25">
      <c r="B255" s="257"/>
      <c r="C255" s="97">
        <v>249.005</v>
      </c>
      <c r="D255" s="63">
        <v>345.64200000000005</v>
      </c>
      <c r="E255" s="63">
        <v>30.778999999999996</v>
      </c>
      <c r="F255" s="63">
        <v>-2.921999999999997</v>
      </c>
      <c r="G255" s="63">
        <v>-1.6119999999999948</v>
      </c>
      <c r="H255" s="29">
        <v>8.8249999999999886</v>
      </c>
      <c r="I255" s="260"/>
      <c r="K255" s="274"/>
      <c r="L255" s="124">
        <v>122.292</v>
      </c>
      <c r="M255" s="43">
        <v>0.29129699999999997</v>
      </c>
      <c r="N255" s="43">
        <v>0.22215499999999999</v>
      </c>
      <c r="O255" s="43">
        <v>0.234015</v>
      </c>
      <c r="P255" s="43">
        <v>0.18454000000000001</v>
      </c>
      <c r="Q255" s="43">
        <v>0.18673699999999999</v>
      </c>
      <c r="R255" s="43">
        <v>8.3185999999999996E-2</v>
      </c>
      <c r="S255" s="43">
        <v>0.10759199999999999</v>
      </c>
      <c r="T255" s="43">
        <v>6.5980999999999998E-2</v>
      </c>
      <c r="U255" s="43">
        <v>7.5651999999999997E-2</v>
      </c>
      <c r="V255" s="43">
        <v>0.26296599999999998</v>
      </c>
      <c r="W255" s="43">
        <v>0.34941899999999998</v>
      </c>
      <c r="X255" s="43">
        <v>8.5820999999999995E-2</v>
      </c>
      <c r="Y255" s="43">
        <v>0.107539</v>
      </c>
      <c r="Z255" s="43">
        <v>0.27175100000000002</v>
      </c>
      <c r="AA255" s="43">
        <v>0.114288</v>
      </c>
      <c r="AB255" s="47">
        <v>0.11039499999999999</v>
      </c>
      <c r="AC255" s="100">
        <v>0.17208337500000004</v>
      </c>
      <c r="AD255" s="118">
        <v>9.016179116076084E-2</v>
      </c>
      <c r="AE255" s="275"/>
    </row>
    <row r="256" spans="2:31" x14ac:dyDescent="0.25">
      <c r="B256" s="257"/>
      <c r="C256" s="97">
        <v>250.005</v>
      </c>
      <c r="D256" s="63">
        <v>352.70700000000005</v>
      </c>
      <c r="E256" s="63">
        <v>26.225999999999999</v>
      </c>
      <c r="F256" s="63">
        <v>-15.557999999999993</v>
      </c>
      <c r="G256" s="63">
        <v>17.360000000000014</v>
      </c>
      <c r="H256" s="29">
        <v>-8.1229999999999905</v>
      </c>
      <c r="I256" s="260"/>
      <c r="K256" s="274"/>
      <c r="L256" s="124">
        <v>122.791</v>
      </c>
      <c r="M256" s="43">
        <v>0.28715499999999999</v>
      </c>
      <c r="N256" s="43">
        <v>0.21926799999999999</v>
      </c>
      <c r="O256" s="43">
        <v>0.23630100000000001</v>
      </c>
      <c r="P256" s="43">
        <v>0.193573</v>
      </c>
      <c r="Q256" s="43">
        <v>0.18321499999999999</v>
      </c>
      <c r="R256" s="43">
        <v>8.9639999999999997E-2</v>
      </c>
      <c r="S256" s="43">
        <v>0.10281</v>
      </c>
      <c r="T256" s="43">
        <v>7.0457000000000006E-2</v>
      </c>
      <c r="U256" s="43">
        <v>7.0943999999999993E-2</v>
      </c>
      <c r="V256" s="43">
        <v>0.263102</v>
      </c>
      <c r="W256" s="43">
        <v>0.35465600000000003</v>
      </c>
      <c r="X256" s="43">
        <v>8.6972999999999995E-2</v>
      </c>
      <c r="Y256" s="43">
        <v>0.107215</v>
      </c>
      <c r="Z256" s="43">
        <v>0.26008500000000001</v>
      </c>
      <c r="AA256" s="43">
        <v>0.12670500000000001</v>
      </c>
      <c r="AB256" s="47">
        <v>0.111579</v>
      </c>
      <c r="AC256" s="100">
        <v>0.17272987499999998</v>
      </c>
      <c r="AD256" s="118">
        <v>8.9015617503802907E-2</v>
      </c>
      <c r="AE256" s="275"/>
    </row>
    <row r="257" spans="2:31" x14ac:dyDescent="0.25">
      <c r="B257" s="257"/>
      <c r="C257" s="97">
        <v>251.00399999999999</v>
      </c>
      <c r="D257" s="63">
        <v>293.149</v>
      </c>
      <c r="E257" s="63">
        <v>-24.387</v>
      </c>
      <c r="F257" s="63">
        <v>10.234000000000009</v>
      </c>
      <c r="G257" s="63">
        <v>-12.444999999999993</v>
      </c>
      <c r="H257" s="29">
        <v>23.430000000000007</v>
      </c>
      <c r="I257" s="260"/>
      <c r="K257" s="274"/>
      <c r="L257" s="124">
        <v>123.292</v>
      </c>
      <c r="M257" s="43">
        <v>0.28391899999999998</v>
      </c>
      <c r="N257" s="43">
        <v>0.214592</v>
      </c>
      <c r="O257" s="43">
        <v>0.22419600000000001</v>
      </c>
      <c r="P257" s="43">
        <v>0.182425</v>
      </c>
      <c r="Q257" s="43">
        <v>0.18354300000000001</v>
      </c>
      <c r="R257" s="43">
        <v>9.1992000000000004E-2</v>
      </c>
      <c r="S257" s="43">
        <v>0.11093600000000001</v>
      </c>
      <c r="T257" s="43">
        <v>6.1614000000000002E-2</v>
      </c>
      <c r="U257" s="43">
        <v>7.3687000000000002E-2</v>
      </c>
      <c r="V257" s="43">
        <v>0.25599899999999998</v>
      </c>
      <c r="W257" s="43">
        <v>0.35225000000000001</v>
      </c>
      <c r="X257" s="43">
        <v>8.9016999999999999E-2</v>
      </c>
      <c r="Y257" s="43">
        <v>0.11719599999999999</v>
      </c>
      <c r="Z257" s="43">
        <v>0.26987</v>
      </c>
      <c r="AA257" s="43">
        <v>0.107658</v>
      </c>
      <c r="AB257" s="47">
        <v>0.122127</v>
      </c>
      <c r="AC257" s="100">
        <v>0.1713138125</v>
      </c>
      <c r="AD257" s="118">
        <v>8.7529292463128225E-2</v>
      </c>
      <c r="AE257" s="275"/>
    </row>
    <row r="258" spans="2:31" x14ac:dyDescent="0.25">
      <c r="B258" s="257"/>
      <c r="C258" s="97">
        <v>252.00399999999999</v>
      </c>
      <c r="D258" s="63">
        <v>262.63599999999997</v>
      </c>
      <c r="E258" s="63">
        <v>25.729000000000013</v>
      </c>
      <c r="F258" s="63">
        <v>5.5049999999999955</v>
      </c>
      <c r="G258" s="63">
        <v>8.5980000000000132</v>
      </c>
      <c r="H258" s="29">
        <v>11.550000000000011</v>
      </c>
      <c r="I258" s="260"/>
      <c r="K258" s="274"/>
      <c r="L258" s="124">
        <v>123.79300000000001</v>
      </c>
      <c r="M258" s="43">
        <v>0.28824499999999997</v>
      </c>
      <c r="N258" s="43">
        <v>0.21303800000000001</v>
      </c>
      <c r="O258" s="43">
        <v>0.25475500000000001</v>
      </c>
      <c r="P258" s="43">
        <v>0.19491600000000001</v>
      </c>
      <c r="Q258" s="43">
        <v>0.18449699999999999</v>
      </c>
      <c r="R258" s="43">
        <v>8.5976999999999998E-2</v>
      </c>
      <c r="S258" s="43">
        <v>0.10356</v>
      </c>
      <c r="T258" s="43">
        <v>6.9722000000000006E-2</v>
      </c>
      <c r="U258" s="43">
        <v>7.1187E-2</v>
      </c>
      <c r="V258" s="43">
        <v>0.26281700000000002</v>
      </c>
      <c r="W258" s="43">
        <v>0.34792800000000002</v>
      </c>
      <c r="X258" s="43">
        <v>8.5447999999999996E-2</v>
      </c>
      <c r="Y258" s="43">
        <v>0.114949</v>
      </c>
      <c r="Z258" s="43">
        <v>0.26536300000000002</v>
      </c>
      <c r="AA258" s="43">
        <v>0.10798199999999999</v>
      </c>
      <c r="AB258" s="47">
        <v>0.12071999999999999</v>
      </c>
      <c r="AC258" s="100">
        <v>0.17319399999999999</v>
      </c>
      <c r="AD258" s="118">
        <v>8.9740738514159035E-2</v>
      </c>
      <c r="AE258" s="275"/>
    </row>
    <row r="259" spans="2:31" x14ac:dyDescent="0.25">
      <c r="B259" s="257"/>
      <c r="C259" s="97">
        <v>253.006</v>
      </c>
      <c r="D259" s="63">
        <v>234.542</v>
      </c>
      <c r="E259" s="63">
        <v>-15.283000000000015</v>
      </c>
      <c r="F259" s="63">
        <v>-8.7810000000000059</v>
      </c>
      <c r="G259" s="63">
        <v>7.0269999999999868</v>
      </c>
      <c r="H259" s="29">
        <v>8.3070000000000164</v>
      </c>
      <c r="I259" s="260"/>
      <c r="K259" s="274"/>
      <c r="L259" s="124">
        <v>124.291</v>
      </c>
      <c r="M259" s="43">
        <v>0.296234</v>
      </c>
      <c r="N259" s="43">
        <v>0.211453</v>
      </c>
      <c r="O259" s="43">
        <v>0.24008599999999999</v>
      </c>
      <c r="P259" s="43">
        <v>0.19070999999999999</v>
      </c>
      <c r="Q259" s="43">
        <v>0.184499</v>
      </c>
      <c r="R259" s="43">
        <v>9.2537999999999995E-2</v>
      </c>
      <c r="S259" s="43">
        <v>0.112674</v>
      </c>
      <c r="T259" s="43">
        <v>6.6082000000000002E-2</v>
      </c>
      <c r="U259" s="43">
        <v>7.2106000000000003E-2</v>
      </c>
      <c r="V259" s="43">
        <v>0.26463700000000001</v>
      </c>
      <c r="W259" s="43">
        <v>0.347964</v>
      </c>
      <c r="X259" s="43">
        <v>9.0231000000000006E-2</v>
      </c>
      <c r="Y259" s="43">
        <v>0.106517</v>
      </c>
      <c r="Z259" s="43">
        <v>0.269513</v>
      </c>
      <c r="AA259" s="43">
        <v>0.11058</v>
      </c>
      <c r="AB259" s="47">
        <v>0.12889800000000001</v>
      </c>
      <c r="AC259" s="100">
        <v>0.17404512500000002</v>
      </c>
      <c r="AD259" s="118">
        <v>8.8977538457654146E-2</v>
      </c>
      <c r="AE259" s="275"/>
    </row>
    <row r="260" spans="2:31" x14ac:dyDescent="0.25">
      <c r="B260" s="257"/>
      <c r="C260" s="97">
        <v>254.00299999999999</v>
      </c>
      <c r="D260" s="63">
        <v>289.97499999999997</v>
      </c>
      <c r="E260" s="63">
        <v>25.341000000000008</v>
      </c>
      <c r="F260" s="63">
        <v>5.521000000000015</v>
      </c>
      <c r="G260" s="63">
        <v>7.7769999999999868</v>
      </c>
      <c r="H260" s="29">
        <v>-3.2459999999999809</v>
      </c>
      <c r="I260" s="260"/>
      <c r="K260" s="274"/>
      <c r="L260" s="124">
        <v>124.79300000000001</v>
      </c>
      <c r="M260" s="43">
        <v>0.28423999999999999</v>
      </c>
      <c r="N260" s="43">
        <v>0.22337000000000001</v>
      </c>
      <c r="O260" s="43">
        <v>0.24143200000000001</v>
      </c>
      <c r="P260" s="43">
        <v>0.19075500000000001</v>
      </c>
      <c r="Q260" s="43">
        <v>0.178866</v>
      </c>
      <c r="R260" s="43">
        <v>8.8526999999999995E-2</v>
      </c>
      <c r="S260" s="43">
        <v>0.11423</v>
      </c>
      <c r="T260" s="43">
        <v>6.8682000000000007E-2</v>
      </c>
      <c r="U260" s="43">
        <v>7.2942000000000007E-2</v>
      </c>
      <c r="V260" s="43">
        <v>0.26008999999999999</v>
      </c>
      <c r="W260" s="43">
        <v>0.357572</v>
      </c>
      <c r="X260" s="43">
        <v>9.1070999999999999E-2</v>
      </c>
      <c r="Y260" s="43">
        <v>0.107914</v>
      </c>
      <c r="Z260" s="43">
        <v>0.27038200000000001</v>
      </c>
      <c r="AA260" s="43">
        <v>0.12225</v>
      </c>
      <c r="AB260" s="47">
        <v>0.11276</v>
      </c>
      <c r="AC260" s="100">
        <v>0.17406768750000004</v>
      </c>
      <c r="AD260" s="118">
        <v>8.9329721318061314E-2</v>
      </c>
      <c r="AE260" s="275"/>
    </row>
    <row r="261" spans="2:31" x14ac:dyDescent="0.25">
      <c r="B261" s="257"/>
      <c r="C261" s="97">
        <v>255.005</v>
      </c>
      <c r="D261" s="63">
        <v>293.99899999999991</v>
      </c>
      <c r="E261" s="63">
        <v>13.702999999999975</v>
      </c>
      <c r="F261" s="63">
        <v>0.20300000000000296</v>
      </c>
      <c r="G261" s="63">
        <v>-7.2549999999999955</v>
      </c>
      <c r="H261" s="29">
        <v>-11.203000000000003</v>
      </c>
      <c r="I261" s="260"/>
      <c r="K261" s="274"/>
      <c r="L261" s="124">
        <v>125.29</v>
      </c>
      <c r="M261" s="43">
        <v>0.29083700000000001</v>
      </c>
      <c r="N261" s="43">
        <v>0.223939</v>
      </c>
      <c r="O261" s="43">
        <v>0.245923</v>
      </c>
      <c r="P261" s="43">
        <v>0.193879</v>
      </c>
      <c r="Q261" s="43">
        <v>0.18817400000000001</v>
      </c>
      <c r="R261" s="43">
        <v>8.4853999999999999E-2</v>
      </c>
      <c r="S261" s="43">
        <v>0.106364</v>
      </c>
      <c r="T261" s="43">
        <v>6.8931999999999993E-2</v>
      </c>
      <c r="U261" s="43">
        <v>7.1657999999999999E-2</v>
      </c>
      <c r="V261" s="43">
        <v>0.26280799999999999</v>
      </c>
      <c r="W261" s="43">
        <v>0.354495</v>
      </c>
      <c r="X261" s="43">
        <v>9.0126999999999999E-2</v>
      </c>
      <c r="Y261" s="43">
        <v>0.109643</v>
      </c>
      <c r="Z261" s="43">
        <v>0.26266800000000001</v>
      </c>
      <c r="AA261" s="43">
        <v>0.110471</v>
      </c>
      <c r="AB261" s="47">
        <v>0.11717</v>
      </c>
      <c r="AC261" s="100">
        <v>0.17387137499999999</v>
      </c>
      <c r="AD261" s="118">
        <v>9.0449887509696014E-2</v>
      </c>
      <c r="AE261" s="275"/>
    </row>
    <row r="262" spans="2:31" x14ac:dyDescent="0.25">
      <c r="B262" s="257"/>
      <c r="C262" s="97">
        <v>256.005</v>
      </c>
      <c r="D262" s="63">
        <v>334.98599999999999</v>
      </c>
      <c r="E262" s="63">
        <v>9.6939999999999884</v>
      </c>
      <c r="F262" s="63">
        <v>-10</v>
      </c>
      <c r="G262" s="63">
        <v>26.167000000000002</v>
      </c>
      <c r="H262" s="29">
        <v>-12.885999999999996</v>
      </c>
      <c r="I262" s="260"/>
      <c r="K262" s="274"/>
      <c r="L262" s="124">
        <v>125.792</v>
      </c>
      <c r="M262" s="43">
        <v>0.29101300000000002</v>
      </c>
      <c r="N262" s="43">
        <v>0.225657</v>
      </c>
      <c r="O262" s="43">
        <v>0.240258</v>
      </c>
      <c r="P262" s="43">
        <v>0.19201399999999999</v>
      </c>
      <c r="Q262" s="43">
        <v>0.18742700000000001</v>
      </c>
      <c r="R262" s="43">
        <v>8.1286999999999998E-2</v>
      </c>
      <c r="S262" s="43">
        <v>0.108942</v>
      </c>
      <c r="T262" s="43">
        <v>6.4841999999999997E-2</v>
      </c>
      <c r="U262" s="43">
        <v>7.4717000000000006E-2</v>
      </c>
      <c r="V262" s="43">
        <v>0.26783800000000002</v>
      </c>
      <c r="W262" s="43">
        <v>0.36306899999999998</v>
      </c>
      <c r="X262" s="43">
        <v>8.7912000000000004E-2</v>
      </c>
      <c r="Y262" s="43">
        <v>0.11369899999999999</v>
      </c>
      <c r="Z262" s="43">
        <v>0.26690900000000001</v>
      </c>
      <c r="AA262" s="43">
        <v>0.117621</v>
      </c>
      <c r="AB262" s="47">
        <v>0.116119</v>
      </c>
      <c r="AC262" s="100">
        <v>0.17495775000000002</v>
      </c>
      <c r="AD262" s="118">
        <v>9.1870359588933748E-2</v>
      </c>
      <c r="AE262" s="275"/>
    </row>
    <row r="263" spans="2:31" x14ac:dyDescent="0.25">
      <c r="B263" s="257"/>
      <c r="C263" s="97">
        <v>257.00599999999997</v>
      </c>
      <c r="D263" s="63">
        <v>313.56900000000002</v>
      </c>
      <c r="E263" s="63">
        <v>15.217999999999989</v>
      </c>
      <c r="F263" s="63">
        <v>-9.8799999999999955</v>
      </c>
      <c r="G263" s="63">
        <v>7.6380000000000052</v>
      </c>
      <c r="H263" s="29">
        <v>11.010999999999996</v>
      </c>
      <c r="I263" s="260"/>
      <c r="K263" s="274"/>
      <c r="L263" s="124">
        <v>126.29</v>
      </c>
      <c r="M263" s="43">
        <v>0.29258699999999999</v>
      </c>
      <c r="N263" s="43">
        <v>0.219448</v>
      </c>
      <c r="O263" s="43">
        <v>0.243534</v>
      </c>
      <c r="P263" s="43">
        <v>0.19754099999999999</v>
      </c>
      <c r="Q263" s="43">
        <v>0.183504</v>
      </c>
      <c r="R263" s="43">
        <v>9.1240000000000002E-2</v>
      </c>
      <c r="S263" s="43">
        <v>0.110055</v>
      </c>
      <c r="T263" s="43">
        <v>7.3847999999999997E-2</v>
      </c>
      <c r="U263" s="43">
        <v>6.8360000000000004E-2</v>
      </c>
      <c r="V263" s="43">
        <v>0.260799</v>
      </c>
      <c r="W263" s="43">
        <v>0.35697899999999999</v>
      </c>
      <c r="X263" s="43">
        <v>8.8847999999999996E-2</v>
      </c>
      <c r="Y263" s="43">
        <v>0.11507000000000001</v>
      </c>
      <c r="Z263" s="43">
        <v>0.26978600000000003</v>
      </c>
      <c r="AA263" s="43">
        <v>0.10921599999999999</v>
      </c>
      <c r="AB263" s="47">
        <v>0.115647</v>
      </c>
      <c r="AC263" s="100">
        <v>0.174778875</v>
      </c>
      <c r="AD263" s="118">
        <v>9.0274607733570322E-2</v>
      </c>
      <c r="AE263" s="275"/>
    </row>
    <row r="264" spans="2:31" x14ac:dyDescent="0.25">
      <c r="B264" s="257"/>
      <c r="C264" s="97">
        <v>258.00400000000002</v>
      </c>
      <c r="D264" s="63">
        <v>296.18600000000004</v>
      </c>
      <c r="E264" s="63">
        <v>29.277999999999992</v>
      </c>
      <c r="F264" s="63">
        <v>0.24000000000000909</v>
      </c>
      <c r="G264" s="63">
        <v>-9.1440000000000055</v>
      </c>
      <c r="H264" s="29">
        <v>-37.033000000000015</v>
      </c>
      <c r="I264" s="260"/>
      <c r="K264" s="274"/>
      <c r="L264" s="124">
        <v>126.791</v>
      </c>
      <c r="M264" s="43">
        <v>0.30032900000000001</v>
      </c>
      <c r="N264" s="43">
        <v>0.22291800000000001</v>
      </c>
      <c r="O264" s="43">
        <v>0.24396699999999999</v>
      </c>
      <c r="P264" s="43">
        <v>0.19417400000000001</v>
      </c>
      <c r="Q264" s="43">
        <v>0.17983399999999999</v>
      </c>
      <c r="R264" s="43">
        <v>7.5301999999999994E-2</v>
      </c>
      <c r="S264" s="43">
        <v>0.106892</v>
      </c>
      <c r="T264" s="43">
        <v>7.9577999999999996E-2</v>
      </c>
      <c r="U264" s="43">
        <v>7.6017000000000001E-2</v>
      </c>
      <c r="V264" s="43">
        <v>0.26832299999999998</v>
      </c>
      <c r="W264" s="43">
        <v>0.35204600000000003</v>
      </c>
      <c r="X264" s="43">
        <v>9.3332999999999999E-2</v>
      </c>
      <c r="Y264" s="43">
        <v>0.10831499999999999</v>
      </c>
      <c r="Z264" s="43">
        <v>0.26691599999999999</v>
      </c>
      <c r="AA264" s="43">
        <v>0.114174</v>
      </c>
      <c r="AB264" s="47">
        <v>0.12803</v>
      </c>
      <c r="AC264" s="100">
        <v>0.17563424999999999</v>
      </c>
      <c r="AD264" s="118">
        <v>9.0240895219037678E-2</v>
      </c>
      <c r="AE264" s="275"/>
    </row>
    <row r="265" spans="2:31" x14ac:dyDescent="0.25">
      <c r="B265" s="257"/>
      <c r="C265" s="97">
        <v>259.005</v>
      </c>
      <c r="D265" s="63">
        <v>360.154</v>
      </c>
      <c r="E265" s="63">
        <v>4.3000000000000114</v>
      </c>
      <c r="F265" s="63">
        <v>16.120000000000005</v>
      </c>
      <c r="G265" s="63">
        <v>-11.832999999999998</v>
      </c>
      <c r="H265" s="29">
        <v>-10.942999999999984</v>
      </c>
      <c r="I265" s="260"/>
      <c r="K265" s="274"/>
      <c r="L265" s="124">
        <v>127.292</v>
      </c>
      <c r="M265" s="43">
        <v>0.297539</v>
      </c>
      <c r="N265" s="43">
        <v>0.22887299999999999</v>
      </c>
      <c r="O265" s="43">
        <v>0.244918</v>
      </c>
      <c r="P265" s="43">
        <v>0.19509699999999999</v>
      </c>
      <c r="Q265" s="43">
        <v>0.17940500000000001</v>
      </c>
      <c r="R265" s="43">
        <v>8.3059999999999995E-2</v>
      </c>
      <c r="S265" s="43">
        <v>0.11203200000000001</v>
      </c>
      <c r="T265" s="43">
        <v>7.8123999999999999E-2</v>
      </c>
      <c r="U265" s="43">
        <v>6.9817000000000004E-2</v>
      </c>
      <c r="V265" s="43">
        <v>0.26601000000000002</v>
      </c>
      <c r="W265" s="43">
        <v>0.35744599999999999</v>
      </c>
      <c r="X265" s="43">
        <v>9.1308E-2</v>
      </c>
      <c r="Y265" s="43">
        <v>0.11264299999999999</v>
      </c>
      <c r="Z265" s="43">
        <v>0.260714</v>
      </c>
      <c r="AA265" s="43">
        <v>0.11523799999999999</v>
      </c>
      <c r="AB265" s="47">
        <v>0.11255800000000001</v>
      </c>
      <c r="AC265" s="100">
        <v>0.17529887500000002</v>
      </c>
      <c r="AD265" s="118">
        <v>9.0691547643555664E-2</v>
      </c>
      <c r="AE265" s="275"/>
    </row>
    <row r="266" spans="2:31" x14ac:dyDescent="0.25">
      <c r="B266" s="257"/>
      <c r="C266" s="97">
        <v>260.005</v>
      </c>
      <c r="D266" s="63">
        <v>355.00699999999995</v>
      </c>
      <c r="E266" s="63">
        <v>-3.8230000000000075</v>
      </c>
      <c r="F266" s="63">
        <v>5.9010000000000105</v>
      </c>
      <c r="G266" s="63">
        <v>12.298000000000002</v>
      </c>
      <c r="H266" s="29">
        <v>-2.9470000000000027</v>
      </c>
      <c r="I266" s="260"/>
      <c r="K266" s="274"/>
      <c r="L266" s="124">
        <v>127.79300000000001</v>
      </c>
      <c r="M266" s="43">
        <v>0.29663400000000001</v>
      </c>
      <c r="N266" s="43">
        <v>0.226048</v>
      </c>
      <c r="O266" s="43">
        <v>0.24676400000000001</v>
      </c>
      <c r="P266" s="43">
        <v>0.19680300000000001</v>
      </c>
      <c r="Q266" s="43">
        <v>0.18840599999999999</v>
      </c>
      <c r="R266" s="43">
        <v>8.8761000000000007E-2</v>
      </c>
      <c r="S266" s="43">
        <v>0.11029700000000001</v>
      </c>
      <c r="T266" s="43">
        <v>7.3118000000000002E-2</v>
      </c>
      <c r="U266" s="43">
        <v>7.2377999999999998E-2</v>
      </c>
      <c r="V266" s="43">
        <v>0.26438299999999998</v>
      </c>
      <c r="W266" s="43">
        <v>0.35863899999999999</v>
      </c>
      <c r="X266" s="43">
        <v>9.2031000000000002E-2</v>
      </c>
      <c r="Y266" s="43">
        <v>0.11175499999999999</v>
      </c>
      <c r="Z266" s="43">
        <v>0.276144</v>
      </c>
      <c r="AA266" s="43">
        <v>0.11637500000000001</v>
      </c>
      <c r="AB266" s="47">
        <v>0.115872</v>
      </c>
      <c r="AC266" s="100">
        <v>0.17715050000000002</v>
      </c>
      <c r="AD266" s="118">
        <v>9.1442610445386222E-2</v>
      </c>
      <c r="AE266" s="275"/>
    </row>
    <row r="267" spans="2:31" x14ac:dyDescent="0.25">
      <c r="B267" s="257"/>
      <c r="C267" s="97">
        <v>261.00700000000001</v>
      </c>
      <c r="D267" s="63">
        <v>327.49300000000005</v>
      </c>
      <c r="E267" s="63">
        <v>-1.585000000000008</v>
      </c>
      <c r="F267" s="63">
        <v>12.89500000000001</v>
      </c>
      <c r="G267" s="63">
        <v>-17.457999999999998</v>
      </c>
      <c r="H267" s="29">
        <v>4.6730000000000018</v>
      </c>
      <c r="I267" s="260"/>
      <c r="K267" s="274"/>
      <c r="L267" s="124">
        <v>128.291</v>
      </c>
      <c r="M267" s="43">
        <v>0.29546499999999998</v>
      </c>
      <c r="N267" s="43">
        <v>0.220523</v>
      </c>
      <c r="O267" s="43">
        <v>0.24923200000000001</v>
      </c>
      <c r="P267" s="43">
        <v>0.197107</v>
      </c>
      <c r="Q267" s="43">
        <v>0.190134</v>
      </c>
      <c r="R267" s="43">
        <v>8.5355E-2</v>
      </c>
      <c r="S267" s="43">
        <v>0.106989</v>
      </c>
      <c r="T267" s="43">
        <v>7.3178000000000007E-2</v>
      </c>
      <c r="U267" s="43">
        <v>6.9212999999999997E-2</v>
      </c>
      <c r="V267" s="43">
        <v>0.26926699999999998</v>
      </c>
      <c r="W267" s="43">
        <v>0.35754399999999997</v>
      </c>
      <c r="X267" s="43">
        <v>9.1128000000000001E-2</v>
      </c>
      <c r="Y267" s="43">
        <v>0.11257399999999999</v>
      </c>
      <c r="Z267" s="43">
        <v>0.26475500000000002</v>
      </c>
      <c r="AA267" s="43">
        <v>0.112028</v>
      </c>
      <c r="AB267" s="47">
        <v>0.11516999999999999</v>
      </c>
      <c r="AC267" s="100">
        <v>0.17560387499999999</v>
      </c>
      <c r="AD267" s="118">
        <v>9.1567083727632836E-2</v>
      </c>
      <c r="AE267" s="275"/>
    </row>
    <row r="268" spans="2:31" x14ac:dyDescent="0.25">
      <c r="B268" s="257"/>
      <c r="C268" s="97">
        <v>262.00400000000002</v>
      </c>
      <c r="D268" s="63">
        <v>340.36299999999994</v>
      </c>
      <c r="E268" s="63">
        <v>-25.460000000000008</v>
      </c>
      <c r="F268" s="63">
        <v>3.3380000000000223</v>
      </c>
      <c r="G268" s="63">
        <v>8.01400000000001</v>
      </c>
      <c r="H268" s="29">
        <v>-2.3530000000000086</v>
      </c>
      <c r="I268" s="260"/>
      <c r="K268" s="274"/>
      <c r="L268" s="124">
        <v>128.79300000000001</v>
      </c>
      <c r="M268" s="43">
        <v>0.30077399999999999</v>
      </c>
      <c r="N268" s="43">
        <v>0.22511900000000001</v>
      </c>
      <c r="O268" s="43">
        <v>0.23896400000000001</v>
      </c>
      <c r="P268" s="43">
        <v>0.19427800000000001</v>
      </c>
      <c r="Q268" s="43">
        <v>0.19101099999999999</v>
      </c>
      <c r="R268" s="43">
        <v>9.1707999999999998E-2</v>
      </c>
      <c r="S268" s="43">
        <v>0.106529</v>
      </c>
      <c r="T268" s="43">
        <v>8.1308000000000005E-2</v>
      </c>
      <c r="U268" s="43">
        <v>7.8795000000000004E-2</v>
      </c>
      <c r="V268" s="43">
        <v>0.26785199999999998</v>
      </c>
      <c r="W268" s="43">
        <v>0.34723599999999999</v>
      </c>
      <c r="X268" s="43">
        <v>8.8014999999999996E-2</v>
      </c>
      <c r="Y268" s="43">
        <v>0.110648</v>
      </c>
      <c r="Z268" s="43">
        <v>0.26904499999999998</v>
      </c>
      <c r="AA268" s="43">
        <v>0.121396</v>
      </c>
      <c r="AB268" s="47">
        <v>0.114178</v>
      </c>
      <c r="AC268" s="100">
        <v>0.17667849999999996</v>
      </c>
      <c r="AD268" s="118">
        <v>8.8722872056759008E-2</v>
      </c>
      <c r="AE268" s="275"/>
    </row>
    <row r="269" spans="2:31" x14ac:dyDescent="0.25">
      <c r="B269" s="257"/>
      <c r="C269" s="97">
        <v>263.00599999999997</v>
      </c>
      <c r="D269" s="63">
        <v>317.18599999999998</v>
      </c>
      <c r="E269" s="63">
        <v>3.2180000000000177</v>
      </c>
      <c r="F269" s="63">
        <v>12.213999999999999</v>
      </c>
      <c r="G269" s="63">
        <v>23.073999999999984</v>
      </c>
      <c r="H269" s="29">
        <v>6.3249999999999886</v>
      </c>
      <c r="I269" s="260"/>
      <c r="K269" s="274"/>
      <c r="L269" s="124">
        <v>129.291</v>
      </c>
      <c r="M269" s="43">
        <v>0.29336699999999999</v>
      </c>
      <c r="N269" s="43">
        <v>0.220501</v>
      </c>
      <c r="O269" s="43">
        <v>0.24068700000000001</v>
      </c>
      <c r="P269" s="43">
        <v>0.188082</v>
      </c>
      <c r="Q269" s="43">
        <v>0.18679399999999999</v>
      </c>
      <c r="R269" s="43">
        <v>9.6356999999999998E-2</v>
      </c>
      <c r="S269" s="43">
        <v>0.110429</v>
      </c>
      <c r="T269" s="43">
        <v>8.2128000000000007E-2</v>
      </c>
      <c r="U269" s="43">
        <v>7.4645000000000003E-2</v>
      </c>
      <c r="V269" s="43">
        <v>0.27154499999999998</v>
      </c>
      <c r="W269" s="43">
        <v>0.35937599999999997</v>
      </c>
      <c r="X269" s="43">
        <v>8.9842000000000005E-2</v>
      </c>
      <c r="Y269" s="43">
        <v>0.115957</v>
      </c>
      <c r="Z269" s="43">
        <v>0.273229</v>
      </c>
      <c r="AA269" s="43">
        <v>0.114647</v>
      </c>
      <c r="AB269" s="47">
        <v>0.12238599999999999</v>
      </c>
      <c r="AC269" s="100">
        <v>0.17749825000000002</v>
      </c>
      <c r="AD269" s="118">
        <v>8.9356879208784587E-2</v>
      </c>
      <c r="AE269" s="275"/>
    </row>
    <row r="270" spans="2:31" x14ac:dyDescent="0.25">
      <c r="B270" s="257"/>
      <c r="C270" s="97">
        <v>264.00299999999999</v>
      </c>
      <c r="D270" s="63">
        <v>269.11300000000006</v>
      </c>
      <c r="E270" s="63">
        <v>-2.4420000000000073</v>
      </c>
      <c r="F270" s="63">
        <v>-29.010999999999996</v>
      </c>
      <c r="G270" s="63">
        <v>4.914999999999992</v>
      </c>
      <c r="H270" s="29">
        <v>11.275999999999982</v>
      </c>
      <c r="I270" s="260"/>
      <c r="K270" s="274"/>
      <c r="L270" s="124">
        <v>129.792</v>
      </c>
      <c r="M270" s="43">
        <v>0.29336000000000001</v>
      </c>
      <c r="N270" s="43">
        <v>0.22267700000000001</v>
      </c>
      <c r="O270" s="43">
        <v>0.23969099999999999</v>
      </c>
      <c r="P270" s="43">
        <v>0.193799</v>
      </c>
      <c r="Q270" s="43">
        <v>0.18595</v>
      </c>
      <c r="R270" s="43">
        <v>9.2622999999999997E-2</v>
      </c>
      <c r="S270" s="43">
        <v>0.10711</v>
      </c>
      <c r="T270" s="43">
        <v>8.0862000000000003E-2</v>
      </c>
      <c r="U270" s="43">
        <v>7.4833999999999998E-2</v>
      </c>
      <c r="V270" s="43">
        <v>0.26208100000000001</v>
      </c>
      <c r="W270" s="43">
        <v>0.35644900000000002</v>
      </c>
      <c r="X270" s="43">
        <v>8.7837999999999999E-2</v>
      </c>
      <c r="Y270" s="43">
        <v>0.108085</v>
      </c>
      <c r="Z270" s="43">
        <v>0.27028400000000002</v>
      </c>
      <c r="AA270" s="43">
        <v>0.116551</v>
      </c>
      <c r="AB270" s="47">
        <v>0.114635</v>
      </c>
      <c r="AC270" s="100">
        <v>0.1754268125</v>
      </c>
      <c r="AD270" s="118">
        <v>8.9423578378575161E-2</v>
      </c>
      <c r="AE270" s="275"/>
    </row>
    <row r="271" spans="2:31" x14ac:dyDescent="0.25">
      <c r="B271" s="257"/>
      <c r="C271" s="97">
        <v>265.005</v>
      </c>
      <c r="D271" s="63">
        <v>312.82000000000005</v>
      </c>
      <c r="E271" s="63">
        <v>5.3580000000000041</v>
      </c>
      <c r="F271" s="63">
        <v>22.120000000000005</v>
      </c>
      <c r="G271" s="63">
        <v>6.9670000000000414</v>
      </c>
      <c r="H271" s="29">
        <v>3.4250000000000114</v>
      </c>
      <c r="I271" s="260"/>
      <c r="K271" s="274"/>
      <c r="L271" s="124">
        <v>130.29</v>
      </c>
      <c r="M271" s="43">
        <v>0.29911300000000002</v>
      </c>
      <c r="N271" s="43">
        <v>0.220914</v>
      </c>
      <c r="O271" s="43">
        <v>0.2364</v>
      </c>
      <c r="P271" s="43">
        <v>0.19348699999999999</v>
      </c>
      <c r="Q271" s="43">
        <v>0.19380800000000001</v>
      </c>
      <c r="R271" s="43">
        <v>8.1542000000000003E-2</v>
      </c>
      <c r="S271" s="43">
        <v>0.107961</v>
      </c>
      <c r="T271" s="43">
        <v>8.2742999999999997E-2</v>
      </c>
      <c r="U271" s="43">
        <v>7.1377999999999997E-2</v>
      </c>
      <c r="V271" s="43">
        <v>0.26951999999999998</v>
      </c>
      <c r="W271" s="43">
        <v>0.359651</v>
      </c>
      <c r="X271" s="43">
        <v>9.3534000000000006E-2</v>
      </c>
      <c r="Y271" s="43">
        <v>0.112902</v>
      </c>
      <c r="Z271" s="43">
        <v>0.272173</v>
      </c>
      <c r="AA271" s="43">
        <v>0.11418200000000001</v>
      </c>
      <c r="AB271" s="47">
        <v>0.121915</v>
      </c>
      <c r="AC271" s="100">
        <v>0.1769514375</v>
      </c>
      <c r="AD271" s="118">
        <v>9.0875923442144388E-2</v>
      </c>
      <c r="AE271" s="275"/>
    </row>
    <row r="272" spans="2:31" x14ac:dyDescent="0.25">
      <c r="B272" s="257"/>
      <c r="C272" s="97">
        <v>266.005</v>
      </c>
      <c r="D272" s="63">
        <v>326.08299999999997</v>
      </c>
      <c r="E272" s="63">
        <v>3.3540000000000134</v>
      </c>
      <c r="F272" s="63">
        <v>2.9950000000000045</v>
      </c>
      <c r="G272" s="63">
        <v>-5.9060000000000059</v>
      </c>
      <c r="H272" s="29">
        <v>-3.2040000000000077</v>
      </c>
      <c r="I272" s="260"/>
      <c r="K272" s="274"/>
      <c r="L272" s="124">
        <v>130.792</v>
      </c>
      <c r="M272" s="43">
        <v>0.30317300000000003</v>
      </c>
      <c r="N272" s="43">
        <v>0.221994</v>
      </c>
      <c r="O272" s="43">
        <v>0.23966399999999999</v>
      </c>
      <c r="P272" s="43">
        <v>0.194269</v>
      </c>
      <c r="Q272" s="43">
        <v>0.19472200000000001</v>
      </c>
      <c r="R272" s="43">
        <v>9.2572000000000002E-2</v>
      </c>
      <c r="S272" s="43">
        <v>0.10581599999999999</v>
      </c>
      <c r="T272" s="43">
        <v>8.8848999999999997E-2</v>
      </c>
      <c r="U272" s="43">
        <v>7.3665999999999995E-2</v>
      </c>
      <c r="V272" s="43">
        <v>0.26400299999999999</v>
      </c>
      <c r="W272" s="43">
        <v>0.34694399999999997</v>
      </c>
      <c r="X272" s="43">
        <v>9.2904E-2</v>
      </c>
      <c r="Y272" s="43">
        <v>0.103051</v>
      </c>
      <c r="Z272" s="43">
        <v>0.27297100000000002</v>
      </c>
      <c r="AA272" s="43">
        <v>0.11582000000000001</v>
      </c>
      <c r="AB272" s="47">
        <v>0.12109300000000001</v>
      </c>
      <c r="AC272" s="100">
        <v>0.17696943750000002</v>
      </c>
      <c r="AD272" s="118">
        <v>8.8768235238339446E-2</v>
      </c>
      <c r="AE272" s="275"/>
    </row>
    <row r="273" spans="2:31" x14ac:dyDescent="0.25">
      <c r="B273" s="257"/>
      <c r="C273" s="97">
        <v>267.00599999999997</v>
      </c>
      <c r="D273" s="63">
        <v>280.80200000000002</v>
      </c>
      <c r="E273" s="63">
        <v>0.92199999999999704</v>
      </c>
      <c r="F273" s="63">
        <v>9.9790000000000134</v>
      </c>
      <c r="G273" s="63">
        <v>20.185000000000002</v>
      </c>
      <c r="H273" s="29">
        <v>-6.164999999999992</v>
      </c>
      <c r="I273" s="260"/>
      <c r="K273" s="274"/>
      <c r="L273" s="124">
        <v>131.292</v>
      </c>
      <c r="M273" s="43">
        <v>0.28978300000000001</v>
      </c>
      <c r="N273" s="43">
        <v>0.226442</v>
      </c>
      <c r="O273" s="43">
        <v>0.24140900000000001</v>
      </c>
      <c r="P273" s="43">
        <v>0.19841700000000001</v>
      </c>
      <c r="Q273" s="43">
        <v>0.18384500000000001</v>
      </c>
      <c r="R273" s="43">
        <v>9.1088000000000002E-2</v>
      </c>
      <c r="S273" s="43">
        <v>0.10774599999999999</v>
      </c>
      <c r="T273" s="43">
        <v>8.3378999999999995E-2</v>
      </c>
      <c r="U273" s="43">
        <v>7.6525999999999997E-2</v>
      </c>
      <c r="V273" s="43">
        <v>0.26022400000000001</v>
      </c>
      <c r="W273" s="43">
        <v>0.35793900000000001</v>
      </c>
      <c r="X273" s="43">
        <v>9.0870999999999993E-2</v>
      </c>
      <c r="Y273" s="43">
        <v>0.11012</v>
      </c>
      <c r="Z273" s="43">
        <v>0.26789600000000002</v>
      </c>
      <c r="AA273" s="43">
        <v>0.113943</v>
      </c>
      <c r="AB273" s="47">
        <v>0.124726</v>
      </c>
      <c r="AC273" s="100">
        <v>0.176522125</v>
      </c>
      <c r="AD273" s="118">
        <v>8.8460523199805532E-2</v>
      </c>
      <c r="AE273" s="275"/>
    </row>
    <row r="274" spans="2:31" x14ac:dyDescent="0.25">
      <c r="B274" s="257"/>
      <c r="C274" s="97">
        <v>268.00400000000002</v>
      </c>
      <c r="D274" s="63">
        <v>299.178</v>
      </c>
      <c r="E274" s="63">
        <v>14.739000000000004</v>
      </c>
      <c r="F274" s="63">
        <v>4.5420000000000016</v>
      </c>
      <c r="G274" s="63">
        <v>28.855999999999995</v>
      </c>
      <c r="H274" s="29">
        <v>-11.52000000000001</v>
      </c>
      <c r="I274" s="260"/>
      <c r="K274" s="274"/>
      <c r="L274" s="124">
        <v>131.791</v>
      </c>
      <c r="M274" s="43">
        <v>0.29830499999999999</v>
      </c>
      <c r="N274" s="43">
        <v>0.22450700000000001</v>
      </c>
      <c r="O274" s="43">
        <v>0.24962000000000001</v>
      </c>
      <c r="P274" s="43">
        <v>0.199932</v>
      </c>
      <c r="Q274" s="43">
        <v>0.185916</v>
      </c>
      <c r="R274" s="43">
        <v>8.9632000000000003E-2</v>
      </c>
      <c r="S274" s="43">
        <v>0.100353</v>
      </c>
      <c r="T274" s="43">
        <v>7.8714000000000006E-2</v>
      </c>
      <c r="U274" s="43">
        <v>7.6827000000000006E-2</v>
      </c>
      <c r="V274" s="43">
        <v>0.26111600000000001</v>
      </c>
      <c r="W274" s="43">
        <v>0.36699999999999999</v>
      </c>
      <c r="X274" s="43">
        <v>9.2662999999999995E-2</v>
      </c>
      <c r="Y274" s="43">
        <v>0.108267</v>
      </c>
      <c r="Z274" s="43">
        <v>0.27101399999999998</v>
      </c>
      <c r="AA274" s="43">
        <v>0.113677</v>
      </c>
      <c r="AB274" s="47">
        <v>0.127718</v>
      </c>
      <c r="AC274" s="100">
        <v>0.17782881249999999</v>
      </c>
      <c r="AD274" s="118">
        <v>9.1772242496460571E-2</v>
      </c>
      <c r="AE274" s="275"/>
    </row>
    <row r="275" spans="2:31" x14ac:dyDescent="0.25">
      <c r="B275" s="257"/>
      <c r="C275" s="97">
        <v>269.005</v>
      </c>
      <c r="D275" s="63">
        <v>330.80899999999997</v>
      </c>
      <c r="E275" s="63">
        <v>22.201000000000022</v>
      </c>
      <c r="F275" s="63">
        <v>-0.74500000000000455</v>
      </c>
      <c r="G275" s="63">
        <v>21.963999999999999</v>
      </c>
      <c r="H275" s="29">
        <v>-10.282999999999987</v>
      </c>
      <c r="I275" s="260"/>
      <c r="K275" s="274"/>
      <c r="L275" s="124">
        <v>132.291</v>
      </c>
      <c r="M275" s="43">
        <v>0.29506300000000002</v>
      </c>
      <c r="N275" s="43">
        <v>0.22057399999999999</v>
      </c>
      <c r="O275" s="43">
        <v>0.24296799999999999</v>
      </c>
      <c r="P275" s="43">
        <v>0.20721400000000001</v>
      </c>
      <c r="Q275" s="43">
        <v>0.18826100000000001</v>
      </c>
      <c r="R275" s="43">
        <v>8.7430999999999995E-2</v>
      </c>
      <c r="S275" s="43">
        <v>0.10892300000000001</v>
      </c>
      <c r="T275" s="43">
        <v>8.4386000000000003E-2</v>
      </c>
      <c r="U275" s="43">
        <v>7.2843000000000005E-2</v>
      </c>
      <c r="V275" s="43">
        <v>0.26630500000000001</v>
      </c>
      <c r="W275" s="43">
        <v>0.36096</v>
      </c>
      <c r="X275" s="43">
        <v>9.0232999999999994E-2</v>
      </c>
      <c r="Y275" s="43">
        <v>0.110084</v>
      </c>
      <c r="Z275" s="43">
        <v>0.27118199999999998</v>
      </c>
      <c r="AA275" s="43">
        <v>0.110745</v>
      </c>
      <c r="AB275" s="47">
        <v>0.14136799999999999</v>
      </c>
      <c r="AC275" s="100">
        <v>0.17865875000000003</v>
      </c>
      <c r="AD275" s="118">
        <v>9.0044682996461969E-2</v>
      </c>
      <c r="AE275" s="275"/>
    </row>
    <row r="276" spans="2:31" x14ac:dyDescent="0.25">
      <c r="B276" s="257"/>
      <c r="C276" s="97">
        <v>270.005</v>
      </c>
      <c r="D276" s="63">
        <v>385.29999999999995</v>
      </c>
      <c r="E276" s="63">
        <v>-4.7539999999999907</v>
      </c>
      <c r="F276" s="63">
        <v>-9.4630000000000223</v>
      </c>
      <c r="G276" s="63">
        <v>16.898999999999944</v>
      </c>
      <c r="H276" s="29">
        <v>18.449000000000012</v>
      </c>
      <c r="I276" s="260"/>
      <c r="K276" s="274"/>
      <c r="L276" s="124">
        <v>132.79300000000001</v>
      </c>
      <c r="M276" s="43">
        <v>0.29815900000000001</v>
      </c>
      <c r="N276" s="43">
        <v>0.227156</v>
      </c>
      <c r="O276" s="43">
        <v>0.24437500000000001</v>
      </c>
      <c r="P276" s="43">
        <v>0.201958</v>
      </c>
      <c r="Q276" s="43">
        <v>0.18879799999999999</v>
      </c>
      <c r="R276" s="43">
        <v>8.8503999999999999E-2</v>
      </c>
      <c r="S276" s="43">
        <v>9.7321000000000005E-2</v>
      </c>
      <c r="T276" s="43">
        <v>8.1572000000000006E-2</v>
      </c>
      <c r="U276" s="43">
        <v>7.7755000000000005E-2</v>
      </c>
      <c r="V276" s="43">
        <v>0.26023499999999999</v>
      </c>
      <c r="W276" s="43">
        <v>0.36314800000000003</v>
      </c>
      <c r="X276" s="43">
        <v>9.3037999999999996E-2</v>
      </c>
      <c r="Y276" s="43">
        <v>0.110876</v>
      </c>
      <c r="Z276" s="43">
        <v>0.26263799999999998</v>
      </c>
      <c r="AA276" s="43">
        <v>0.11343200000000001</v>
      </c>
      <c r="AB276" s="47">
        <v>0.12978100000000001</v>
      </c>
      <c r="AC276" s="100">
        <v>0.17742162499999997</v>
      </c>
      <c r="AD276" s="118">
        <v>9.0272056352542859E-2</v>
      </c>
      <c r="AE276" s="275"/>
    </row>
    <row r="277" spans="2:31" x14ac:dyDescent="0.25">
      <c r="B277" s="257"/>
      <c r="C277" s="97">
        <v>271.00700000000001</v>
      </c>
      <c r="D277" s="63">
        <v>306.40700000000004</v>
      </c>
      <c r="E277" s="63">
        <v>1.7939999999999827</v>
      </c>
      <c r="F277" s="63">
        <v>3.3489999999999895</v>
      </c>
      <c r="G277" s="63">
        <v>-25.593000000000018</v>
      </c>
      <c r="H277" s="29">
        <v>-3.1340000000000146</v>
      </c>
      <c r="I277" s="260"/>
      <c r="K277" s="274"/>
      <c r="L277" s="124">
        <v>133.291</v>
      </c>
      <c r="M277" s="43">
        <v>0.301508</v>
      </c>
      <c r="N277" s="43">
        <v>0.22517899999999999</v>
      </c>
      <c r="O277" s="43">
        <v>0.23114599999999999</v>
      </c>
      <c r="P277" s="43">
        <v>0.20311000000000001</v>
      </c>
      <c r="Q277" s="43">
        <v>0.18638399999999999</v>
      </c>
      <c r="R277" s="43">
        <v>9.3039999999999998E-2</v>
      </c>
      <c r="S277" s="43">
        <v>0.10822</v>
      </c>
      <c r="T277" s="43">
        <v>8.0507999999999996E-2</v>
      </c>
      <c r="U277" s="43">
        <v>7.5338000000000002E-2</v>
      </c>
      <c r="V277" s="43">
        <v>0.26363799999999998</v>
      </c>
      <c r="W277" s="43">
        <v>0.37654300000000002</v>
      </c>
      <c r="X277" s="43">
        <v>9.1102000000000002E-2</v>
      </c>
      <c r="Y277" s="43">
        <v>0.118128</v>
      </c>
      <c r="Z277" s="43">
        <v>0.262961</v>
      </c>
      <c r="AA277" s="43">
        <v>0.12015099999999999</v>
      </c>
      <c r="AB277" s="47">
        <v>0.137179</v>
      </c>
      <c r="AC277" s="100">
        <v>0.17963343749999997</v>
      </c>
      <c r="AD277" s="118">
        <v>9.0632835271380358E-2</v>
      </c>
      <c r="AE277" s="275"/>
    </row>
    <row r="278" spans="2:31" x14ac:dyDescent="0.25">
      <c r="B278" s="257"/>
      <c r="C278" s="97">
        <v>272.00400000000002</v>
      </c>
      <c r="D278" s="63">
        <v>258.30399999999997</v>
      </c>
      <c r="E278" s="63">
        <v>-12.448999999999984</v>
      </c>
      <c r="F278" s="63">
        <v>-8.5</v>
      </c>
      <c r="G278" s="63">
        <v>-21.580999999999989</v>
      </c>
      <c r="H278" s="29">
        <v>-1.3170000000000073</v>
      </c>
      <c r="I278" s="260"/>
      <c r="K278" s="274"/>
      <c r="L278" s="124">
        <v>133.79300000000001</v>
      </c>
      <c r="M278" s="43">
        <v>0.30675799999999998</v>
      </c>
      <c r="N278" s="43">
        <v>0.225385</v>
      </c>
      <c r="O278" s="43">
        <v>0.23321</v>
      </c>
      <c r="P278" s="43">
        <v>0.194693</v>
      </c>
      <c r="Q278" s="43">
        <v>0.188837</v>
      </c>
      <c r="R278" s="43">
        <v>9.0007000000000004E-2</v>
      </c>
      <c r="S278" s="43">
        <v>0.11049</v>
      </c>
      <c r="T278" s="43">
        <v>8.5837999999999998E-2</v>
      </c>
      <c r="U278" s="43">
        <v>7.5235999999999997E-2</v>
      </c>
      <c r="V278" s="43">
        <v>0.26099899999999998</v>
      </c>
      <c r="W278" s="43">
        <v>0.36313800000000002</v>
      </c>
      <c r="X278" s="43">
        <v>9.4855999999999996E-2</v>
      </c>
      <c r="Y278" s="43">
        <v>0.11534800000000001</v>
      </c>
      <c r="Z278" s="43">
        <v>0.26594200000000001</v>
      </c>
      <c r="AA278" s="43">
        <v>0.120502</v>
      </c>
      <c r="AB278" s="47">
        <v>0.12368999999999999</v>
      </c>
      <c r="AC278" s="100">
        <v>0.17843306250000002</v>
      </c>
      <c r="AD278" s="118">
        <v>8.9298131917354015E-2</v>
      </c>
      <c r="AE278" s="275"/>
    </row>
    <row r="279" spans="2:31" x14ac:dyDescent="0.25">
      <c r="B279" s="257"/>
      <c r="C279" s="97">
        <v>273.00599999999997</v>
      </c>
      <c r="D279" s="63">
        <v>324.601</v>
      </c>
      <c r="E279" s="63">
        <v>9.6419999999999959</v>
      </c>
      <c r="F279" s="63">
        <v>22.994</v>
      </c>
      <c r="G279" s="63">
        <v>11.449000000000012</v>
      </c>
      <c r="H279" s="29">
        <v>-9.103999999999985</v>
      </c>
      <c r="I279" s="260"/>
      <c r="K279" s="274"/>
      <c r="L279" s="124">
        <v>134.29</v>
      </c>
      <c r="M279" s="43">
        <v>0.31142700000000001</v>
      </c>
      <c r="N279" s="43">
        <v>0.225051</v>
      </c>
      <c r="O279" s="43">
        <v>0.242199</v>
      </c>
      <c r="P279" s="43">
        <v>0.19450700000000001</v>
      </c>
      <c r="Q279" s="43">
        <v>0.19352900000000001</v>
      </c>
      <c r="R279" s="43">
        <v>8.6292999999999995E-2</v>
      </c>
      <c r="S279" s="43">
        <v>0.104557</v>
      </c>
      <c r="T279" s="43">
        <v>8.4339999999999998E-2</v>
      </c>
      <c r="U279" s="43">
        <v>7.4300000000000005E-2</v>
      </c>
      <c r="V279" s="43">
        <v>0.26512000000000002</v>
      </c>
      <c r="W279" s="43">
        <v>0.36732500000000001</v>
      </c>
      <c r="X279" s="43">
        <v>9.1205999999999995E-2</v>
      </c>
      <c r="Y279" s="43">
        <v>0.11518399999999999</v>
      </c>
      <c r="Z279" s="43">
        <v>0.25939600000000002</v>
      </c>
      <c r="AA279" s="43">
        <v>0.115962</v>
      </c>
      <c r="AB279" s="47">
        <v>0.12478599999999999</v>
      </c>
      <c r="AC279" s="100">
        <v>0.17844887500000003</v>
      </c>
      <c r="AD279" s="118">
        <v>9.1723157262038488E-2</v>
      </c>
      <c r="AE279" s="275"/>
    </row>
    <row r="280" spans="2:31" x14ac:dyDescent="0.25">
      <c r="B280" s="257"/>
      <c r="C280" s="97">
        <v>274.00299999999999</v>
      </c>
      <c r="D280" s="63">
        <v>287.84100000000001</v>
      </c>
      <c r="E280" s="63">
        <v>-6.4260000000000161</v>
      </c>
      <c r="F280" s="63">
        <v>-1.0159999999999911</v>
      </c>
      <c r="G280" s="63">
        <v>14.007000000000033</v>
      </c>
      <c r="H280" s="29">
        <v>5.0960000000000036</v>
      </c>
      <c r="I280" s="260"/>
      <c r="K280" s="274"/>
      <c r="L280" s="124">
        <v>134.792</v>
      </c>
      <c r="M280" s="43">
        <v>0.30642900000000001</v>
      </c>
      <c r="N280" s="43">
        <v>0.230099</v>
      </c>
      <c r="O280" s="43">
        <v>0.24553700000000001</v>
      </c>
      <c r="P280" s="43">
        <v>0.19242799999999999</v>
      </c>
      <c r="Q280" s="43">
        <v>0.192861</v>
      </c>
      <c r="R280" s="43">
        <v>9.3191999999999997E-2</v>
      </c>
      <c r="S280" s="43">
        <v>0.10154100000000001</v>
      </c>
      <c r="T280" s="43">
        <v>8.4709999999999994E-2</v>
      </c>
      <c r="U280" s="43">
        <v>7.6721999999999999E-2</v>
      </c>
      <c r="V280" s="43">
        <v>0.24365100000000001</v>
      </c>
      <c r="W280" s="43">
        <v>0.36446800000000001</v>
      </c>
      <c r="X280" s="43">
        <v>8.8677000000000006E-2</v>
      </c>
      <c r="Y280" s="43">
        <v>0.119159</v>
      </c>
      <c r="Z280" s="43">
        <v>0.24948999999999999</v>
      </c>
      <c r="AA280" s="43">
        <v>0.117976</v>
      </c>
      <c r="AB280" s="47">
        <v>0.125448</v>
      </c>
      <c r="AC280" s="100">
        <v>0.17702424999999999</v>
      </c>
      <c r="AD280" s="118">
        <v>8.8761335445489156E-2</v>
      </c>
      <c r="AE280" s="275"/>
    </row>
    <row r="281" spans="2:31" x14ac:dyDescent="0.25">
      <c r="B281" s="257"/>
      <c r="C281" s="97">
        <v>275.005</v>
      </c>
      <c r="D281" s="63">
        <v>248.56</v>
      </c>
      <c r="E281" s="63">
        <v>1.643999999999977</v>
      </c>
      <c r="F281" s="63">
        <v>19.77600000000001</v>
      </c>
      <c r="G281" s="63">
        <v>10.314999999999998</v>
      </c>
      <c r="H281" s="29">
        <v>6.6780000000000257</v>
      </c>
      <c r="I281" s="260"/>
      <c r="K281" s="274"/>
      <c r="L281" s="124">
        <v>135.29</v>
      </c>
      <c r="M281" s="43">
        <v>0.30606299999999997</v>
      </c>
      <c r="N281" s="43">
        <v>0.23091500000000001</v>
      </c>
      <c r="O281" s="43">
        <v>0.25622400000000001</v>
      </c>
      <c r="P281" s="43">
        <v>0.197328</v>
      </c>
      <c r="Q281" s="43">
        <v>0.19024099999999999</v>
      </c>
      <c r="R281" s="43">
        <v>8.8938000000000003E-2</v>
      </c>
      <c r="S281" s="43">
        <v>0.10977099999999999</v>
      </c>
      <c r="T281" s="43">
        <v>8.4158999999999998E-2</v>
      </c>
      <c r="U281" s="43">
        <v>7.1898000000000004E-2</v>
      </c>
      <c r="V281" s="43">
        <v>0.25064199999999998</v>
      </c>
      <c r="W281" s="43">
        <v>0.37202800000000003</v>
      </c>
      <c r="X281" s="43">
        <v>9.2506000000000005E-2</v>
      </c>
      <c r="Y281" s="43">
        <v>0.11257200000000001</v>
      </c>
      <c r="Z281" s="43">
        <v>0.26499800000000001</v>
      </c>
      <c r="AA281" s="43">
        <v>0.11358799999999999</v>
      </c>
      <c r="AB281" s="47">
        <v>0.123499</v>
      </c>
      <c r="AC281" s="100">
        <v>0.179085625</v>
      </c>
      <c r="AD281" s="118">
        <v>9.2259190189288659E-2</v>
      </c>
      <c r="AE281" s="275"/>
    </row>
    <row r="282" spans="2:31" x14ac:dyDescent="0.25">
      <c r="B282" s="257"/>
      <c r="C282" s="97">
        <v>276.005</v>
      </c>
      <c r="D282" s="63">
        <v>364.68900000000002</v>
      </c>
      <c r="E282" s="63">
        <v>9.6289999999999907</v>
      </c>
      <c r="F282" s="63">
        <v>5.203000000000003</v>
      </c>
      <c r="G282" s="63">
        <v>-4.9889999999999759</v>
      </c>
      <c r="H282" s="29">
        <v>-4.231000000000023</v>
      </c>
      <c r="I282" s="260"/>
      <c r="K282" s="274"/>
      <c r="L282" s="124">
        <v>135.791</v>
      </c>
      <c r="M282" s="43">
        <v>0.30768600000000002</v>
      </c>
      <c r="N282" s="43">
        <v>0.22722500000000001</v>
      </c>
      <c r="O282" s="43">
        <v>0.25614599999999998</v>
      </c>
      <c r="P282" s="43">
        <v>0.19108700000000001</v>
      </c>
      <c r="Q282" s="43">
        <v>0.19452700000000001</v>
      </c>
      <c r="R282" s="43">
        <v>8.6570999999999995E-2</v>
      </c>
      <c r="S282" s="43">
        <v>0.11584999999999999</v>
      </c>
      <c r="T282" s="43">
        <v>8.8752999999999999E-2</v>
      </c>
      <c r="U282" s="43">
        <v>7.0817000000000005E-2</v>
      </c>
      <c r="V282" s="43">
        <v>0.25910699999999998</v>
      </c>
      <c r="W282" s="43">
        <v>0.37368800000000002</v>
      </c>
      <c r="X282" s="43">
        <v>9.1257000000000005E-2</v>
      </c>
      <c r="Y282" s="43">
        <v>0.115176</v>
      </c>
      <c r="Z282" s="43">
        <v>0.266405</v>
      </c>
      <c r="AA282" s="43">
        <v>0.118141</v>
      </c>
      <c r="AB282" s="47">
        <v>0.124524</v>
      </c>
      <c r="AC282" s="100">
        <v>0.18043500000000004</v>
      </c>
      <c r="AD282" s="118">
        <v>9.2366868365231461E-2</v>
      </c>
      <c r="AE282" s="275"/>
    </row>
    <row r="283" spans="2:31" x14ac:dyDescent="0.25">
      <c r="B283" s="257"/>
      <c r="C283" s="97">
        <v>277.00599999999997</v>
      </c>
      <c r="D283" s="63">
        <v>358.39800000000002</v>
      </c>
      <c r="E283" s="63">
        <v>0.78300000000001546</v>
      </c>
      <c r="F283" s="63">
        <v>12.906999999999982</v>
      </c>
      <c r="G283" s="63">
        <v>-16.564999999999998</v>
      </c>
      <c r="H283" s="29">
        <v>-6.539999999999992</v>
      </c>
      <c r="I283" s="260"/>
      <c r="K283" s="274"/>
      <c r="L283" s="124">
        <v>136.292</v>
      </c>
      <c r="M283" s="43">
        <v>0.309396</v>
      </c>
      <c r="N283" s="43">
        <v>0.23144600000000001</v>
      </c>
      <c r="O283" s="43">
        <v>0.25852999999999998</v>
      </c>
      <c r="P283" s="43">
        <v>0.202956</v>
      </c>
      <c r="Q283" s="43">
        <v>0.189501</v>
      </c>
      <c r="R283" s="43">
        <v>8.5477999999999998E-2</v>
      </c>
      <c r="S283" s="43">
        <v>0.10709100000000001</v>
      </c>
      <c r="T283" s="43">
        <v>8.4759000000000001E-2</v>
      </c>
      <c r="U283" s="43">
        <v>7.3511000000000007E-2</v>
      </c>
      <c r="V283" s="43">
        <v>0.24890899999999999</v>
      </c>
      <c r="W283" s="43">
        <v>0.37892900000000002</v>
      </c>
      <c r="X283" s="43">
        <v>9.5439999999999997E-2</v>
      </c>
      <c r="Y283" s="43">
        <v>0.118219</v>
      </c>
      <c r="Z283" s="43">
        <v>0.25752599999999998</v>
      </c>
      <c r="AA283" s="43">
        <v>0.112953</v>
      </c>
      <c r="AB283" s="47">
        <v>0.12593799999999999</v>
      </c>
      <c r="AC283" s="100">
        <v>0.180036375</v>
      </c>
      <c r="AD283" s="118">
        <v>9.2934332363502778E-2</v>
      </c>
      <c r="AE283" s="275"/>
    </row>
    <row r="284" spans="2:31" x14ac:dyDescent="0.25">
      <c r="B284" s="257"/>
      <c r="C284" s="97">
        <v>278.00400000000002</v>
      </c>
      <c r="D284" s="63">
        <v>299.98099999999999</v>
      </c>
      <c r="E284" s="63">
        <v>0.56700000000000728</v>
      </c>
      <c r="F284" s="63">
        <v>-9.0519999999999925</v>
      </c>
      <c r="G284" s="63">
        <v>13.701999999999998</v>
      </c>
      <c r="H284" s="29">
        <v>18.474999999999994</v>
      </c>
      <c r="I284" s="260"/>
      <c r="K284" s="274"/>
      <c r="L284" s="124">
        <v>136.79300000000001</v>
      </c>
      <c r="M284" s="43">
        <v>0.30578899999999998</v>
      </c>
      <c r="N284" s="43">
        <v>0.234233</v>
      </c>
      <c r="O284" s="43">
        <v>0.244254</v>
      </c>
      <c r="P284" s="43">
        <v>0.20616200000000001</v>
      </c>
      <c r="Q284" s="43">
        <v>0.18879199999999999</v>
      </c>
      <c r="R284" s="43">
        <v>8.4366999999999998E-2</v>
      </c>
      <c r="S284" s="43">
        <v>0.105105</v>
      </c>
      <c r="T284" s="43">
        <v>9.1411999999999993E-2</v>
      </c>
      <c r="U284" s="43">
        <v>7.8116000000000005E-2</v>
      </c>
      <c r="V284" s="43">
        <v>0.255496</v>
      </c>
      <c r="W284" s="43">
        <v>0.373284</v>
      </c>
      <c r="X284" s="43">
        <v>9.0357999999999994E-2</v>
      </c>
      <c r="Y284" s="43">
        <v>0.11103399999999999</v>
      </c>
      <c r="Z284" s="43">
        <v>0.26504899999999998</v>
      </c>
      <c r="AA284" s="43">
        <v>0.115564</v>
      </c>
      <c r="AB284" s="47">
        <v>0.12874099999999999</v>
      </c>
      <c r="AC284" s="100">
        <v>0.17985975000000004</v>
      </c>
      <c r="AD284" s="118">
        <v>9.1833320240894356E-2</v>
      </c>
      <c r="AE284" s="275"/>
    </row>
    <row r="285" spans="2:31" x14ac:dyDescent="0.25">
      <c r="B285" s="257"/>
      <c r="C285" s="97">
        <v>279.005</v>
      </c>
      <c r="D285" s="63">
        <v>223.59100000000001</v>
      </c>
      <c r="E285" s="63">
        <v>-16.562999999999988</v>
      </c>
      <c r="F285" s="63">
        <v>3.7189999999999941</v>
      </c>
      <c r="G285" s="63">
        <v>1.0480000000000018</v>
      </c>
      <c r="H285" s="29">
        <v>7.4780000000000086</v>
      </c>
      <c r="I285" s="260"/>
      <c r="K285" s="274"/>
      <c r="L285" s="124">
        <v>137.291</v>
      </c>
      <c r="M285" s="43">
        <v>0.31144899999999998</v>
      </c>
      <c r="N285" s="43">
        <v>0.244364</v>
      </c>
      <c r="O285" s="43">
        <v>0.258299</v>
      </c>
      <c r="P285" s="43">
        <v>0.20113200000000001</v>
      </c>
      <c r="Q285" s="43">
        <v>0.19305800000000001</v>
      </c>
      <c r="R285" s="43">
        <v>9.3996999999999997E-2</v>
      </c>
      <c r="S285" s="43">
        <v>0.10631400000000001</v>
      </c>
      <c r="T285" s="43">
        <v>8.3361000000000005E-2</v>
      </c>
      <c r="U285" s="43">
        <v>7.2886999999999993E-2</v>
      </c>
      <c r="V285" s="43">
        <v>0.25307600000000002</v>
      </c>
      <c r="W285" s="43">
        <v>0.379527</v>
      </c>
      <c r="X285" s="43">
        <v>9.1858999999999996E-2</v>
      </c>
      <c r="Y285" s="43">
        <v>0.120808</v>
      </c>
      <c r="Z285" s="43">
        <v>0.262351</v>
      </c>
      <c r="AA285" s="43">
        <v>0.111388</v>
      </c>
      <c r="AB285" s="47">
        <v>0.119495</v>
      </c>
      <c r="AC285" s="100">
        <v>0.18146031249999997</v>
      </c>
      <c r="AD285" s="118">
        <v>9.4285908031348231E-2</v>
      </c>
      <c r="AE285" s="275"/>
    </row>
    <row r="286" spans="2:31" x14ac:dyDescent="0.25">
      <c r="B286" s="257"/>
      <c r="C286" s="97">
        <v>280.005</v>
      </c>
      <c r="D286" s="63">
        <v>301.86099999999999</v>
      </c>
      <c r="E286" s="63">
        <v>16.009999999999991</v>
      </c>
      <c r="F286" s="63">
        <v>12.067000000000007</v>
      </c>
      <c r="G286" s="63">
        <v>19.498999999999967</v>
      </c>
      <c r="H286" s="29">
        <v>-11.367000000000019</v>
      </c>
      <c r="I286" s="260"/>
      <c r="K286" s="274"/>
      <c r="L286" s="124">
        <v>137.79300000000001</v>
      </c>
      <c r="M286" s="43">
        <v>0.30121199999999998</v>
      </c>
      <c r="N286" s="43">
        <v>0.240784</v>
      </c>
      <c r="O286" s="43">
        <v>0.25740000000000002</v>
      </c>
      <c r="P286" s="43">
        <v>0.20339399999999999</v>
      </c>
      <c r="Q286" s="43">
        <v>0.19958699999999999</v>
      </c>
      <c r="R286" s="43">
        <v>8.9015999999999998E-2</v>
      </c>
      <c r="S286" s="43">
        <v>0.108598</v>
      </c>
      <c r="T286" s="43">
        <v>7.7727000000000004E-2</v>
      </c>
      <c r="U286" s="43">
        <v>7.2776999999999994E-2</v>
      </c>
      <c r="V286" s="43">
        <v>0.25380000000000003</v>
      </c>
      <c r="W286" s="43">
        <v>0.37099500000000002</v>
      </c>
      <c r="X286" s="43">
        <v>9.3729999999999994E-2</v>
      </c>
      <c r="Y286" s="43">
        <v>0.111748</v>
      </c>
      <c r="Z286" s="43">
        <v>0.27009699999999998</v>
      </c>
      <c r="AA286" s="43">
        <v>0.111578</v>
      </c>
      <c r="AB286" s="47">
        <v>0.121395</v>
      </c>
      <c r="AC286" s="100">
        <v>0.18023987500000002</v>
      </c>
      <c r="AD286" s="118">
        <v>9.3416861015468269E-2</v>
      </c>
      <c r="AE286" s="275"/>
    </row>
    <row r="287" spans="2:31" x14ac:dyDescent="0.25">
      <c r="B287" s="257"/>
      <c r="C287" s="97">
        <v>281.00700000000001</v>
      </c>
      <c r="D287" s="63">
        <v>301.81700000000001</v>
      </c>
      <c r="E287" s="63">
        <v>14.020999999999987</v>
      </c>
      <c r="F287" s="63">
        <v>2.8179999999999836</v>
      </c>
      <c r="G287" s="63">
        <v>13.035000000000025</v>
      </c>
      <c r="H287" s="29">
        <v>11.247000000000014</v>
      </c>
      <c r="I287" s="260"/>
      <c r="K287" s="274"/>
      <c r="L287" s="124">
        <v>138.291</v>
      </c>
      <c r="M287" s="43">
        <v>0.31613599999999997</v>
      </c>
      <c r="N287" s="43">
        <v>0.24795300000000001</v>
      </c>
      <c r="O287" s="43">
        <v>0.25608700000000001</v>
      </c>
      <c r="P287" s="43">
        <v>0.20290900000000001</v>
      </c>
      <c r="Q287" s="43">
        <v>0.19508700000000001</v>
      </c>
      <c r="R287" s="43">
        <v>8.8449E-2</v>
      </c>
      <c r="S287" s="43">
        <v>0.106554</v>
      </c>
      <c r="T287" s="43">
        <v>8.1922999999999996E-2</v>
      </c>
      <c r="U287" s="43">
        <v>7.0719000000000004E-2</v>
      </c>
      <c r="V287" s="43">
        <v>0.25874200000000003</v>
      </c>
      <c r="W287" s="43">
        <v>0.37842599999999998</v>
      </c>
      <c r="X287" s="43">
        <v>9.6565999999999999E-2</v>
      </c>
      <c r="Y287" s="43">
        <v>0.11720999999999999</v>
      </c>
      <c r="Z287" s="43">
        <v>0.26767600000000003</v>
      </c>
      <c r="AA287" s="43">
        <v>0.112207</v>
      </c>
      <c r="AB287" s="47">
        <v>0.12653700000000001</v>
      </c>
      <c r="AC287" s="100">
        <v>0.1826988125</v>
      </c>
      <c r="AD287" s="118">
        <v>9.5404874368289899E-2</v>
      </c>
      <c r="AE287" s="275"/>
    </row>
    <row r="288" spans="2:31" x14ac:dyDescent="0.25">
      <c r="B288" s="257"/>
      <c r="C288" s="97">
        <v>282.00400000000002</v>
      </c>
      <c r="D288" s="63">
        <v>341.75499999999994</v>
      </c>
      <c r="E288" s="63">
        <v>-10.402999999999992</v>
      </c>
      <c r="F288" s="63">
        <v>-18.870000000000005</v>
      </c>
      <c r="G288" s="63">
        <v>19.183999999999969</v>
      </c>
      <c r="H288" s="29">
        <v>2.2860000000000014</v>
      </c>
      <c r="I288" s="260"/>
      <c r="K288" s="274"/>
      <c r="L288" s="124">
        <v>138.792</v>
      </c>
      <c r="M288" s="43">
        <v>0.31158599999999997</v>
      </c>
      <c r="N288" s="43">
        <v>0.245118</v>
      </c>
      <c r="O288" s="43">
        <v>0.25401699999999999</v>
      </c>
      <c r="P288" s="43">
        <v>0.20322899999999999</v>
      </c>
      <c r="Q288" s="43">
        <v>0.19819200000000001</v>
      </c>
      <c r="R288" s="43">
        <v>8.6033999999999999E-2</v>
      </c>
      <c r="S288" s="43">
        <v>0.106603</v>
      </c>
      <c r="T288" s="43">
        <v>8.2229999999999998E-2</v>
      </c>
      <c r="U288" s="43">
        <v>7.5850000000000001E-2</v>
      </c>
      <c r="V288" s="43">
        <v>0.25607400000000002</v>
      </c>
      <c r="W288" s="43">
        <v>0.35984300000000002</v>
      </c>
      <c r="X288" s="43">
        <v>9.3003000000000002E-2</v>
      </c>
      <c r="Y288" s="43">
        <v>0.118577</v>
      </c>
      <c r="Z288" s="43">
        <v>0.27266499999999999</v>
      </c>
      <c r="AA288" s="43">
        <v>0.111801</v>
      </c>
      <c r="AB288" s="47">
        <v>0.120278</v>
      </c>
      <c r="AC288" s="100">
        <v>0.18094374999999999</v>
      </c>
      <c r="AD288" s="118">
        <v>9.2660526880651878E-2</v>
      </c>
      <c r="AE288" s="275"/>
    </row>
    <row r="289" spans="2:31" x14ac:dyDescent="0.25">
      <c r="B289" s="257"/>
      <c r="C289" s="97">
        <v>283.00599999999997</v>
      </c>
      <c r="D289" s="63">
        <v>288.51600000000008</v>
      </c>
      <c r="E289" s="63">
        <v>10.554999999999978</v>
      </c>
      <c r="F289" s="63">
        <v>4.8810000000000002</v>
      </c>
      <c r="G289" s="63">
        <v>19.751000000000005</v>
      </c>
      <c r="H289" s="29">
        <v>-7.2479999999999905</v>
      </c>
      <c r="I289" s="260"/>
      <c r="K289" s="274"/>
      <c r="L289" s="124">
        <v>139.29</v>
      </c>
      <c r="M289" s="43">
        <v>0.30949399999999999</v>
      </c>
      <c r="N289" s="43">
        <v>0.25016300000000002</v>
      </c>
      <c r="O289" s="43">
        <v>0.246304</v>
      </c>
      <c r="P289" s="43">
        <v>0.20703299999999999</v>
      </c>
      <c r="Q289" s="43">
        <v>0.199685</v>
      </c>
      <c r="R289" s="43">
        <v>8.6611999999999995E-2</v>
      </c>
      <c r="S289" s="43">
        <v>0.11157</v>
      </c>
      <c r="T289" s="43">
        <v>8.3823999999999996E-2</v>
      </c>
      <c r="U289" s="43">
        <v>7.2085999999999997E-2</v>
      </c>
      <c r="V289" s="43">
        <v>0.26251000000000002</v>
      </c>
      <c r="W289" s="43">
        <v>0.37951200000000002</v>
      </c>
      <c r="X289" s="43">
        <v>9.1844999999999996E-2</v>
      </c>
      <c r="Y289" s="43">
        <v>0.11385199999999999</v>
      </c>
      <c r="Z289" s="43">
        <v>0.26145099999999999</v>
      </c>
      <c r="AA289" s="43">
        <v>0.12435300000000001</v>
      </c>
      <c r="AB289" s="47">
        <v>0.11931</v>
      </c>
      <c r="AC289" s="100">
        <v>0.18247525000000003</v>
      </c>
      <c r="AD289" s="118">
        <v>9.4368491787248446E-2</v>
      </c>
      <c r="AE289" s="275"/>
    </row>
    <row r="290" spans="2:31" x14ac:dyDescent="0.25">
      <c r="B290" s="257"/>
      <c r="C290" s="97">
        <v>284.00299999999999</v>
      </c>
      <c r="D290" s="63">
        <v>306.447</v>
      </c>
      <c r="E290" s="63">
        <v>12.187000000000012</v>
      </c>
      <c r="F290" s="63">
        <v>9.7700000000000102</v>
      </c>
      <c r="G290" s="63">
        <v>9.6210000000000093</v>
      </c>
      <c r="H290" s="29">
        <v>-11.838000000000022</v>
      </c>
      <c r="I290" s="260"/>
      <c r="K290" s="274"/>
      <c r="L290" s="124">
        <v>139.79300000000001</v>
      </c>
      <c r="M290" s="43">
        <v>0.307917</v>
      </c>
      <c r="N290" s="43">
        <v>0.248422</v>
      </c>
      <c r="O290" s="43">
        <v>0.25417400000000001</v>
      </c>
      <c r="P290" s="43">
        <v>0.195328</v>
      </c>
      <c r="Q290" s="43">
        <v>0.195275</v>
      </c>
      <c r="R290" s="43">
        <v>8.3253999999999995E-2</v>
      </c>
      <c r="S290" s="43">
        <v>0.10928599999999999</v>
      </c>
      <c r="T290" s="43">
        <v>7.9358999999999999E-2</v>
      </c>
      <c r="U290" s="43">
        <v>7.5635999999999995E-2</v>
      </c>
      <c r="V290" s="43">
        <v>0.25329000000000002</v>
      </c>
      <c r="W290" s="43">
        <v>0.36890200000000001</v>
      </c>
      <c r="X290" s="43">
        <v>9.5130999999999993E-2</v>
      </c>
      <c r="Y290" s="43">
        <v>0.11455600000000001</v>
      </c>
      <c r="Z290" s="43">
        <v>0.262102</v>
      </c>
      <c r="AA290" s="43">
        <v>0.119936</v>
      </c>
      <c r="AB290" s="47">
        <v>0.11615499999999999</v>
      </c>
      <c r="AC290" s="100">
        <v>0.1799201875</v>
      </c>
      <c r="AD290" s="118">
        <v>9.2865729865735935E-2</v>
      </c>
      <c r="AE290" s="275"/>
    </row>
    <row r="291" spans="2:31" x14ac:dyDescent="0.25">
      <c r="B291" s="257"/>
      <c r="C291" s="97">
        <v>285.005</v>
      </c>
      <c r="D291" s="63">
        <v>310.52099999999996</v>
      </c>
      <c r="E291" s="63">
        <v>-0.56400000000002137</v>
      </c>
      <c r="F291" s="63">
        <v>-7.3810000000000002</v>
      </c>
      <c r="G291" s="63">
        <v>-19.744999999999976</v>
      </c>
      <c r="H291" s="29">
        <v>2.2549999999999955</v>
      </c>
      <c r="I291" s="260"/>
      <c r="K291" s="274"/>
      <c r="L291" s="124">
        <v>140.291</v>
      </c>
      <c r="M291" s="43">
        <v>0.30057400000000001</v>
      </c>
      <c r="N291" s="43">
        <v>0.25330200000000003</v>
      </c>
      <c r="O291" s="43">
        <v>0.240395</v>
      </c>
      <c r="P291" s="43">
        <v>0.19699700000000001</v>
      </c>
      <c r="Q291" s="43">
        <v>0.20251</v>
      </c>
      <c r="R291" s="43">
        <v>9.0357000000000007E-2</v>
      </c>
      <c r="S291" s="43">
        <v>0.103711</v>
      </c>
      <c r="T291" s="43">
        <v>8.1409999999999996E-2</v>
      </c>
      <c r="U291" s="43">
        <v>7.2265999999999997E-2</v>
      </c>
      <c r="V291" s="43">
        <v>0.254243</v>
      </c>
      <c r="W291" s="43">
        <v>0.37039299999999997</v>
      </c>
      <c r="X291" s="43">
        <v>9.5481999999999997E-2</v>
      </c>
      <c r="Y291" s="43">
        <v>0.11641600000000001</v>
      </c>
      <c r="Z291" s="43">
        <v>0.26569199999999998</v>
      </c>
      <c r="AA291" s="43">
        <v>0.12367300000000001</v>
      </c>
      <c r="AB291" s="47">
        <v>0.12792600000000001</v>
      </c>
      <c r="AC291" s="100">
        <v>0.18095918750000003</v>
      </c>
      <c r="AD291" s="118">
        <v>9.1541420182864902E-2</v>
      </c>
      <c r="AE291" s="275"/>
    </row>
    <row r="292" spans="2:31" x14ac:dyDescent="0.25">
      <c r="B292" s="257"/>
      <c r="C292" s="97">
        <v>286.005</v>
      </c>
      <c r="D292" s="63">
        <v>331.60799999999995</v>
      </c>
      <c r="E292" s="63">
        <v>9.8010000000000161</v>
      </c>
      <c r="F292" s="63">
        <v>-3.4060000000000059</v>
      </c>
      <c r="G292" s="63">
        <v>31.745000000000033</v>
      </c>
      <c r="H292" s="29">
        <v>-0.40999999999999659</v>
      </c>
      <c r="I292" s="260"/>
      <c r="K292" s="274"/>
      <c r="L292" s="124">
        <v>140.792</v>
      </c>
      <c r="M292" s="43">
        <v>0.30774299999999999</v>
      </c>
      <c r="N292" s="43">
        <v>0.24987799999999999</v>
      </c>
      <c r="O292" s="43">
        <v>0.23790500000000001</v>
      </c>
      <c r="P292" s="43">
        <v>0.20031499999999999</v>
      </c>
      <c r="Q292" s="43">
        <v>0.20122100000000001</v>
      </c>
      <c r="R292" s="43">
        <v>9.1217000000000006E-2</v>
      </c>
      <c r="S292" s="43">
        <v>0.111209</v>
      </c>
      <c r="T292" s="43">
        <v>8.1162999999999999E-2</v>
      </c>
      <c r="U292" s="43">
        <v>7.1895000000000001E-2</v>
      </c>
      <c r="V292" s="43">
        <v>0.26239000000000001</v>
      </c>
      <c r="W292" s="43">
        <v>0.37460100000000002</v>
      </c>
      <c r="X292" s="43">
        <v>9.2186000000000004E-2</v>
      </c>
      <c r="Y292" s="43">
        <v>0.11294999999999999</v>
      </c>
      <c r="Z292" s="43">
        <v>0.26316400000000001</v>
      </c>
      <c r="AA292" s="43">
        <v>0.11952</v>
      </c>
      <c r="AB292" s="47">
        <v>0.12654799999999999</v>
      </c>
      <c r="AC292" s="100">
        <v>0.18149406250000005</v>
      </c>
      <c r="AD292" s="118">
        <v>9.3004458251898625E-2</v>
      </c>
      <c r="AE292" s="275"/>
    </row>
    <row r="293" spans="2:31" x14ac:dyDescent="0.25">
      <c r="B293" s="257"/>
      <c r="C293" s="97">
        <v>287.00599999999997</v>
      </c>
      <c r="D293" s="63">
        <v>264.93599999999998</v>
      </c>
      <c r="E293" s="63">
        <v>21.887</v>
      </c>
      <c r="F293" s="63">
        <v>15.364999999999981</v>
      </c>
      <c r="G293" s="63">
        <v>3.8189999999999884</v>
      </c>
      <c r="H293" s="29">
        <v>15.634000000000015</v>
      </c>
      <c r="I293" s="260"/>
      <c r="K293" s="274"/>
      <c r="L293" s="124">
        <v>141.29</v>
      </c>
      <c r="M293" s="43">
        <v>0.30786799999999998</v>
      </c>
      <c r="N293" s="43">
        <v>0.245279</v>
      </c>
      <c r="O293" s="43">
        <v>0.24584900000000001</v>
      </c>
      <c r="P293" s="43">
        <v>0.20207700000000001</v>
      </c>
      <c r="Q293" s="43">
        <v>0.203429</v>
      </c>
      <c r="R293" s="43">
        <v>9.2962000000000003E-2</v>
      </c>
      <c r="S293" s="43">
        <v>0.114633</v>
      </c>
      <c r="T293" s="43">
        <v>7.6865000000000003E-2</v>
      </c>
      <c r="U293" s="43">
        <v>7.535E-2</v>
      </c>
      <c r="V293" s="43">
        <v>0.26371800000000001</v>
      </c>
      <c r="W293" s="43">
        <v>0.37223000000000001</v>
      </c>
      <c r="X293" s="43">
        <v>9.4169000000000003E-2</v>
      </c>
      <c r="Y293" s="43">
        <v>0.120946</v>
      </c>
      <c r="Z293" s="43">
        <v>0.27194600000000002</v>
      </c>
      <c r="AA293" s="43">
        <v>0.128272</v>
      </c>
      <c r="AB293" s="47">
        <v>0.128076</v>
      </c>
      <c r="AC293" s="100">
        <v>0.18397931249999999</v>
      </c>
      <c r="AD293" s="118">
        <v>9.2307057376792748E-2</v>
      </c>
      <c r="AE293" s="275"/>
    </row>
    <row r="294" spans="2:31" x14ac:dyDescent="0.25">
      <c r="B294" s="257"/>
      <c r="C294" s="97">
        <v>288.00400000000002</v>
      </c>
      <c r="D294" s="63">
        <v>309.69499999999994</v>
      </c>
      <c r="E294" s="63">
        <v>13.906000000000006</v>
      </c>
      <c r="F294" s="63">
        <v>6.5939999999999941</v>
      </c>
      <c r="G294" s="63">
        <v>-12.673999999999978</v>
      </c>
      <c r="H294" s="29">
        <v>7.8829999999999814</v>
      </c>
      <c r="I294" s="260"/>
      <c r="K294" s="274"/>
      <c r="L294" s="124">
        <v>141.792</v>
      </c>
      <c r="M294" s="43">
        <v>0.30927900000000003</v>
      </c>
      <c r="N294" s="43">
        <v>0.25125900000000001</v>
      </c>
      <c r="O294" s="43">
        <v>0.247809</v>
      </c>
      <c r="P294" s="43">
        <v>0.20310700000000001</v>
      </c>
      <c r="Q294" s="43">
        <v>0.202982</v>
      </c>
      <c r="R294" s="43">
        <v>8.9172000000000001E-2</v>
      </c>
      <c r="S294" s="43">
        <v>0.11407299999999999</v>
      </c>
      <c r="T294" s="43">
        <v>7.9679E-2</v>
      </c>
      <c r="U294" s="43">
        <v>7.3219000000000006E-2</v>
      </c>
      <c r="V294" s="43">
        <v>0.26690799999999998</v>
      </c>
      <c r="W294" s="43">
        <v>0.37276300000000001</v>
      </c>
      <c r="X294" s="43">
        <v>0.100231</v>
      </c>
      <c r="Y294" s="43">
        <v>0.120035</v>
      </c>
      <c r="Z294" s="43">
        <v>0.273509</v>
      </c>
      <c r="AA294" s="43">
        <v>0.12850600000000001</v>
      </c>
      <c r="AB294" s="47">
        <v>0.121556</v>
      </c>
      <c r="AC294" s="100">
        <v>0.18463043749999997</v>
      </c>
      <c r="AD294" s="118">
        <v>9.3327856270225412E-2</v>
      </c>
      <c r="AE294" s="275"/>
    </row>
    <row r="295" spans="2:31" x14ac:dyDescent="0.25">
      <c r="B295" s="257"/>
      <c r="C295" s="97">
        <v>289.00599999999997</v>
      </c>
      <c r="D295" s="63">
        <v>308.74400000000003</v>
      </c>
      <c r="E295" s="63">
        <v>10.987000000000023</v>
      </c>
      <c r="F295" s="63">
        <v>18.911000000000001</v>
      </c>
      <c r="G295" s="63">
        <v>35.062999999999988</v>
      </c>
      <c r="H295" s="29">
        <v>-0.15000000000000568</v>
      </c>
      <c r="I295" s="260"/>
      <c r="K295" s="274"/>
      <c r="L295" s="124">
        <v>142.292</v>
      </c>
      <c r="M295" s="43">
        <v>0.31297000000000003</v>
      </c>
      <c r="N295" s="43">
        <v>0.25472899999999998</v>
      </c>
      <c r="O295" s="43">
        <v>0.25446800000000003</v>
      </c>
      <c r="P295" s="43">
        <v>0.19981299999999999</v>
      </c>
      <c r="Q295" s="43">
        <v>0.20283399999999999</v>
      </c>
      <c r="R295" s="43">
        <v>8.8971999999999996E-2</v>
      </c>
      <c r="S295" s="43">
        <v>0.11824900000000001</v>
      </c>
      <c r="T295" s="43">
        <v>7.6219999999999996E-2</v>
      </c>
      <c r="U295" s="43">
        <v>7.1997000000000005E-2</v>
      </c>
      <c r="V295" s="43">
        <v>0.26340000000000002</v>
      </c>
      <c r="W295" s="43">
        <v>0.37738100000000002</v>
      </c>
      <c r="X295" s="43">
        <v>9.5299999999999996E-2</v>
      </c>
      <c r="Y295" s="43">
        <v>0.12060800000000001</v>
      </c>
      <c r="Z295" s="43">
        <v>0.268702</v>
      </c>
      <c r="AA295" s="43">
        <v>0.127604</v>
      </c>
      <c r="AB295" s="47">
        <v>0.118813</v>
      </c>
      <c r="AC295" s="100">
        <v>0.18450374999999999</v>
      </c>
      <c r="AD295" s="118">
        <v>9.4836036144143709E-2</v>
      </c>
      <c r="AE295" s="275"/>
    </row>
    <row r="296" spans="2:31" x14ac:dyDescent="0.25">
      <c r="B296" s="257"/>
      <c r="C296" s="97">
        <v>290.00400000000002</v>
      </c>
      <c r="D296" s="63">
        <v>293.79900000000004</v>
      </c>
      <c r="E296" s="63">
        <v>-6.9299999999999784</v>
      </c>
      <c r="F296" s="63">
        <v>-8.0200000000000102</v>
      </c>
      <c r="G296" s="63">
        <v>-27.155000000000001</v>
      </c>
      <c r="H296" s="29">
        <v>-17.837999999999994</v>
      </c>
      <c r="I296" s="260"/>
      <c r="K296" s="274"/>
      <c r="L296" s="124">
        <v>142.791</v>
      </c>
      <c r="M296" s="43">
        <v>0.30941299999999999</v>
      </c>
      <c r="N296" s="43">
        <v>0.24559700000000001</v>
      </c>
      <c r="O296" s="43">
        <v>0.24973400000000001</v>
      </c>
      <c r="P296" s="43">
        <v>0.20619299999999999</v>
      </c>
      <c r="Q296" s="43">
        <v>0.202295</v>
      </c>
      <c r="R296" s="43">
        <v>9.7119999999999998E-2</v>
      </c>
      <c r="S296" s="43">
        <v>0.102896</v>
      </c>
      <c r="T296" s="43">
        <v>8.0671999999999994E-2</v>
      </c>
      <c r="U296" s="43">
        <v>7.1735999999999994E-2</v>
      </c>
      <c r="V296" s="43">
        <v>0.278561</v>
      </c>
      <c r="W296" s="43">
        <v>0.39027800000000001</v>
      </c>
      <c r="X296" s="43">
        <v>9.5045000000000004E-2</v>
      </c>
      <c r="Y296" s="43">
        <v>0.117773</v>
      </c>
      <c r="Z296" s="43">
        <v>0.26617600000000002</v>
      </c>
      <c r="AA296" s="43">
        <v>0.12374</v>
      </c>
      <c r="AB296" s="47">
        <v>0.12556700000000001</v>
      </c>
      <c r="AC296" s="100">
        <v>0.18517475000000005</v>
      </c>
      <c r="AD296" s="118">
        <v>9.6486469354343379E-2</v>
      </c>
      <c r="AE296" s="275"/>
    </row>
    <row r="297" spans="2:31" x14ac:dyDescent="0.25">
      <c r="B297" s="257"/>
      <c r="C297" s="97">
        <v>291.005</v>
      </c>
      <c r="D297" s="63">
        <v>325.37400000000002</v>
      </c>
      <c r="E297" s="63">
        <v>24.787000000000006</v>
      </c>
      <c r="F297" s="63">
        <v>1.375</v>
      </c>
      <c r="G297" s="63">
        <v>-14.844000000000023</v>
      </c>
      <c r="H297" s="29">
        <v>18.063000000000017</v>
      </c>
      <c r="I297" s="260"/>
      <c r="K297" s="274"/>
      <c r="L297" s="124">
        <v>143.292</v>
      </c>
      <c r="M297" s="43">
        <v>0.31740499999999999</v>
      </c>
      <c r="N297" s="43">
        <v>0.24976200000000001</v>
      </c>
      <c r="O297" s="43">
        <v>0.23823</v>
      </c>
      <c r="P297" s="43">
        <v>0.205594</v>
      </c>
      <c r="Q297" s="43">
        <v>0.20580699999999999</v>
      </c>
      <c r="R297" s="43">
        <v>9.9822999999999995E-2</v>
      </c>
      <c r="S297" s="43">
        <v>0.11369600000000001</v>
      </c>
      <c r="T297" s="43">
        <v>6.9227999999999998E-2</v>
      </c>
      <c r="U297" s="43">
        <v>6.9689000000000001E-2</v>
      </c>
      <c r="V297" s="43">
        <v>0.26711699999999999</v>
      </c>
      <c r="W297" s="43">
        <v>0.367062</v>
      </c>
      <c r="X297" s="43">
        <v>9.3697000000000003E-2</v>
      </c>
      <c r="Y297" s="43">
        <v>0.117674</v>
      </c>
      <c r="Z297" s="43">
        <v>0.276675</v>
      </c>
      <c r="AA297" s="43">
        <v>0.123344</v>
      </c>
      <c r="AB297" s="47">
        <v>0.121333</v>
      </c>
      <c r="AC297" s="100">
        <v>0.18350850000000002</v>
      </c>
      <c r="AD297" s="118">
        <v>9.4317656677139053E-2</v>
      </c>
      <c r="AE297" s="275"/>
    </row>
    <row r="298" spans="2:31" x14ac:dyDescent="0.25">
      <c r="B298" s="257"/>
      <c r="C298" s="97">
        <v>292.005</v>
      </c>
      <c r="D298" s="63">
        <v>261.983</v>
      </c>
      <c r="E298" s="63">
        <v>3.1189999999999998</v>
      </c>
      <c r="F298" s="63">
        <v>11.546999999999997</v>
      </c>
      <c r="G298" s="63">
        <v>1.0520000000000209</v>
      </c>
      <c r="H298" s="29">
        <v>-8.7620000000000289</v>
      </c>
      <c r="I298" s="260"/>
      <c r="K298" s="274"/>
      <c r="L298" s="124">
        <v>143.79300000000001</v>
      </c>
      <c r="M298" s="43">
        <v>0.309589</v>
      </c>
      <c r="N298" s="43">
        <v>0.258963</v>
      </c>
      <c r="O298" s="43">
        <v>0.25389099999999998</v>
      </c>
      <c r="P298" s="43">
        <v>0.20252200000000001</v>
      </c>
      <c r="Q298" s="43">
        <v>0.202763</v>
      </c>
      <c r="R298" s="43">
        <v>9.7350000000000006E-2</v>
      </c>
      <c r="S298" s="43">
        <v>0.115674</v>
      </c>
      <c r="T298" s="43">
        <v>7.4591000000000005E-2</v>
      </c>
      <c r="U298" s="43">
        <v>7.2161000000000003E-2</v>
      </c>
      <c r="V298" s="43">
        <v>0.258326</v>
      </c>
      <c r="W298" s="43">
        <v>0.373394</v>
      </c>
      <c r="X298" s="43">
        <v>9.3757999999999994E-2</v>
      </c>
      <c r="Y298" s="43">
        <v>0.112566</v>
      </c>
      <c r="Z298" s="43">
        <v>0.272559</v>
      </c>
      <c r="AA298" s="43">
        <v>0.117377</v>
      </c>
      <c r="AB298" s="47">
        <v>0.122756</v>
      </c>
      <c r="AC298" s="100">
        <v>0.18364</v>
      </c>
      <c r="AD298" s="118">
        <v>9.4621287872585405E-2</v>
      </c>
      <c r="AE298" s="275"/>
    </row>
    <row r="299" spans="2:31" x14ac:dyDescent="0.25">
      <c r="B299" s="257"/>
      <c r="C299" s="97">
        <v>293.00700000000001</v>
      </c>
      <c r="D299" s="63">
        <v>328.13</v>
      </c>
      <c r="E299" s="63">
        <v>13.646999999999991</v>
      </c>
      <c r="F299" s="63">
        <v>8.8179999999999836</v>
      </c>
      <c r="G299" s="63">
        <v>-5.1149999999999807</v>
      </c>
      <c r="H299" s="29">
        <v>12.90300000000002</v>
      </c>
      <c r="I299" s="260"/>
      <c r="K299" s="274"/>
      <c r="L299" s="124">
        <v>144.291</v>
      </c>
      <c r="M299" s="43">
        <v>0.311419</v>
      </c>
      <c r="N299" s="43">
        <v>0.262685</v>
      </c>
      <c r="O299" s="43">
        <v>0.24754899999999999</v>
      </c>
      <c r="P299" s="43">
        <v>0.20541799999999999</v>
      </c>
      <c r="Q299" s="43">
        <v>0.20003199999999999</v>
      </c>
      <c r="R299" s="43">
        <v>9.6404000000000004E-2</v>
      </c>
      <c r="S299" s="43">
        <v>0.117483</v>
      </c>
      <c r="T299" s="43">
        <v>7.1179000000000006E-2</v>
      </c>
      <c r="U299" s="43">
        <v>7.1375999999999995E-2</v>
      </c>
      <c r="V299" s="43">
        <v>0.26788099999999998</v>
      </c>
      <c r="W299" s="43">
        <v>0.38047500000000001</v>
      </c>
      <c r="X299" s="43">
        <v>9.5399999999999999E-2</v>
      </c>
      <c r="Y299" s="43">
        <v>0.119211</v>
      </c>
      <c r="Z299" s="43">
        <v>0.274422</v>
      </c>
      <c r="AA299" s="43">
        <v>0.114204</v>
      </c>
      <c r="AB299" s="47">
        <v>0.119134</v>
      </c>
      <c r="AC299" s="100">
        <v>0.184642</v>
      </c>
      <c r="AD299" s="118">
        <v>9.6480091623781836E-2</v>
      </c>
      <c r="AE299" s="275"/>
    </row>
    <row r="300" spans="2:31" x14ac:dyDescent="0.25">
      <c r="B300" s="257"/>
      <c r="C300" s="97">
        <v>294.00400000000002</v>
      </c>
      <c r="D300" s="63">
        <v>329.16100000000006</v>
      </c>
      <c r="E300" s="63">
        <v>24.524000000000001</v>
      </c>
      <c r="F300" s="63">
        <v>16.625</v>
      </c>
      <c r="G300" s="63">
        <v>-10.173999999999978</v>
      </c>
      <c r="H300" s="29">
        <v>5.9590000000000032</v>
      </c>
      <c r="I300" s="260"/>
      <c r="K300" s="274"/>
      <c r="L300" s="124">
        <v>144.79300000000001</v>
      </c>
      <c r="M300" s="43">
        <v>0.31121199999999999</v>
      </c>
      <c r="N300" s="43">
        <v>0.26161400000000001</v>
      </c>
      <c r="O300" s="43">
        <v>0.26544200000000001</v>
      </c>
      <c r="P300" s="43">
        <v>0.20355699999999999</v>
      </c>
      <c r="Q300" s="43">
        <v>0.19780500000000001</v>
      </c>
      <c r="R300" s="43">
        <v>8.8845999999999994E-2</v>
      </c>
      <c r="S300" s="43">
        <v>0.11897099999999999</v>
      </c>
      <c r="T300" s="43">
        <v>7.5383000000000006E-2</v>
      </c>
      <c r="U300" s="43">
        <v>7.5053999999999996E-2</v>
      </c>
      <c r="V300" s="43">
        <v>0.26078099999999999</v>
      </c>
      <c r="W300" s="43">
        <v>0.37712299999999999</v>
      </c>
      <c r="X300" s="43">
        <v>0.102143</v>
      </c>
      <c r="Y300" s="43">
        <v>0.11508599999999999</v>
      </c>
      <c r="Z300" s="43">
        <v>0.28001799999999999</v>
      </c>
      <c r="AA300" s="43">
        <v>0.120602</v>
      </c>
      <c r="AB300" s="47">
        <v>0.133045</v>
      </c>
      <c r="AC300" s="100">
        <v>0.18666762499999998</v>
      </c>
      <c r="AD300" s="118">
        <v>9.5472668290546195E-2</v>
      </c>
      <c r="AE300" s="275"/>
    </row>
    <row r="301" spans="2:31" x14ac:dyDescent="0.25">
      <c r="B301" s="257"/>
      <c r="C301" s="97">
        <v>295.00599999999997</v>
      </c>
      <c r="D301" s="63">
        <v>371.50400000000002</v>
      </c>
      <c r="E301" s="63">
        <v>11.332999999999998</v>
      </c>
      <c r="F301" s="63">
        <v>15.838999999999999</v>
      </c>
      <c r="G301" s="63">
        <v>15.197000000000003</v>
      </c>
      <c r="H301" s="29">
        <v>-22.417000000000002</v>
      </c>
      <c r="I301" s="260"/>
      <c r="K301" s="274"/>
      <c r="L301" s="124">
        <v>145.29</v>
      </c>
      <c r="M301" s="43">
        <v>0.31236799999999998</v>
      </c>
      <c r="N301" s="43">
        <v>0.26830900000000002</v>
      </c>
      <c r="O301" s="43">
        <v>0.25404399999999999</v>
      </c>
      <c r="P301" s="43">
        <v>0.2001</v>
      </c>
      <c r="Q301" s="43">
        <v>0.20200499999999999</v>
      </c>
      <c r="R301" s="43">
        <v>8.8747000000000006E-2</v>
      </c>
      <c r="S301" s="43">
        <v>0.11540400000000001</v>
      </c>
      <c r="T301" s="43">
        <v>7.4010000000000006E-2</v>
      </c>
      <c r="U301" s="43">
        <v>7.1515999999999996E-2</v>
      </c>
      <c r="V301" s="43">
        <v>0.26968599999999998</v>
      </c>
      <c r="W301" s="43">
        <v>0.37672600000000001</v>
      </c>
      <c r="X301" s="43">
        <v>9.8316000000000001E-2</v>
      </c>
      <c r="Y301" s="43">
        <v>0.119403</v>
      </c>
      <c r="Z301" s="43">
        <v>0.27549899999999999</v>
      </c>
      <c r="AA301" s="43">
        <v>0.12005300000000001</v>
      </c>
      <c r="AB301" s="47">
        <v>0.123408</v>
      </c>
      <c r="AC301" s="100">
        <v>0.18559962499999999</v>
      </c>
      <c r="AD301" s="118">
        <v>9.6504423337568659E-2</v>
      </c>
      <c r="AE301" s="275"/>
    </row>
    <row r="302" spans="2:31" x14ac:dyDescent="0.25">
      <c r="B302" s="257"/>
      <c r="C302" s="97">
        <v>296.00299999999999</v>
      </c>
      <c r="D302" s="63">
        <v>345.34100000000001</v>
      </c>
      <c r="E302" s="63">
        <v>3.1870000000000118</v>
      </c>
      <c r="F302" s="63">
        <v>16.417000000000002</v>
      </c>
      <c r="G302" s="63">
        <v>30.25</v>
      </c>
      <c r="H302" s="29">
        <v>-10.49199999999999</v>
      </c>
      <c r="I302" s="260"/>
      <c r="K302" s="274"/>
      <c r="L302" s="124">
        <v>145.792</v>
      </c>
      <c r="M302" s="43">
        <v>0.32209199999999999</v>
      </c>
      <c r="N302" s="43">
        <v>0.264571</v>
      </c>
      <c r="O302" s="43">
        <v>0.23771200000000001</v>
      </c>
      <c r="P302" s="43">
        <v>0.209342</v>
      </c>
      <c r="Q302" s="43">
        <v>0.20522399999999999</v>
      </c>
      <c r="R302" s="43">
        <v>9.5981999999999998E-2</v>
      </c>
      <c r="S302" s="43">
        <v>0.106804</v>
      </c>
      <c r="T302" s="43">
        <v>6.9296999999999997E-2</v>
      </c>
      <c r="U302" s="43">
        <v>7.3520000000000002E-2</v>
      </c>
      <c r="V302" s="43">
        <v>0.261403</v>
      </c>
      <c r="W302" s="43">
        <v>0.39156999999999997</v>
      </c>
      <c r="X302" s="43">
        <v>9.1142000000000001E-2</v>
      </c>
      <c r="Y302" s="43">
        <v>0.11694300000000001</v>
      </c>
      <c r="Z302" s="43">
        <v>0.27995500000000001</v>
      </c>
      <c r="AA302" s="43">
        <v>0.124598</v>
      </c>
      <c r="AB302" s="47">
        <v>0.13097</v>
      </c>
      <c r="AC302" s="100">
        <v>0.18632031250000003</v>
      </c>
      <c r="AD302" s="118">
        <v>9.8747326575604852E-2</v>
      </c>
      <c r="AE302" s="275"/>
    </row>
    <row r="303" spans="2:31" x14ac:dyDescent="0.25">
      <c r="B303" s="257"/>
      <c r="C303" s="97">
        <v>297.005</v>
      </c>
      <c r="D303" s="63">
        <v>278.73200000000003</v>
      </c>
      <c r="E303" s="63">
        <v>37.437999999999988</v>
      </c>
      <c r="F303" s="63">
        <v>10.635999999999996</v>
      </c>
      <c r="G303" s="63">
        <v>-9.4869999999999948</v>
      </c>
      <c r="H303" s="29">
        <v>4.7609999999999957</v>
      </c>
      <c r="I303" s="260"/>
      <c r="K303" s="274"/>
      <c r="L303" s="124">
        <v>146.29</v>
      </c>
      <c r="M303" s="43">
        <v>0.32349600000000001</v>
      </c>
      <c r="N303" s="43">
        <v>0.26647199999999999</v>
      </c>
      <c r="O303" s="43">
        <v>0.252861</v>
      </c>
      <c r="P303" s="43">
        <v>0.20297100000000001</v>
      </c>
      <c r="Q303" s="43">
        <v>0.20862800000000001</v>
      </c>
      <c r="R303" s="43">
        <v>9.1017000000000001E-2</v>
      </c>
      <c r="S303" s="43">
        <v>0.106118</v>
      </c>
      <c r="T303" s="43">
        <v>6.4438999999999996E-2</v>
      </c>
      <c r="U303" s="43">
        <v>7.0073999999999997E-2</v>
      </c>
      <c r="V303" s="43">
        <v>0.264152</v>
      </c>
      <c r="W303" s="43">
        <v>0.37997900000000001</v>
      </c>
      <c r="X303" s="43">
        <v>0.10000100000000001</v>
      </c>
      <c r="Y303" s="43">
        <v>0.120048</v>
      </c>
      <c r="Z303" s="43">
        <v>0.27962599999999999</v>
      </c>
      <c r="AA303" s="43">
        <v>0.11817800000000001</v>
      </c>
      <c r="AB303" s="47">
        <v>0.12245399999999999</v>
      </c>
      <c r="AC303" s="100">
        <v>0.18565712499999998</v>
      </c>
      <c r="AD303" s="118">
        <v>9.904648480040408E-2</v>
      </c>
      <c r="AE303" s="275"/>
    </row>
    <row r="304" spans="2:31" x14ac:dyDescent="0.25">
      <c r="B304" s="257"/>
      <c r="C304" s="97">
        <v>298.005</v>
      </c>
      <c r="D304" s="63">
        <v>271.38200000000006</v>
      </c>
      <c r="E304" s="63">
        <v>4.2279999999999802</v>
      </c>
      <c r="F304" s="63">
        <v>-11.615000000000009</v>
      </c>
      <c r="G304" s="63">
        <v>9.703000000000003</v>
      </c>
      <c r="H304" s="29">
        <v>18.704999999999984</v>
      </c>
      <c r="I304" s="260"/>
      <c r="K304" s="274"/>
      <c r="L304" s="124">
        <v>146.791</v>
      </c>
      <c r="M304" s="43">
        <v>0.32280900000000001</v>
      </c>
      <c r="N304" s="43">
        <v>0.27171800000000002</v>
      </c>
      <c r="O304" s="43">
        <v>0.25718600000000003</v>
      </c>
      <c r="P304" s="43">
        <v>0.20466100000000001</v>
      </c>
      <c r="Q304" s="43">
        <v>0.20710700000000001</v>
      </c>
      <c r="R304" s="43">
        <v>8.8300000000000003E-2</v>
      </c>
      <c r="S304" s="43">
        <v>0.105383</v>
      </c>
      <c r="T304" s="43">
        <v>6.5583000000000002E-2</v>
      </c>
      <c r="U304" s="43">
        <v>7.3217000000000004E-2</v>
      </c>
      <c r="V304" s="43">
        <v>0.270847</v>
      </c>
      <c r="W304" s="43">
        <v>0.38148700000000002</v>
      </c>
      <c r="X304" s="43">
        <v>9.5102999999999993E-2</v>
      </c>
      <c r="Y304" s="43">
        <v>0.11755500000000001</v>
      </c>
      <c r="Z304" s="43">
        <v>0.28568399999999999</v>
      </c>
      <c r="AA304" s="43">
        <v>0.12331400000000001</v>
      </c>
      <c r="AB304" s="47">
        <v>0.12956500000000001</v>
      </c>
      <c r="AC304" s="100">
        <v>0.18746993749999999</v>
      </c>
      <c r="AD304" s="118">
        <v>0.10018917042839097</v>
      </c>
      <c r="AE304" s="275"/>
    </row>
    <row r="305" spans="2:31" x14ac:dyDescent="0.25">
      <c r="B305" s="257"/>
      <c r="C305" s="97">
        <v>299.00599999999997</v>
      </c>
      <c r="D305" s="63">
        <v>318.85500000000002</v>
      </c>
      <c r="E305" s="63">
        <v>-7.1820000000000164</v>
      </c>
      <c r="F305" s="63">
        <v>6.900999999999982</v>
      </c>
      <c r="G305" s="63">
        <v>-25.94300000000004</v>
      </c>
      <c r="H305" s="29">
        <v>9.4959999999999809</v>
      </c>
      <c r="I305" s="260"/>
      <c r="K305" s="274"/>
      <c r="L305" s="124">
        <v>147.292</v>
      </c>
      <c r="M305" s="43">
        <v>0.319961</v>
      </c>
      <c r="N305" s="43">
        <v>0.27906300000000001</v>
      </c>
      <c r="O305" s="43">
        <v>0.25373400000000002</v>
      </c>
      <c r="P305" s="43">
        <v>0.195572</v>
      </c>
      <c r="Q305" s="43">
        <v>0.20179900000000001</v>
      </c>
      <c r="R305" s="43">
        <v>9.0949000000000002E-2</v>
      </c>
      <c r="S305" s="43">
        <v>0.110523</v>
      </c>
      <c r="T305" s="43">
        <v>6.7583000000000004E-2</v>
      </c>
      <c r="U305" s="43">
        <v>7.4815000000000006E-2</v>
      </c>
      <c r="V305" s="43">
        <v>0.26669799999999999</v>
      </c>
      <c r="W305" s="43">
        <v>0.38122699999999998</v>
      </c>
      <c r="X305" s="43">
        <v>0.100257</v>
      </c>
      <c r="Y305" s="43">
        <v>0.120882</v>
      </c>
      <c r="Z305" s="43">
        <v>0.27262999999999998</v>
      </c>
      <c r="AA305" s="43">
        <v>0.123889</v>
      </c>
      <c r="AB305" s="47">
        <v>0.12917400000000001</v>
      </c>
      <c r="AC305" s="100">
        <v>0.18679725</v>
      </c>
      <c r="AD305" s="118">
        <v>9.7792665218137176E-2</v>
      </c>
      <c r="AE305" s="275"/>
    </row>
    <row r="306" spans="2:31" x14ac:dyDescent="0.25">
      <c r="B306" s="257"/>
      <c r="C306" s="97">
        <v>300.00400000000002</v>
      </c>
      <c r="D306" s="63">
        <v>302.50900000000001</v>
      </c>
      <c r="E306" s="63">
        <v>-4.7830000000000155</v>
      </c>
      <c r="F306" s="63">
        <v>14.828999999999979</v>
      </c>
      <c r="G306" s="63">
        <v>29.694000000000017</v>
      </c>
      <c r="H306" s="29">
        <v>9.8999999999989541E-2</v>
      </c>
      <c r="I306" s="260"/>
      <c r="K306" s="274"/>
      <c r="L306" s="124">
        <v>147.79300000000001</v>
      </c>
      <c r="M306" s="43">
        <v>0.32658900000000002</v>
      </c>
      <c r="N306" s="43">
        <v>0.27391500000000002</v>
      </c>
      <c r="O306" s="43">
        <v>0.25274000000000002</v>
      </c>
      <c r="P306" s="43">
        <v>0.20150699999999999</v>
      </c>
      <c r="Q306" s="43">
        <v>0.210586</v>
      </c>
      <c r="R306" s="43">
        <v>8.5350999999999996E-2</v>
      </c>
      <c r="S306" s="43">
        <v>0.10960300000000001</v>
      </c>
      <c r="T306" s="43">
        <v>6.9279999999999994E-2</v>
      </c>
      <c r="U306" s="43">
        <v>7.7637999999999999E-2</v>
      </c>
      <c r="V306" s="43">
        <v>0.27943800000000002</v>
      </c>
      <c r="W306" s="43">
        <v>0.38878400000000002</v>
      </c>
      <c r="X306" s="43">
        <v>9.7563999999999998E-2</v>
      </c>
      <c r="Y306" s="43">
        <v>0.123416</v>
      </c>
      <c r="Z306" s="43">
        <v>0.285943</v>
      </c>
      <c r="AA306" s="43">
        <v>0.131081</v>
      </c>
      <c r="AB306" s="47">
        <v>0.12577099999999999</v>
      </c>
      <c r="AC306" s="100">
        <v>0.18995037500000003</v>
      </c>
      <c r="AD306" s="118">
        <v>0.1006970118542915</v>
      </c>
      <c r="AE306" s="275"/>
    </row>
    <row r="307" spans="2:31" x14ac:dyDescent="0.25">
      <c r="B307" s="257"/>
      <c r="C307" s="97">
        <v>301.005</v>
      </c>
      <c r="D307" s="63">
        <v>300.08800000000008</v>
      </c>
      <c r="E307" s="63">
        <v>4.1450000000000102</v>
      </c>
      <c r="F307" s="63">
        <v>15.640999999999991</v>
      </c>
      <c r="G307" s="63">
        <v>14.538999999999987</v>
      </c>
      <c r="H307" s="29">
        <v>7.0720000000000027</v>
      </c>
      <c r="I307" s="260"/>
      <c r="K307" s="274"/>
      <c r="L307" s="188">
        <v>148.291</v>
      </c>
      <c r="M307" s="49">
        <v>0.32772899999999999</v>
      </c>
      <c r="N307" s="49">
        <v>0.27871200000000002</v>
      </c>
      <c r="O307" s="49">
        <v>0.25803900000000002</v>
      </c>
      <c r="P307" s="49">
        <v>0.200789</v>
      </c>
      <c r="Q307" s="49">
        <v>0.21116499999999999</v>
      </c>
      <c r="R307" s="49">
        <v>9.0390999999999999E-2</v>
      </c>
      <c r="S307" s="49">
        <v>0.112258</v>
      </c>
      <c r="T307" s="49">
        <v>7.6835000000000001E-2</v>
      </c>
      <c r="U307" s="49">
        <v>7.5072E-2</v>
      </c>
      <c r="V307" s="49">
        <v>0.27277200000000001</v>
      </c>
      <c r="W307" s="49">
        <v>0.378494</v>
      </c>
      <c r="X307" s="49">
        <v>9.7406000000000006E-2</v>
      </c>
      <c r="Y307" s="49">
        <v>0.121369</v>
      </c>
      <c r="Z307" s="49">
        <v>0.28485100000000002</v>
      </c>
      <c r="AA307" s="49">
        <v>0.114525</v>
      </c>
      <c r="AB307" s="50">
        <v>0.124847</v>
      </c>
      <c r="AC307" s="100">
        <v>0.18907837499999999</v>
      </c>
      <c r="AD307" s="118">
        <v>9.953319763634981E-2</v>
      </c>
      <c r="AE307" s="275"/>
    </row>
    <row r="308" spans="2:31" ht="15.75" thickBot="1" x14ac:dyDescent="0.3">
      <c r="B308" s="257"/>
      <c r="C308" s="97">
        <v>302.005</v>
      </c>
      <c r="D308" s="63">
        <v>289.27</v>
      </c>
      <c r="E308" s="63">
        <v>-8.6140000000000043</v>
      </c>
      <c r="F308" s="63">
        <v>6.3950000000000102</v>
      </c>
      <c r="G308" s="63">
        <v>-24.647999999999996</v>
      </c>
      <c r="H308" s="29">
        <v>7.0790000000000077</v>
      </c>
      <c r="I308" s="260"/>
      <c r="K308" s="276"/>
      <c r="L308" s="277"/>
      <c r="M308" s="277"/>
      <c r="N308" s="277"/>
      <c r="O308" s="277"/>
      <c r="P308" s="277"/>
      <c r="Q308" s="277"/>
      <c r="R308" s="277"/>
      <c r="S308" s="277"/>
      <c r="T308" s="277"/>
      <c r="U308" s="277"/>
      <c r="V308" s="277"/>
      <c r="W308" s="277"/>
      <c r="X308" s="277"/>
      <c r="Y308" s="277"/>
      <c r="Z308" s="277"/>
      <c r="AA308" s="277"/>
      <c r="AB308" s="277"/>
      <c r="AC308" s="277"/>
      <c r="AD308" s="277"/>
      <c r="AE308" s="278"/>
    </row>
    <row r="309" spans="2:31" x14ac:dyDescent="0.25">
      <c r="B309" s="257"/>
      <c r="C309" s="97">
        <v>303.00700000000001</v>
      </c>
      <c r="D309" s="63">
        <v>294.363</v>
      </c>
      <c r="E309" s="63">
        <v>29.187000000000012</v>
      </c>
      <c r="F309" s="63">
        <v>-9.1200000000000045</v>
      </c>
      <c r="G309" s="63">
        <v>-0.53000000000002956</v>
      </c>
      <c r="H309" s="29">
        <v>5.7109999999999843</v>
      </c>
      <c r="I309" s="260"/>
    </row>
    <row r="310" spans="2:31" x14ac:dyDescent="0.25">
      <c r="B310" s="257"/>
      <c r="C310" s="97">
        <v>304.00400000000002</v>
      </c>
      <c r="D310" s="63">
        <v>335.41</v>
      </c>
      <c r="E310" s="63">
        <v>16.253999999999991</v>
      </c>
      <c r="F310" s="63">
        <v>-8.9689999999999941</v>
      </c>
      <c r="G310" s="63">
        <v>14.27600000000001</v>
      </c>
      <c r="H310" s="29">
        <v>19.199999999999989</v>
      </c>
      <c r="I310" s="260"/>
    </row>
    <row r="311" spans="2:31" x14ac:dyDescent="0.25">
      <c r="B311" s="257"/>
      <c r="C311" s="97">
        <v>305.00599999999997</v>
      </c>
      <c r="D311" s="63">
        <v>330.322</v>
      </c>
      <c r="E311" s="63">
        <v>17.168000000000006</v>
      </c>
      <c r="F311" s="63">
        <v>-6.9689999999999941</v>
      </c>
      <c r="G311" s="63">
        <v>14.552999999999997</v>
      </c>
      <c r="H311" s="29">
        <v>0.20900000000000318</v>
      </c>
      <c r="I311" s="260"/>
    </row>
    <row r="312" spans="2:31" x14ac:dyDescent="0.25">
      <c r="B312" s="257"/>
      <c r="C312" s="97">
        <v>306.00299999999999</v>
      </c>
      <c r="D312" s="63">
        <v>347.08399999999995</v>
      </c>
      <c r="E312" s="63">
        <v>9.3810000000000002</v>
      </c>
      <c r="F312" s="63">
        <v>1.1299999999999955</v>
      </c>
      <c r="G312" s="63">
        <v>1.3090000000000259</v>
      </c>
      <c r="H312" s="29">
        <v>17.804000000000002</v>
      </c>
      <c r="I312" s="260"/>
    </row>
    <row r="313" spans="2:31" x14ac:dyDescent="0.25">
      <c r="B313" s="257"/>
      <c r="C313" s="97">
        <v>307.005</v>
      </c>
      <c r="D313" s="63">
        <v>326.92299999999994</v>
      </c>
      <c r="E313" s="63">
        <v>6.0139999999999816</v>
      </c>
      <c r="F313" s="63">
        <v>-16.462999999999994</v>
      </c>
      <c r="G313" s="63">
        <v>-7.1380000000000052</v>
      </c>
      <c r="H313" s="29">
        <v>14.580000000000013</v>
      </c>
      <c r="I313" s="260"/>
    </row>
    <row r="314" spans="2:31" x14ac:dyDescent="0.25">
      <c r="B314" s="257"/>
      <c r="C314" s="97">
        <v>308.005</v>
      </c>
      <c r="D314" s="63">
        <v>336.38900000000001</v>
      </c>
      <c r="E314" s="63">
        <v>-0.79700000000002547</v>
      </c>
      <c r="F314" s="63">
        <v>15.640999999999991</v>
      </c>
      <c r="G314" s="63">
        <v>-7.9550000000000125</v>
      </c>
      <c r="H314" s="29">
        <v>6.7509999999999764</v>
      </c>
      <c r="I314" s="260"/>
    </row>
    <row r="315" spans="2:31" x14ac:dyDescent="0.25">
      <c r="B315" s="257"/>
      <c r="C315" s="97">
        <v>309.00599999999997</v>
      </c>
      <c r="D315" s="63">
        <v>344.29900000000009</v>
      </c>
      <c r="E315" s="63">
        <v>2.9469999999999743</v>
      </c>
      <c r="F315" s="63">
        <v>17.573000000000008</v>
      </c>
      <c r="G315" s="63">
        <v>6.0569999999999879</v>
      </c>
      <c r="H315" s="29">
        <v>6.3930000000000007</v>
      </c>
      <c r="I315" s="260"/>
    </row>
    <row r="316" spans="2:31" x14ac:dyDescent="0.25">
      <c r="B316" s="257"/>
      <c r="C316" s="97">
        <v>310.00400000000002</v>
      </c>
      <c r="D316" s="63">
        <v>310.202</v>
      </c>
      <c r="E316" s="63">
        <v>-4.3580000000000041</v>
      </c>
      <c r="F316" s="63">
        <v>10.292000000000002</v>
      </c>
      <c r="G316" s="63">
        <v>16.652000000000015</v>
      </c>
      <c r="H316" s="29">
        <v>5.9679999999999893</v>
      </c>
      <c r="I316" s="260"/>
    </row>
    <row r="317" spans="2:31" x14ac:dyDescent="0.25">
      <c r="B317" s="257"/>
      <c r="C317" s="97">
        <v>311.005</v>
      </c>
      <c r="D317" s="63">
        <v>349.03699999999992</v>
      </c>
      <c r="E317" s="63">
        <v>4.0370000000000061</v>
      </c>
      <c r="F317" s="63">
        <v>3.7450000000000045</v>
      </c>
      <c r="G317" s="63">
        <v>16.853999999999985</v>
      </c>
      <c r="H317" s="29">
        <v>10.623999999999995</v>
      </c>
      <c r="I317" s="260"/>
    </row>
    <row r="318" spans="2:31" x14ac:dyDescent="0.25">
      <c r="B318" s="257"/>
      <c r="C318" s="97">
        <v>312.005</v>
      </c>
      <c r="D318" s="63">
        <v>362.00099999999998</v>
      </c>
      <c r="E318" s="63">
        <v>7.7409999999999854</v>
      </c>
      <c r="F318" s="63">
        <v>17.421999999999997</v>
      </c>
      <c r="G318" s="63">
        <v>-9.8500000000000227</v>
      </c>
      <c r="H318" s="29">
        <v>-3.8990000000000009</v>
      </c>
      <c r="I318" s="260"/>
    </row>
    <row r="319" spans="2:31" x14ac:dyDescent="0.25">
      <c r="B319" s="257"/>
      <c r="C319" s="97">
        <v>313.00599999999997</v>
      </c>
      <c r="D319" s="63">
        <v>293.08000000000004</v>
      </c>
      <c r="E319" s="63">
        <v>6.0400000000000205</v>
      </c>
      <c r="F319" s="63">
        <v>17.692000000000007</v>
      </c>
      <c r="G319" s="63">
        <v>-3.7789999999999964</v>
      </c>
      <c r="H319" s="29">
        <v>-5.242999999999995</v>
      </c>
      <c r="I319" s="260"/>
    </row>
    <row r="320" spans="2:31" x14ac:dyDescent="0.25">
      <c r="B320" s="257"/>
      <c r="C320" s="97">
        <v>314.00400000000002</v>
      </c>
      <c r="D320" s="63">
        <v>336.06899999999996</v>
      </c>
      <c r="E320" s="63">
        <v>-9.2819999999999823</v>
      </c>
      <c r="F320" s="63">
        <v>5.5680000000000121</v>
      </c>
      <c r="G320" s="63">
        <v>27.002000000000038</v>
      </c>
      <c r="H320" s="29">
        <v>-6.4099999999999966</v>
      </c>
      <c r="I320" s="260"/>
    </row>
    <row r="321" spans="2:9" x14ac:dyDescent="0.25">
      <c r="B321" s="257"/>
      <c r="C321" s="97">
        <v>315.005</v>
      </c>
      <c r="D321" s="63">
        <v>314.76400000000001</v>
      </c>
      <c r="E321" s="63">
        <v>7.7509999999999764</v>
      </c>
      <c r="F321" s="63">
        <v>11.317000000000007</v>
      </c>
      <c r="G321" s="63">
        <v>15.620999999999981</v>
      </c>
      <c r="H321" s="29">
        <v>-3.1610000000000014</v>
      </c>
      <c r="I321" s="260"/>
    </row>
    <row r="322" spans="2:9" x14ac:dyDescent="0.25">
      <c r="B322" s="257"/>
      <c r="C322" s="97">
        <v>316.00299999999999</v>
      </c>
      <c r="D322" s="63">
        <v>365.21200000000005</v>
      </c>
      <c r="E322" s="63">
        <v>19.98599999999999</v>
      </c>
      <c r="F322" s="63">
        <v>5.5</v>
      </c>
      <c r="G322" s="63">
        <v>13.402000000000015</v>
      </c>
      <c r="H322" s="29">
        <v>-1.320999999999998</v>
      </c>
      <c r="I322" s="260"/>
    </row>
    <row r="323" spans="2:9" x14ac:dyDescent="0.25">
      <c r="B323" s="257"/>
      <c r="C323" s="97">
        <v>317.00400000000002</v>
      </c>
      <c r="D323" s="63">
        <v>358.33000000000004</v>
      </c>
      <c r="E323" s="63">
        <v>6.1469999999999914</v>
      </c>
      <c r="F323" s="63">
        <v>-16.224000000000018</v>
      </c>
      <c r="G323" s="63">
        <v>14.760999999999996</v>
      </c>
      <c r="H323" s="29">
        <v>-5.9439999999999884</v>
      </c>
      <c r="I323" s="260"/>
    </row>
    <row r="324" spans="2:9" x14ac:dyDescent="0.25">
      <c r="B324" s="257"/>
      <c r="C324" s="97">
        <v>318.005</v>
      </c>
      <c r="D324" s="63">
        <v>323.00900000000001</v>
      </c>
      <c r="E324" s="63">
        <v>2.0089999999999861</v>
      </c>
      <c r="F324" s="63">
        <v>1.25</v>
      </c>
      <c r="G324" s="63">
        <v>-3.4919999999999618</v>
      </c>
      <c r="H324" s="29">
        <v>-3.1680000000000064</v>
      </c>
      <c r="I324" s="260"/>
    </row>
    <row r="325" spans="2:9" x14ac:dyDescent="0.25">
      <c r="B325" s="257"/>
      <c r="C325" s="97">
        <v>319.00599999999997</v>
      </c>
      <c r="D325" s="63">
        <v>354.54100000000005</v>
      </c>
      <c r="E325" s="63">
        <v>-6.4279999999999973</v>
      </c>
      <c r="F325" s="63">
        <v>15.625</v>
      </c>
      <c r="G325" s="63">
        <v>5.1849999999999454</v>
      </c>
      <c r="H325" s="29">
        <v>4.3449999999999989</v>
      </c>
      <c r="I325" s="260"/>
    </row>
    <row r="326" spans="2:9" x14ac:dyDescent="0.25">
      <c r="B326" s="257"/>
      <c r="C326" s="97">
        <v>320.00400000000002</v>
      </c>
      <c r="D326" s="63">
        <v>371.08900000000006</v>
      </c>
      <c r="E326" s="63">
        <v>2.6370000000000005</v>
      </c>
      <c r="F326" s="63">
        <v>-7.9010000000000105</v>
      </c>
      <c r="G326" s="63">
        <v>-3.3999999999991815E-2</v>
      </c>
      <c r="H326" s="29">
        <v>-2.0309999999999775</v>
      </c>
      <c r="I326" s="260"/>
    </row>
    <row r="327" spans="2:9" x14ac:dyDescent="0.25">
      <c r="B327" s="257"/>
      <c r="C327" s="97">
        <v>321.005</v>
      </c>
      <c r="D327" s="63">
        <v>369.73699999999997</v>
      </c>
      <c r="E327" s="63">
        <v>15.658000000000015</v>
      </c>
      <c r="F327" s="63">
        <v>-4.7189999999999941</v>
      </c>
      <c r="G327" s="63">
        <v>27.941000000000003</v>
      </c>
      <c r="H327" s="29">
        <v>-7.0049999999999955</v>
      </c>
      <c r="I327" s="260"/>
    </row>
    <row r="328" spans="2:9" x14ac:dyDescent="0.25">
      <c r="B328" s="257"/>
      <c r="C328" s="97">
        <v>322.005</v>
      </c>
      <c r="D328" s="63">
        <v>358.12300000000005</v>
      </c>
      <c r="E328" s="63">
        <v>13.917000000000002</v>
      </c>
      <c r="F328" s="63">
        <v>18.97399999999999</v>
      </c>
      <c r="G328" s="63">
        <v>-21.208000000000027</v>
      </c>
      <c r="H328" s="29">
        <v>6.0300000000000011</v>
      </c>
      <c r="I328" s="260"/>
    </row>
    <row r="329" spans="2:9" x14ac:dyDescent="0.25">
      <c r="B329" s="257"/>
      <c r="C329" s="97">
        <v>323.00599999999997</v>
      </c>
      <c r="D329" s="63">
        <v>342.06600000000003</v>
      </c>
      <c r="E329" s="63">
        <v>480.61900000000003</v>
      </c>
      <c r="F329" s="63">
        <v>5.6349999999999909</v>
      </c>
      <c r="G329" s="63">
        <v>11.280000000000001</v>
      </c>
      <c r="H329" s="29">
        <v>8.3249999999999886</v>
      </c>
      <c r="I329" s="260"/>
    </row>
    <row r="330" spans="2:9" x14ac:dyDescent="0.25">
      <c r="B330" s="257"/>
      <c r="C330" s="97">
        <v>324.00400000000002</v>
      </c>
      <c r="D330" s="63">
        <v>392.49300000000005</v>
      </c>
      <c r="E330" s="63">
        <v>514.30899999999997</v>
      </c>
      <c r="F330" s="63">
        <v>-3.0260000000000105</v>
      </c>
      <c r="G330" s="63">
        <v>5.0099999999999909</v>
      </c>
      <c r="H330" s="29">
        <v>-0.22999999999998977</v>
      </c>
      <c r="I330" s="260"/>
    </row>
    <row r="331" spans="2:9" x14ac:dyDescent="0.25">
      <c r="B331" s="257"/>
      <c r="C331" s="97">
        <v>325.005</v>
      </c>
      <c r="D331" s="63">
        <v>357.96999999999997</v>
      </c>
      <c r="E331" s="63">
        <v>505.30699999999996</v>
      </c>
      <c r="F331" s="63">
        <v>9.5209999999999866</v>
      </c>
      <c r="G331" s="63">
        <v>-16.445999999999998</v>
      </c>
      <c r="H331" s="29">
        <v>8.9840000000000089</v>
      </c>
      <c r="I331" s="260"/>
    </row>
    <row r="332" spans="2:9" x14ac:dyDescent="0.25">
      <c r="B332" s="257"/>
      <c r="C332" s="97">
        <v>326.00299999999999</v>
      </c>
      <c r="D332" s="63">
        <v>385.64300000000003</v>
      </c>
      <c r="E332" s="63">
        <v>477.55100000000004</v>
      </c>
      <c r="F332" s="63">
        <v>9.5680000000000121</v>
      </c>
      <c r="G332" s="63">
        <v>8.0869999999999891</v>
      </c>
      <c r="H332" s="29">
        <v>21.380000000000024</v>
      </c>
      <c r="I332" s="260"/>
    </row>
    <row r="333" spans="2:9" x14ac:dyDescent="0.25">
      <c r="B333" s="257"/>
      <c r="C333" s="97">
        <v>327.00400000000002</v>
      </c>
      <c r="D333" s="63">
        <v>350.09100000000001</v>
      </c>
      <c r="E333" s="63">
        <v>486.77200000000005</v>
      </c>
      <c r="F333" s="63">
        <v>-2.6090000000000089</v>
      </c>
      <c r="G333" s="63">
        <v>10.404999999999973</v>
      </c>
      <c r="H333" s="29">
        <v>12.436000000000007</v>
      </c>
      <c r="I333" s="260"/>
    </row>
    <row r="334" spans="2:9" x14ac:dyDescent="0.25">
      <c r="B334" s="257"/>
      <c r="C334" s="97">
        <v>328.005</v>
      </c>
      <c r="D334" s="63">
        <v>364.08599999999996</v>
      </c>
      <c r="E334" s="63">
        <v>426.39700000000005</v>
      </c>
      <c r="F334" s="63">
        <v>9.9739999999999895</v>
      </c>
      <c r="G334" s="63">
        <v>-4.7160000000000082</v>
      </c>
      <c r="H334" s="29">
        <v>14.995000000000005</v>
      </c>
      <c r="I334" s="260"/>
    </row>
    <row r="335" spans="2:9" x14ac:dyDescent="0.25">
      <c r="B335" s="257"/>
      <c r="C335" s="97">
        <v>329.00599999999997</v>
      </c>
      <c r="D335" s="63">
        <v>358.46600000000001</v>
      </c>
      <c r="E335" s="63">
        <v>467.79200000000003</v>
      </c>
      <c r="F335" s="63">
        <v>20.573000000000008</v>
      </c>
      <c r="G335" s="63">
        <v>-10.828999999999979</v>
      </c>
      <c r="H335" s="29">
        <v>10.870999999999981</v>
      </c>
      <c r="I335" s="260"/>
    </row>
    <row r="336" spans="2:9" x14ac:dyDescent="0.25">
      <c r="B336" s="257"/>
      <c r="C336" s="97">
        <v>330.00400000000002</v>
      </c>
      <c r="D336" s="63">
        <v>394.97800000000007</v>
      </c>
      <c r="E336" s="63">
        <v>390.31700000000001</v>
      </c>
      <c r="F336" s="63">
        <v>16.354000000000013</v>
      </c>
      <c r="G336" s="63">
        <v>-19.062000000000012</v>
      </c>
      <c r="H336" s="29">
        <v>10.675999999999988</v>
      </c>
      <c r="I336" s="260"/>
    </row>
    <row r="337" spans="2:9" x14ac:dyDescent="0.25">
      <c r="B337" s="257"/>
      <c r="C337" s="97">
        <v>331.005</v>
      </c>
      <c r="D337" s="63">
        <v>349.87900000000002</v>
      </c>
      <c r="E337" s="63">
        <v>441.39300000000003</v>
      </c>
      <c r="F337" s="63">
        <v>19.906999999999982</v>
      </c>
      <c r="G337" s="63">
        <v>-7.1879999999999882</v>
      </c>
      <c r="H337" s="29">
        <v>0.30500000000000682</v>
      </c>
      <c r="I337" s="260"/>
    </row>
    <row r="338" spans="2:9" x14ac:dyDescent="0.25">
      <c r="B338" s="257"/>
      <c r="C338" s="97">
        <v>332.005</v>
      </c>
      <c r="D338" s="63">
        <v>351.88300000000004</v>
      </c>
      <c r="E338" s="63">
        <v>512.69900000000007</v>
      </c>
      <c r="F338" s="63">
        <v>7.0930000000000177</v>
      </c>
      <c r="G338" s="63">
        <v>17.62700000000001</v>
      </c>
      <c r="H338" s="29">
        <v>9.0010000000000048</v>
      </c>
      <c r="I338" s="260"/>
    </row>
    <row r="339" spans="2:9" x14ac:dyDescent="0.25">
      <c r="B339" s="257"/>
      <c r="C339" s="97">
        <v>333.00599999999997</v>
      </c>
      <c r="D339" s="63">
        <v>324.95899999999995</v>
      </c>
      <c r="E339" s="63">
        <v>473.899</v>
      </c>
      <c r="F339" s="63">
        <v>-23.578000000000003</v>
      </c>
      <c r="G339" s="63">
        <v>-0.50800000000000978</v>
      </c>
      <c r="H339" s="29">
        <v>-11.701999999999998</v>
      </c>
      <c r="I339" s="260"/>
    </row>
    <row r="340" spans="2:9" x14ac:dyDescent="0.25">
      <c r="B340" s="257"/>
      <c r="C340" s="97">
        <v>334.00400000000002</v>
      </c>
      <c r="D340" s="63">
        <v>339.38299999999998</v>
      </c>
      <c r="E340" s="63">
        <v>407.54899999999998</v>
      </c>
      <c r="F340" s="63">
        <v>7.1140000000000043</v>
      </c>
      <c r="G340" s="63">
        <v>11.498999999999995</v>
      </c>
      <c r="H340" s="29">
        <v>-10.159999999999997</v>
      </c>
      <c r="I340" s="260"/>
    </row>
    <row r="341" spans="2:9" x14ac:dyDescent="0.25">
      <c r="B341" s="257"/>
      <c r="C341" s="97">
        <v>335.005</v>
      </c>
      <c r="D341" s="63">
        <v>328.30499999999995</v>
      </c>
      <c r="E341" s="63">
        <v>502.10400000000004</v>
      </c>
      <c r="F341" s="63">
        <v>-0.65099999999998204</v>
      </c>
      <c r="G341" s="63">
        <v>2.5649999999999977</v>
      </c>
      <c r="H341" s="29">
        <v>-1.7259999999999991</v>
      </c>
      <c r="I341" s="260"/>
    </row>
    <row r="342" spans="2:9" x14ac:dyDescent="0.25">
      <c r="B342" s="257"/>
      <c r="C342" s="97">
        <v>336.00299999999999</v>
      </c>
      <c r="D342" s="63">
        <v>400.476</v>
      </c>
      <c r="E342" s="63">
        <v>449.54500000000007</v>
      </c>
      <c r="F342" s="63">
        <v>14.020999999999987</v>
      </c>
      <c r="G342" s="63">
        <v>25.762</v>
      </c>
      <c r="H342" s="29">
        <v>-14.580000000000013</v>
      </c>
      <c r="I342" s="260"/>
    </row>
    <row r="343" spans="2:9" x14ac:dyDescent="0.25">
      <c r="B343" s="257"/>
      <c r="C343" s="97">
        <v>337.00400000000002</v>
      </c>
      <c r="D343" s="63">
        <v>328.28000000000003</v>
      </c>
      <c r="E343" s="63">
        <v>495.24200000000002</v>
      </c>
      <c r="F343" s="63">
        <v>12.004999999999995</v>
      </c>
      <c r="G343" s="63">
        <v>-4.5430000000000064</v>
      </c>
      <c r="H343" s="29">
        <v>8.7920000000000016</v>
      </c>
      <c r="I343" s="260"/>
    </row>
    <row r="344" spans="2:9" x14ac:dyDescent="0.25">
      <c r="B344" s="257"/>
      <c r="C344" s="97">
        <v>338.00400000000002</v>
      </c>
      <c r="D344" s="63">
        <v>373.07299999999998</v>
      </c>
      <c r="E344" s="63">
        <v>460.363</v>
      </c>
      <c r="F344" s="63">
        <v>13.537000000000006</v>
      </c>
      <c r="G344" s="63">
        <v>-4.5860000000000127</v>
      </c>
      <c r="H344" s="29">
        <v>-8.1479999999999961</v>
      </c>
      <c r="I344" s="260"/>
    </row>
    <row r="345" spans="2:9" x14ac:dyDescent="0.25">
      <c r="B345" s="257"/>
      <c r="C345" s="97">
        <v>339.00599999999997</v>
      </c>
      <c r="D345" s="63">
        <v>333.25799999999998</v>
      </c>
      <c r="E345" s="63">
        <v>477.29300000000001</v>
      </c>
      <c r="F345" s="63">
        <v>-1.6149999999999807</v>
      </c>
      <c r="G345" s="63">
        <v>-2.6910000000000025</v>
      </c>
      <c r="H345" s="29">
        <v>-17.632999999999981</v>
      </c>
      <c r="I345" s="260"/>
    </row>
    <row r="346" spans="2:9" x14ac:dyDescent="0.25">
      <c r="B346" s="257"/>
      <c r="C346" s="97">
        <v>340.00299999999999</v>
      </c>
      <c r="D346" s="63">
        <v>368.57900000000006</v>
      </c>
      <c r="E346" s="63">
        <v>529.07300000000009</v>
      </c>
      <c r="F346" s="63">
        <v>14.984000000000009</v>
      </c>
      <c r="G346" s="63">
        <v>-42.569999999999993</v>
      </c>
      <c r="H346" s="29">
        <v>2.4629999999999939</v>
      </c>
      <c r="I346" s="260"/>
    </row>
    <row r="347" spans="2:9" x14ac:dyDescent="0.25">
      <c r="B347" s="257"/>
      <c r="C347" s="97">
        <v>341.005</v>
      </c>
      <c r="D347" s="63">
        <v>407.322</v>
      </c>
      <c r="E347" s="63">
        <v>480.55799999999999</v>
      </c>
      <c r="F347" s="63">
        <v>-6.1770000000000209</v>
      </c>
      <c r="G347" s="63">
        <v>14.34899999999999</v>
      </c>
      <c r="H347" s="29">
        <v>-2.6550000000000011</v>
      </c>
      <c r="I347" s="260"/>
    </row>
    <row r="348" spans="2:9" x14ac:dyDescent="0.25">
      <c r="B348" s="257"/>
      <c r="C348" s="97">
        <v>342.005</v>
      </c>
      <c r="D348" s="63">
        <v>330.851</v>
      </c>
      <c r="E348" s="63">
        <v>490.22</v>
      </c>
      <c r="F348" s="63">
        <v>-4.2000000000001592E-2</v>
      </c>
      <c r="G348" s="63">
        <v>14.358000000000004</v>
      </c>
      <c r="H348" s="29">
        <v>14.295000000000016</v>
      </c>
      <c r="I348" s="260"/>
    </row>
    <row r="349" spans="2:9" x14ac:dyDescent="0.25">
      <c r="B349" s="257"/>
      <c r="C349" s="97">
        <v>343.00599999999997</v>
      </c>
      <c r="D349" s="63">
        <v>356.44299999999998</v>
      </c>
      <c r="E349" s="63">
        <v>432.18599999999998</v>
      </c>
      <c r="F349" s="63">
        <v>-1.2659999999999911</v>
      </c>
      <c r="G349" s="63">
        <v>20.024000000000001</v>
      </c>
      <c r="H349" s="29">
        <v>-9.9329999999999927</v>
      </c>
      <c r="I349" s="260"/>
    </row>
    <row r="350" spans="2:9" x14ac:dyDescent="0.25">
      <c r="B350" s="257"/>
      <c r="C350" s="97">
        <v>344.00400000000002</v>
      </c>
      <c r="D350" s="63">
        <v>394.02300000000002</v>
      </c>
      <c r="E350" s="63">
        <v>462.07999999999993</v>
      </c>
      <c r="F350" s="63">
        <v>8.1610000000000014</v>
      </c>
      <c r="G350" s="63">
        <v>17.422999999999973</v>
      </c>
      <c r="H350" s="29">
        <v>-4.539999999999992</v>
      </c>
      <c r="I350" s="260"/>
    </row>
    <row r="351" spans="2:9" x14ac:dyDescent="0.25">
      <c r="B351" s="257"/>
      <c r="C351" s="97">
        <v>345.005</v>
      </c>
      <c r="D351" s="63">
        <v>347.80899999999997</v>
      </c>
      <c r="E351" s="63">
        <v>473.572</v>
      </c>
      <c r="F351" s="63">
        <v>8.1310000000000002</v>
      </c>
      <c r="G351" s="63">
        <v>0.30299999999999727</v>
      </c>
      <c r="H351" s="29">
        <v>9.436000000000007</v>
      </c>
      <c r="I351" s="260"/>
    </row>
    <row r="352" spans="2:9" x14ac:dyDescent="0.25">
      <c r="B352" s="257"/>
      <c r="C352" s="97">
        <v>346.005</v>
      </c>
      <c r="D352" s="63">
        <v>364.88099999999997</v>
      </c>
      <c r="E352" s="63">
        <v>475.74100000000004</v>
      </c>
      <c r="F352" s="63">
        <v>-7.546999999999997</v>
      </c>
      <c r="G352" s="63">
        <v>9.5130000000000337</v>
      </c>
      <c r="H352" s="29">
        <v>7.1880000000000166</v>
      </c>
      <c r="I352" s="260"/>
    </row>
    <row r="353" spans="2:9" x14ac:dyDescent="0.25">
      <c r="B353" s="257"/>
      <c r="C353" s="97">
        <v>347.00400000000002</v>
      </c>
      <c r="D353" s="63">
        <v>318.42400000000004</v>
      </c>
      <c r="E353" s="63">
        <v>474.69600000000003</v>
      </c>
      <c r="F353" s="63">
        <v>-0.9480000000000075</v>
      </c>
      <c r="G353" s="63">
        <v>1.742999999999995</v>
      </c>
      <c r="H353" s="29">
        <v>-6.9099999999999966</v>
      </c>
      <c r="I353" s="260"/>
    </row>
    <row r="354" spans="2:9" x14ac:dyDescent="0.25">
      <c r="B354" s="257"/>
      <c r="C354" s="97">
        <v>348.00400000000002</v>
      </c>
      <c r="D354" s="63">
        <v>399.03199999999993</v>
      </c>
      <c r="E354" s="63">
        <v>535.202</v>
      </c>
      <c r="F354" s="63">
        <v>-15.75</v>
      </c>
      <c r="G354" s="63">
        <v>11.419999999999987</v>
      </c>
      <c r="H354" s="29">
        <v>-1.4650000000000034</v>
      </c>
      <c r="I354" s="260"/>
    </row>
    <row r="355" spans="2:9" x14ac:dyDescent="0.25">
      <c r="B355" s="257"/>
      <c r="C355" s="97">
        <v>349.00599999999997</v>
      </c>
      <c r="D355" s="63">
        <v>331.84</v>
      </c>
      <c r="E355" s="63">
        <v>495.18600000000004</v>
      </c>
      <c r="F355" s="63">
        <v>4.1980000000000075</v>
      </c>
      <c r="G355" s="63">
        <v>0.59499999999999886</v>
      </c>
      <c r="H355" s="29">
        <v>6.3470000000000084</v>
      </c>
      <c r="I355" s="260"/>
    </row>
    <row r="356" spans="2:9" x14ac:dyDescent="0.25">
      <c r="B356" s="257"/>
      <c r="C356" s="97">
        <v>350.00299999999999</v>
      </c>
      <c r="D356" s="63">
        <v>366.21899999999999</v>
      </c>
      <c r="E356" s="63">
        <v>606.71199999999999</v>
      </c>
      <c r="F356" s="63">
        <v>7.4739999999999895</v>
      </c>
      <c r="G356" s="63">
        <v>11.997000000000014</v>
      </c>
      <c r="H356" s="29">
        <v>1.7420000000000186</v>
      </c>
      <c r="I356" s="260"/>
    </row>
    <row r="357" spans="2:9" x14ac:dyDescent="0.25">
      <c r="B357" s="257"/>
      <c r="C357" s="97">
        <v>351.005</v>
      </c>
      <c r="D357" s="63">
        <v>338.21999999999997</v>
      </c>
      <c r="E357" s="63">
        <v>509.745</v>
      </c>
      <c r="F357" s="63">
        <v>16.697000000000003</v>
      </c>
      <c r="G357" s="63">
        <v>13.120000000000005</v>
      </c>
      <c r="H357" s="29">
        <v>3.5620000000000118</v>
      </c>
      <c r="I357" s="260"/>
    </row>
    <row r="358" spans="2:9" x14ac:dyDescent="0.25">
      <c r="B358" s="257"/>
      <c r="C358" s="97">
        <v>352.005</v>
      </c>
      <c r="D358" s="63">
        <v>331.07299999999998</v>
      </c>
      <c r="E358" s="63">
        <v>496.17900000000003</v>
      </c>
      <c r="F358" s="63">
        <v>17.921999999999997</v>
      </c>
      <c r="G358" s="63">
        <v>36.944000000000017</v>
      </c>
      <c r="H358" s="29">
        <v>5.9159999999999968</v>
      </c>
      <c r="I358" s="260"/>
    </row>
    <row r="359" spans="2:9" x14ac:dyDescent="0.25">
      <c r="B359" s="257"/>
      <c r="C359" s="97">
        <v>353.00599999999997</v>
      </c>
      <c r="D359" s="63">
        <v>387.93400000000003</v>
      </c>
      <c r="E359" s="63">
        <v>464.41399999999999</v>
      </c>
      <c r="F359" s="63">
        <v>-17.807000000000016</v>
      </c>
      <c r="G359" s="63">
        <v>1.742999999999995</v>
      </c>
      <c r="H359" s="29">
        <v>5.8230000000000075</v>
      </c>
      <c r="I359" s="260"/>
    </row>
    <row r="360" spans="2:9" x14ac:dyDescent="0.25">
      <c r="B360" s="257"/>
      <c r="C360" s="97">
        <v>354.00400000000002</v>
      </c>
      <c r="D360" s="63">
        <v>335.61699999999996</v>
      </c>
      <c r="E360" s="63">
        <v>534.32000000000005</v>
      </c>
      <c r="F360" s="63">
        <v>-7.9429999999999836</v>
      </c>
      <c r="G360" s="63">
        <v>-43.28000000000003</v>
      </c>
      <c r="H360" s="29">
        <v>7.2010000000000218</v>
      </c>
      <c r="I360" s="260"/>
    </row>
    <row r="361" spans="2:9" x14ac:dyDescent="0.25">
      <c r="B361" s="257"/>
      <c r="C361" s="97">
        <v>355.00599999999997</v>
      </c>
      <c r="D361" s="63">
        <v>381.54700000000003</v>
      </c>
      <c r="E361" s="63">
        <v>511.17200000000003</v>
      </c>
      <c r="F361" s="63">
        <v>10.198000000000008</v>
      </c>
      <c r="G361" s="63">
        <v>-34.369</v>
      </c>
      <c r="H361" s="29">
        <v>-5.0589999999999975</v>
      </c>
      <c r="I361" s="260"/>
    </row>
    <row r="362" spans="2:9" x14ac:dyDescent="0.25">
      <c r="B362" s="257"/>
      <c r="C362" s="97">
        <v>356.00400000000002</v>
      </c>
      <c r="D362" s="63">
        <v>335.32599999999996</v>
      </c>
      <c r="E362" s="63">
        <v>472.48300000000006</v>
      </c>
      <c r="F362" s="63">
        <v>-3.0989999999999895</v>
      </c>
      <c r="G362" s="63">
        <v>16.667000000000002</v>
      </c>
      <c r="H362" s="29">
        <v>-3.2249999999999943</v>
      </c>
      <c r="I362" s="260"/>
    </row>
    <row r="363" spans="2:9" x14ac:dyDescent="0.25">
      <c r="B363" s="257"/>
      <c r="C363" s="97">
        <v>357.005</v>
      </c>
      <c r="D363" s="63">
        <v>367.03199999999993</v>
      </c>
      <c r="E363" s="63">
        <v>485.47800000000001</v>
      </c>
      <c r="F363" s="63">
        <v>22.281000000000006</v>
      </c>
      <c r="G363" s="63">
        <v>23.849999999999994</v>
      </c>
      <c r="H363" s="29">
        <v>-3.1180000000000234</v>
      </c>
      <c r="I363" s="260"/>
    </row>
    <row r="364" spans="2:9" x14ac:dyDescent="0.25">
      <c r="B364" s="257"/>
      <c r="C364" s="97">
        <v>358.00299999999999</v>
      </c>
      <c r="D364" s="63">
        <v>313.06400000000002</v>
      </c>
      <c r="E364" s="63">
        <v>464.56799999999998</v>
      </c>
      <c r="F364" s="63">
        <v>3.1769999999999925</v>
      </c>
      <c r="G364" s="63">
        <v>24.685000000000002</v>
      </c>
      <c r="H364" s="29">
        <v>-1.3859999999999957</v>
      </c>
      <c r="I364" s="260"/>
    </row>
    <row r="365" spans="2:9" x14ac:dyDescent="0.25">
      <c r="B365" s="257"/>
      <c r="C365" s="97">
        <v>359.00400000000002</v>
      </c>
      <c r="D365" s="63">
        <v>340.32299999999998</v>
      </c>
      <c r="E365" s="63">
        <v>509.387</v>
      </c>
      <c r="F365" s="63">
        <v>45.582999999999998</v>
      </c>
      <c r="G365" s="63">
        <v>-0.12399999999999523</v>
      </c>
      <c r="H365" s="29">
        <v>2.9579999999999984</v>
      </c>
      <c r="I365" s="260"/>
    </row>
    <row r="366" spans="2:9" x14ac:dyDescent="0.25">
      <c r="B366" s="257"/>
      <c r="C366" s="97">
        <v>360.00400000000002</v>
      </c>
      <c r="D366" s="63">
        <v>337.76700000000005</v>
      </c>
      <c r="E366" s="63">
        <v>470.452</v>
      </c>
      <c r="F366" s="63">
        <v>34.834000000000003</v>
      </c>
      <c r="G366" s="63">
        <v>34.960000000000008</v>
      </c>
      <c r="H366" s="29">
        <v>-1.7259999999999991</v>
      </c>
      <c r="I366" s="260"/>
    </row>
    <row r="367" spans="2:9" x14ac:dyDescent="0.25">
      <c r="B367" s="257"/>
      <c r="C367" s="97">
        <v>361.00599999999997</v>
      </c>
      <c r="D367" s="63">
        <v>350.03899999999999</v>
      </c>
      <c r="E367" s="63">
        <v>478.90600000000006</v>
      </c>
      <c r="F367" s="63">
        <v>9.1150000000000091</v>
      </c>
      <c r="G367" s="63">
        <v>14.205999999999989</v>
      </c>
      <c r="H367" s="29">
        <v>8.2230000000000132</v>
      </c>
      <c r="I367" s="260"/>
    </row>
    <row r="368" spans="2:9" x14ac:dyDescent="0.25">
      <c r="B368" s="257"/>
      <c r="C368" s="97">
        <v>362.00299999999999</v>
      </c>
      <c r="D368" s="63">
        <v>377.05399999999997</v>
      </c>
      <c r="E368" s="63">
        <v>479.61099999999999</v>
      </c>
      <c r="F368" s="63">
        <v>-5.8700000000000045</v>
      </c>
      <c r="G368" s="63">
        <v>-33.46599999999998</v>
      </c>
      <c r="H368" s="29">
        <v>10.658000000000015</v>
      </c>
      <c r="I368" s="260"/>
    </row>
    <row r="369" spans="2:9" x14ac:dyDescent="0.25">
      <c r="B369" s="257"/>
      <c r="C369" s="97">
        <v>363.005</v>
      </c>
      <c r="D369" s="63">
        <v>314.49699999999996</v>
      </c>
      <c r="E369" s="63">
        <v>486.505</v>
      </c>
      <c r="F369" s="63">
        <v>-6.3959999999999866</v>
      </c>
      <c r="G369" s="63">
        <v>15.385000000000019</v>
      </c>
      <c r="H369" s="29">
        <v>9.2339999999999804</v>
      </c>
      <c r="I369" s="260"/>
    </row>
    <row r="370" spans="2:9" x14ac:dyDescent="0.25">
      <c r="B370" s="257"/>
      <c r="C370" s="97">
        <v>364.005</v>
      </c>
      <c r="D370" s="63">
        <v>366.99699999999996</v>
      </c>
      <c r="E370" s="63">
        <v>468.697</v>
      </c>
      <c r="F370" s="63">
        <v>-0.88500000000001933</v>
      </c>
      <c r="G370" s="63">
        <v>15.841999999999985</v>
      </c>
      <c r="H370" s="29">
        <v>-9.2800000000000011</v>
      </c>
      <c r="I370" s="260"/>
    </row>
    <row r="371" spans="2:9" x14ac:dyDescent="0.25">
      <c r="B371" s="257"/>
      <c r="C371" s="97">
        <v>365.00599999999997</v>
      </c>
      <c r="D371" s="63">
        <v>383.32700000000006</v>
      </c>
      <c r="E371" s="63">
        <v>484.08600000000001</v>
      </c>
      <c r="F371" s="63">
        <v>0.55699999999998795</v>
      </c>
      <c r="G371" s="63">
        <v>10.364000000000004</v>
      </c>
      <c r="H371" s="29">
        <v>4.6599999999999966</v>
      </c>
      <c r="I371" s="260"/>
    </row>
    <row r="372" spans="2:9" x14ac:dyDescent="0.25">
      <c r="B372" s="257"/>
      <c r="C372" s="97">
        <v>366.00400000000002</v>
      </c>
      <c r="D372" s="63">
        <v>362.68100000000004</v>
      </c>
      <c r="E372" s="63">
        <v>524.00500000000011</v>
      </c>
      <c r="F372" s="63">
        <v>6.9319999999999879</v>
      </c>
      <c r="G372" s="63">
        <v>9.8480000000000132</v>
      </c>
      <c r="H372" s="29">
        <v>-4.5360000000000014</v>
      </c>
      <c r="I372" s="260"/>
    </row>
    <row r="373" spans="2:9" x14ac:dyDescent="0.25">
      <c r="B373" s="257"/>
      <c r="C373" s="97">
        <v>367.005</v>
      </c>
      <c r="D373" s="63">
        <v>369.54700000000003</v>
      </c>
      <c r="E373" s="63">
        <v>465.04900000000004</v>
      </c>
      <c r="F373" s="63">
        <v>19.97399999999999</v>
      </c>
      <c r="G373" s="63">
        <v>-9.7160000000000082</v>
      </c>
      <c r="H373" s="29">
        <v>5.9370000000000118</v>
      </c>
      <c r="I373" s="260"/>
    </row>
    <row r="374" spans="2:9" x14ac:dyDescent="0.25">
      <c r="B374" s="257"/>
      <c r="C374" s="97">
        <v>368.005</v>
      </c>
      <c r="D374" s="63">
        <v>341.17899999999997</v>
      </c>
      <c r="E374" s="63">
        <v>525.36500000000001</v>
      </c>
      <c r="F374" s="63">
        <v>-10.792000000000002</v>
      </c>
      <c r="G374" s="63">
        <v>20.369</v>
      </c>
      <c r="H374" s="29">
        <v>10.037000000000006</v>
      </c>
      <c r="I374" s="260"/>
    </row>
    <row r="375" spans="2:9" x14ac:dyDescent="0.25">
      <c r="B375" s="257"/>
      <c r="C375" s="97">
        <v>369.00400000000002</v>
      </c>
      <c r="D375" s="63">
        <v>325.25599999999997</v>
      </c>
      <c r="E375" s="63">
        <v>487.62199999999996</v>
      </c>
      <c r="F375" s="63">
        <v>-4.8540000000000134</v>
      </c>
      <c r="G375" s="63">
        <v>-18.52800000000002</v>
      </c>
      <c r="H375" s="29">
        <v>-4.8830000000000098</v>
      </c>
      <c r="I375" s="260"/>
    </row>
    <row r="376" spans="2:9" x14ac:dyDescent="0.25">
      <c r="B376" s="257"/>
      <c r="C376" s="97">
        <v>370.00400000000002</v>
      </c>
      <c r="D376" s="63">
        <v>364.79200000000003</v>
      </c>
      <c r="E376" s="63">
        <v>488.45499999999998</v>
      </c>
      <c r="F376" s="63">
        <v>12.562999999999988</v>
      </c>
      <c r="G376" s="63">
        <v>-26.772999999999996</v>
      </c>
      <c r="H376" s="29">
        <v>-5.6419999999999959</v>
      </c>
      <c r="I376" s="260"/>
    </row>
    <row r="377" spans="2:9" x14ac:dyDescent="0.25">
      <c r="B377" s="257"/>
      <c r="C377" s="97">
        <v>371.00599999999997</v>
      </c>
      <c r="D377" s="63">
        <v>353.75000000000006</v>
      </c>
      <c r="E377" s="63">
        <v>437.96199999999999</v>
      </c>
      <c r="F377" s="63">
        <v>15.140000000000015</v>
      </c>
      <c r="G377" s="63">
        <v>30.93100000000004</v>
      </c>
      <c r="H377" s="29">
        <v>9.603999999999985</v>
      </c>
      <c r="I377" s="260"/>
    </row>
    <row r="378" spans="2:9" x14ac:dyDescent="0.25">
      <c r="B378" s="257"/>
      <c r="C378" s="97">
        <v>372.00299999999999</v>
      </c>
      <c r="D378" s="63">
        <v>340.54099999999994</v>
      </c>
      <c r="E378" s="63">
        <v>489.06799999999998</v>
      </c>
      <c r="F378" s="63">
        <v>6.9840000000000089</v>
      </c>
      <c r="G378" s="63">
        <v>-40.431000000000012</v>
      </c>
      <c r="H378" s="29">
        <v>-1.1440000000000055</v>
      </c>
      <c r="I378" s="260"/>
    </row>
    <row r="379" spans="2:9" x14ac:dyDescent="0.25">
      <c r="B379" s="257"/>
      <c r="C379" s="97">
        <v>373.005</v>
      </c>
      <c r="D379" s="63">
        <v>394.87300000000005</v>
      </c>
      <c r="E379" s="63">
        <v>472.98200000000003</v>
      </c>
      <c r="F379" s="63">
        <v>-13.520999999999987</v>
      </c>
      <c r="G379" s="63">
        <v>22.23399999999998</v>
      </c>
      <c r="H379" s="29">
        <v>0.44700000000000273</v>
      </c>
      <c r="I379" s="260"/>
    </row>
    <row r="380" spans="2:9" x14ac:dyDescent="0.25">
      <c r="B380" s="257"/>
      <c r="C380" s="97">
        <v>374.005</v>
      </c>
      <c r="D380" s="63">
        <v>344.03199999999993</v>
      </c>
      <c r="E380" s="63">
        <v>471.69100000000003</v>
      </c>
      <c r="F380" s="63">
        <v>-18.015999999999991</v>
      </c>
      <c r="G380" s="63">
        <v>2.3690000000000282</v>
      </c>
      <c r="H380" s="29">
        <v>3.9490000000000123</v>
      </c>
      <c r="I380" s="260"/>
    </row>
    <row r="381" spans="2:9" x14ac:dyDescent="0.25">
      <c r="B381" s="257"/>
      <c r="C381" s="97">
        <v>375.00599999999997</v>
      </c>
      <c r="D381" s="63">
        <v>332.02699999999999</v>
      </c>
      <c r="E381" s="63">
        <v>454.01</v>
      </c>
      <c r="F381" s="63">
        <v>-8.8070000000000164</v>
      </c>
      <c r="G381" s="63">
        <v>-18.015999999999991</v>
      </c>
      <c r="H381" s="29">
        <v>-4.1170000000000186</v>
      </c>
      <c r="I381" s="260"/>
    </row>
    <row r="382" spans="2:9" x14ac:dyDescent="0.25">
      <c r="B382" s="257"/>
      <c r="C382" s="97">
        <v>376.00400000000002</v>
      </c>
      <c r="D382" s="63">
        <v>321.32799999999997</v>
      </c>
      <c r="E382" s="63">
        <v>486.52199999999999</v>
      </c>
      <c r="F382" s="63">
        <v>14.084000000000003</v>
      </c>
      <c r="G382" s="63">
        <v>12.865000000000009</v>
      </c>
      <c r="H382" s="29">
        <v>17.919999999999987</v>
      </c>
      <c r="I382" s="260"/>
    </row>
    <row r="383" spans="2:9" x14ac:dyDescent="0.25">
      <c r="B383" s="257"/>
      <c r="C383" s="97">
        <v>377.005</v>
      </c>
      <c r="D383" s="63">
        <v>377.14800000000002</v>
      </c>
      <c r="E383" s="63">
        <v>495.22799999999995</v>
      </c>
      <c r="F383" s="63">
        <v>11.057999999999993</v>
      </c>
      <c r="G383" s="63">
        <v>21.105999999999995</v>
      </c>
      <c r="H383" s="29">
        <v>6.7210000000000321</v>
      </c>
      <c r="I383" s="260"/>
    </row>
    <row r="384" spans="2:9" x14ac:dyDescent="0.25">
      <c r="B384" s="257"/>
      <c r="C384" s="97">
        <v>378.005</v>
      </c>
      <c r="D384" s="63">
        <v>386.19200000000001</v>
      </c>
      <c r="E384" s="63">
        <v>479.49099999999999</v>
      </c>
      <c r="F384" s="63">
        <v>6.671999999999997</v>
      </c>
      <c r="G384" s="63">
        <v>4.2210000000000036</v>
      </c>
      <c r="H384" s="29">
        <v>-5.2000000000000171</v>
      </c>
      <c r="I384" s="260"/>
    </row>
    <row r="385" spans="2:9" x14ac:dyDescent="0.25">
      <c r="B385" s="257"/>
      <c r="C385" s="97">
        <v>379.00400000000002</v>
      </c>
      <c r="D385" s="63">
        <v>335.83399999999995</v>
      </c>
      <c r="E385" s="63">
        <v>553.16499999999996</v>
      </c>
      <c r="F385" s="63">
        <v>4.6149999999999807</v>
      </c>
      <c r="G385" s="63">
        <v>13.826999999999998</v>
      </c>
      <c r="H385" s="29">
        <v>-4.3970000000000198</v>
      </c>
      <c r="I385" s="260"/>
    </row>
    <row r="386" spans="2:9" x14ac:dyDescent="0.25">
      <c r="B386" s="257"/>
      <c r="C386" s="97">
        <v>380.00400000000002</v>
      </c>
      <c r="D386" s="63">
        <v>317.62700000000007</v>
      </c>
      <c r="E386" s="63">
        <v>492.96500000000003</v>
      </c>
      <c r="F386" s="63">
        <v>-3.7180000000000177</v>
      </c>
      <c r="G386" s="63">
        <v>24.507000000000033</v>
      </c>
      <c r="H386" s="29">
        <v>16.102000000000004</v>
      </c>
      <c r="I386" s="260"/>
    </row>
    <row r="387" spans="2:9" x14ac:dyDescent="0.25">
      <c r="B387" s="257"/>
      <c r="C387" s="97">
        <v>381.00599999999997</v>
      </c>
      <c r="D387" s="63">
        <v>386.49800000000005</v>
      </c>
      <c r="E387" s="63">
        <v>518.803</v>
      </c>
      <c r="F387" s="63">
        <v>-0.3230000000000075</v>
      </c>
      <c r="G387" s="63">
        <v>28.19300000000004</v>
      </c>
      <c r="H387" s="29">
        <v>-7.117999999999995</v>
      </c>
      <c r="I387" s="260"/>
    </row>
    <row r="388" spans="2:9" x14ac:dyDescent="0.25">
      <c r="B388" s="257"/>
      <c r="C388" s="97">
        <v>382.00299999999999</v>
      </c>
      <c r="D388" s="63">
        <v>372.82900000000006</v>
      </c>
      <c r="E388" s="63">
        <v>525.423</v>
      </c>
      <c r="F388" s="63">
        <v>1.2139999999999986</v>
      </c>
      <c r="G388" s="63">
        <v>1.7719999999999914</v>
      </c>
      <c r="H388" s="29">
        <v>-1.2249999999999943</v>
      </c>
      <c r="I388" s="260"/>
    </row>
    <row r="389" spans="2:9" x14ac:dyDescent="0.25">
      <c r="B389" s="257"/>
      <c r="C389" s="97">
        <v>383.005</v>
      </c>
      <c r="D389" s="63">
        <v>340.38399999999996</v>
      </c>
      <c r="E389" s="63">
        <v>470.21800000000002</v>
      </c>
      <c r="F389" s="63">
        <v>7.0360000000000014</v>
      </c>
      <c r="G389" s="63">
        <v>21.597999999999985</v>
      </c>
      <c r="H389" s="29">
        <v>14.540999999999997</v>
      </c>
      <c r="I389" s="260"/>
    </row>
    <row r="390" spans="2:9" x14ac:dyDescent="0.25">
      <c r="B390" s="257"/>
      <c r="C390" s="97">
        <v>384.005</v>
      </c>
      <c r="D390" s="63">
        <v>344.25199999999995</v>
      </c>
      <c r="E390" s="63">
        <v>485.04399999999998</v>
      </c>
      <c r="F390" s="63">
        <v>-2.4480000000000075</v>
      </c>
      <c r="G390" s="63">
        <v>25.459000000000003</v>
      </c>
      <c r="H390" s="29">
        <v>13.202000000000027</v>
      </c>
      <c r="I390" s="260"/>
    </row>
    <row r="391" spans="2:9" x14ac:dyDescent="0.25">
      <c r="B391" s="257"/>
      <c r="C391" s="97">
        <v>385.00599999999997</v>
      </c>
      <c r="D391" s="63">
        <v>293.24099999999999</v>
      </c>
      <c r="E391" s="63">
        <v>524.5</v>
      </c>
      <c r="F391" s="63">
        <v>28.379999999999995</v>
      </c>
      <c r="G391" s="63">
        <v>-5.5219999999999914</v>
      </c>
      <c r="H391" s="29">
        <v>0.74399999999999977</v>
      </c>
      <c r="I391" s="260"/>
    </row>
    <row r="392" spans="2:9" x14ac:dyDescent="0.25">
      <c r="B392" s="257"/>
      <c r="C392" s="97">
        <v>386.00400000000002</v>
      </c>
      <c r="D392" s="63">
        <v>362.72</v>
      </c>
      <c r="E392" s="63">
        <v>466.58100000000002</v>
      </c>
      <c r="F392" s="63">
        <v>8.078000000000003</v>
      </c>
      <c r="G392" s="63">
        <v>22.549999999999983</v>
      </c>
      <c r="H392" s="29">
        <v>-4.7270000000000039</v>
      </c>
      <c r="I392" s="260"/>
    </row>
    <row r="393" spans="2:9" x14ac:dyDescent="0.25">
      <c r="B393" s="257"/>
      <c r="C393" s="97">
        <v>387.005</v>
      </c>
      <c r="D393" s="63">
        <v>349.34800000000007</v>
      </c>
      <c r="E393" s="63">
        <v>559.34199999999998</v>
      </c>
      <c r="F393" s="63">
        <v>10.067000000000007</v>
      </c>
      <c r="G393" s="63">
        <v>-16.562999999999988</v>
      </c>
      <c r="H393" s="29">
        <v>7.6189999999999998</v>
      </c>
      <c r="I393" s="260"/>
    </row>
    <row r="394" spans="2:9" x14ac:dyDescent="0.25">
      <c r="B394" s="257"/>
      <c r="C394" s="97">
        <v>388.005</v>
      </c>
      <c r="D394" s="63">
        <v>329.78900000000004</v>
      </c>
      <c r="E394" s="63">
        <v>438.79700000000003</v>
      </c>
      <c r="F394" s="63">
        <v>3.6000000000001364E-2</v>
      </c>
      <c r="G394" s="63">
        <v>15.635999999999996</v>
      </c>
      <c r="H394" s="29">
        <v>5.7560000000000002</v>
      </c>
      <c r="I394" s="260"/>
    </row>
    <row r="395" spans="2:9" x14ac:dyDescent="0.25">
      <c r="B395" s="257"/>
      <c r="C395" s="97">
        <v>389.00700000000001</v>
      </c>
      <c r="D395" s="63">
        <v>367.57299999999998</v>
      </c>
      <c r="E395" s="63">
        <v>458.34500000000003</v>
      </c>
      <c r="F395" s="63">
        <v>3.671999999999997</v>
      </c>
      <c r="G395" s="63">
        <v>5.9310000000000116</v>
      </c>
      <c r="H395" s="29">
        <v>7.0199999999999818</v>
      </c>
      <c r="I395" s="260"/>
    </row>
    <row r="396" spans="2:9" x14ac:dyDescent="0.25">
      <c r="B396" s="257"/>
      <c r="C396" s="97">
        <v>390.00400000000002</v>
      </c>
      <c r="D396" s="63">
        <v>315.83299999999997</v>
      </c>
      <c r="E396" s="63">
        <v>522.21400000000006</v>
      </c>
      <c r="F396" s="63">
        <v>1.6149999999999807</v>
      </c>
      <c r="G396" s="63">
        <v>-16.454999999999984</v>
      </c>
      <c r="H396" s="29">
        <v>9.5820000000000221</v>
      </c>
      <c r="I396" s="260"/>
    </row>
    <row r="397" spans="2:9" x14ac:dyDescent="0.25">
      <c r="B397" s="257"/>
      <c r="C397" s="97">
        <v>391.00599999999997</v>
      </c>
      <c r="D397" s="63">
        <v>357.57799999999997</v>
      </c>
      <c r="E397" s="63">
        <v>519.67900000000009</v>
      </c>
      <c r="F397" s="63">
        <v>5.7239999999999895</v>
      </c>
      <c r="G397" s="63">
        <v>-25.837999999999994</v>
      </c>
      <c r="H397" s="29">
        <v>5.4939999999999998</v>
      </c>
      <c r="I397" s="260"/>
    </row>
    <row r="398" spans="2:9" x14ac:dyDescent="0.25">
      <c r="B398" s="257"/>
      <c r="C398" s="97">
        <v>392.00299999999999</v>
      </c>
      <c r="D398" s="63">
        <v>371.23500000000001</v>
      </c>
      <c r="E398" s="63">
        <v>460.49900000000002</v>
      </c>
      <c r="F398" s="63">
        <v>9.6769999999999925</v>
      </c>
      <c r="G398" s="63">
        <v>-12.679000000000002</v>
      </c>
      <c r="H398" s="29">
        <v>6.7639999999999816</v>
      </c>
      <c r="I398" s="260"/>
    </row>
    <row r="399" spans="2:9" x14ac:dyDescent="0.25">
      <c r="B399" s="257"/>
      <c r="C399" s="97">
        <v>393.005</v>
      </c>
      <c r="D399" s="63">
        <v>421.82299999999998</v>
      </c>
      <c r="E399" s="63">
        <v>518.75900000000001</v>
      </c>
      <c r="F399" s="63">
        <v>28.781999999999982</v>
      </c>
      <c r="G399" s="63">
        <v>-7.6469999999999914</v>
      </c>
      <c r="H399" s="29">
        <v>1.4340000000000259</v>
      </c>
      <c r="I399" s="260"/>
    </row>
    <row r="400" spans="2:9" x14ac:dyDescent="0.25">
      <c r="B400" s="257"/>
      <c r="C400" s="97">
        <v>394.005</v>
      </c>
      <c r="D400" s="63">
        <v>320.34800000000007</v>
      </c>
      <c r="E400" s="63">
        <v>481.995</v>
      </c>
      <c r="F400" s="63">
        <v>21.457999999999998</v>
      </c>
      <c r="G400" s="63">
        <v>21.455000000000013</v>
      </c>
      <c r="H400" s="29">
        <v>-6.4710000000000036</v>
      </c>
      <c r="I400" s="260"/>
    </row>
    <row r="401" spans="2:9" x14ac:dyDescent="0.25">
      <c r="B401" s="257"/>
      <c r="C401" s="97">
        <v>395.00599999999997</v>
      </c>
      <c r="D401" s="63">
        <v>308.89499999999998</v>
      </c>
      <c r="E401" s="63">
        <v>559.82199999999989</v>
      </c>
      <c r="F401" s="63">
        <v>8.6350000000000193</v>
      </c>
      <c r="G401" s="63">
        <v>20.363999999999976</v>
      </c>
      <c r="H401" s="29">
        <v>14.25</v>
      </c>
      <c r="I401" s="260"/>
    </row>
    <row r="402" spans="2:9" x14ac:dyDescent="0.25">
      <c r="B402" s="257"/>
      <c r="C402" s="97">
        <v>396.00400000000002</v>
      </c>
      <c r="D402" s="63">
        <v>344.16500000000002</v>
      </c>
      <c r="E402" s="63">
        <v>454.33499999999998</v>
      </c>
      <c r="F402" s="63">
        <v>9.7089999999999748</v>
      </c>
      <c r="G402" s="63">
        <v>-5.8149999999999977</v>
      </c>
      <c r="H402" s="29">
        <v>12.206000000000017</v>
      </c>
      <c r="I402" s="260"/>
    </row>
    <row r="403" spans="2:9" x14ac:dyDescent="0.25">
      <c r="B403" s="257"/>
      <c r="C403" s="97">
        <v>397.005</v>
      </c>
      <c r="D403" s="63">
        <v>300.69400000000002</v>
      </c>
      <c r="E403" s="63">
        <v>509.476</v>
      </c>
      <c r="F403" s="63">
        <v>2.5730000000000075</v>
      </c>
      <c r="G403" s="63">
        <v>53</v>
      </c>
      <c r="H403" s="29">
        <v>9.1419999999999675</v>
      </c>
      <c r="I403" s="260"/>
    </row>
    <row r="404" spans="2:9" x14ac:dyDescent="0.25">
      <c r="B404" s="257"/>
      <c r="C404" s="97">
        <v>398.005</v>
      </c>
      <c r="D404" s="63">
        <v>383.38100000000009</v>
      </c>
      <c r="E404" s="63">
        <v>568.90600000000006</v>
      </c>
      <c r="F404" s="63">
        <v>3.7599999999999909</v>
      </c>
      <c r="G404" s="63">
        <v>0.61200000000002319</v>
      </c>
      <c r="H404" s="29">
        <v>12.950999999999965</v>
      </c>
      <c r="I404" s="260"/>
    </row>
    <row r="405" spans="2:9" x14ac:dyDescent="0.25">
      <c r="B405" s="257"/>
      <c r="C405" s="97">
        <v>399.00700000000001</v>
      </c>
      <c r="D405" s="63">
        <v>316.08900000000006</v>
      </c>
      <c r="E405" s="63">
        <v>485.16800000000001</v>
      </c>
      <c r="F405" s="63">
        <v>3.2960000000000207</v>
      </c>
      <c r="G405" s="63">
        <v>10.516999999999996</v>
      </c>
      <c r="H405" s="29">
        <v>15.929000000000002</v>
      </c>
      <c r="I405" s="260"/>
    </row>
    <row r="406" spans="2:9" x14ac:dyDescent="0.25">
      <c r="B406" s="257"/>
      <c r="C406" s="97">
        <v>400.00400000000002</v>
      </c>
      <c r="D406" s="63">
        <v>355.70300000000003</v>
      </c>
      <c r="E406" s="63">
        <v>561.61699999999996</v>
      </c>
      <c r="F406" s="63">
        <v>13.125</v>
      </c>
      <c r="G406" s="63">
        <v>11.293000000000006</v>
      </c>
      <c r="H406" s="29">
        <v>-0.3830000000000382</v>
      </c>
      <c r="I406" s="260"/>
    </row>
    <row r="407" spans="2:9" x14ac:dyDescent="0.25">
      <c r="B407" s="257"/>
      <c r="C407" s="97">
        <v>401.00599999999997</v>
      </c>
      <c r="D407" s="63">
        <v>299.62100000000004</v>
      </c>
      <c r="E407" s="63">
        <v>527.82600000000002</v>
      </c>
      <c r="F407" s="63">
        <v>22.140000000000015</v>
      </c>
      <c r="G407" s="63">
        <v>35.298000000000002</v>
      </c>
      <c r="H407" s="29">
        <v>2.4819999999999709</v>
      </c>
      <c r="I407" s="260"/>
    </row>
    <row r="408" spans="2:9" x14ac:dyDescent="0.25">
      <c r="B408" s="257"/>
      <c r="C408" s="97">
        <v>402.00299999999999</v>
      </c>
      <c r="D408" s="63">
        <v>302.89299999999997</v>
      </c>
      <c r="E408" s="63">
        <v>456.16899999999998</v>
      </c>
      <c r="F408" s="63">
        <v>0.875</v>
      </c>
      <c r="G408" s="63">
        <v>21.765999999999963</v>
      </c>
      <c r="H408" s="29">
        <v>2.5869999999999891</v>
      </c>
      <c r="I408" s="260"/>
    </row>
    <row r="409" spans="2:9" x14ac:dyDescent="0.25">
      <c r="B409" s="257"/>
      <c r="C409" s="97">
        <v>403.005</v>
      </c>
      <c r="D409" s="63">
        <v>334.517</v>
      </c>
      <c r="E409" s="63">
        <v>515.95500000000004</v>
      </c>
      <c r="F409" s="63">
        <v>14.301999999999992</v>
      </c>
      <c r="G409" s="63">
        <v>29.908000000000015</v>
      </c>
      <c r="H409" s="29">
        <v>1.8600000000000136</v>
      </c>
      <c r="I409" s="260"/>
    </row>
    <row r="410" spans="2:9" x14ac:dyDescent="0.25">
      <c r="B410" s="257"/>
      <c r="C410" s="97">
        <v>404.005</v>
      </c>
      <c r="D410" s="63">
        <v>316.14300000000003</v>
      </c>
      <c r="E410" s="63">
        <v>520.77800000000002</v>
      </c>
      <c r="F410" s="63">
        <v>4.0570000000000164</v>
      </c>
      <c r="G410" s="63">
        <v>-32.467000000000013</v>
      </c>
      <c r="H410" s="29">
        <v>9.4730000000000132</v>
      </c>
      <c r="I410" s="260"/>
    </row>
    <row r="411" spans="2:9" x14ac:dyDescent="0.25">
      <c r="B411" s="257"/>
      <c r="C411" s="97">
        <v>405.00599999999997</v>
      </c>
      <c r="D411" s="63">
        <v>332.48199999999997</v>
      </c>
      <c r="E411" s="63">
        <v>547.96399999999994</v>
      </c>
      <c r="F411" s="63">
        <v>20.046999999999997</v>
      </c>
      <c r="G411" s="63">
        <v>10.445999999999998</v>
      </c>
      <c r="H411" s="29">
        <v>1.4130000000000109</v>
      </c>
      <c r="I411" s="260"/>
    </row>
    <row r="412" spans="2:9" x14ac:dyDescent="0.25">
      <c r="B412" s="257"/>
      <c r="C412" s="97">
        <v>406.00400000000002</v>
      </c>
      <c r="D412" s="63">
        <v>356.47300000000007</v>
      </c>
      <c r="E412" s="63">
        <v>495.077</v>
      </c>
      <c r="F412" s="63">
        <v>4.5879999999999939</v>
      </c>
      <c r="G412" s="63">
        <v>-34.289000000000016</v>
      </c>
      <c r="H412" s="29">
        <v>-1.5319999999999823</v>
      </c>
      <c r="I412" s="260"/>
    </row>
    <row r="413" spans="2:9" x14ac:dyDescent="0.25">
      <c r="B413" s="257"/>
      <c r="C413" s="97">
        <v>407.005</v>
      </c>
      <c r="D413" s="63">
        <v>328.13799999999998</v>
      </c>
      <c r="E413" s="63">
        <v>535.90300000000002</v>
      </c>
      <c r="F413" s="63">
        <v>2.4170000000000016</v>
      </c>
      <c r="G413" s="63">
        <v>-18.841999999999985</v>
      </c>
      <c r="H413" s="29">
        <v>-8.5559999999999832</v>
      </c>
      <c r="I413" s="260"/>
    </row>
    <row r="414" spans="2:9" x14ac:dyDescent="0.25">
      <c r="B414" s="257"/>
      <c r="C414" s="97">
        <v>408.005</v>
      </c>
      <c r="D414" s="63">
        <v>333.846</v>
      </c>
      <c r="E414" s="63">
        <v>547.07399999999996</v>
      </c>
      <c r="F414" s="63">
        <v>2.8019999999999925</v>
      </c>
      <c r="G414" s="63">
        <v>5.6970000000000027</v>
      </c>
      <c r="H414" s="29">
        <v>16.199999999999989</v>
      </c>
      <c r="I414" s="260"/>
    </row>
    <row r="415" spans="2:9" x14ac:dyDescent="0.25">
      <c r="B415" s="257"/>
      <c r="C415" s="97">
        <v>409.00599999999997</v>
      </c>
      <c r="D415" s="63">
        <v>445.33900000000006</v>
      </c>
      <c r="E415" s="63">
        <v>484.50400000000002</v>
      </c>
      <c r="F415" s="63">
        <v>20.239999999999981</v>
      </c>
      <c r="G415" s="63">
        <v>-0.70800000000002683</v>
      </c>
      <c r="H415" s="29">
        <v>-7.2950000000000159</v>
      </c>
      <c r="I415" s="260"/>
    </row>
    <row r="416" spans="2:9" x14ac:dyDescent="0.25">
      <c r="B416" s="257"/>
      <c r="C416" s="97">
        <v>410.00400000000002</v>
      </c>
      <c r="D416" s="63">
        <v>330.31099999999998</v>
      </c>
      <c r="E416" s="63">
        <v>460.01799999999997</v>
      </c>
      <c r="F416" s="63">
        <v>9.453000000000003</v>
      </c>
      <c r="G416" s="63">
        <v>-23.107999999999947</v>
      </c>
      <c r="H416" s="29">
        <v>2.464999999999975</v>
      </c>
      <c r="I416" s="260"/>
    </row>
    <row r="417" spans="2:9" x14ac:dyDescent="0.25">
      <c r="B417" s="257"/>
      <c r="C417" s="97">
        <v>411.005</v>
      </c>
      <c r="D417" s="63">
        <v>361.09099999999995</v>
      </c>
      <c r="E417" s="63">
        <v>556.87599999999998</v>
      </c>
      <c r="F417" s="63">
        <v>23.125</v>
      </c>
      <c r="G417" s="63">
        <v>-22.445999999999998</v>
      </c>
      <c r="H417" s="29">
        <v>-2.125</v>
      </c>
      <c r="I417" s="260"/>
    </row>
    <row r="418" spans="2:9" x14ac:dyDescent="0.25">
      <c r="B418" s="257"/>
      <c r="C418" s="97">
        <v>412.00299999999999</v>
      </c>
      <c r="D418" s="63">
        <v>322.01100000000008</v>
      </c>
      <c r="E418" s="63">
        <v>471.351</v>
      </c>
      <c r="F418" s="63">
        <v>26.531000000000006</v>
      </c>
      <c r="G418" s="63">
        <v>-8.6199999999999477</v>
      </c>
      <c r="H418" s="29">
        <v>10.606999999999971</v>
      </c>
      <c r="I418" s="260"/>
    </row>
    <row r="419" spans="2:9" x14ac:dyDescent="0.25">
      <c r="B419" s="257"/>
      <c r="C419" s="97">
        <v>413.00400000000002</v>
      </c>
      <c r="D419" s="63">
        <v>224.67399999999998</v>
      </c>
      <c r="E419" s="63">
        <v>504.863</v>
      </c>
      <c r="F419" s="63">
        <v>16.98399999999998</v>
      </c>
      <c r="G419" s="63">
        <v>-18.913999999999987</v>
      </c>
      <c r="H419" s="29">
        <v>11.387</v>
      </c>
      <c r="I419" s="260"/>
    </row>
    <row r="420" spans="2:9" x14ac:dyDescent="0.25">
      <c r="B420" s="257"/>
      <c r="C420" s="97">
        <v>414.005</v>
      </c>
      <c r="D420" s="63">
        <v>286.17500000000001</v>
      </c>
      <c r="E420" s="63">
        <v>478.51300000000003</v>
      </c>
      <c r="F420" s="63">
        <v>36.218999999999994</v>
      </c>
      <c r="G420" s="63">
        <v>-8.2060000000000173</v>
      </c>
      <c r="H420" s="29">
        <v>4.1419999999999959</v>
      </c>
      <c r="I420" s="260"/>
    </row>
    <row r="421" spans="2:9" x14ac:dyDescent="0.25">
      <c r="B421" s="257"/>
      <c r="C421" s="97">
        <v>415.00599999999997</v>
      </c>
      <c r="D421" s="63">
        <v>329.51600000000002</v>
      </c>
      <c r="E421" s="63">
        <v>505.03099999999995</v>
      </c>
      <c r="F421" s="63">
        <v>9.2810000000000059</v>
      </c>
      <c r="G421" s="63">
        <v>-25.937000000000012</v>
      </c>
      <c r="H421" s="29">
        <v>-13.451000000000022</v>
      </c>
      <c r="I421" s="260"/>
    </row>
    <row r="422" spans="2:9" x14ac:dyDescent="0.25">
      <c r="B422" s="257"/>
      <c r="C422" s="97">
        <v>416.00400000000002</v>
      </c>
      <c r="D422" s="63">
        <v>290.66199999999998</v>
      </c>
      <c r="E422" s="63">
        <v>442.09000000000003</v>
      </c>
      <c r="F422" s="63">
        <v>16.171999999999997</v>
      </c>
      <c r="G422" s="63">
        <v>-0.89400000000000546</v>
      </c>
      <c r="H422" s="29">
        <v>18.560000000000002</v>
      </c>
      <c r="I422" s="260"/>
    </row>
    <row r="423" spans="2:9" x14ac:dyDescent="0.25">
      <c r="B423" s="257"/>
      <c r="C423" s="97">
        <v>417.005</v>
      </c>
      <c r="D423" s="63">
        <v>344.05099999999999</v>
      </c>
      <c r="E423" s="63">
        <v>517.39599999999996</v>
      </c>
      <c r="F423" s="63">
        <v>18.984999999999985</v>
      </c>
      <c r="G423" s="63">
        <v>-23.155999999999977</v>
      </c>
      <c r="H423" s="29">
        <v>6.5900000000000318</v>
      </c>
      <c r="I423" s="260"/>
    </row>
    <row r="424" spans="2:9" x14ac:dyDescent="0.25">
      <c r="B424" s="257"/>
      <c r="C424" s="97">
        <v>418.005</v>
      </c>
      <c r="D424" s="63">
        <v>284.512</v>
      </c>
      <c r="E424" s="63">
        <v>521.54899999999998</v>
      </c>
      <c r="F424" s="63">
        <v>7.625</v>
      </c>
      <c r="G424" s="63">
        <v>30.507000000000005</v>
      </c>
      <c r="H424" s="29">
        <v>5.91700000000003</v>
      </c>
      <c r="I424" s="260"/>
    </row>
    <row r="425" spans="2:9" x14ac:dyDescent="0.25">
      <c r="B425" s="257"/>
      <c r="C425" s="97">
        <v>419.00599999999997</v>
      </c>
      <c r="D425" s="63">
        <v>291.10700000000003</v>
      </c>
      <c r="E425" s="63">
        <v>485.99899999999997</v>
      </c>
      <c r="F425" s="63">
        <v>38.759999999999991</v>
      </c>
      <c r="G425" s="63">
        <v>19.798000000000002</v>
      </c>
      <c r="H425" s="29">
        <v>-3.1290000000000191</v>
      </c>
      <c r="I425" s="260"/>
    </row>
    <row r="426" spans="2:9" x14ac:dyDescent="0.25">
      <c r="B426" s="257"/>
      <c r="C426" s="97">
        <v>420.00400000000002</v>
      </c>
      <c r="D426" s="63">
        <v>329.75700000000001</v>
      </c>
      <c r="E426" s="63">
        <v>572.69399999999996</v>
      </c>
      <c r="F426" s="63">
        <v>7.2139999999999986</v>
      </c>
      <c r="G426" s="63">
        <v>17.918999999999983</v>
      </c>
      <c r="H426" s="29">
        <v>-13.057999999999993</v>
      </c>
      <c r="I426" s="260"/>
    </row>
    <row r="427" spans="2:9" x14ac:dyDescent="0.25">
      <c r="B427" s="257"/>
      <c r="C427" s="97">
        <v>421.005</v>
      </c>
      <c r="D427" s="63">
        <v>283.91700000000003</v>
      </c>
      <c r="E427" s="63">
        <v>468.26400000000001</v>
      </c>
      <c r="F427" s="63">
        <v>1.0999999999967258E-2</v>
      </c>
      <c r="G427" s="63">
        <v>-15.014999999999986</v>
      </c>
      <c r="H427" s="29">
        <v>20.741999999999962</v>
      </c>
      <c r="I427" s="260"/>
    </row>
    <row r="428" spans="2:9" x14ac:dyDescent="0.25">
      <c r="B428" s="257"/>
      <c r="C428" s="97">
        <v>422.00299999999999</v>
      </c>
      <c r="D428" s="63">
        <v>294.29600000000005</v>
      </c>
      <c r="E428" s="63">
        <v>497.14499999999998</v>
      </c>
      <c r="F428" s="63">
        <v>22.181999999999988</v>
      </c>
      <c r="G428" s="63">
        <v>-6.2549999999999955</v>
      </c>
      <c r="H428" s="29">
        <v>-17.256000000000029</v>
      </c>
      <c r="I428" s="260"/>
    </row>
    <row r="429" spans="2:9" x14ac:dyDescent="0.25">
      <c r="B429" s="257"/>
      <c r="C429" s="97">
        <v>423.00400000000002</v>
      </c>
      <c r="D429" s="63">
        <v>337.28000000000003</v>
      </c>
      <c r="E429" s="63">
        <v>482.803</v>
      </c>
      <c r="F429" s="63">
        <v>24.271000000000015</v>
      </c>
      <c r="G429" s="63">
        <v>23.601000000000056</v>
      </c>
      <c r="H429" s="29">
        <v>10.741999999999962</v>
      </c>
      <c r="I429" s="260"/>
    </row>
    <row r="430" spans="2:9" x14ac:dyDescent="0.25">
      <c r="B430" s="257"/>
      <c r="C430" s="97">
        <v>424.005</v>
      </c>
      <c r="D430" s="63">
        <v>293.90899999999999</v>
      </c>
      <c r="E430" s="63">
        <v>464.60600000000005</v>
      </c>
      <c r="F430" s="63">
        <v>39.167000000000002</v>
      </c>
      <c r="G430" s="63">
        <v>28.209000000000003</v>
      </c>
      <c r="H430" s="29">
        <v>-13.918000000000006</v>
      </c>
      <c r="I430" s="260"/>
    </row>
    <row r="431" spans="2:9" x14ac:dyDescent="0.25">
      <c r="B431" s="257"/>
      <c r="C431" s="97">
        <v>425.00599999999997</v>
      </c>
      <c r="D431" s="63">
        <v>288.202</v>
      </c>
      <c r="E431" s="63">
        <v>489.40500000000003</v>
      </c>
      <c r="F431" s="63">
        <v>8.4000000000003183E-2</v>
      </c>
      <c r="G431" s="63">
        <v>-27.745000000000005</v>
      </c>
      <c r="H431" s="29">
        <v>10.148000000000025</v>
      </c>
      <c r="I431" s="260"/>
    </row>
    <row r="432" spans="2:9" x14ac:dyDescent="0.25">
      <c r="B432" s="257"/>
      <c r="C432" s="97">
        <v>426.00400000000002</v>
      </c>
      <c r="D432" s="63">
        <v>288.04100000000005</v>
      </c>
      <c r="E432" s="63">
        <v>463.04699999999997</v>
      </c>
      <c r="F432" s="63">
        <v>12.207999999999998</v>
      </c>
      <c r="G432" s="63">
        <v>-1.3670000000000186</v>
      </c>
      <c r="H432" s="29">
        <v>6.4669999999999845</v>
      </c>
      <c r="I432" s="260"/>
    </row>
    <row r="433" spans="2:9" x14ac:dyDescent="0.25">
      <c r="B433" s="257"/>
      <c r="C433" s="97">
        <v>427.005</v>
      </c>
      <c r="D433" s="63">
        <v>273.10299999999995</v>
      </c>
      <c r="E433" s="63">
        <v>481.06299999999999</v>
      </c>
      <c r="F433" s="63">
        <v>18.500999999999976</v>
      </c>
      <c r="G433" s="63">
        <v>16.644999999999982</v>
      </c>
      <c r="H433" s="29">
        <v>-0.41199999999997772</v>
      </c>
      <c r="I433" s="260"/>
    </row>
    <row r="434" spans="2:9" x14ac:dyDescent="0.25">
      <c r="B434" s="257"/>
      <c r="C434" s="97">
        <v>428.005</v>
      </c>
      <c r="D434" s="63">
        <v>282.13200000000001</v>
      </c>
      <c r="E434" s="63">
        <v>547.53300000000002</v>
      </c>
      <c r="F434" s="63">
        <v>8.8120000000000118</v>
      </c>
      <c r="G434" s="63">
        <v>0.13700000000000045</v>
      </c>
      <c r="H434" s="29">
        <v>1.9140000000000441</v>
      </c>
      <c r="I434" s="260"/>
    </row>
    <row r="435" spans="2:9" x14ac:dyDescent="0.25">
      <c r="B435" s="257"/>
      <c r="C435" s="97">
        <v>429.00599999999997</v>
      </c>
      <c r="D435" s="63">
        <v>349.81600000000003</v>
      </c>
      <c r="E435" s="63">
        <v>527.29000000000008</v>
      </c>
      <c r="F435" s="63">
        <v>2.6619999999999777</v>
      </c>
      <c r="G435" s="63">
        <v>0.22800000000000864</v>
      </c>
      <c r="H435" s="29">
        <v>3.0529999999999973</v>
      </c>
      <c r="I435" s="260"/>
    </row>
    <row r="436" spans="2:9" x14ac:dyDescent="0.25">
      <c r="B436" s="257"/>
      <c r="C436" s="97">
        <v>430.00400000000002</v>
      </c>
      <c r="D436" s="63">
        <v>311.57200000000006</v>
      </c>
      <c r="E436" s="63">
        <v>509.96</v>
      </c>
      <c r="F436" s="63">
        <v>19.260000000000019</v>
      </c>
      <c r="G436" s="63">
        <v>-3.8369999999999891</v>
      </c>
      <c r="H436" s="29">
        <v>-1.7439999999999714</v>
      </c>
      <c r="I436" s="260"/>
    </row>
    <row r="437" spans="2:9" x14ac:dyDescent="0.25">
      <c r="B437" s="257"/>
      <c r="C437" s="97">
        <v>431.005</v>
      </c>
      <c r="D437" s="63">
        <v>346.10200000000003</v>
      </c>
      <c r="E437" s="63">
        <v>544.71</v>
      </c>
      <c r="F437" s="63">
        <v>4.7399999999999807</v>
      </c>
      <c r="G437" s="63">
        <v>-2.9409999999999741</v>
      </c>
      <c r="H437" s="29">
        <v>-0.19799999999997908</v>
      </c>
      <c r="I437" s="260"/>
    </row>
    <row r="438" spans="2:9" x14ac:dyDescent="0.25">
      <c r="B438" s="257"/>
      <c r="C438" s="97">
        <v>432.00299999999999</v>
      </c>
      <c r="D438" s="63">
        <v>342.82099999999997</v>
      </c>
      <c r="E438" s="63">
        <v>438.55399999999997</v>
      </c>
      <c r="F438" s="63">
        <v>17.270999999999987</v>
      </c>
      <c r="G438" s="63">
        <v>12.552999999999997</v>
      </c>
      <c r="H438" s="29">
        <v>3.4180000000000064</v>
      </c>
      <c r="I438" s="260"/>
    </row>
    <row r="439" spans="2:9" x14ac:dyDescent="0.25">
      <c r="B439" s="257"/>
      <c r="C439" s="97">
        <v>433.00400000000002</v>
      </c>
      <c r="D439" s="63">
        <v>294.49699999999996</v>
      </c>
      <c r="E439" s="63">
        <v>464.01700000000005</v>
      </c>
      <c r="F439" s="63">
        <v>6.8849999999999909</v>
      </c>
      <c r="G439" s="63">
        <v>35.035000000000025</v>
      </c>
      <c r="H439" s="29">
        <v>14.214999999999975</v>
      </c>
      <c r="I439" s="260"/>
    </row>
    <row r="440" spans="2:9" x14ac:dyDescent="0.25">
      <c r="B440" s="257"/>
      <c r="C440" s="97">
        <v>434.00400000000002</v>
      </c>
      <c r="D440" s="63">
        <v>317.01799999999997</v>
      </c>
      <c r="E440" s="63">
        <v>511.95100000000002</v>
      </c>
      <c r="F440" s="63">
        <v>-6.9689999999999941</v>
      </c>
      <c r="G440" s="63">
        <v>-24.170000000000016</v>
      </c>
      <c r="H440" s="29">
        <v>-4.3210000000000264</v>
      </c>
      <c r="I440" s="260"/>
    </row>
    <row r="441" spans="2:9" x14ac:dyDescent="0.25">
      <c r="B441" s="257"/>
      <c r="C441" s="97">
        <v>435.00599999999997</v>
      </c>
      <c r="D441" s="63">
        <v>298.88899999999995</v>
      </c>
      <c r="E441" s="63">
        <v>433.15099999999995</v>
      </c>
      <c r="F441" s="63">
        <v>2.6459999999999866</v>
      </c>
      <c r="G441" s="63">
        <v>2.0190000000000055</v>
      </c>
      <c r="H441" s="29">
        <v>2.9989999999999668</v>
      </c>
      <c r="I441" s="260"/>
    </row>
    <row r="442" spans="2:9" x14ac:dyDescent="0.25">
      <c r="B442" s="257"/>
      <c r="C442" s="97">
        <v>436.00299999999999</v>
      </c>
      <c r="D442" s="63">
        <v>294.77900000000005</v>
      </c>
      <c r="E442" s="63">
        <v>543.399</v>
      </c>
      <c r="F442" s="63">
        <v>11</v>
      </c>
      <c r="G442" s="63">
        <v>37.252999999999986</v>
      </c>
      <c r="H442" s="29">
        <v>-14.040999999999997</v>
      </c>
      <c r="I442" s="260"/>
    </row>
    <row r="443" spans="2:9" x14ac:dyDescent="0.25">
      <c r="B443" s="257"/>
      <c r="C443" s="97">
        <v>437.00599999999997</v>
      </c>
      <c r="D443" s="63">
        <v>295.47299999999996</v>
      </c>
      <c r="E443" s="63">
        <v>497.75</v>
      </c>
      <c r="F443" s="63">
        <v>5.796999999999997</v>
      </c>
      <c r="G443" s="63">
        <v>17.992999999999995</v>
      </c>
      <c r="H443" s="29">
        <v>10.374000000000024</v>
      </c>
      <c r="I443" s="260"/>
    </row>
    <row r="444" spans="2:9" x14ac:dyDescent="0.25">
      <c r="B444" s="257"/>
      <c r="C444" s="97">
        <v>438.00400000000002</v>
      </c>
      <c r="D444" s="63">
        <v>302.32399999999996</v>
      </c>
      <c r="E444" s="63">
        <v>560.56899999999996</v>
      </c>
      <c r="F444" s="63">
        <v>0.92199999999999704</v>
      </c>
      <c r="G444" s="63">
        <v>16.309000000000026</v>
      </c>
      <c r="H444" s="29">
        <v>-4.9800000000000182</v>
      </c>
      <c r="I444" s="260"/>
    </row>
    <row r="445" spans="2:9" x14ac:dyDescent="0.25">
      <c r="B445" s="257"/>
      <c r="C445" s="97">
        <v>439.005</v>
      </c>
      <c r="D445" s="63">
        <v>297.09100000000001</v>
      </c>
      <c r="E445" s="63">
        <v>491.78100000000006</v>
      </c>
      <c r="F445" s="63">
        <v>16.162000000000035</v>
      </c>
      <c r="G445" s="63">
        <v>2.8920000000000528</v>
      </c>
      <c r="H445" s="29">
        <v>2.6400000000000432</v>
      </c>
      <c r="I445" s="260"/>
    </row>
    <row r="446" spans="2:9" x14ac:dyDescent="0.25">
      <c r="B446" s="257"/>
      <c r="C446" s="97">
        <v>440.005</v>
      </c>
      <c r="D446" s="63">
        <v>337.649</v>
      </c>
      <c r="E446" s="63">
        <v>493.06700000000001</v>
      </c>
      <c r="F446" s="63">
        <v>16.540999999999997</v>
      </c>
      <c r="G446" s="63">
        <v>-0.81499999999999773</v>
      </c>
      <c r="H446" s="29">
        <v>16.48599999999999</v>
      </c>
      <c r="I446" s="260"/>
    </row>
    <row r="447" spans="2:9" x14ac:dyDescent="0.25">
      <c r="B447" s="257"/>
      <c r="C447" s="97">
        <v>441.00599999999997</v>
      </c>
      <c r="D447" s="63">
        <v>320.81599999999997</v>
      </c>
      <c r="E447" s="63">
        <v>456.63200000000001</v>
      </c>
      <c r="F447" s="63">
        <v>20.239000000000004</v>
      </c>
      <c r="G447" s="63">
        <v>8.8510000000000559</v>
      </c>
      <c r="H447" s="29">
        <v>10.231000000000051</v>
      </c>
      <c r="I447" s="260"/>
    </row>
    <row r="448" spans="2:9" x14ac:dyDescent="0.25">
      <c r="B448" s="257"/>
      <c r="C448" s="97">
        <v>442.005</v>
      </c>
      <c r="D448" s="63">
        <v>350.45</v>
      </c>
      <c r="E448" s="63">
        <v>485.16700000000003</v>
      </c>
      <c r="F448" s="63">
        <v>17.521000000000015</v>
      </c>
      <c r="G448" s="63">
        <v>14.002999999999986</v>
      </c>
      <c r="H448" s="29">
        <v>-4.3490000000000464</v>
      </c>
      <c r="I448" s="260"/>
    </row>
    <row r="449" spans="2:9" x14ac:dyDescent="0.25">
      <c r="B449" s="257"/>
      <c r="C449" s="97">
        <v>443.00700000000001</v>
      </c>
      <c r="D449" s="63">
        <v>299.13199999999995</v>
      </c>
      <c r="E449" s="63">
        <v>537.25399999999991</v>
      </c>
      <c r="F449" s="63">
        <v>11.119</v>
      </c>
      <c r="G449" s="63">
        <v>-3.6029999999999518</v>
      </c>
      <c r="H449" s="29">
        <v>9.5880000000000223</v>
      </c>
      <c r="I449" s="260"/>
    </row>
    <row r="450" spans="2:9" x14ac:dyDescent="0.25">
      <c r="B450" s="257"/>
      <c r="C450" s="97">
        <v>444.00400000000002</v>
      </c>
      <c r="D450" s="63">
        <v>305.34199999999993</v>
      </c>
      <c r="E450" s="63">
        <v>461.20699999999994</v>
      </c>
      <c r="F450" s="63">
        <v>9.1980000000000075</v>
      </c>
      <c r="G450" s="63">
        <v>13.569999999999993</v>
      </c>
      <c r="H450" s="29">
        <v>2.3999999999999773</v>
      </c>
      <c r="I450" s="260"/>
    </row>
    <row r="451" spans="2:9" x14ac:dyDescent="0.25">
      <c r="B451" s="257"/>
      <c r="C451" s="97">
        <v>445.00599999999997</v>
      </c>
      <c r="D451" s="63">
        <v>315.64999999999998</v>
      </c>
      <c r="E451" s="63">
        <v>487.67700000000002</v>
      </c>
      <c r="F451" s="63">
        <v>7.8959999999999866</v>
      </c>
      <c r="G451" s="63">
        <v>-3.1019999999999754</v>
      </c>
      <c r="H451" s="29">
        <v>6.2450000000000045</v>
      </c>
      <c r="I451" s="260"/>
    </row>
    <row r="452" spans="2:9" x14ac:dyDescent="0.25">
      <c r="B452" s="257"/>
      <c r="C452" s="97">
        <v>446.00299999999999</v>
      </c>
      <c r="D452" s="63">
        <v>315.51299999999998</v>
      </c>
      <c r="E452" s="63">
        <v>520.07199999999989</v>
      </c>
      <c r="F452" s="63">
        <v>0.58299999999999841</v>
      </c>
      <c r="G452" s="63">
        <v>38.729999999999961</v>
      </c>
      <c r="H452" s="29">
        <v>7.853999999999985</v>
      </c>
      <c r="I452" s="260"/>
    </row>
    <row r="453" spans="2:9" x14ac:dyDescent="0.25">
      <c r="B453" s="257"/>
      <c r="C453" s="97">
        <v>447.005</v>
      </c>
      <c r="D453" s="63">
        <v>299.88200000000006</v>
      </c>
      <c r="E453" s="63">
        <v>512.72199999999998</v>
      </c>
      <c r="F453" s="63">
        <v>27</v>
      </c>
      <c r="G453" s="63">
        <v>1.7779999999999632</v>
      </c>
      <c r="H453" s="29">
        <v>-3.1220000000000141</v>
      </c>
      <c r="I453" s="260"/>
    </row>
    <row r="454" spans="2:9" x14ac:dyDescent="0.25">
      <c r="B454" s="257"/>
      <c r="C454" s="97">
        <v>448.005</v>
      </c>
      <c r="D454" s="63">
        <v>317.04799999999994</v>
      </c>
      <c r="E454" s="63">
        <v>558.79399999999998</v>
      </c>
      <c r="F454" s="63">
        <v>5.75</v>
      </c>
      <c r="G454" s="63">
        <v>30.287999999999954</v>
      </c>
      <c r="H454" s="29">
        <v>5.1410000000000196</v>
      </c>
      <c r="I454" s="260"/>
    </row>
    <row r="455" spans="2:9" x14ac:dyDescent="0.25">
      <c r="B455" s="257"/>
      <c r="C455" s="97">
        <v>449.00599999999997</v>
      </c>
      <c r="D455" s="63">
        <v>307.11400000000003</v>
      </c>
      <c r="E455" s="63">
        <v>634.13099999999997</v>
      </c>
      <c r="F455" s="63">
        <v>8.2600000000000193</v>
      </c>
      <c r="G455" s="63">
        <v>5.8500000000000227</v>
      </c>
      <c r="H455" s="29">
        <v>0.31799999999998363</v>
      </c>
      <c r="I455" s="260"/>
    </row>
    <row r="456" spans="2:9" x14ac:dyDescent="0.25">
      <c r="B456" s="257"/>
      <c r="C456" s="97">
        <v>450.00400000000002</v>
      </c>
      <c r="D456" s="63">
        <v>281.30099999999999</v>
      </c>
      <c r="E456" s="63">
        <v>524.20000000000005</v>
      </c>
      <c r="F456" s="63">
        <v>9.0729999999999791</v>
      </c>
      <c r="G456" s="63">
        <v>-18.298000000000002</v>
      </c>
      <c r="H456" s="29">
        <v>8.1519999999999868</v>
      </c>
      <c r="I456" s="260"/>
    </row>
    <row r="457" spans="2:9" x14ac:dyDescent="0.25">
      <c r="B457" s="257"/>
      <c r="C457" s="97">
        <v>451.005</v>
      </c>
      <c r="D457" s="63">
        <v>337.36900000000003</v>
      </c>
      <c r="E457" s="63">
        <v>480.43200000000002</v>
      </c>
      <c r="F457" s="63">
        <v>9.796999999999997</v>
      </c>
      <c r="G457" s="63">
        <v>-11.21999999999997</v>
      </c>
      <c r="H457" s="29">
        <v>17.283999999999992</v>
      </c>
      <c r="I457" s="260"/>
    </row>
    <row r="458" spans="2:9" x14ac:dyDescent="0.25">
      <c r="B458" s="257"/>
      <c r="C458" s="97">
        <v>452.005</v>
      </c>
      <c r="D458" s="63">
        <v>343.53000000000003</v>
      </c>
      <c r="E458" s="63">
        <v>479.95799999999997</v>
      </c>
      <c r="F458" s="63">
        <v>4.75</v>
      </c>
      <c r="G458" s="63">
        <v>9.8269999999999982</v>
      </c>
      <c r="H458" s="29">
        <v>13.066000000000031</v>
      </c>
      <c r="I458" s="260"/>
    </row>
    <row r="459" spans="2:9" x14ac:dyDescent="0.25">
      <c r="B459" s="257"/>
      <c r="C459" s="97">
        <v>453.00599999999997</v>
      </c>
      <c r="D459" s="63">
        <v>322.63399999999996</v>
      </c>
      <c r="E459" s="63">
        <v>455.495</v>
      </c>
      <c r="F459" s="63">
        <v>18.042000000000002</v>
      </c>
      <c r="G459" s="63">
        <v>-8.4000000000003183E-2</v>
      </c>
      <c r="H459" s="29">
        <v>-1.3580000000000041</v>
      </c>
      <c r="I459" s="260"/>
    </row>
    <row r="460" spans="2:9" x14ac:dyDescent="0.25">
      <c r="B460" s="257"/>
      <c r="C460" s="97">
        <v>454.00400000000002</v>
      </c>
      <c r="D460" s="63">
        <v>356.68299999999999</v>
      </c>
      <c r="E460" s="63">
        <v>549.58300000000008</v>
      </c>
      <c r="F460" s="63">
        <v>1.650999999999982</v>
      </c>
      <c r="G460" s="63">
        <v>-6.5430000000000064</v>
      </c>
      <c r="H460" s="29">
        <v>10.25200000000001</v>
      </c>
      <c r="I460" s="260"/>
    </row>
    <row r="461" spans="2:9" x14ac:dyDescent="0.25">
      <c r="B461" s="257"/>
      <c r="C461" s="97">
        <v>455.005</v>
      </c>
      <c r="D461" s="63">
        <v>338.95399999999995</v>
      </c>
      <c r="E461" s="63">
        <v>457.36300000000006</v>
      </c>
      <c r="F461" s="63">
        <v>13.062000000000012</v>
      </c>
      <c r="G461" s="63">
        <v>16.488</v>
      </c>
      <c r="H461" s="29">
        <v>9.2250000000000227</v>
      </c>
      <c r="I461" s="260"/>
    </row>
    <row r="462" spans="2:9" x14ac:dyDescent="0.25">
      <c r="B462" s="257"/>
      <c r="C462" s="97">
        <v>456.00299999999999</v>
      </c>
      <c r="D462" s="63">
        <v>279.34899999999999</v>
      </c>
      <c r="E462" s="63">
        <v>507.185</v>
      </c>
      <c r="F462" s="63">
        <v>2.2450000000000045</v>
      </c>
      <c r="G462" s="63">
        <v>11.725999999999999</v>
      </c>
      <c r="H462" s="29">
        <v>-9.7240000000000464</v>
      </c>
      <c r="I462" s="260"/>
    </row>
    <row r="463" spans="2:9" x14ac:dyDescent="0.25">
      <c r="B463" s="257"/>
      <c r="C463" s="97">
        <v>457.005</v>
      </c>
      <c r="D463" s="63">
        <v>345.858</v>
      </c>
      <c r="E463" s="63">
        <v>556.17000000000007</v>
      </c>
      <c r="F463" s="63">
        <v>10.041000000000025</v>
      </c>
      <c r="G463" s="63">
        <v>-18.456999999999994</v>
      </c>
      <c r="H463" s="29">
        <v>-1.9599999999999795</v>
      </c>
      <c r="I463" s="260"/>
    </row>
    <row r="464" spans="2:9" x14ac:dyDescent="0.25">
      <c r="B464" s="257"/>
      <c r="C464" s="97">
        <v>458.005</v>
      </c>
      <c r="D464" s="63">
        <v>321.375</v>
      </c>
      <c r="E464" s="63">
        <v>446.34999999999997</v>
      </c>
      <c r="F464" s="63">
        <v>3.4170000000000016</v>
      </c>
      <c r="G464" s="63">
        <v>0.42300000000000182</v>
      </c>
      <c r="H464" s="29">
        <v>4.1839999999999691</v>
      </c>
      <c r="I464" s="260"/>
    </row>
    <row r="465" spans="2:9" x14ac:dyDescent="0.25">
      <c r="B465" s="257"/>
      <c r="C465" s="97">
        <v>459.00599999999997</v>
      </c>
      <c r="D465" s="63">
        <v>294.69600000000003</v>
      </c>
      <c r="E465" s="63">
        <v>500.976</v>
      </c>
      <c r="F465" s="63">
        <v>10.90100000000001</v>
      </c>
      <c r="G465" s="63">
        <v>-19.385000000000048</v>
      </c>
      <c r="H465" s="29">
        <v>14.774000000000001</v>
      </c>
      <c r="I465" s="260"/>
    </row>
    <row r="466" spans="2:9" x14ac:dyDescent="0.25">
      <c r="B466" s="257"/>
      <c r="C466" s="97">
        <v>460.00400000000002</v>
      </c>
      <c r="D466" s="63">
        <v>327.94600000000003</v>
      </c>
      <c r="E466" s="63">
        <v>474.18700000000001</v>
      </c>
      <c r="F466" s="63">
        <v>5.1769999999999925</v>
      </c>
      <c r="G466" s="63">
        <v>8.8069999999999595</v>
      </c>
      <c r="H466" s="29">
        <v>-3.1580000000000155</v>
      </c>
      <c r="I466" s="260"/>
    </row>
    <row r="467" spans="2:9" x14ac:dyDescent="0.25">
      <c r="B467" s="257"/>
      <c r="C467" s="97">
        <v>461.005</v>
      </c>
      <c r="D467" s="63">
        <v>329.92799999999994</v>
      </c>
      <c r="E467" s="63">
        <v>480.13</v>
      </c>
      <c r="F467" s="63">
        <v>9.296999999999997</v>
      </c>
      <c r="G467" s="63">
        <v>9.799000000000035</v>
      </c>
      <c r="H467" s="29">
        <v>0.26400000000001</v>
      </c>
      <c r="I467" s="260"/>
    </row>
    <row r="468" spans="2:9" x14ac:dyDescent="0.25">
      <c r="B468" s="257"/>
      <c r="C468" s="97">
        <v>462.005</v>
      </c>
      <c r="D468" s="63">
        <v>306.38799999999998</v>
      </c>
      <c r="E468" s="63">
        <v>524.71799999999996</v>
      </c>
      <c r="F468" s="63">
        <v>7.3070000000000164</v>
      </c>
      <c r="G468" s="63">
        <v>-2.1770000000000209</v>
      </c>
      <c r="H468" s="29">
        <v>6.6930000000000405</v>
      </c>
      <c r="I468" s="260"/>
    </row>
    <row r="469" spans="2:9" x14ac:dyDescent="0.25">
      <c r="B469" s="257"/>
      <c r="C469" s="97">
        <v>463.00599999999997</v>
      </c>
      <c r="D469" s="63">
        <v>256.49200000000002</v>
      </c>
      <c r="E469" s="63">
        <v>556.31399999999996</v>
      </c>
      <c r="F469" s="63">
        <v>12.114000000000033</v>
      </c>
      <c r="G469" s="63">
        <v>4.2549999999999955</v>
      </c>
      <c r="H469" s="29">
        <v>-5.7779999999999632</v>
      </c>
      <c r="I469" s="260"/>
    </row>
    <row r="470" spans="2:9" x14ac:dyDescent="0.25">
      <c r="B470" s="257"/>
      <c r="C470" s="97">
        <v>464.00400000000002</v>
      </c>
      <c r="D470" s="63">
        <v>356.66700000000003</v>
      </c>
      <c r="E470" s="63">
        <v>466.738</v>
      </c>
      <c r="F470" s="63">
        <v>45.603999999999985</v>
      </c>
      <c r="G470" s="63">
        <v>28.201999999999998</v>
      </c>
      <c r="H470" s="29">
        <v>9.3290000000000077</v>
      </c>
      <c r="I470" s="260"/>
    </row>
    <row r="471" spans="2:9" x14ac:dyDescent="0.25">
      <c r="B471" s="257"/>
      <c r="C471" s="97">
        <v>465.005</v>
      </c>
      <c r="D471" s="63">
        <v>280.51700000000005</v>
      </c>
      <c r="E471" s="63">
        <v>467.59500000000003</v>
      </c>
      <c r="F471" s="63">
        <v>-5.6459999999999866</v>
      </c>
      <c r="G471" s="63">
        <v>-34.73399999999998</v>
      </c>
      <c r="H471" s="29">
        <v>-5.8859999999999673</v>
      </c>
      <c r="I471" s="260"/>
    </row>
    <row r="472" spans="2:9" x14ac:dyDescent="0.25">
      <c r="B472" s="257"/>
      <c r="C472" s="97">
        <v>466.00299999999999</v>
      </c>
      <c r="D472" s="63">
        <v>294.63200000000006</v>
      </c>
      <c r="E472" s="63">
        <v>487.09100000000001</v>
      </c>
      <c r="F472" s="63">
        <v>11.948000000000008</v>
      </c>
      <c r="G472" s="63">
        <v>16.913000000000011</v>
      </c>
      <c r="H472" s="29">
        <v>11.363999999999976</v>
      </c>
      <c r="I472" s="260"/>
    </row>
    <row r="473" spans="2:9" x14ac:dyDescent="0.25">
      <c r="B473" s="257"/>
      <c r="C473" s="97">
        <v>467.00400000000002</v>
      </c>
      <c r="D473" s="63">
        <v>315.68299999999999</v>
      </c>
      <c r="E473" s="63">
        <v>552.22199999999998</v>
      </c>
      <c r="F473" s="63">
        <v>2.2390000000000043</v>
      </c>
      <c r="G473" s="63">
        <v>4.6129999999999995</v>
      </c>
      <c r="H473" s="29">
        <v>10.583000000000027</v>
      </c>
      <c r="I473" s="260"/>
    </row>
    <row r="474" spans="2:9" x14ac:dyDescent="0.25">
      <c r="B474" s="257"/>
      <c r="C474" s="97">
        <v>468.005</v>
      </c>
      <c r="D474" s="63">
        <v>365.28800000000001</v>
      </c>
      <c r="E474" s="63">
        <v>503.55599999999998</v>
      </c>
      <c r="F474" s="63">
        <v>21.895999999999987</v>
      </c>
      <c r="G474" s="63">
        <v>-15.180999999999983</v>
      </c>
      <c r="H474" s="29">
        <v>12.021000000000015</v>
      </c>
      <c r="I474" s="260"/>
    </row>
    <row r="475" spans="2:9" x14ac:dyDescent="0.25">
      <c r="B475" s="257"/>
      <c r="C475" s="97">
        <v>469.00599999999997</v>
      </c>
      <c r="D475" s="63">
        <v>317.37599999999998</v>
      </c>
      <c r="E475" s="63">
        <v>573.93200000000002</v>
      </c>
      <c r="F475" s="63">
        <v>12.792000000000002</v>
      </c>
      <c r="G475" s="63">
        <v>39.435000000000002</v>
      </c>
      <c r="H475" s="29">
        <v>-7.632000000000005</v>
      </c>
      <c r="I475" s="260"/>
    </row>
    <row r="476" spans="2:9" x14ac:dyDescent="0.25">
      <c r="B476" s="257"/>
      <c r="C476" s="97">
        <v>470.00400000000002</v>
      </c>
      <c r="D476" s="63">
        <v>373.36500000000007</v>
      </c>
      <c r="E476" s="63">
        <v>466.81299999999999</v>
      </c>
      <c r="F476" s="63">
        <v>4.5</v>
      </c>
      <c r="G476" s="63">
        <v>-15.921999999999969</v>
      </c>
      <c r="H476" s="29">
        <v>-5.7949999999999591</v>
      </c>
      <c r="I476" s="260"/>
    </row>
    <row r="477" spans="2:9" x14ac:dyDescent="0.25">
      <c r="B477" s="257"/>
      <c r="C477" s="97">
        <v>471.005</v>
      </c>
      <c r="D477" s="63">
        <v>346.53399999999999</v>
      </c>
      <c r="E477" s="63">
        <v>493.48100000000005</v>
      </c>
      <c r="F477" s="63">
        <v>12.156000000000006</v>
      </c>
      <c r="G477" s="63">
        <v>9.0660000000000309</v>
      </c>
      <c r="H477" s="29">
        <v>20.508000000000038</v>
      </c>
      <c r="I477" s="260"/>
    </row>
    <row r="478" spans="2:9" x14ac:dyDescent="0.25">
      <c r="B478" s="257"/>
      <c r="C478" s="97">
        <v>472.005</v>
      </c>
      <c r="D478" s="63">
        <v>327.93200000000002</v>
      </c>
      <c r="E478" s="63">
        <v>562.428</v>
      </c>
      <c r="F478" s="63">
        <v>2.8650000000000091</v>
      </c>
      <c r="G478" s="63">
        <v>5.5859999999999559</v>
      </c>
      <c r="H478" s="29">
        <v>-18.600999999999999</v>
      </c>
      <c r="I478" s="260"/>
    </row>
    <row r="479" spans="2:9" x14ac:dyDescent="0.25">
      <c r="B479" s="257"/>
      <c r="C479" s="97">
        <v>473.00599999999997</v>
      </c>
      <c r="D479" s="63">
        <v>304.12999999999994</v>
      </c>
      <c r="E479" s="63">
        <v>505.08699999999999</v>
      </c>
      <c r="F479" s="63">
        <v>15.209000000000003</v>
      </c>
      <c r="G479" s="63">
        <v>10.54000000000002</v>
      </c>
      <c r="H479" s="29">
        <v>0.59800000000001319</v>
      </c>
      <c r="I479" s="260"/>
    </row>
    <row r="480" spans="2:9" x14ac:dyDescent="0.25">
      <c r="B480" s="257"/>
      <c r="C480" s="97">
        <v>474.00400000000002</v>
      </c>
      <c r="D480" s="63">
        <v>314.45900000000006</v>
      </c>
      <c r="E480" s="63">
        <v>485.1</v>
      </c>
      <c r="F480" s="63">
        <v>6.5260000000000105</v>
      </c>
      <c r="G480" s="63">
        <v>37.997000000000014</v>
      </c>
      <c r="H480" s="29">
        <v>-1.6589999999999918</v>
      </c>
      <c r="I480" s="260"/>
    </row>
    <row r="481" spans="2:9" x14ac:dyDescent="0.25">
      <c r="B481" s="257"/>
      <c r="C481" s="97">
        <v>475.005</v>
      </c>
      <c r="D481" s="63">
        <v>288.233</v>
      </c>
      <c r="E481" s="63">
        <v>560.28700000000003</v>
      </c>
      <c r="F481" s="63">
        <v>1.978999999999985</v>
      </c>
      <c r="G481" s="63">
        <v>13.076000000000022</v>
      </c>
      <c r="H481" s="29">
        <v>7.6099999999999568</v>
      </c>
      <c r="I481" s="260"/>
    </row>
    <row r="482" spans="2:9" x14ac:dyDescent="0.25">
      <c r="B482" s="257"/>
      <c r="C482" s="97">
        <v>476.00299999999999</v>
      </c>
      <c r="D482" s="63">
        <v>307.13300000000004</v>
      </c>
      <c r="E482" s="63">
        <v>523.92200000000003</v>
      </c>
      <c r="F482" s="63">
        <v>12.187999999999988</v>
      </c>
      <c r="G482" s="63">
        <v>3.8980000000000246</v>
      </c>
      <c r="H482" s="29">
        <v>-13.682999999999993</v>
      </c>
      <c r="I482" s="260"/>
    </row>
    <row r="483" spans="2:9" x14ac:dyDescent="0.25">
      <c r="B483" s="257"/>
      <c r="C483" s="97">
        <v>477.00400000000002</v>
      </c>
      <c r="D483" s="63">
        <v>385.81199999999995</v>
      </c>
      <c r="E483" s="63">
        <v>499.89</v>
      </c>
      <c r="F483" s="63">
        <v>9.6879999999999882</v>
      </c>
      <c r="G483" s="63">
        <v>13.622000000000014</v>
      </c>
      <c r="H483" s="29">
        <v>11.826999999999998</v>
      </c>
      <c r="I483" s="260"/>
    </row>
    <row r="484" spans="2:9" x14ac:dyDescent="0.25">
      <c r="B484" s="257"/>
      <c r="C484" s="97">
        <v>478.00400000000002</v>
      </c>
      <c r="D484" s="63">
        <v>359.75399999999996</v>
      </c>
      <c r="E484" s="63">
        <v>557.37800000000004</v>
      </c>
      <c r="F484" s="63">
        <v>13.812000000000012</v>
      </c>
      <c r="G484" s="63">
        <v>-4.1290000000000191</v>
      </c>
      <c r="H484" s="29">
        <v>-6.4029999999999632</v>
      </c>
      <c r="I484" s="260"/>
    </row>
    <row r="485" spans="2:9" x14ac:dyDescent="0.25">
      <c r="B485" s="257"/>
      <c r="C485" s="97">
        <v>479.00599999999997</v>
      </c>
      <c r="D485" s="63">
        <v>340.93899999999996</v>
      </c>
      <c r="E485" s="63">
        <v>527.33799999999997</v>
      </c>
      <c r="F485" s="63">
        <v>23.729000000000013</v>
      </c>
      <c r="G485" s="63">
        <v>29.54200000000003</v>
      </c>
      <c r="H485" s="29">
        <v>0.74699999999995725</v>
      </c>
      <c r="I485" s="260"/>
    </row>
    <row r="486" spans="2:9" x14ac:dyDescent="0.25">
      <c r="B486" s="257"/>
      <c r="C486" s="97">
        <v>480.00299999999999</v>
      </c>
      <c r="D486" s="63">
        <v>337.60399999999998</v>
      </c>
      <c r="E486" s="63">
        <v>559.471</v>
      </c>
      <c r="F486" s="63">
        <v>16.723999999999961</v>
      </c>
      <c r="G486" s="63">
        <v>-8.4790000000000418</v>
      </c>
      <c r="H486" s="29">
        <v>-2.5629999999999882</v>
      </c>
      <c r="I486" s="260"/>
    </row>
    <row r="487" spans="2:9" x14ac:dyDescent="0.25">
      <c r="B487" s="257"/>
      <c r="C487" s="97">
        <v>481.005</v>
      </c>
      <c r="D487" s="63">
        <v>334.96899999999999</v>
      </c>
      <c r="E487" s="63">
        <v>509.95500000000004</v>
      </c>
      <c r="F487" s="63">
        <v>1.7920000000000016</v>
      </c>
      <c r="G487" s="63">
        <v>5.8199999999999932</v>
      </c>
      <c r="H487" s="29">
        <v>9.3300000000000409</v>
      </c>
      <c r="I487" s="260"/>
    </row>
    <row r="488" spans="2:9" x14ac:dyDescent="0.25">
      <c r="B488" s="257"/>
      <c r="C488" s="97">
        <v>482.005</v>
      </c>
      <c r="D488" s="63">
        <v>316.90800000000007</v>
      </c>
      <c r="E488" s="63">
        <v>519.26800000000003</v>
      </c>
      <c r="F488" s="63">
        <v>6.9480000000000075</v>
      </c>
      <c r="G488" s="63">
        <v>5.0930000000000177</v>
      </c>
      <c r="H488" s="29">
        <v>4.94399999999996</v>
      </c>
      <c r="I488" s="260"/>
    </row>
    <row r="489" spans="2:9" x14ac:dyDescent="0.25">
      <c r="B489" s="257"/>
      <c r="C489" s="97">
        <v>483.00599999999997</v>
      </c>
      <c r="D489" s="63">
        <v>344.82999999999993</v>
      </c>
      <c r="E489" s="63">
        <v>552.60299999999995</v>
      </c>
      <c r="F489" s="63">
        <v>6.4279999999999973</v>
      </c>
      <c r="G489" s="63">
        <v>34.840000000000032</v>
      </c>
      <c r="H489" s="29">
        <v>-14.680999999999983</v>
      </c>
      <c r="I489" s="260"/>
    </row>
    <row r="490" spans="2:9" x14ac:dyDescent="0.25">
      <c r="B490" s="257"/>
      <c r="C490" s="97">
        <v>484.00400000000002</v>
      </c>
      <c r="D490" s="63">
        <v>277.41499999999996</v>
      </c>
      <c r="E490" s="63">
        <v>498.53699999999998</v>
      </c>
      <c r="F490" s="63">
        <v>10.729000000000013</v>
      </c>
      <c r="G490" s="63">
        <v>9.4850000000000136</v>
      </c>
      <c r="H490" s="29">
        <v>16.478000000000009</v>
      </c>
      <c r="I490" s="260"/>
    </row>
    <row r="491" spans="2:9" x14ac:dyDescent="0.25">
      <c r="B491" s="257"/>
      <c r="C491" s="97">
        <v>485.005</v>
      </c>
      <c r="D491" s="63">
        <v>331.34999999999997</v>
      </c>
      <c r="E491" s="63">
        <v>527.31200000000001</v>
      </c>
      <c r="F491" s="63">
        <v>16.264999999999986</v>
      </c>
      <c r="G491" s="63">
        <v>40.411999999999978</v>
      </c>
      <c r="H491" s="29">
        <v>11.226999999999975</v>
      </c>
      <c r="I491" s="260"/>
    </row>
    <row r="492" spans="2:9" x14ac:dyDescent="0.25">
      <c r="B492" s="257"/>
      <c r="C492" s="97">
        <v>486.005</v>
      </c>
      <c r="D492" s="63">
        <v>280.16300000000007</v>
      </c>
      <c r="E492" s="63">
        <v>455.06299999999999</v>
      </c>
      <c r="F492" s="63">
        <v>7.8170000000000073</v>
      </c>
      <c r="G492" s="63">
        <v>8.2690000000000055</v>
      </c>
      <c r="H492" s="29">
        <v>13.506000000000029</v>
      </c>
      <c r="I492" s="260"/>
    </row>
    <row r="493" spans="2:9" x14ac:dyDescent="0.25">
      <c r="B493" s="257"/>
      <c r="C493" s="97">
        <v>487.00400000000002</v>
      </c>
      <c r="D493" s="63">
        <v>355.02300000000002</v>
      </c>
      <c r="E493" s="63">
        <v>499.04199999999997</v>
      </c>
      <c r="F493" s="63">
        <v>18.754999999999967</v>
      </c>
      <c r="G493" s="63">
        <v>11.473000000000013</v>
      </c>
      <c r="H493" s="29">
        <v>15.34899999999999</v>
      </c>
      <c r="I493" s="260"/>
    </row>
    <row r="494" spans="2:9" x14ac:dyDescent="0.25">
      <c r="B494" s="257"/>
      <c r="C494" s="97">
        <v>488.00400000000002</v>
      </c>
      <c r="D494" s="63">
        <v>374.28899999999999</v>
      </c>
      <c r="E494" s="63">
        <v>521.5139999999999</v>
      </c>
      <c r="F494" s="63">
        <v>-1.0680000000000405</v>
      </c>
      <c r="G494" s="63">
        <v>19.072000000000003</v>
      </c>
      <c r="H494" s="29">
        <v>8.8700000000000045</v>
      </c>
      <c r="I494" s="260"/>
    </row>
    <row r="495" spans="2:9" x14ac:dyDescent="0.25">
      <c r="B495" s="257"/>
      <c r="C495" s="97">
        <v>489.00599999999997</v>
      </c>
      <c r="D495" s="63">
        <v>284.34199999999993</v>
      </c>
      <c r="E495" s="63">
        <v>511.90600000000001</v>
      </c>
      <c r="F495" s="63">
        <v>10.375</v>
      </c>
      <c r="G495" s="63">
        <v>10.713999999999999</v>
      </c>
      <c r="H495" s="29">
        <v>-4.6700000000000159</v>
      </c>
      <c r="I495" s="260"/>
    </row>
    <row r="496" spans="2:9" x14ac:dyDescent="0.25">
      <c r="B496" s="257"/>
      <c r="C496" s="97">
        <v>490.00299999999999</v>
      </c>
      <c r="D496" s="63">
        <v>296.76300000000003</v>
      </c>
      <c r="E496" s="63">
        <v>469.38499999999999</v>
      </c>
      <c r="F496" s="63">
        <v>-0.99500000000000455</v>
      </c>
      <c r="G496" s="63">
        <v>8.5799999999999841</v>
      </c>
      <c r="H496" s="29">
        <v>5.0370000000000346</v>
      </c>
      <c r="I496" s="260"/>
    </row>
    <row r="497" spans="2:9" x14ac:dyDescent="0.25">
      <c r="B497" s="257"/>
      <c r="C497" s="97">
        <v>491.005</v>
      </c>
      <c r="D497" s="63">
        <v>366.50300000000004</v>
      </c>
      <c r="E497" s="63">
        <v>496.90300000000002</v>
      </c>
      <c r="F497" s="63">
        <v>4.5259999999999536</v>
      </c>
      <c r="G497" s="63">
        <v>11.745000000000005</v>
      </c>
      <c r="H497" s="29">
        <v>5.1539999999999964</v>
      </c>
      <c r="I497" s="260"/>
    </row>
    <row r="498" spans="2:9" x14ac:dyDescent="0.25">
      <c r="B498" s="257"/>
      <c r="C498" s="97">
        <v>492.005</v>
      </c>
      <c r="D498" s="63">
        <v>262.05199999999996</v>
      </c>
      <c r="E498" s="63">
        <v>472.24799999999993</v>
      </c>
      <c r="F498" s="63">
        <v>5.4590000000000032</v>
      </c>
      <c r="G498" s="63">
        <v>26.285000000000025</v>
      </c>
      <c r="H498" s="29">
        <v>24.050000000000011</v>
      </c>
      <c r="I498" s="260"/>
    </row>
    <row r="499" spans="2:9" x14ac:dyDescent="0.25">
      <c r="B499" s="257"/>
      <c r="C499" s="97">
        <v>493.00599999999997</v>
      </c>
      <c r="D499" s="63">
        <v>282.58800000000008</v>
      </c>
      <c r="E499" s="63">
        <v>527.06700000000001</v>
      </c>
      <c r="F499" s="63">
        <v>14.520999999999987</v>
      </c>
      <c r="G499" s="63">
        <v>12.571000000000026</v>
      </c>
      <c r="H499" s="29">
        <v>5.6229999999999905</v>
      </c>
      <c r="I499" s="260"/>
    </row>
    <row r="500" spans="2:9" x14ac:dyDescent="0.25">
      <c r="B500" s="257"/>
      <c r="C500" s="97">
        <v>494.00400000000002</v>
      </c>
      <c r="D500" s="63">
        <v>367.983</v>
      </c>
      <c r="E500" s="63">
        <v>446.02699999999999</v>
      </c>
      <c r="F500" s="63">
        <v>4.1040000000000134</v>
      </c>
      <c r="G500" s="63">
        <v>28.351999999999975</v>
      </c>
      <c r="H500" s="29">
        <v>-5.0079999999999814</v>
      </c>
      <c r="I500" s="260"/>
    </row>
    <row r="501" spans="2:9" x14ac:dyDescent="0.25">
      <c r="B501" s="257"/>
      <c r="C501" s="97">
        <v>495.005</v>
      </c>
      <c r="D501" s="63">
        <v>382.05899999999997</v>
      </c>
      <c r="E501" s="63">
        <v>476.029</v>
      </c>
      <c r="F501" s="63">
        <v>7.1569999999999823</v>
      </c>
      <c r="G501" s="63">
        <v>20.512999999999977</v>
      </c>
      <c r="H501" s="29">
        <v>-0.11400000000003274</v>
      </c>
      <c r="I501" s="260"/>
    </row>
    <row r="502" spans="2:9" x14ac:dyDescent="0.25">
      <c r="B502" s="257"/>
      <c r="C502" s="97">
        <v>496.005</v>
      </c>
      <c r="D502" s="63">
        <v>385.30100000000004</v>
      </c>
      <c r="E502" s="63">
        <v>516.29200000000003</v>
      </c>
      <c r="F502" s="63">
        <v>0.70299999999997453</v>
      </c>
      <c r="G502" s="63">
        <v>21.938000000000045</v>
      </c>
      <c r="H502" s="29">
        <v>18.361000000000047</v>
      </c>
      <c r="I502" s="260"/>
    </row>
    <row r="503" spans="2:9" x14ac:dyDescent="0.25">
      <c r="B503" s="257"/>
      <c r="C503" s="97">
        <v>497.00400000000002</v>
      </c>
      <c r="D503" s="63">
        <v>367.51499999999999</v>
      </c>
      <c r="E503" s="63">
        <v>468.43599999999998</v>
      </c>
      <c r="F503" s="63">
        <v>13.771000000000015</v>
      </c>
      <c r="G503" s="63">
        <v>20.287000000000035</v>
      </c>
      <c r="H503" s="29">
        <v>7.4519999999999982</v>
      </c>
      <c r="I503" s="260"/>
    </row>
    <row r="504" spans="2:9" x14ac:dyDescent="0.25">
      <c r="B504" s="257"/>
      <c r="C504" s="97">
        <v>498.00400000000002</v>
      </c>
      <c r="D504" s="63">
        <v>386.41699999999992</v>
      </c>
      <c r="E504" s="63">
        <v>472.91700000000003</v>
      </c>
      <c r="F504" s="63">
        <v>6.1659999999999968</v>
      </c>
      <c r="G504" s="63">
        <v>-0.93099999999998317</v>
      </c>
      <c r="H504" s="29">
        <v>15.706999999999994</v>
      </c>
      <c r="I504" s="260"/>
    </row>
    <row r="505" spans="2:9" x14ac:dyDescent="0.25">
      <c r="B505" s="257"/>
      <c r="C505" s="97">
        <v>499.00599999999997</v>
      </c>
      <c r="D505" s="63">
        <v>356.98899999999998</v>
      </c>
      <c r="E505" s="63">
        <v>483.31700000000001</v>
      </c>
      <c r="F505" s="63">
        <v>8.4060000000000059</v>
      </c>
      <c r="G505" s="63">
        <v>-10.050999999999988</v>
      </c>
      <c r="H505" s="29">
        <v>29.958000000000027</v>
      </c>
      <c r="I505" s="260"/>
    </row>
    <row r="506" spans="2:9" x14ac:dyDescent="0.25">
      <c r="B506" s="257"/>
      <c r="C506" s="97">
        <v>500.00299999999999</v>
      </c>
      <c r="D506" s="63">
        <v>462.649</v>
      </c>
      <c r="E506" s="63">
        <v>589.601</v>
      </c>
      <c r="F506" s="63">
        <v>38.843999999999994</v>
      </c>
      <c r="G506" s="63">
        <v>-1.0389999999999873</v>
      </c>
      <c r="H506" s="29">
        <v>11.728999999999985</v>
      </c>
      <c r="I506" s="260"/>
    </row>
    <row r="507" spans="2:9" x14ac:dyDescent="0.25">
      <c r="B507" s="257"/>
      <c r="C507" s="97">
        <v>501.005</v>
      </c>
      <c r="D507" s="63">
        <v>348.976</v>
      </c>
      <c r="E507" s="63">
        <v>496.53600000000006</v>
      </c>
      <c r="F507" s="63">
        <v>4.1049999999999898</v>
      </c>
      <c r="G507" s="63">
        <v>19.98399999999998</v>
      </c>
      <c r="H507" s="29">
        <v>-8.1889999999999645</v>
      </c>
      <c r="I507" s="260"/>
    </row>
    <row r="508" spans="2:9" x14ac:dyDescent="0.25">
      <c r="B508" s="257"/>
      <c r="C508" s="97">
        <v>502.005</v>
      </c>
      <c r="D508" s="63">
        <v>352.32900000000001</v>
      </c>
      <c r="E508" s="63">
        <v>511.39100000000002</v>
      </c>
      <c r="F508" s="63">
        <v>33.890999999999991</v>
      </c>
      <c r="G508" s="63">
        <v>20.216000000000008</v>
      </c>
      <c r="H508" s="29">
        <v>10.225000000000023</v>
      </c>
      <c r="I508" s="260"/>
    </row>
    <row r="509" spans="2:9" x14ac:dyDescent="0.25">
      <c r="B509" s="257"/>
      <c r="C509" s="97">
        <v>503.00599999999997</v>
      </c>
      <c r="D509" s="63">
        <v>343.97900000000004</v>
      </c>
      <c r="E509" s="63">
        <v>474.67900000000003</v>
      </c>
      <c r="F509" s="63">
        <v>7.3810000000000002</v>
      </c>
      <c r="G509" s="63">
        <v>18.321000000000026</v>
      </c>
      <c r="H509" s="29">
        <v>8.9239999999999782</v>
      </c>
      <c r="I509" s="260"/>
    </row>
    <row r="510" spans="2:9" x14ac:dyDescent="0.25">
      <c r="B510" s="257"/>
      <c r="C510" s="97">
        <v>504.00400000000002</v>
      </c>
      <c r="D510" s="63">
        <v>362.66899999999998</v>
      </c>
      <c r="E510" s="63">
        <v>510.87600000000003</v>
      </c>
      <c r="F510" s="63">
        <v>11.932999999999993</v>
      </c>
      <c r="G510" s="63">
        <v>5.2700000000000387</v>
      </c>
      <c r="H510" s="29">
        <v>12.41700000000003</v>
      </c>
      <c r="I510" s="260"/>
    </row>
    <row r="511" spans="2:9" x14ac:dyDescent="0.25">
      <c r="B511" s="257"/>
      <c r="C511" s="97">
        <v>505.005</v>
      </c>
      <c r="D511" s="63">
        <v>347.82999999999993</v>
      </c>
      <c r="E511" s="63">
        <v>554.77800000000002</v>
      </c>
      <c r="F511" s="63">
        <v>2.2560000000000002</v>
      </c>
      <c r="G511" s="63">
        <v>2.4950000000000045</v>
      </c>
      <c r="H511" s="29">
        <v>2.0910000000000082</v>
      </c>
      <c r="I511" s="260"/>
    </row>
    <row r="512" spans="2:9" x14ac:dyDescent="0.25">
      <c r="B512" s="257"/>
      <c r="C512" s="97">
        <v>506.005</v>
      </c>
      <c r="D512" s="63">
        <v>351.32499999999999</v>
      </c>
      <c r="E512" s="63">
        <v>511.79100000000005</v>
      </c>
      <c r="F512" s="63">
        <v>14.453000000000003</v>
      </c>
      <c r="G512" s="63">
        <v>11.22199999999998</v>
      </c>
      <c r="H512" s="29">
        <v>-31.359999999999985</v>
      </c>
      <c r="I512" s="260"/>
    </row>
    <row r="513" spans="2:9" x14ac:dyDescent="0.25">
      <c r="B513" s="257"/>
      <c r="C513" s="97">
        <v>507.00700000000001</v>
      </c>
      <c r="D513" s="63">
        <v>412.53899999999999</v>
      </c>
      <c r="E513" s="63">
        <v>484.57000000000005</v>
      </c>
      <c r="F513" s="63">
        <v>32.020999999999987</v>
      </c>
      <c r="G513" s="63">
        <v>25.440999999999974</v>
      </c>
      <c r="H513" s="29">
        <v>11.701999999999998</v>
      </c>
      <c r="I513" s="260"/>
    </row>
    <row r="514" spans="2:9" x14ac:dyDescent="0.25">
      <c r="B514" s="257"/>
      <c r="C514" s="97">
        <v>508.00400000000002</v>
      </c>
      <c r="D514" s="63">
        <v>340.28699999999992</v>
      </c>
      <c r="E514" s="63">
        <v>611.75900000000001</v>
      </c>
      <c r="F514" s="63">
        <v>24.812999999999988</v>
      </c>
      <c r="G514" s="63">
        <v>21.028999999999996</v>
      </c>
      <c r="H514" s="29">
        <v>-24.010000000000048</v>
      </c>
      <c r="I514" s="260"/>
    </row>
    <row r="515" spans="2:9" x14ac:dyDescent="0.25">
      <c r="B515" s="257"/>
      <c r="C515" s="97">
        <v>509.00599999999997</v>
      </c>
      <c r="D515" s="63">
        <v>366.327</v>
      </c>
      <c r="E515" s="63">
        <v>567.70600000000002</v>
      </c>
      <c r="F515" s="63">
        <v>22.171999999999997</v>
      </c>
      <c r="G515" s="63">
        <v>12.978000000000009</v>
      </c>
      <c r="H515" s="29">
        <v>-6.9359999999999786</v>
      </c>
      <c r="I515" s="260"/>
    </row>
    <row r="516" spans="2:9" x14ac:dyDescent="0.25">
      <c r="B516" s="257"/>
      <c r="C516" s="97">
        <v>510.00299999999999</v>
      </c>
      <c r="D516" s="63">
        <v>365.77099999999996</v>
      </c>
      <c r="E516" s="63">
        <v>521.76</v>
      </c>
      <c r="F516" s="63">
        <v>13.568000000000012</v>
      </c>
      <c r="G516" s="63">
        <v>8.5379999999999541</v>
      </c>
      <c r="H516" s="29">
        <v>7.9660000000000082</v>
      </c>
      <c r="I516" s="260"/>
    </row>
    <row r="517" spans="2:9" x14ac:dyDescent="0.25">
      <c r="B517" s="257"/>
      <c r="C517" s="97">
        <v>511.005</v>
      </c>
      <c r="D517" s="63">
        <v>314.80399999999997</v>
      </c>
      <c r="E517" s="63">
        <v>517.31000000000006</v>
      </c>
      <c r="F517" s="63">
        <v>21.521000000000015</v>
      </c>
      <c r="G517" s="63">
        <v>-20.202999999999975</v>
      </c>
      <c r="H517" s="29">
        <v>6.2470000000000141</v>
      </c>
      <c r="I517" s="260"/>
    </row>
    <row r="518" spans="2:9" x14ac:dyDescent="0.25">
      <c r="B518" s="257"/>
      <c r="C518" s="97">
        <v>512.005</v>
      </c>
      <c r="D518" s="63">
        <v>369.88</v>
      </c>
      <c r="E518" s="63">
        <v>605.31799999999998</v>
      </c>
      <c r="F518" s="63">
        <v>26.212999999999965</v>
      </c>
      <c r="G518" s="63">
        <v>17.979999999999961</v>
      </c>
      <c r="H518" s="29">
        <v>-0.68800000000004502</v>
      </c>
      <c r="I518" s="260"/>
    </row>
    <row r="519" spans="2:9" x14ac:dyDescent="0.25">
      <c r="B519" s="257"/>
      <c r="C519" s="97">
        <v>513.00599999999997</v>
      </c>
      <c r="D519" s="63">
        <v>343.82899999999995</v>
      </c>
      <c r="E519" s="63">
        <v>502.75800000000004</v>
      </c>
      <c r="F519" s="63">
        <v>22.739000000000033</v>
      </c>
      <c r="G519" s="63">
        <v>4.3330000000000268</v>
      </c>
      <c r="H519" s="29">
        <v>10.938000000000045</v>
      </c>
      <c r="I519" s="260"/>
    </row>
    <row r="520" spans="2:9" x14ac:dyDescent="0.25">
      <c r="B520" s="257"/>
      <c r="C520" s="97">
        <v>514.00400000000002</v>
      </c>
      <c r="D520" s="63">
        <v>372.774</v>
      </c>
      <c r="E520" s="63">
        <v>577.36500000000001</v>
      </c>
      <c r="F520" s="63">
        <v>19.509999999999991</v>
      </c>
      <c r="G520" s="63">
        <v>2.4259999999999877</v>
      </c>
      <c r="H520" s="29">
        <v>-11.060000000000002</v>
      </c>
      <c r="I520" s="260"/>
    </row>
    <row r="521" spans="2:9" x14ac:dyDescent="0.25">
      <c r="B521" s="257"/>
      <c r="C521" s="97">
        <v>515.005</v>
      </c>
      <c r="D521" s="63">
        <v>369.03299999999996</v>
      </c>
      <c r="E521" s="63">
        <v>483.52800000000002</v>
      </c>
      <c r="F521" s="63">
        <v>6.9579999999999984</v>
      </c>
      <c r="G521" s="63">
        <v>20.802000000000021</v>
      </c>
      <c r="H521" s="29">
        <v>4.7259999999999991</v>
      </c>
      <c r="I521" s="260"/>
    </row>
    <row r="522" spans="2:9" x14ac:dyDescent="0.25">
      <c r="B522" s="257"/>
      <c r="C522" s="97">
        <v>516.005</v>
      </c>
      <c r="D522" s="63">
        <v>397.92100000000005</v>
      </c>
      <c r="E522" s="63">
        <v>479.96899999999994</v>
      </c>
      <c r="F522" s="63">
        <v>47.89100000000002</v>
      </c>
      <c r="G522" s="63">
        <v>-12.14100000000002</v>
      </c>
      <c r="H522" s="29">
        <v>11.884999999999991</v>
      </c>
      <c r="I522" s="260"/>
    </row>
    <row r="523" spans="2:9" x14ac:dyDescent="0.25">
      <c r="B523" s="257"/>
      <c r="C523" s="97">
        <v>517.00699999999995</v>
      </c>
      <c r="D523" s="63">
        <v>378.70500000000004</v>
      </c>
      <c r="E523" s="63">
        <v>581.71299999999997</v>
      </c>
      <c r="F523" s="63">
        <v>17.370000000000005</v>
      </c>
      <c r="G523" s="63">
        <v>8.5430000000000064</v>
      </c>
      <c r="H523" s="29">
        <v>-1.6850000000000023</v>
      </c>
      <c r="I523" s="260"/>
    </row>
    <row r="524" spans="2:9" x14ac:dyDescent="0.25">
      <c r="B524" s="257"/>
      <c r="C524" s="97">
        <v>518.00400000000002</v>
      </c>
      <c r="D524" s="63">
        <v>308.87699999999995</v>
      </c>
      <c r="E524" s="63">
        <v>515.85699999999997</v>
      </c>
      <c r="F524" s="63">
        <v>18.567999999999984</v>
      </c>
      <c r="G524" s="63">
        <v>5.3169999999999504</v>
      </c>
      <c r="H524" s="29">
        <v>9.424000000000035</v>
      </c>
      <c r="I524" s="260"/>
    </row>
    <row r="525" spans="2:9" x14ac:dyDescent="0.25">
      <c r="B525" s="257"/>
      <c r="C525" s="97">
        <v>519.00599999999997</v>
      </c>
      <c r="D525" s="63">
        <v>367.27299999999997</v>
      </c>
      <c r="E525" s="63">
        <v>564.26900000000001</v>
      </c>
      <c r="F525" s="63">
        <v>26.702999999999975</v>
      </c>
      <c r="G525" s="63">
        <v>7.8850000000000477</v>
      </c>
      <c r="H525" s="29">
        <v>18.610000000000014</v>
      </c>
      <c r="I525" s="260"/>
    </row>
    <row r="526" spans="2:9" x14ac:dyDescent="0.25">
      <c r="B526" s="257"/>
      <c r="C526" s="97">
        <v>520.00300000000004</v>
      </c>
      <c r="D526" s="63">
        <v>343.53199999999993</v>
      </c>
      <c r="E526" s="63">
        <v>511.68299999999999</v>
      </c>
      <c r="F526" s="63">
        <v>33.432000000000016</v>
      </c>
      <c r="G526" s="63">
        <v>17.20799999999997</v>
      </c>
      <c r="H526" s="29">
        <v>18.430000000000007</v>
      </c>
      <c r="I526" s="260"/>
    </row>
    <row r="527" spans="2:9" x14ac:dyDescent="0.25">
      <c r="B527" s="257"/>
      <c r="C527" s="97">
        <v>521.005</v>
      </c>
      <c r="D527" s="63">
        <v>359.91900000000004</v>
      </c>
      <c r="E527" s="63">
        <v>558.81100000000004</v>
      </c>
      <c r="F527" s="63">
        <v>106.75600000000003</v>
      </c>
      <c r="G527" s="63">
        <v>4.799000000000035</v>
      </c>
      <c r="H527" s="29">
        <v>8.507000000000005</v>
      </c>
      <c r="I527" s="260"/>
    </row>
    <row r="528" spans="2:9" x14ac:dyDescent="0.25">
      <c r="B528" s="257"/>
      <c r="C528" s="97">
        <v>522.005</v>
      </c>
      <c r="D528" s="63">
        <v>386.39299999999997</v>
      </c>
      <c r="E528" s="63">
        <v>505.06700000000001</v>
      </c>
      <c r="F528" s="63">
        <v>61.504999999999967</v>
      </c>
      <c r="G528" s="63">
        <v>11.860000000000014</v>
      </c>
      <c r="H528" s="29">
        <v>-11.230000000000018</v>
      </c>
      <c r="I528" s="260"/>
    </row>
    <row r="529" spans="2:9" x14ac:dyDescent="0.25">
      <c r="B529" s="257"/>
      <c r="C529" s="97">
        <v>523.00599999999997</v>
      </c>
      <c r="D529" s="63">
        <v>372.05000000000007</v>
      </c>
      <c r="E529" s="63">
        <v>528.79000000000008</v>
      </c>
      <c r="F529" s="63">
        <v>421.13099999999997</v>
      </c>
      <c r="G529" s="63">
        <v>5.3439999999999941</v>
      </c>
      <c r="H529" s="29">
        <v>6.1620000000000346</v>
      </c>
      <c r="I529" s="260"/>
    </row>
    <row r="530" spans="2:9" x14ac:dyDescent="0.25">
      <c r="B530" s="257"/>
      <c r="C530" s="97">
        <v>524.00400000000002</v>
      </c>
      <c r="D530" s="63">
        <v>353.01200000000006</v>
      </c>
      <c r="E530" s="63">
        <v>500.048</v>
      </c>
      <c r="F530" s="63">
        <v>416.255</v>
      </c>
      <c r="G530" s="63">
        <v>9.5339999999999918</v>
      </c>
      <c r="H530" s="29">
        <v>-1.1000000000024102E-2</v>
      </c>
      <c r="I530" s="260"/>
    </row>
    <row r="531" spans="2:9" x14ac:dyDescent="0.25">
      <c r="B531" s="257"/>
      <c r="C531" s="97">
        <v>525.005</v>
      </c>
      <c r="D531" s="63">
        <v>374.33299999999997</v>
      </c>
      <c r="E531" s="63">
        <v>549.13499999999999</v>
      </c>
      <c r="F531" s="63">
        <v>436.97399999999993</v>
      </c>
      <c r="G531" s="63">
        <v>767.82799999999997</v>
      </c>
      <c r="H531" s="29">
        <v>8.0779999999999745</v>
      </c>
      <c r="I531" s="260"/>
    </row>
    <row r="532" spans="2:9" x14ac:dyDescent="0.25">
      <c r="B532" s="257"/>
      <c r="C532" s="97">
        <v>526.005</v>
      </c>
      <c r="D532" s="63">
        <v>392.77</v>
      </c>
      <c r="E532" s="63">
        <v>614.58200000000011</v>
      </c>
      <c r="F532" s="63">
        <v>446.91599999999994</v>
      </c>
      <c r="G532" s="63">
        <v>674.62299999999993</v>
      </c>
      <c r="H532" s="29">
        <v>5.3300000000000409</v>
      </c>
      <c r="I532" s="260"/>
    </row>
    <row r="533" spans="2:9" x14ac:dyDescent="0.25">
      <c r="B533" s="257"/>
      <c r="C533" s="97">
        <v>527.00599999999997</v>
      </c>
      <c r="D533" s="63">
        <v>414.10199999999998</v>
      </c>
      <c r="E533" s="63">
        <v>553.99400000000003</v>
      </c>
      <c r="F533" s="63">
        <v>444.52600000000007</v>
      </c>
      <c r="G533" s="63">
        <v>739.31999999999994</v>
      </c>
      <c r="H533" s="29">
        <v>-11.990000000000009</v>
      </c>
      <c r="I533" s="260"/>
    </row>
    <row r="534" spans="2:9" x14ac:dyDescent="0.25">
      <c r="B534" s="257"/>
      <c r="C534" s="97">
        <v>528.00400000000002</v>
      </c>
      <c r="D534" s="63">
        <v>354.16999999999996</v>
      </c>
      <c r="E534" s="63">
        <v>416.85500000000002</v>
      </c>
      <c r="F534" s="63">
        <v>414.08900000000006</v>
      </c>
      <c r="G534" s="63">
        <v>698.24699999999996</v>
      </c>
      <c r="H534" s="29">
        <v>-19.640000000000015</v>
      </c>
      <c r="I534" s="260"/>
    </row>
    <row r="535" spans="2:9" x14ac:dyDescent="0.25">
      <c r="B535" s="257"/>
      <c r="C535" s="97">
        <v>529.005</v>
      </c>
      <c r="D535" s="63">
        <v>396.92899999999997</v>
      </c>
      <c r="E535" s="63">
        <v>479.54499999999996</v>
      </c>
      <c r="F535" s="63">
        <v>466.71899999999999</v>
      </c>
      <c r="G535" s="63">
        <v>696.40599999999995</v>
      </c>
      <c r="H535" s="29">
        <v>10.904999999999973</v>
      </c>
      <c r="I535" s="260"/>
    </row>
    <row r="536" spans="2:9" x14ac:dyDescent="0.25">
      <c r="B536" s="257"/>
      <c r="C536" s="97">
        <v>530.00300000000004</v>
      </c>
      <c r="D536" s="63">
        <v>334.173</v>
      </c>
      <c r="E536" s="63">
        <v>487.40800000000002</v>
      </c>
      <c r="F536" s="63">
        <v>486.69799999999998</v>
      </c>
      <c r="G536" s="63">
        <v>691.39100000000008</v>
      </c>
      <c r="H536" s="29">
        <v>1.4089999999999918</v>
      </c>
      <c r="I536" s="260"/>
    </row>
    <row r="537" spans="2:9" x14ac:dyDescent="0.25">
      <c r="B537" s="257"/>
      <c r="C537" s="97">
        <v>531.00400000000002</v>
      </c>
      <c r="D537" s="63">
        <v>369.529</v>
      </c>
      <c r="E537" s="63">
        <v>519.57799999999997</v>
      </c>
      <c r="F537" s="63">
        <v>471.37499999999994</v>
      </c>
      <c r="G537" s="63">
        <v>788.49900000000002</v>
      </c>
      <c r="H537" s="29">
        <v>15.774999999999977</v>
      </c>
      <c r="I537" s="260"/>
    </row>
    <row r="538" spans="2:9" x14ac:dyDescent="0.25">
      <c r="B538" s="257"/>
      <c r="C538" s="97">
        <v>532.005</v>
      </c>
      <c r="D538" s="63">
        <v>402.47800000000007</v>
      </c>
      <c r="E538" s="63">
        <v>475.27200000000005</v>
      </c>
      <c r="F538" s="63">
        <v>471.60900000000004</v>
      </c>
      <c r="G538" s="63">
        <v>717.59300000000007</v>
      </c>
      <c r="H538" s="29">
        <v>6.1310000000000286</v>
      </c>
      <c r="I538" s="260"/>
    </row>
    <row r="539" spans="2:9" x14ac:dyDescent="0.25">
      <c r="B539" s="257"/>
      <c r="C539" s="97">
        <v>533.00599999999997</v>
      </c>
      <c r="D539" s="63">
        <v>389.17399999999998</v>
      </c>
      <c r="E539" s="63">
        <v>529.40300000000002</v>
      </c>
      <c r="F539" s="63">
        <v>492.11399999999992</v>
      </c>
      <c r="G539" s="63">
        <v>774.48599999999999</v>
      </c>
      <c r="H539" s="29">
        <v>-7.9969999999999857</v>
      </c>
      <c r="I539" s="260"/>
    </row>
    <row r="540" spans="2:9" x14ac:dyDescent="0.25">
      <c r="B540" s="257"/>
      <c r="C540" s="97">
        <v>534.00400000000002</v>
      </c>
      <c r="D540" s="63">
        <v>375.20600000000002</v>
      </c>
      <c r="E540" s="63">
        <v>521.64</v>
      </c>
      <c r="F540" s="63">
        <v>455.01</v>
      </c>
      <c r="G540" s="63">
        <v>691.1579999999999</v>
      </c>
      <c r="H540" s="29">
        <v>1.8860000000000241</v>
      </c>
      <c r="I540" s="260"/>
    </row>
    <row r="541" spans="2:9" x14ac:dyDescent="0.25">
      <c r="B541" s="257"/>
      <c r="C541" s="97">
        <v>535.00599999999997</v>
      </c>
      <c r="D541" s="63">
        <v>393.55100000000004</v>
      </c>
      <c r="E541" s="63">
        <v>462.85500000000002</v>
      </c>
      <c r="F541" s="63">
        <v>445.19800000000009</v>
      </c>
      <c r="G541" s="63">
        <v>653.57600000000002</v>
      </c>
      <c r="H541" s="29">
        <v>3.3000000000000114</v>
      </c>
      <c r="I541" s="260"/>
    </row>
    <row r="542" spans="2:9" x14ac:dyDescent="0.25">
      <c r="B542" s="257"/>
      <c r="C542" s="97">
        <v>536.00400000000002</v>
      </c>
      <c r="D542" s="63">
        <v>365.072</v>
      </c>
      <c r="E542" s="63">
        <v>539.20499999999993</v>
      </c>
      <c r="F542" s="63">
        <v>420.79200000000003</v>
      </c>
      <c r="G542" s="63">
        <v>685.62200000000007</v>
      </c>
      <c r="H542" s="29">
        <v>-2.0919999999999845</v>
      </c>
      <c r="I542" s="260"/>
    </row>
    <row r="543" spans="2:9" x14ac:dyDescent="0.25">
      <c r="B543" s="257"/>
      <c r="C543" s="97">
        <v>537.005</v>
      </c>
      <c r="D543" s="63">
        <v>392.46</v>
      </c>
      <c r="E543" s="63">
        <v>551.30999999999995</v>
      </c>
      <c r="F543" s="63">
        <v>439.51099999999997</v>
      </c>
      <c r="G543" s="63">
        <v>742.65600000000006</v>
      </c>
      <c r="H543" s="29">
        <v>3.4619999999999891</v>
      </c>
      <c r="I543" s="260"/>
    </row>
    <row r="544" spans="2:9" x14ac:dyDescent="0.25">
      <c r="B544" s="257"/>
      <c r="C544" s="97">
        <v>538.005</v>
      </c>
      <c r="D544" s="63">
        <v>355.58499999999998</v>
      </c>
      <c r="E544" s="63">
        <v>579.64200000000005</v>
      </c>
      <c r="F544" s="63">
        <v>475.62500000000006</v>
      </c>
      <c r="G544" s="63">
        <v>634.7360000000001</v>
      </c>
      <c r="H544" s="29">
        <v>1.3580000000000041</v>
      </c>
      <c r="I544" s="260"/>
    </row>
    <row r="545" spans="2:9" x14ac:dyDescent="0.25">
      <c r="B545" s="257"/>
      <c r="C545" s="97">
        <v>539.00699999999995</v>
      </c>
      <c r="D545" s="63">
        <v>322.45300000000003</v>
      </c>
      <c r="E545" s="63">
        <v>575.69600000000003</v>
      </c>
      <c r="F545" s="63">
        <v>424.72400000000005</v>
      </c>
      <c r="G545" s="63">
        <v>689.77</v>
      </c>
      <c r="H545" s="29">
        <v>6.8669999999999618</v>
      </c>
      <c r="I545" s="260"/>
    </row>
    <row r="546" spans="2:9" x14ac:dyDescent="0.25">
      <c r="B546" s="257"/>
      <c r="C546" s="97">
        <v>540.00400000000002</v>
      </c>
      <c r="D546" s="63">
        <v>350.988</v>
      </c>
      <c r="E546" s="63">
        <v>567.60500000000002</v>
      </c>
      <c r="F546" s="63">
        <v>457.58299999999997</v>
      </c>
      <c r="G546" s="63">
        <v>675.06999999999994</v>
      </c>
      <c r="H546" s="29">
        <v>15.992000000000019</v>
      </c>
      <c r="I546" s="260"/>
    </row>
    <row r="547" spans="2:9" x14ac:dyDescent="0.25">
      <c r="B547" s="257"/>
      <c r="C547" s="97">
        <v>541.00599999999997</v>
      </c>
      <c r="D547" s="63">
        <v>391.08199999999999</v>
      </c>
      <c r="E547" s="63">
        <v>457.6</v>
      </c>
      <c r="F547" s="63">
        <v>437.11399999999992</v>
      </c>
      <c r="G547" s="63">
        <v>762.11699999999996</v>
      </c>
      <c r="H547" s="29">
        <v>8.8319999999999936</v>
      </c>
      <c r="I547" s="260"/>
    </row>
    <row r="548" spans="2:9" x14ac:dyDescent="0.25">
      <c r="B548" s="257"/>
      <c r="C548" s="97">
        <v>542.00300000000004</v>
      </c>
      <c r="D548" s="63">
        <v>400.97900000000004</v>
      </c>
      <c r="E548" s="63">
        <v>460.108</v>
      </c>
      <c r="F548" s="63">
        <v>472.38</v>
      </c>
      <c r="G548" s="63">
        <v>698.71600000000001</v>
      </c>
      <c r="H548" s="29">
        <v>-6.6819999999999879</v>
      </c>
      <c r="I548" s="260"/>
    </row>
    <row r="549" spans="2:9" x14ac:dyDescent="0.25">
      <c r="B549" s="257"/>
      <c r="C549" s="97">
        <v>543.005</v>
      </c>
      <c r="D549" s="63">
        <v>380.22799999999995</v>
      </c>
      <c r="E549" s="63">
        <v>464.90999999999997</v>
      </c>
      <c r="F549" s="63">
        <v>412.803</v>
      </c>
      <c r="G549" s="63">
        <v>750.18700000000001</v>
      </c>
      <c r="H549" s="29">
        <v>17.156000000000006</v>
      </c>
      <c r="I549" s="260"/>
    </row>
    <row r="550" spans="2:9" x14ac:dyDescent="0.25">
      <c r="B550" s="257"/>
      <c r="C550" s="97">
        <v>544.005</v>
      </c>
      <c r="D550" s="63">
        <v>375.58200000000005</v>
      </c>
      <c r="E550" s="63">
        <v>413.69899999999996</v>
      </c>
      <c r="F550" s="63">
        <v>481.07300000000009</v>
      </c>
      <c r="G550" s="63">
        <v>759.92200000000003</v>
      </c>
      <c r="H550" s="29">
        <v>26.286000000000001</v>
      </c>
      <c r="I550" s="260"/>
    </row>
    <row r="551" spans="2:9" x14ac:dyDescent="0.25">
      <c r="B551" s="257"/>
      <c r="C551" s="97">
        <v>545.00599999999997</v>
      </c>
      <c r="D551" s="63">
        <v>384.31900000000002</v>
      </c>
      <c r="E551" s="63">
        <v>542.59899999999993</v>
      </c>
      <c r="F551" s="63">
        <v>453.08900000000006</v>
      </c>
      <c r="G551" s="63">
        <v>722.26800000000003</v>
      </c>
      <c r="H551" s="29">
        <v>1.1000000000024102E-2</v>
      </c>
      <c r="I551" s="260"/>
    </row>
    <row r="552" spans="2:9" x14ac:dyDescent="0.25">
      <c r="B552" s="257"/>
      <c r="C552" s="97">
        <v>546.00400000000002</v>
      </c>
      <c r="D552" s="63">
        <v>404.38100000000009</v>
      </c>
      <c r="E552" s="63">
        <v>450.52299999999997</v>
      </c>
      <c r="F552" s="63">
        <v>470.05200000000002</v>
      </c>
      <c r="G552" s="63">
        <v>732.26199999999994</v>
      </c>
      <c r="H552" s="29">
        <v>10.050999999999988</v>
      </c>
      <c r="I552" s="260"/>
    </row>
    <row r="553" spans="2:9" x14ac:dyDescent="0.25">
      <c r="B553" s="257"/>
      <c r="C553" s="97">
        <v>547.005</v>
      </c>
      <c r="D553" s="63">
        <v>368.67499999999995</v>
      </c>
      <c r="E553" s="63">
        <v>487.19600000000003</v>
      </c>
      <c r="F553" s="63">
        <v>460.245</v>
      </c>
      <c r="G553" s="63">
        <v>761.745</v>
      </c>
      <c r="H553" s="29">
        <v>14.294999999999987</v>
      </c>
      <c r="I553" s="260"/>
    </row>
    <row r="554" spans="2:9" x14ac:dyDescent="0.25">
      <c r="B554" s="257"/>
      <c r="C554" s="97">
        <v>548.005</v>
      </c>
      <c r="D554" s="63">
        <v>373.91200000000003</v>
      </c>
      <c r="E554" s="63">
        <v>527.78199999999993</v>
      </c>
      <c r="F554" s="63">
        <v>420.24</v>
      </c>
      <c r="G554" s="63">
        <v>793.02199999999993</v>
      </c>
      <c r="H554" s="29">
        <v>8.3369999999999891</v>
      </c>
      <c r="I554" s="260"/>
    </row>
    <row r="555" spans="2:9" x14ac:dyDescent="0.25">
      <c r="B555" s="257"/>
      <c r="C555" s="97">
        <v>549.00699999999995</v>
      </c>
      <c r="D555" s="63">
        <v>391.84099999999995</v>
      </c>
      <c r="E555" s="63">
        <v>469.59699999999998</v>
      </c>
      <c r="F555" s="63">
        <v>485.38</v>
      </c>
      <c r="G555" s="63">
        <v>710.46</v>
      </c>
      <c r="H555" s="29">
        <v>8.4549999999999841</v>
      </c>
      <c r="I555" s="260"/>
    </row>
    <row r="556" spans="2:9" x14ac:dyDescent="0.25">
      <c r="B556" s="257"/>
      <c r="C556" s="97">
        <v>550.00400000000002</v>
      </c>
      <c r="D556" s="63">
        <v>389.74800000000005</v>
      </c>
      <c r="E556" s="63">
        <v>573.76699999999994</v>
      </c>
      <c r="F556" s="63">
        <v>413.32299999999998</v>
      </c>
      <c r="G556" s="63">
        <v>694.25800000000004</v>
      </c>
      <c r="H556" s="29">
        <v>6.4580000000000268</v>
      </c>
      <c r="I556" s="260"/>
    </row>
    <row r="557" spans="2:9" x14ac:dyDescent="0.25">
      <c r="B557" s="257"/>
      <c r="C557" s="97">
        <v>551.00599999999997</v>
      </c>
      <c r="D557" s="63">
        <v>391.39200000000005</v>
      </c>
      <c r="E557" s="63">
        <v>460.01</v>
      </c>
      <c r="F557" s="63">
        <v>445.85899999999998</v>
      </c>
      <c r="G557" s="63">
        <v>778.07799999999997</v>
      </c>
      <c r="H557" s="29">
        <v>4.2919999999999732</v>
      </c>
      <c r="I557" s="260"/>
    </row>
    <row r="558" spans="2:9" x14ac:dyDescent="0.25">
      <c r="B558" s="257"/>
      <c r="C558" s="97">
        <v>552.00300000000004</v>
      </c>
      <c r="D558" s="63">
        <v>352.86399999999992</v>
      </c>
      <c r="E558" s="63">
        <v>503.39499999999998</v>
      </c>
      <c r="F558" s="63">
        <v>440.76099999999997</v>
      </c>
      <c r="G558" s="63">
        <v>731.6690000000001</v>
      </c>
      <c r="H558" s="29">
        <v>7.1239999999999952</v>
      </c>
      <c r="I558" s="260"/>
    </row>
    <row r="559" spans="2:9" x14ac:dyDescent="0.25">
      <c r="B559" s="257"/>
      <c r="C559" s="97">
        <v>553.005</v>
      </c>
      <c r="D559" s="63">
        <v>389.95699999999994</v>
      </c>
      <c r="E559" s="63">
        <v>535.15300000000002</v>
      </c>
      <c r="F559" s="63">
        <v>452.47400000000005</v>
      </c>
      <c r="G559" s="63">
        <v>687.37799999999993</v>
      </c>
      <c r="H559" s="29">
        <v>-6.7870000000000346</v>
      </c>
      <c r="I559" s="260"/>
    </row>
    <row r="560" spans="2:9" x14ac:dyDescent="0.25">
      <c r="B560" s="257"/>
      <c r="C560" s="97">
        <v>554.005</v>
      </c>
      <c r="D560" s="63">
        <v>418.65400000000005</v>
      </c>
      <c r="E560" s="63">
        <v>574.78699999999992</v>
      </c>
      <c r="F560" s="63">
        <v>440.50599999999997</v>
      </c>
      <c r="G560" s="63">
        <v>720.94399999999996</v>
      </c>
      <c r="H560" s="29">
        <v>-5.9399999999999977</v>
      </c>
      <c r="I560" s="260"/>
    </row>
    <row r="561" spans="2:9" x14ac:dyDescent="0.25">
      <c r="B561" s="257"/>
      <c r="C561" s="97">
        <v>555.00599999999997</v>
      </c>
      <c r="D561" s="63">
        <v>408.68900000000002</v>
      </c>
      <c r="E561" s="63">
        <v>472.30600000000004</v>
      </c>
      <c r="F561" s="63">
        <v>472.02599999999995</v>
      </c>
      <c r="G561" s="63">
        <v>685.15699999999993</v>
      </c>
      <c r="H561" s="29">
        <v>3.9360000000000355</v>
      </c>
      <c r="I561" s="260"/>
    </row>
    <row r="562" spans="2:9" x14ac:dyDescent="0.25">
      <c r="B562" s="257"/>
      <c r="C562" s="97">
        <v>556.00400000000002</v>
      </c>
      <c r="D562" s="63">
        <v>400.03100000000001</v>
      </c>
      <c r="E562" s="63">
        <v>473.54999999999995</v>
      </c>
      <c r="F562" s="63">
        <v>464.58899999999994</v>
      </c>
      <c r="G562" s="63">
        <v>718.97700000000009</v>
      </c>
      <c r="H562" s="29">
        <v>-9.210000000000008</v>
      </c>
      <c r="I562" s="260"/>
    </row>
    <row r="563" spans="2:9" x14ac:dyDescent="0.25">
      <c r="B563" s="257"/>
      <c r="C563" s="97">
        <v>557.005</v>
      </c>
      <c r="D563" s="63">
        <v>386.95500000000004</v>
      </c>
      <c r="E563" s="63">
        <v>514.30100000000004</v>
      </c>
      <c r="F563" s="63">
        <v>531.98900000000003</v>
      </c>
      <c r="G563" s="63">
        <v>730.25799999999992</v>
      </c>
      <c r="H563" s="29">
        <v>5.3149999999999977</v>
      </c>
      <c r="I563" s="260"/>
    </row>
    <row r="564" spans="2:9" x14ac:dyDescent="0.25">
      <c r="B564" s="257"/>
      <c r="C564" s="97">
        <v>558.005</v>
      </c>
      <c r="D564" s="63">
        <v>413.79300000000001</v>
      </c>
      <c r="E564" s="63">
        <v>542.10900000000004</v>
      </c>
      <c r="F564" s="63">
        <v>529.17700000000002</v>
      </c>
      <c r="G564" s="63">
        <v>750.89699999999993</v>
      </c>
      <c r="H564" s="29">
        <v>10.480000000000018</v>
      </c>
      <c r="I564" s="260"/>
    </row>
    <row r="565" spans="2:9" x14ac:dyDescent="0.25">
      <c r="B565" s="257"/>
      <c r="C565" s="97">
        <v>559.00599999999997</v>
      </c>
      <c r="D565" s="63">
        <v>382.238</v>
      </c>
      <c r="E565" s="63">
        <v>503.42599999999993</v>
      </c>
      <c r="F565" s="63">
        <v>513.78700000000003</v>
      </c>
      <c r="G565" s="63">
        <v>745.62200000000007</v>
      </c>
      <c r="H565" s="29">
        <v>-1.085000000000008</v>
      </c>
      <c r="I565" s="260"/>
    </row>
    <row r="566" spans="2:9" x14ac:dyDescent="0.25">
      <c r="B566" s="257"/>
      <c r="C566" s="97">
        <v>560.00400000000002</v>
      </c>
      <c r="D566" s="63">
        <v>438.81099999999998</v>
      </c>
      <c r="E566" s="63">
        <v>489.95899999999995</v>
      </c>
      <c r="F566" s="63">
        <v>481.88499999999999</v>
      </c>
      <c r="G566" s="63">
        <v>778.78399999999999</v>
      </c>
      <c r="H566" s="29">
        <v>7.9420000000000073</v>
      </c>
      <c r="I566" s="260"/>
    </row>
    <row r="567" spans="2:9" x14ac:dyDescent="0.25">
      <c r="B567" s="257"/>
      <c r="C567" s="97">
        <v>561.005</v>
      </c>
      <c r="D567" s="63">
        <v>386.45100000000002</v>
      </c>
      <c r="E567" s="63">
        <v>435.95000000000005</v>
      </c>
      <c r="F567" s="63">
        <v>481.11900000000003</v>
      </c>
      <c r="G567" s="63">
        <v>763.83500000000004</v>
      </c>
      <c r="H567" s="29">
        <v>-12.413999999999987</v>
      </c>
      <c r="I567" s="260"/>
    </row>
    <row r="568" spans="2:9" x14ac:dyDescent="0.25">
      <c r="B568" s="257"/>
      <c r="C568" s="97">
        <v>562.00300000000004</v>
      </c>
      <c r="D568" s="63">
        <v>422.67899999999997</v>
      </c>
      <c r="E568" s="63">
        <v>527.80899999999997</v>
      </c>
      <c r="F568" s="63">
        <v>482.40699999999998</v>
      </c>
      <c r="G568" s="63">
        <v>691.78</v>
      </c>
      <c r="H568" s="29">
        <v>13.973000000000013</v>
      </c>
      <c r="I568" s="260"/>
    </row>
    <row r="569" spans="2:9" x14ac:dyDescent="0.25">
      <c r="B569" s="257"/>
      <c r="C569" s="97">
        <v>563.00400000000002</v>
      </c>
      <c r="D569" s="63">
        <v>404.86599999999999</v>
      </c>
      <c r="E569" s="63">
        <v>457.62900000000002</v>
      </c>
      <c r="F569" s="63">
        <v>482.85400000000004</v>
      </c>
      <c r="G569" s="63">
        <v>715.61199999999997</v>
      </c>
      <c r="H569" s="29">
        <v>-6.8369999999999891</v>
      </c>
      <c r="I569" s="260"/>
    </row>
    <row r="570" spans="2:9" x14ac:dyDescent="0.25">
      <c r="B570" s="257"/>
      <c r="C570" s="97">
        <v>564.005</v>
      </c>
      <c r="D570" s="63">
        <v>409.45499999999993</v>
      </c>
      <c r="E570" s="63">
        <v>506.40999999999997</v>
      </c>
      <c r="F570" s="63">
        <v>487.76</v>
      </c>
      <c r="G570" s="63">
        <v>737.19899999999996</v>
      </c>
      <c r="H570" s="29">
        <v>-2.9490000000000123</v>
      </c>
      <c r="I570" s="260"/>
    </row>
    <row r="571" spans="2:9" x14ac:dyDescent="0.25">
      <c r="B571" s="257"/>
      <c r="C571" s="97">
        <v>565.00599999999997</v>
      </c>
      <c r="D571" s="63">
        <v>461.73500000000001</v>
      </c>
      <c r="E571" s="63">
        <v>525.89200000000005</v>
      </c>
      <c r="F571" s="63">
        <v>476.91099999999994</v>
      </c>
      <c r="G571" s="63">
        <v>796.69800000000009</v>
      </c>
      <c r="H571" s="29">
        <v>18.548000000000002</v>
      </c>
      <c r="I571" s="260"/>
    </row>
    <row r="572" spans="2:9" x14ac:dyDescent="0.25">
      <c r="B572" s="257"/>
      <c r="C572" s="97">
        <v>566.00400000000002</v>
      </c>
      <c r="D572" s="63">
        <v>417.47400000000005</v>
      </c>
      <c r="E572" s="63">
        <v>489.63199999999995</v>
      </c>
      <c r="F572" s="63">
        <v>452.87499999999994</v>
      </c>
      <c r="G572" s="63">
        <v>809.95900000000006</v>
      </c>
      <c r="H572" s="29">
        <v>16.975000000000023</v>
      </c>
      <c r="I572" s="260"/>
    </row>
    <row r="573" spans="2:9" x14ac:dyDescent="0.25">
      <c r="B573" s="257"/>
      <c r="C573" s="97">
        <v>567.005</v>
      </c>
      <c r="D573" s="63">
        <v>416.596</v>
      </c>
      <c r="E573" s="63">
        <v>529.56200000000001</v>
      </c>
      <c r="F573" s="63">
        <v>513.79100000000005</v>
      </c>
      <c r="G573" s="63">
        <v>739.18200000000002</v>
      </c>
      <c r="H573" s="29">
        <v>4.5399999999999636</v>
      </c>
      <c r="I573" s="260"/>
    </row>
    <row r="574" spans="2:9" x14ac:dyDescent="0.25">
      <c r="B574" s="257"/>
      <c r="C574" s="97">
        <v>568.005</v>
      </c>
      <c r="D574" s="63">
        <v>401.35299999999995</v>
      </c>
      <c r="E574" s="63">
        <v>472.34100000000001</v>
      </c>
      <c r="F574" s="63">
        <v>507.15600000000001</v>
      </c>
      <c r="G574" s="63">
        <v>753.92000000000007</v>
      </c>
      <c r="H574" s="29">
        <v>-1.97199999999998</v>
      </c>
      <c r="I574" s="260"/>
    </row>
    <row r="575" spans="2:9" x14ac:dyDescent="0.25">
      <c r="B575" s="257"/>
      <c r="C575" s="97">
        <v>569.00599999999997</v>
      </c>
      <c r="D575" s="63">
        <v>427.01</v>
      </c>
      <c r="E575" s="63">
        <v>536.64599999999996</v>
      </c>
      <c r="F575" s="63">
        <v>527.79200000000003</v>
      </c>
      <c r="G575" s="63">
        <v>729.173</v>
      </c>
      <c r="H575" s="29">
        <v>5.6999999999987949E-2</v>
      </c>
      <c r="I575" s="260"/>
    </row>
    <row r="576" spans="2:9" x14ac:dyDescent="0.25">
      <c r="B576" s="257"/>
      <c r="C576" s="97">
        <v>570.00400000000002</v>
      </c>
      <c r="D576" s="63">
        <v>422.43999999999994</v>
      </c>
      <c r="E576" s="63">
        <v>557.67200000000003</v>
      </c>
      <c r="F576" s="63">
        <v>459.10999999999996</v>
      </c>
      <c r="G576" s="63">
        <v>737.08200000000011</v>
      </c>
      <c r="H576" s="29">
        <v>-2.6380000000000052</v>
      </c>
      <c r="I576" s="260"/>
    </row>
    <row r="577" spans="2:9" x14ac:dyDescent="0.25">
      <c r="B577" s="257"/>
      <c r="C577" s="97">
        <v>571.005</v>
      </c>
      <c r="D577" s="63">
        <v>354.38400000000001</v>
      </c>
      <c r="E577" s="63">
        <v>540.11700000000008</v>
      </c>
      <c r="F577" s="63">
        <v>465.5</v>
      </c>
      <c r="G577" s="63">
        <v>743.34100000000001</v>
      </c>
      <c r="H577" s="29">
        <v>-17.649000000000001</v>
      </c>
      <c r="I577" s="260"/>
    </row>
    <row r="578" spans="2:9" x14ac:dyDescent="0.25">
      <c r="B578" s="257"/>
      <c r="C578" s="97">
        <v>572.00300000000004</v>
      </c>
      <c r="D578" s="63">
        <v>418.678</v>
      </c>
      <c r="E578" s="63">
        <v>455.50300000000004</v>
      </c>
      <c r="F578" s="63">
        <v>536.30799999999999</v>
      </c>
      <c r="G578" s="63">
        <v>775.18000000000006</v>
      </c>
      <c r="H578" s="29">
        <v>7.1069999999999993</v>
      </c>
      <c r="I578" s="260"/>
    </row>
    <row r="579" spans="2:9" x14ac:dyDescent="0.25">
      <c r="B579" s="257"/>
      <c r="C579" s="97">
        <v>573.00400000000002</v>
      </c>
      <c r="D579" s="63">
        <v>372.78099999999995</v>
      </c>
      <c r="E579" s="63">
        <v>484.47300000000001</v>
      </c>
      <c r="F579" s="63">
        <v>541.0150000000001</v>
      </c>
      <c r="G579" s="63">
        <v>725.58600000000001</v>
      </c>
      <c r="H579" s="29">
        <v>11.629999999999967</v>
      </c>
      <c r="I579" s="260"/>
    </row>
    <row r="580" spans="2:9" x14ac:dyDescent="0.25">
      <c r="B580" s="257"/>
      <c r="C580" s="97">
        <v>574.00400000000002</v>
      </c>
      <c r="D580" s="63">
        <v>430.65999999999997</v>
      </c>
      <c r="E580" s="63">
        <v>491.07000000000005</v>
      </c>
      <c r="F580" s="63">
        <v>492.69299999999998</v>
      </c>
      <c r="G580" s="63">
        <v>747.65100000000007</v>
      </c>
      <c r="H580" s="29">
        <v>-8.5810000000000173</v>
      </c>
      <c r="I580" s="260"/>
    </row>
    <row r="581" spans="2:9" x14ac:dyDescent="0.25">
      <c r="B581" s="257"/>
      <c r="C581" s="97">
        <v>575.00599999999997</v>
      </c>
      <c r="D581" s="63">
        <v>450.89400000000001</v>
      </c>
      <c r="E581" s="63">
        <v>507.26</v>
      </c>
      <c r="F581" s="63">
        <v>524.82299999999998</v>
      </c>
      <c r="G581" s="63">
        <v>726.47300000000007</v>
      </c>
      <c r="H581" s="29">
        <v>4.4480000000000075</v>
      </c>
      <c r="I581" s="260"/>
    </row>
    <row r="582" spans="2:9" x14ac:dyDescent="0.25">
      <c r="B582" s="257"/>
      <c r="C582" s="97">
        <v>576.00400000000002</v>
      </c>
      <c r="D582" s="63">
        <v>379.65200000000004</v>
      </c>
      <c r="E582" s="63">
        <v>473.45299999999997</v>
      </c>
      <c r="F582" s="63">
        <v>531.09299999999996</v>
      </c>
      <c r="G582" s="63">
        <v>775.90899999999999</v>
      </c>
      <c r="H582" s="29">
        <v>7.1030000000000086</v>
      </c>
      <c r="I582" s="260"/>
    </row>
    <row r="583" spans="2:9" x14ac:dyDescent="0.25">
      <c r="B583" s="257"/>
      <c r="C583" s="97">
        <v>577.005</v>
      </c>
      <c r="D583" s="63">
        <v>457.17700000000002</v>
      </c>
      <c r="E583" s="63">
        <v>512.06899999999996</v>
      </c>
      <c r="F583" s="63">
        <v>503.13499999999999</v>
      </c>
      <c r="G583" s="63">
        <v>776.21899999999994</v>
      </c>
      <c r="H583" s="29">
        <v>3.9969999999999857</v>
      </c>
      <c r="I583" s="260"/>
    </row>
    <row r="584" spans="2:9" x14ac:dyDescent="0.25">
      <c r="B584" s="257"/>
      <c r="C584" s="97">
        <v>578.005</v>
      </c>
      <c r="D584" s="63">
        <v>358.22900000000004</v>
      </c>
      <c r="E584" s="63">
        <v>478.68199999999996</v>
      </c>
      <c r="F584" s="63">
        <v>497.96899999999999</v>
      </c>
      <c r="G584" s="63">
        <v>765.25700000000006</v>
      </c>
      <c r="H584" s="29">
        <v>19.585999999999956</v>
      </c>
      <c r="I584" s="260"/>
    </row>
    <row r="585" spans="2:9" x14ac:dyDescent="0.25">
      <c r="B585" s="257"/>
      <c r="C585" s="97">
        <v>579.00599999999997</v>
      </c>
      <c r="D585" s="63">
        <v>408.10599999999999</v>
      </c>
      <c r="E585" s="63">
        <v>522.76</v>
      </c>
      <c r="F585" s="63">
        <v>505.26</v>
      </c>
      <c r="G585" s="63">
        <v>716.15499999999997</v>
      </c>
      <c r="H585" s="29">
        <v>2.9780000000000086</v>
      </c>
      <c r="I585" s="260"/>
    </row>
    <row r="586" spans="2:9" x14ac:dyDescent="0.25">
      <c r="B586" s="257"/>
      <c r="C586" s="97">
        <v>580.00400000000002</v>
      </c>
      <c r="D586" s="63">
        <v>417.12399999999991</v>
      </c>
      <c r="E586" s="63">
        <v>581.13699999999994</v>
      </c>
      <c r="F586" s="63">
        <v>513.14599999999996</v>
      </c>
      <c r="G586" s="63">
        <v>719.45100000000002</v>
      </c>
      <c r="H586" s="29">
        <v>-0.92099999999999227</v>
      </c>
      <c r="I586" s="260"/>
    </row>
    <row r="587" spans="2:9" x14ac:dyDescent="0.25">
      <c r="B587" s="257"/>
      <c r="C587" s="97">
        <v>581.005</v>
      </c>
      <c r="D587" s="63">
        <v>407.73400000000004</v>
      </c>
      <c r="E587" s="63">
        <v>522.62599999999998</v>
      </c>
      <c r="F587" s="63">
        <v>511.52599999999995</v>
      </c>
      <c r="G587" s="63">
        <v>793.63099999999997</v>
      </c>
      <c r="H587" s="29">
        <v>-4.4050000000000011</v>
      </c>
      <c r="I587" s="260"/>
    </row>
    <row r="588" spans="2:9" x14ac:dyDescent="0.25">
      <c r="B588" s="257"/>
      <c r="C588" s="97">
        <v>582.00300000000004</v>
      </c>
      <c r="D588" s="63">
        <v>408.92700000000002</v>
      </c>
      <c r="E588" s="63">
        <v>555.22800000000007</v>
      </c>
      <c r="F588" s="63">
        <v>488.87</v>
      </c>
      <c r="G588" s="63">
        <v>783.00299999999993</v>
      </c>
      <c r="H588" s="29">
        <v>8.6419999999999959</v>
      </c>
      <c r="I588" s="260"/>
    </row>
    <row r="589" spans="2:9" x14ac:dyDescent="0.25">
      <c r="B589" s="257"/>
      <c r="C589" s="97">
        <v>583.00400000000002</v>
      </c>
      <c r="D589" s="63">
        <v>334.54999999999995</v>
      </c>
      <c r="E589" s="63">
        <v>466.47199999999998</v>
      </c>
      <c r="F589" s="63">
        <v>544.46900000000005</v>
      </c>
      <c r="G589" s="63">
        <v>761.45500000000004</v>
      </c>
      <c r="H589" s="29">
        <v>0.34000000000000341</v>
      </c>
      <c r="I589" s="260"/>
    </row>
    <row r="590" spans="2:9" x14ac:dyDescent="0.25">
      <c r="B590" s="257"/>
      <c r="C590" s="97">
        <v>584.00400000000002</v>
      </c>
      <c r="D590" s="63">
        <v>372.78200000000004</v>
      </c>
      <c r="E590" s="63">
        <v>468.48600000000005</v>
      </c>
      <c r="F590" s="63">
        <v>529.58899999999994</v>
      </c>
      <c r="G590" s="63">
        <v>788.61400000000003</v>
      </c>
      <c r="H590" s="29">
        <v>-3.7169999999999845</v>
      </c>
      <c r="I590" s="260"/>
    </row>
    <row r="591" spans="2:9" x14ac:dyDescent="0.25">
      <c r="B591" s="257"/>
      <c r="C591" s="97">
        <v>585.00599999999997</v>
      </c>
      <c r="D591" s="63">
        <v>389.77200000000005</v>
      </c>
      <c r="E591" s="63">
        <v>447.09100000000001</v>
      </c>
      <c r="F591" s="63">
        <v>526.30700000000002</v>
      </c>
      <c r="G591" s="63">
        <v>761.58500000000004</v>
      </c>
      <c r="H591" s="29">
        <v>-18.439999999999969</v>
      </c>
      <c r="I591" s="260"/>
    </row>
    <row r="592" spans="2:9" x14ac:dyDescent="0.25">
      <c r="B592" s="257"/>
      <c r="C592" s="97">
        <v>586.00300000000004</v>
      </c>
      <c r="D592" s="63">
        <v>375.46300000000008</v>
      </c>
      <c r="E592" s="63">
        <v>481.01399999999995</v>
      </c>
      <c r="F592" s="63">
        <v>525.36500000000001</v>
      </c>
      <c r="G592" s="63">
        <v>764.04</v>
      </c>
      <c r="H592" s="29">
        <v>-2.7000000000043656E-2</v>
      </c>
      <c r="I592" s="260"/>
    </row>
    <row r="593" spans="2:9" x14ac:dyDescent="0.25">
      <c r="B593" s="257"/>
      <c r="C593" s="97">
        <v>587.005</v>
      </c>
      <c r="D593" s="63">
        <v>404.95300000000003</v>
      </c>
      <c r="E593" s="63">
        <v>577.86700000000008</v>
      </c>
      <c r="F593" s="63">
        <v>554.41700000000003</v>
      </c>
      <c r="G593" s="63">
        <v>829.44399999999996</v>
      </c>
      <c r="H593" s="29">
        <v>7.0769999999999982</v>
      </c>
      <c r="I593" s="260"/>
    </row>
    <row r="594" spans="2:9" x14ac:dyDescent="0.25">
      <c r="B594" s="257"/>
      <c r="C594" s="97">
        <v>588.005</v>
      </c>
      <c r="D594" s="63">
        <v>377.80699999999996</v>
      </c>
      <c r="E594" s="63">
        <v>402.15099999999995</v>
      </c>
      <c r="F594" s="63">
        <v>465.51599999999996</v>
      </c>
      <c r="G594" s="63">
        <v>774.8610000000001</v>
      </c>
      <c r="H594" s="29">
        <v>-8.1800000000000068</v>
      </c>
      <c r="I594" s="260"/>
    </row>
    <row r="595" spans="2:9" x14ac:dyDescent="0.25">
      <c r="B595" s="257"/>
      <c r="C595" s="97">
        <v>589.00599999999997</v>
      </c>
      <c r="D595" s="63">
        <v>400.83800000000008</v>
      </c>
      <c r="E595" s="63">
        <v>472.37199999999996</v>
      </c>
      <c r="F595" s="63">
        <v>509.87</v>
      </c>
      <c r="G595" s="63">
        <v>728.54</v>
      </c>
      <c r="H595" s="29">
        <v>-3.8760000000000048</v>
      </c>
      <c r="I595" s="260"/>
    </row>
    <row r="596" spans="2:9" x14ac:dyDescent="0.25">
      <c r="B596" s="257"/>
      <c r="C596" s="97">
        <v>590.00400000000002</v>
      </c>
      <c r="D596" s="63">
        <v>399.32799999999997</v>
      </c>
      <c r="E596" s="63">
        <v>423.39199999999994</v>
      </c>
      <c r="F596" s="63">
        <v>515.3119999999999</v>
      </c>
      <c r="G596" s="63">
        <v>785.423</v>
      </c>
      <c r="H596" s="29">
        <v>1.5180000000000007</v>
      </c>
      <c r="I596" s="260"/>
    </row>
    <row r="597" spans="2:9" x14ac:dyDescent="0.25">
      <c r="B597" s="257"/>
      <c r="C597" s="97">
        <v>591.005</v>
      </c>
      <c r="D597" s="63">
        <v>407.65</v>
      </c>
      <c r="E597" s="63">
        <v>546.62400000000002</v>
      </c>
      <c r="F597" s="63">
        <v>553.45299999999997</v>
      </c>
      <c r="G597" s="63">
        <v>834.65899999999988</v>
      </c>
      <c r="H597" s="29">
        <v>5.9460000000000264</v>
      </c>
      <c r="I597" s="260"/>
    </row>
    <row r="598" spans="2:9" x14ac:dyDescent="0.25">
      <c r="B598" s="257"/>
      <c r="C598" s="97">
        <v>592.005</v>
      </c>
      <c r="D598" s="63">
        <v>417.78500000000003</v>
      </c>
      <c r="E598" s="63">
        <v>395.20400000000001</v>
      </c>
      <c r="F598" s="63">
        <v>523.69200000000001</v>
      </c>
      <c r="G598" s="63">
        <v>818.70600000000002</v>
      </c>
      <c r="H598" s="29">
        <v>-4.9490000000000123</v>
      </c>
      <c r="I598" s="260"/>
    </row>
    <row r="599" spans="2:9" x14ac:dyDescent="0.25">
      <c r="B599" s="257"/>
      <c r="C599" s="97">
        <v>593.00400000000002</v>
      </c>
      <c r="D599" s="63">
        <v>422.16299999999995</v>
      </c>
      <c r="E599" s="63">
        <v>465.05699999999996</v>
      </c>
      <c r="F599" s="63">
        <v>555.83800000000008</v>
      </c>
      <c r="G599" s="63">
        <v>740.67599999999993</v>
      </c>
      <c r="H599" s="29">
        <v>-10.10299999999998</v>
      </c>
      <c r="I599" s="260"/>
    </row>
    <row r="600" spans="2:9" x14ac:dyDescent="0.25">
      <c r="B600" s="257"/>
      <c r="C600" s="97">
        <v>594.00400000000002</v>
      </c>
      <c r="D600" s="63">
        <v>393.36599999999999</v>
      </c>
      <c r="E600" s="63">
        <v>428.709</v>
      </c>
      <c r="F600" s="63">
        <v>528.53100000000006</v>
      </c>
      <c r="G600" s="63">
        <v>729.12300000000005</v>
      </c>
      <c r="H600" s="29">
        <v>-3.0960000000000036</v>
      </c>
      <c r="I600" s="260"/>
    </row>
    <row r="601" spans="2:9" x14ac:dyDescent="0.25">
      <c r="B601" s="257"/>
      <c r="C601" s="97">
        <v>595.00599999999997</v>
      </c>
      <c r="D601" s="63">
        <v>378.63099999999997</v>
      </c>
      <c r="E601" s="63">
        <v>370.73700000000002</v>
      </c>
      <c r="F601" s="63">
        <v>491.06199999999995</v>
      </c>
      <c r="G601" s="63">
        <v>757.52300000000002</v>
      </c>
      <c r="H601" s="29">
        <v>-14.99799999999999</v>
      </c>
      <c r="I601" s="260"/>
    </row>
    <row r="602" spans="2:9" x14ac:dyDescent="0.25">
      <c r="B602" s="257"/>
      <c r="C602" s="97">
        <v>596.00300000000004</v>
      </c>
      <c r="D602" s="63">
        <v>403.58100000000002</v>
      </c>
      <c r="E602" s="63">
        <v>427.23500000000001</v>
      </c>
      <c r="F602" s="63">
        <v>559.83799999999997</v>
      </c>
      <c r="G602" s="63">
        <v>802.43799999999999</v>
      </c>
      <c r="H602" s="29">
        <v>-16.816000000000003</v>
      </c>
      <c r="I602" s="260"/>
    </row>
    <row r="603" spans="2:9" x14ac:dyDescent="0.25">
      <c r="B603" s="257"/>
      <c r="C603" s="97">
        <v>597.005</v>
      </c>
      <c r="D603" s="63">
        <v>416.35899999999992</v>
      </c>
      <c r="E603" s="63">
        <v>395.64199999999994</v>
      </c>
      <c r="F603" s="63">
        <v>581.1880000000001</v>
      </c>
      <c r="G603" s="63">
        <v>767.03800000000001</v>
      </c>
      <c r="H603" s="29">
        <v>15.032999999999987</v>
      </c>
      <c r="I603" s="260"/>
    </row>
    <row r="604" spans="2:9" x14ac:dyDescent="0.25">
      <c r="B604" s="257"/>
      <c r="C604" s="97">
        <v>598.005</v>
      </c>
      <c r="D604" s="63">
        <v>395.02300000000002</v>
      </c>
      <c r="E604" s="63">
        <v>407.41100000000006</v>
      </c>
      <c r="F604" s="63">
        <v>561.87</v>
      </c>
      <c r="G604" s="63">
        <v>821.95299999999997</v>
      </c>
      <c r="H604" s="29">
        <v>12.858000000000004</v>
      </c>
      <c r="I604" s="260"/>
    </row>
    <row r="605" spans="2:9" x14ac:dyDescent="0.25">
      <c r="B605" s="257"/>
      <c r="C605" s="97">
        <v>599.00599999999997</v>
      </c>
      <c r="D605" s="63">
        <v>491.50099999999998</v>
      </c>
      <c r="E605" s="63">
        <v>341.53600000000006</v>
      </c>
      <c r="F605" s="63">
        <v>563.13599999999997</v>
      </c>
      <c r="G605" s="63">
        <v>764.72</v>
      </c>
      <c r="H605" s="29">
        <v>-4.3569999999999993</v>
      </c>
      <c r="I605" s="260"/>
    </row>
    <row r="606" spans="2:9" x14ac:dyDescent="0.25">
      <c r="B606" s="257"/>
      <c r="C606" s="97">
        <v>600.00400000000002</v>
      </c>
      <c r="D606" s="63">
        <v>384.29299999999995</v>
      </c>
      <c r="E606" s="63">
        <v>422.15800000000002</v>
      </c>
      <c r="F606" s="63">
        <v>625.42700000000002</v>
      </c>
      <c r="G606" s="63">
        <v>778.45399999999995</v>
      </c>
      <c r="H606" s="29">
        <v>1.9020000000000152</v>
      </c>
      <c r="I606" s="260"/>
    </row>
    <row r="607" spans="2:9" x14ac:dyDescent="0.25">
      <c r="B607" s="257"/>
      <c r="C607" s="97">
        <v>601.00599999999997</v>
      </c>
      <c r="D607" s="63">
        <v>404.97400000000005</v>
      </c>
      <c r="E607" s="63">
        <v>432.78300000000002</v>
      </c>
      <c r="F607" s="63">
        <v>556.44799999999998</v>
      </c>
      <c r="G607" s="63">
        <v>842.39199999999994</v>
      </c>
      <c r="H607" s="29">
        <v>-0.56100000000000705</v>
      </c>
      <c r="I607" s="260"/>
    </row>
    <row r="608" spans="2:9" x14ac:dyDescent="0.25">
      <c r="B608" s="257"/>
      <c r="C608" s="97">
        <v>602.00400000000002</v>
      </c>
      <c r="D608" s="63">
        <v>409.54100000000005</v>
      </c>
      <c r="E608" s="63">
        <v>434.18299999999999</v>
      </c>
      <c r="F608" s="63">
        <v>587.31799999999998</v>
      </c>
      <c r="G608" s="63">
        <v>828.048</v>
      </c>
      <c r="H608" s="29">
        <v>-13.783999999999992</v>
      </c>
      <c r="I608" s="260"/>
    </row>
    <row r="609" spans="2:9" x14ac:dyDescent="0.25">
      <c r="B609" s="257"/>
      <c r="C609" s="97">
        <v>603.005</v>
      </c>
      <c r="D609" s="63">
        <v>409.93700000000001</v>
      </c>
      <c r="E609" s="63">
        <v>385.87800000000004</v>
      </c>
      <c r="F609" s="63">
        <v>614.39499999999998</v>
      </c>
      <c r="G609" s="63">
        <v>782.43299999999999</v>
      </c>
      <c r="H609" s="29">
        <v>-5.1529999999999916</v>
      </c>
      <c r="I609" s="260"/>
    </row>
    <row r="610" spans="2:9" x14ac:dyDescent="0.25">
      <c r="B610" s="257"/>
      <c r="C610" s="97">
        <v>604.00300000000004</v>
      </c>
      <c r="D610" s="63">
        <v>358.50900000000001</v>
      </c>
      <c r="E610" s="63">
        <v>406.601</v>
      </c>
      <c r="F610" s="63">
        <v>690.39599999999996</v>
      </c>
      <c r="G610" s="63">
        <v>773.80399999999997</v>
      </c>
      <c r="H610" s="29">
        <v>8.4480000000000075</v>
      </c>
      <c r="I610" s="260"/>
    </row>
    <row r="611" spans="2:9" x14ac:dyDescent="0.25">
      <c r="B611" s="257"/>
      <c r="C611" s="97">
        <v>605.00400000000002</v>
      </c>
      <c r="D611" s="63">
        <v>413.90500000000003</v>
      </c>
      <c r="E611" s="63">
        <v>396.91200000000003</v>
      </c>
      <c r="F611" s="63">
        <v>611.16700000000003</v>
      </c>
      <c r="G611" s="63">
        <v>798.60400000000004</v>
      </c>
      <c r="H611" s="29">
        <v>18.83499999999998</v>
      </c>
      <c r="I611" s="260"/>
    </row>
    <row r="612" spans="2:9" x14ac:dyDescent="0.25">
      <c r="B612" s="257"/>
      <c r="C612" s="97">
        <v>606.00400000000002</v>
      </c>
      <c r="D612" s="63">
        <v>412.32300000000004</v>
      </c>
      <c r="E612" s="63">
        <v>404.99799999999993</v>
      </c>
      <c r="F612" s="63">
        <v>577.78600000000006</v>
      </c>
      <c r="G612" s="63">
        <v>781.92099999999994</v>
      </c>
      <c r="H612" s="29">
        <v>4.0810000000000173</v>
      </c>
      <c r="I612" s="260"/>
    </row>
    <row r="613" spans="2:9" x14ac:dyDescent="0.25">
      <c r="B613" s="257"/>
      <c r="C613" s="97">
        <v>607.00599999999997</v>
      </c>
      <c r="D613" s="63">
        <v>373.19200000000001</v>
      </c>
      <c r="E613" s="63">
        <v>380.39100000000002</v>
      </c>
      <c r="F613" s="63">
        <v>587.14599999999996</v>
      </c>
      <c r="G613" s="63">
        <v>829.75</v>
      </c>
      <c r="H613" s="29">
        <v>-5.8799999999999955</v>
      </c>
      <c r="I613" s="260"/>
    </row>
    <row r="614" spans="2:9" x14ac:dyDescent="0.25">
      <c r="B614" s="257"/>
      <c r="C614" s="97">
        <v>608.00300000000004</v>
      </c>
      <c r="D614" s="63">
        <v>344.51400000000001</v>
      </c>
      <c r="E614" s="63">
        <v>400.88</v>
      </c>
      <c r="F614" s="63">
        <v>600.25</v>
      </c>
      <c r="G614" s="63">
        <v>781.78399999999999</v>
      </c>
      <c r="H614" s="29">
        <v>4.2069999999999936</v>
      </c>
      <c r="I614" s="260"/>
    </row>
    <row r="615" spans="2:9" x14ac:dyDescent="0.25">
      <c r="B615" s="257"/>
      <c r="C615" s="97">
        <v>609.005</v>
      </c>
      <c r="D615" s="63">
        <v>396.01499999999999</v>
      </c>
      <c r="E615" s="63">
        <v>367.16800000000001</v>
      </c>
      <c r="F615" s="63">
        <v>596.3599999999999</v>
      </c>
      <c r="G615" s="63">
        <v>833.33999999999992</v>
      </c>
      <c r="H615" s="29">
        <v>-1.353999999999985</v>
      </c>
      <c r="I615" s="260"/>
    </row>
    <row r="616" spans="2:9" x14ac:dyDescent="0.25">
      <c r="B616" s="257"/>
      <c r="C616" s="97">
        <v>610.005</v>
      </c>
      <c r="D616" s="63">
        <v>377.75400000000002</v>
      </c>
      <c r="E616" s="63">
        <v>347.29099999999994</v>
      </c>
      <c r="F616" s="63">
        <v>603.45299999999997</v>
      </c>
      <c r="G616" s="63">
        <v>837.01200000000006</v>
      </c>
      <c r="H616" s="29">
        <v>-2.8720000000000141</v>
      </c>
      <c r="I616" s="260"/>
    </row>
    <row r="617" spans="2:9" x14ac:dyDescent="0.25">
      <c r="B617" s="257"/>
      <c r="C617" s="97">
        <v>611.00599999999997</v>
      </c>
      <c r="D617" s="63">
        <v>318.53200000000004</v>
      </c>
      <c r="E617" s="63">
        <v>424.18699999999995</v>
      </c>
      <c r="F617" s="63">
        <v>614.39599999999996</v>
      </c>
      <c r="G617" s="63">
        <v>775.96500000000003</v>
      </c>
      <c r="H617" s="29">
        <v>-8.8919999999999959</v>
      </c>
      <c r="I617" s="260"/>
    </row>
    <row r="618" spans="2:9" x14ac:dyDescent="0.25">
      <c r="B618" s="257"/>
      <c r="C618" s="97">
        <v>612.00400000000002</v>
      </c>
      <c r="D618" s="63">
        <v>422.36600000000004</v>
      </c>
      <c r="E618" s="63">
        <v>393.21100000000001</v>
      </c>
      <c r="F618" s="63">
        <v>530.41700000000003</v>
      </c>
      <c r="G618" s="63">
        <v>786.63700000000006</v>
      </c>
      <c r="H618" s="29">
        <v>-13.121999999999986</v>
      </c>
      <c r="I618" s="260"/>
    </row>
    <row r="619" spans="2:9" x14ac:dyDescent="0.25">
      <c r="B619" s="257"/>
      <c r="C619" s="97">
        <v>613.005</v>
      </c>
      <c r="D619" s="63">
        <v>419.512</v>
      </c>
      <c r="E619" s="63">
        <v>416.65999999999997</v>
      </c>
      <c r="F619" s="63">
        <v>630.625</v>
      </c>
      <c r="G619" s="63">
        <v>808.03899999999999</v>
      </c>
      <c r="H619" s="29">
        <v>-0.6880000000000166</v>
      </c>
      <c r="I619" s="260"/>
    </row>
    <row r="620" spans="2:9" x14ac:dyDescent="0.25">
      <c r="B620" s="257"/>
      <c r="C620" s="97">
        <v>614.005</v>
      </c>
      <c r="D620" s="63">
        <v>410.29500000000007</v>
      </c>
      <c r="E620" s="63">
        <v>362.57400000000007</v>
      </c>
      <c r="F620" s="63">
        <v>584.49</v>
      </c>
      <c r="G620" s="63">
        <v>791.34299999999996</v>
      </c>
      <c r="H620" s="29">
        <v>5.6769999999999925</v>
      </c>
      <c r="I620" s="260"/>
    </row>
    <row r="621" spans="2:9" x14ac:dyDescent="0.25">
      <c r="B621" s="257"/>
      <c r="C621" s="97">
        <v>615.00400000000002</v>
      </c>
      <c r="D621" s="63">
        <v>406.12199999999996</v>
      </c>
      <c r="E621" s="63">
        <v>416.27300000000002</v>
      </c>
      <c r="F621" s="63">
        <v>576.005</v>
      </c>
      <c r="G621" s="63">
        <v>848.46300000000008</v>
      </c>
      <c r="H621" s="29">
        <v>-17.496000000000009</v>
      </c>
      <c r="I621" s="260"/>
    </row>
    <row r="622" spans="2:9" x14ac:dyDescent="0.25">
      <c r="B622" s="257"/>
      <c r="C622" s="97">
        <v>616.00400000000002</v>
      </c>
      <c r="D622" s="63">
        <v>414.09899999999999</v>
      </c>
      <c r="E622" s="63">
        <v>410.096</v>
      </c>
      <c r="F622" s="63">
        <v>656.96900000000005</v>
      </c>
      <c r="G622" s="63">
        <v>787.98799999999994</v>
      </c>
      <c r="H622" s="29">
        <v>-11.576999999999998</v>
      </c>
      <c r="I622" s="260"/>
    </row>
    <row r="623" spans="2:9" x14ac:dyDescent="0.25">
      <c r="B623" s="257"/>
      <c r="C623" s="97">
        <v>617.00599999999997</v>
      </c>
      <c r="D623" s="63">
        <v>375.55799999999999</v>
      </c>
      <c r="E623" s="63">
        <v>436.97799999999995</v>
      </c>
      <c r="F623" s="63">
        <v>575.4380000000001</v>
      </c>
      <c r="G623" s="63">
        <v>781.85599999999999</v>
      </c>
      <c r="H623" s="29">
        <v>3.7439999999999998</v>
      </c>
      <c r="I623" s="260"/>
    </row>
    <row r="624" spans="2:9" x14ac:dyDescent="0.25">
      <c r="B624" s="257"/>
      <c r="C624" s="97">
        <v>618.00300000000004</v>
      </c>
      <c r="D624" s="63">
        <v>398.20100000000002</v>
      </c>
      <c r="E624" s="63">
        <v>449.80400000000003</v>
      </c>
      <c r="F624" s="63">
        <v>600.17699999999991</v>
      </c>
      <c r="G624" s="63">
        <v>839.38</v>
      </c>
      <c r="H624" s="29">
        <v>-5.7880000000000109</v>
      </c>
      <c r="I624" s="260"/>
    </row>
    <row r="625" spans="2:9" x14ac:dyDescent="0.25">
      <c r="B625" s="257"/>
      <c r="C625" s="97">
        <v>619.005</v>
      </c>
      <c r="D625" s="63">
        <v>462.03699999999992</v>
      </c>
      <c r="E625" s="63">
        <v>390.99700000000007</v>
      </c>
      <c r="F625" s="63">
        <v>588.20799999999997</v>
      </c>
      <c r="G625" s="63">
        <v>792.71800000000007</v>
      </c>
      <c r="H625" s="29">
        <v>2.2950000000000159</v>
      </c>
      <c r="I625" s="260"/>
    </row>
    <row r="626" spans="2:9" x14ac:dyDescent="0.25">
      <c r="B626" s="257"/>
      <c r="C626" s="97">
        <v>620.005</v>
      </c>
      <c r="D626" s="63">
        <v>384.91600000000005</v>
      </c>
      <c r="E626" s="63">
        <v>419.20600000000002</v>
      </c>
      <c r="F626" s="63">
        <v>581.125</v>
      </c>
      <c r="G626" s="63">
        <v>809.28200000000004</v>
      </c>
      <c r="H626" s="29">
        <v>-11.169000000000011</v>
      </c>
      <c r="I626" s="260"/>
    </row>
    <row r="627" spans="2:9" x14ac:dyDescent="0.25">
      <c r="B627" s="257"/>
      <c r="C627" s="97">
        <v>621.00599999999997</v>
      </c>
      <c r="D627" s="63">
        <v>383.93399999999997</v>
      </c>
      <c r="E627" s="63">
        <v>361.10800000000006</v>
      </c>
      <c r="F627" s="63">
        <v>634.69799999999998</v>
      </c>
      <c r="G627" s="63">
        <v>813.76700000000005</v>
      </c>
      <c r="H627" s="29">
        <v>1.7880000000000109</v>
      </c>
      <c r="I627" s="260"/>
    </row>
    <row r="628" spans="2:9" x14ac:dyDescent="0.25">
      <c r="B628" s="257"/>
      <c r="C628" s="97">
        <v>622.00400000000002</v>
      </c>
      <c r="D628" s="63">
        <v>378.43400000000003</v>
      </c>
      <c r="E628" s="63">
        <v>405.35599999999999</v>
      </c>
      <c r="F628" s="63">
        <v>540.42200000000003</v>
      </c>
      <c r="G628" s="63">
        <v>781.13800000000003</v>
      </c>
      <c r="H628" s="29">
        <v>-9.1660000000000252</v>
      </c>
      <c r="I628" s="260"/>
    </row>
    <row r="629" spans="2:9" x14ac:dyDescent="0.25">
      <c r="B629" s="257"/>
      <c r="C629" s="97">
        <v>623.005</v>
      </c>
      <c r="D629" s="63">
        <v>371.47500000000002</v>
      </c>
      <c r="E629" s="63">
        <v>394.77600000000007</v>
      </c>
      <c r="F629" s="63">
        <v>607.11900000000003</v>
      </c>
      <c r="G629" s="63">
        <v>772.85500000000002</v>
      </c>
      <c r="H629" s="29">
        <v>629.53800000000001</v>
      </c>
      <c r="I629" s="260"/>
    </row>
    <row r="630" spans="2:9" x14ac:dyDescent="0.25">
      <c r="B630" s="257"/>
      <c r="C630" s="97">
        <v>624.005</v>
      </c>
      <c r="D630" s="63">
        <v>426.81700000000001</v>
      </c>
      <c r="E630" s="63">
        <v>374.15599999999995</v>
      </c>
      <c r="F630" s="63">
        <v>528.928</v>
      </c>
      <c r="G630" s="63">
        <v>790.96500000000003</v>
      </c>
      <c r="H630" s="29">
        <v>621.48300000000006</v>
      </c>
      <c r="I630" s="260"/>
    </row>
    <row r="631" spans="2:9" x14ac:dyDescent="0.25">
      <c r="B631" s="257"/>
      <c r="C631" s="97">
        <v>625.00400000000002</v>
      </c>
      <c r="D631" s="63">
        <v>369.35499999999996</v>
      </c>
      <c r="E631" s="63">
        <v>400.32299999999998</v>
      </c>
      <c r="F631" s="63">
        <v>576.67200000000003</v>
      </c>
      <c r="G631" s="63">
        <v>774.548</v>
      </c>
      <c r="H631" s="29">
        <v>575.56399999999996</v>
      </c>
      <c r="I631" s="260"/>
    </row>
    <row r="632" spans="2:9" x14ac:dyDescent="0.25">
      <c r="B632" s="257"/>
      <c r="C632" s="97">
        <v>626.00400000000002</v>
      </c>
      <c r="D632" s="63">
        <v>431.90999999999997</v>
      </c>
      <c r="E632" s="63">
        <v>436.85899999999998</v>
      </c>
      <c r="F632" s="63">
        <v>586.95799999999997</v>
      </c>
      <c r="G632" s="63">
        <v>816.41300000000001</v>
      </c>
      <c r="H632" s="29">
        <v>496.76600000000008</v>
      </c>
      <c r="I632" s="260"/>
    </row>
    <row r="633" spans="2:9" x14ac:dyDescent="0.25">
      <c r="B633" s="257"/>
      <c r="C633" s="97">
        <v>627.00599999999997</v>
      </c>
      <c r="D633" s="63">
        <v>393.39400000000001</v>
      </c>
      <c r="E633" s="63">
        <v>354.98200000000003</v>
      </c>
      <c r="F633" s="63">
        <v>611.59400000000005</v>
      </c>
      <c r="G633" s="63">
        <v>781.69899999999996</v>
      </c>
      <c r="H633" s="29">
        <v>463.44999999999993</v>
      </c>
      <c r="I633" s="260"/>
    </row>
    <row r="634" spans="2:9" x14ac:dyDescent="0.25">
      <c r="B634" s="257"/>
      <c r="C634" s="97">
        <v>628.00300000000004</v>
      </c>
      <c r="D634" s="63">
        <v>405.15800000000002</v>
      </c>
      <c r="E634" s="63">
        <v>368.11099999999999</v>
      </c>
      <c r="F634" s="63">
        <v>591.65600000000006</v>
      </c>
      <c r="G634" s="63">
        <v>809.01199999999994</v>
      </c>
      <c r="H634" s="29">
        <v>525.178</v>
      </c>
      <c r="I634" s="260"/>
    </row>
    <row r="635" spans="2:9" x14ac:dyDescent="0.25">
      <c r="B635" s="257"/>
      <c r="C635" s="97">
        <v>629.005</v>
      </c>
      <c r="D635" s="63">
        <v>372.04700000000003</v>
      </c>
      <c r="E635" s="63">
        <v>407.04599999999999</v>
      </c>
      <c r="F635" s="63">
        <v>594.80200000000002</v>
      </c>
      <c r="G635" s="63">
        <v>798.77200000000005</v>
      </c>
      <c r="H635" s="29">
        <v>520.87800000000004</v>
      </c>
      <c r="I635" s="260"/>
    </row>
    <row r="636" spans="2:9" x14ac:dyDescent="0.25">
      <c r="B636" s="257"/>
      <c r="C636" s="97">
        <v>630.005</v>
      </c>
      <c r="D636" s="63">
        <v>397.00099999999998</v>
      </c>
      <c r="E636" s="63">
        <v>440.322</v>
      </c>
      <c r="F636" s="63">
        <v>590.46300000000008</v>
      </c>
      <c r="G636" s="63">
        <v>805.56000000000006</v>
      </c>
      <c r="H636" s="29">
        <v>546.52499999999998</v>
      </c>
      <c r="I636" s="260"/>
    </row>
    <row r="637" spans="2:9" x14ac:dyDescent="0.25">
      <c r="B637" s="257"/>
      <c r="C637" s="97">
        <v>631.00599999999997</v>
      </c>
      <c r="D637" s="63">
        <v>377.15200000000004</v>
      </c>
      <c r="E637" s="63">
        <v>334.28699999999998</v>
      </c>
      <c r="F637" s="63">
        <v>614.14099999999996</v>
      </c>
      <c r="G637" s="63">
        <v>832.63200000000006</v>
      </c>
      <c r="H637" s="29">
        <v>518.66899999999998</v>
      </c>
      <c r="I637" s="260"/>
    </row>
    <row r="638" spans="2:9" x14ac:dyDescent="0.25">
      <c r="B638" s="257"/>
      <c r="C638" s="97">
        <v>632.00400000000002</v>
      </c>
      <c r="D638" s="63">
        <v>411.21</v>
      </c>
      <c r="E638" s="63">
        <v>406.99400000000003</v>
      </c>
      <c r="F638" s="63">
        <v>617.71900000000005</v>
      </c>
      <c r="G638" s="63">
        <v>784.51300000000003</v>
      </c>
      <c r="H638" s="29">
        <v>490.31700000000001</v>
      </c>
      <c r="I638" s="260"/>
    </row>
    <row r="639" spans="2:9" x14ac:dyDescent="0.25">
      <c r="B639" s="257"/>
      <c r="C639" s="97">
        <v>633.005</v>
      </c>
      <c r="D639" s="63">
        <v>403.20899999999995</v>
      </c>
      <c r="E639" s="63">
        <v>381.58199999999999</v>
      </c>
      <c r="F639" s="63">
        <v>609.09900000000005</v>
      </c>
      <c r="G639" s="63">
        <v>791.51700000000005</v>
      </c>
      <c r="H639" s="29">
        <v>513.92999999999995</v>
      </c>
      <c r="I639" s="260"/>
    </row>
    <row r="640" spans="2:9" x14ac:dyDescent="0.25">
      <c r="B640" s="257"/>
      <c r="C640" s="97">
        <v>634.005</v>
      </c>
      <c r="D640" s="63">
        <v>411.97799999999995</v>
      </c>
      <c r="E640" s="63">
        <v>366.43299999999999</v>
      </c>
      <c r="F640" s="63">
        <v>610.57799999999997</v>
      </c>
      <c r="G640" s="63">
        <v>792.80300000000011</v>
      </c>
      <c r="H640" s="29">
        <v>508.89699999999993</v>
      </c>
      <c r="I640" s="260"/>
    </row>
    <row r="641" spans="2:9" x14ac:dyDescent="0.25">
      <c r="B641" s="257"/>
      <c r="C641" s="97">
        <v>635.00699999999995</v>
      </c>
      <c r="D641" s="63">
        <v>388.649</v>
      </c>
      <c r="E641" s="63">
        <v>372.42800000000005</v>
      </c>
      <c r="F641" s="63">
        <v>588.45299999999997</v>
      </c>
      <c r="G641" s="63">
        <v>781.7700000000001</v>
      </c>
      <c r="H641" s="29">
        <v>509.7059999999999</v>
      </c>
      <c r="I641" s="260"/>
    </row>
    <row r="642" spans="2:9" x14ac:dyDescent="0.25">
      <c r="B642" s="257"/>
      <c r="C642" s="97">
        <v>636.00400000000002</v>
      </c>
      <c r="D642" s="63">
        <v>375.06700000000001</v>
      </c>
      <c r="E642" s="63">
        <v>360.78299999999996</v>
      </c>
      <c r="F642" s="63">
        <v>566.16099999999994</v>
      </c>
      <c r="G642" s="63">
        <v>778.85900000000004</v>
      </c>
      <c r="H642" s="29">
        <v>491.54700000000003</v>
      </c>
      <c r="I642" s="260"/>
    </row>
    <row r="643" spans="2:9" x14ac:dyDescent="0.25">
      <c r="B643" s="257"/>
      <c r="C643" s="97">
        <v>637.00599999999997</v>
      </c>
      <c r="D643" s="63">
        <v>401.00199999999995</v>
      </c>
      <c r="E643" s="63">
        <v>341.94099999999997</v>
      </c>
      <c r="F643" s="63">
        <v>638.54200000000003</v>
      </c>
      <c r="G643" s="63">
        <v>795.89799999999991</v>
      </c>
      <c r="H643" s="29">
        <v>505.98800000000006</v>
      </c>
      <c r="I643" s="260"/>
    </row>
    <row r="644" spans="2:9" x14ac:dyDescent="0.25">
      <c r="B644" s="257"/>
      <c r="C644" s="97">
        <v>638.00300000000004</v>
      </c>
      <c r="D644" s="63">
        <v>385.44600000000003</v>
      </c>
      <c r="E644" s="63">
        <v>352.05399999999997</v>
      </c>
      <c r="F644" s="63">
        <v>671.53699999999992</v>
      </c>
      <c r="G644" s="63">
        <v>773.524</v>
      </c>
      <c r="H644" s="29">
        <v>515.04600000000005</v>
      </c>
      <c r="I644" s="260"/>
    </row>
    <row r="645" spans="2:9" x14ac:dyDescent="0.25">
      <c r="B645" s="257"/>
      <c r="C645" s="97">
        <v>639.005</v>
      </c>
      <c r="D645" s="63">
        <v>387.16900000000004</v>
      </c>
      <c r="E645" s="63">
        <v>384.39699999999999</v>
      </c>
      <c r="F645" s="63">
        <v>606.27099999999996</v>
      </c>
      <c r="G645" s="63">
        <v>770.05799999999999</v>
      </c>
      <c r="H645" s="29">
        <v>544.0139999999999</v>
      </c>
      <c r="I645" s="260"/>
    </row>
    <row r="646" spans="2:9" x14ac:dyDescent="0.25">
      <c r="B646" s="257"/>
      <c r="C646" s="97">
        <v>640.005</v>
      </c>
      <c r="D646" s="63">
        <v>375.44999999999993</v>
      </c>
      <c r="E646" s="63">
        <v>386.69</v>
      </c>
      <c r="F646" s="63">
        <v>631.47400000000005</v>
      </c>
      <c r="G646" s="63">
        <v>808.87100000000009</v>
      </c>
      <c r="H646" s="29">
        <v>511.31700000000001</v>
      </c>
      <c r="I646" s="260"/>
    </row>
    <row r="647" spans="2:9" x14ac:dyDescent="0.25">
      <c r="B647" s="257"/>
      <c r="C647" s="97">
        <v>641.00599999999997</v>
      </c>
      <c r="D647" s="63">
        <v>418.75899999999996</v>
      </c>
      <c r="E647" s="63">
        <v>384.9</v>
      </c>
      <c r="F647" s="63">
        <v>579.98</v>
      </c>
      <c r="G647" s="63">
        <v>822.68000000000006</v>
      </c>
      <c r="H647" s="29">
        <v>519.173</v>
      </c>
      <c r="I647" s="260"/>
    </row>
    <row r="648" spans="2:9" x14ac:dyDescent="0.25">
      <c r="B648" s="257"/>
      <c r="C648" s="97">
        <v>642.00400000000002</v>
      </c>
      <c r="D648" s="63">
        <v>350.33899999999994</v>
      </c>
      <c r="E648" s="63">
        <v>398.84199999999998</v>
      </c>
      <c r="F648" s="63">
        <v>591.95299999999997</v>
      </c>
      <c r="G648" s="63">
        <v>802.87700000000007</v>
      </c>
      <c r="H648" s="29">
        <v>478.60699999999997</v>
      </c>
      <c r="I648" s="260"/>
    </row>
    <row r="649" spans="2:9" x14ac:dyDescent="0.25">
      <c r="B649" s="257"/>
      <c r="C649" s="97">
        <v>643.005</v>
      </c>
      <c r="D649" s="63">
        <v>354.59199999999998</v>
      </c>
      <c r="E649" s="63">
        <v>391.33899999999994</v>
      </c>
      <c r="F649" s="63">
        <v>611.80200000000002</v>
      </c>
      <c r="G649" s="63">
        <v>799.71199999999999</v>
      </c>
      <c r="H649" s="29">
        <v>489.14</v>
      </c>
      <c r="I649" s="260"/>
    </row>
    <row r="650" spans="2:9" x14ac:dyDescent="0.25">
      <c r="B650" s="257"/>
      <c r="C650" s="97">
        <v>644.005</v>
      </c>
      <c r="D650" s="63">
        <v>449.90899999999999</v>
      </c>
      <c r="E650" s="63">
        <v>442.42700000000002</v>
      </c>
      <c r="F650" s="63">
        <v>628.21900000000005</v>
      </c>
      <c r="G650" s="63">
        <v>812.971</v>
      </c>
      <c r="H650" s="29">
        <v>476.38</v>
      </c>
      <c r="I650" s="260"/>
    </row>
    <row r="651" spans="2:9" x14ac:dyDescent="0.25">
      <c r="B651" s="257"/>
      <c r="C651" s="97">
        <v>645.00699999999995</v>
      </c>
      <c r="D651" s="63">
        <v>390.43700000000001</v>
      </c>
      <c r="E651" s="63">
        <v>448.30600000000004</v>
      </c>
      <c r="F651" s="63">
        <v>642.05199999999991</v>
      </c>
      <c r="G651" s="63">
        <v>875.28200000000004</v>
      </c>
      <c r="H651" s="29">
        <v>549.06400000000008</v>
      </c>
      <c r="I651" s="260"/>
    </row>
    <row r="652" spans="2:9" x14ac:dyDescent="0.25">
      <c r="B652" s="257"/>
      <c r="C652" s="97">
        <v>646.00400000000002</v>
      </c>
      <c r="D652" s="63">
        <v>397.93500000000006</v>
      </c>
      <c r="E652" s="63">
        <v>427.06800000000004</v>
      </c>
      <c r="F652" s="63">
        <v>586.745</v>
      </c>
      <c r="G652" s="63">
        <v>777.83800000000008</v>
      </c>
      <c r="H652" s="29">
        <v>526.92800000000011</v>
      </c>
      <c r="I652" s="260"/>
    </row>
    <row r="653" spans="2:9" x14ac:dyDescent="0.25">
      <c r="B653" s="257"/>
      <c r="C653" s="97">
        <v>647.00599999999997</v>
      </c>
      <c r="D653" s="63">
        <v>438.202</v>
      </c>
      <c r="E653" s="63">
        <v>457.33499999999998</v>
      </c>
      <c r="F653" s="63">
        <v>516.32299999999998</v>
      </c>
      <c r="G653" s="63">
        <v>805.15299999999991</v>
      </c>
      <c r="H653" s="29">
        <v>493.51400000000001</v>
      </c>
      <c r="I653" s="260"/>
    </row>
    <row r="654" spans="2:9" x14ac:dyDescent="0.25">
      <c r="B654" s="257"/>
      <c r="C654" s="97">
        <v>648.00300000000004</v>
      </c>
      <c r="D654" s="63">
        <v>374.678</v>
      </c>
      <c r="E654" s="63">
        <v>430.476</v>
      </c>
      <c r="F654" s="63">
        <v>604.06299999999999</v>
      </c>
      <c r="G654" s="63">
        <v>801.80499999999995</v>
      </c>
      <c r="H654" s="29">
        <v>490.65500000000009</v>
      </c>
      <c r="I654" s="260"/>
    </row>
    <row r="655" spans="2:9" x14ac:dyDescent="0.25">
      <c r="B655" s="257"/>
      <c r="C655" s="97">
        <v>649.005</v>
      </c>
      <c r="D655" s="63">
        <v>431.68000000000006</v>
      </c>
      <c r="E655" s="63">
        <v>429.065</v>
      </c>
      <c r="F655" s="63">
        <v>559.43299999999999</v>
      </c>
      <c r="G655" s="63">
        <v>823.404</v>
      </c>
      <c r="H655" s="29">
        <v>540.74700000000007</v>
      </c>
      <c r="I655" s="260"/>
    </row>
    <row r="656" spans="2:9" x14ac:dyDescent="0.25">
      <c r="B656" s="257"/>
      <c r="C656" s="97">
        <v>650.005</v>
      </c>
      <c r="D656" s="63">
        <v>361.279</v>
      </c>
      <c r="E656" s="63">
        <v>488.46699999999998</v>
      </c>
      <c r="F656" s="63">
        <v>556.45900000000006</v>
      </c>
      <c r="G656" s="63">
        <v>745.904</v>
      </c>
      <c r="H656" s="29">
        <v>507.61099999999999</v>
      </c>
      <c r="I656" s="260"/>
    </row>
    <row r="657" spans="2:9" x14ac:dyDescent="0.25">
      <c r="B657" s="257"/>
      <c r="C657" s="97">
        <v>651.00599999999997</v>
      </c>
      <c r="D657" s="63">
        <v>404.58000000000004</v>
      </c>
      <c r="E657" s="63">
        <v>463.42600000000004</v>
      </c>
      <c r="F657" s="63">
        <v>558.65600000000006</v>
      </c>
      <c r="G657" s="63">
        <v>778.75199999999995</v>
      </c>
      <c r="H657" s="29">
        <v>529.47</v>
      </c>
      <c r="I657" s="260"/>
    </row>
    <row r="658" spans="2:9" x14ac:dyDescent="0.25">
      <c r="B658" s="257"/>
      <c r="C658" s="97">
        <v>652.00400000000002</v>
      </c>
      <c r="D658" s="63">
        <v>417.149</v>
      </c>
      <c r="E658" s="63">
        <v>509.33500000000004</v>
      </c>
      <c r="F658" s="63">
        <v>553.84399999999994</v>
      </c>
      <c r="G658" s="63">
        <v>755.48099999999999</v>
      </c>
      <c r="H658" s="29">
        <v>519.44500000000005</v>
      </c>
      <c r="I658" s="260"/>
    </row>
    <row r="659" spans="2:9" x14ac:dyDescent="0.25">
      <c r="B659" s="257"/>
      <c r="C659" s="97">
        <v>653.005</v>
      </c>
      <c r="D659" s="63">
        <v>379.87900000000002</v>
      </c>
      <c r="E659" s="63">
        <v>474.47399999999999</v>
      </c>
      <c r="F659" s="63">
        <v>554.08400000000006</v>
      </c>
      <c r="G659" s="63">
        <v>774.20399999999995</v>
      </c>
      <c r="H659" s="29">
        <v>536.66</v>
      </c>
      <c r="I659" s="260"/>
    </row>
    <row r="660" spans="2:9" x14ac:dyDescent="0.25">
      <c r="B660" s="257"/>
      <c r="C660" s="97">
        <v>654.005</v>
      </c>
      <c r="D660" s="63">
        <v>342.89100000000002</v>
      </c>
      <c r="E660" s="63">
        <v>522.6</v>
      </c>
      <c r="F660" s="63">
        <v>472.63499999999999</v>
      </c>
      <c r="G660" s="63">
        <v>828.02100000000007</v>
      </c>
      <c r="H660" s="29">
        <v>573.54700000000003</v>
      </c>
      <c r="I660" s="260"/>
    </row>
    <row r="661" spans="2:9" x14ac:dyDescent="0.25">
      <c r="B661" s="257"/>
      <c r="C661" s="97">
        <v>655.00599999999997</v>
      </c>
      <c r="D661" s="63">
        <v>417.94299999999998</v>
      </c>
      <c r="E661" s="63">
        <v>503.02099999999996</v>
      </c>
      <c r="F661" s="63">
        <v>567.67100000000005</v>
      </c>
      <c r="G661" s="63">
        <v>788.90100000000007</v>
      </c>
      <c r="H661" s="29">
        <v>499.89400000000001</v>
      </c>
      <c r="I661" s="260"/>
    </row>
    <row r="662" spans="2:9" x14ac:dyDescent="0.25">
      <c r="B662" s="257"/>
      <c r="C662" s="97">
        <v>656.00400000000002</v>
      </c>
      <c r="D662" s="63">
        <v>365.50899999999996</v>
      </c>
      <c r="E662" s="63">
        <v>501.78200000000004</v>
      </c>
      <c r="F662" s="63">
        <v>532.52600000000007</v>
      </c>
      <c r="G662" s="63">
        <v>773.44500000000005</v>
      </c>
      <c r="H662" s="29">
        <v>556.71599999999989</v>
      </c>
      <c r="I662" s="260"/>
    </row>
    <row r="663" spans="2:9" x14ac:dyDescent="0.25">
      <c r="B663" s="257"/>
      <c r="C663" s="97">
        <v>657.005</v>
      </c>
      <c r="D663" s="63">
        <v>408.70999999999992</v>
      </c>
      <c r="E663" s="63">
        <v>509.56499999999994</v>
      </c>
      <c r="F663" s="63">
        <v>515.02599999999995</v>
      </c>
      <c r="G663" s="63">
        <v>729.76900000000001</v>
      </c>
      <c r="H663" s="29">
        <v>534.125</v>
      </c>
      <c r="I663" s="260"/>
    </row>
    <row r="664" spans="2:9" x14ac:dyDescent="0.25">
      <c r="B664" s="257"/>
      <c r="C664" s="97">
        <v>658.00300000000004</v>
      </c>
      <c r="D664" s="63">
        <v>441.01900000000001</v>
      </c>
      <c r="E664" s="63">
        <v>528.60699999999997</v>
      </c>
      <c r="F664" s="63">
        <v>499.96400000000006</v>
      </c>
      <c r="G664" s="63">
        <v>776.48800000000006</v>
      </c>
      <c r="H664" s="29">
        <v>541.91300000000001</v>
      </c>
      <c r="I664" s="260"/>
    </row>
    <row r="665" spans="2:9" x14ac:dyDescent="0.25">
      <c r="B665" s="257"/>
      <c r="C665" s="97">
        <v>659.00400000000002</v>
      </c>
      <c r="D665" s="63">
        <v>409.75300000000004</v>
      </c>
      <c r="E665" s="63">
        <v>531.66399999999999</v>
      </c>
      <c r="F665" s="63">
        <v>524.125</v>
      </c>
      <c r="G665" s="63">
        <v>751.7650000000001</v>
      </c>
      <c r="H665" s="29">
        <v>549.53400000000011</v>
      </c>
      <c r="I665" s="260"/>
    </row>
    <row r="666" spans="2:9" x14ac:dyDescent="0.25">
      <c r="B666" s="257"/>
      <c r="C666" s="97">
        <v>660.005</v>
      </c>
      <c r="D666" s="63">
        <v>458.06600000000003</v>
      </c>
      <c r="E666" s="63">
        <v>505.79399999999998</v>
      </c>
      <c r="F666" s="63">
        <v>478.77100000000002</v>
      </c>
      <c r="G666" s="63">
        <v>757.74599999999998</v>
      </c>
      <c r="H666" s="29">
        <v>538.74700000000007</v>
      </c>
      <c r="I666" s="260"/>
    </row>
    <row r="667" spans="2:9" x14ac:dyDescent="0.25">
      <c r="B667" s="257"/>
      <c r="C667" s="97">
        <v>661.00599999999997</v>
      </c>
      <c r="D667" s="63">
        <v>402.98500000000001</v>
      </c>
      <c r="E667" s="63">
        <v>535.38699999999994</v>
      </c>
      <c r="F667" s="63">
        <v>529.74</v>
      </c>
      <c r="G667" s="63">
        <v>776.03899999999999</v>
      </c>
      <c r="H667" s="29">
        <v>540</v>
      </c>
      <c r="I667" s="260"/>
    </row>
    <row r="668" spans="2:9" x14ac:dyDescent="0.25">
      <c r="B668" s="257"/>
      <c r="C668" s="97">
        <v>662.00400000000002</v>
      </c>
      <c r="D668" s="63">
        <v>459.64400000000001</v>
      </c>
      <c r="E668" s="63">
        <v>489.61899999999997</v>
      </c>
      <c r="F668" s="63">
        <v>544.30199999999991</v>
      </c>
      <c r="G668" s="63">
        <v>725.43200000000002</v>
      </c>
      <c r="H668" s="29">
        <v>539.45299999999997</v>
      </c>
      <c r="I668" s="260"/>
    </row>
    <row r="669" spans="2:9" x14ac:dyDescent="0.25">
      <c r="B669" s="257"/>
      <c r="C669" s="97">
        <v>663.005</v>
      </c>
      <c r="D669" s="63">
        <v>431.35500000000002</v>
      </c>
      <c r="E669" s="63">
        <v>521.31399999999996</v>
      </c>
      <c r="F669" s="63">
        <v>527.03099999999995</v>
      </c>
      <c r="G669" s="63">
        <v>801.68599999999992</v>
      </c>
      <c r="H669" s="29">
        <v>521.48</v>
      </c>
      <c r="I669" s="260"/>
    </row>
    <row r="670" spans="2:9" x14ac:dyDescent="0.25">
      <c r="B670" s="257"/>
      <c r="C670" s="97">
        <v>664.005</v>
      </c>
      <c r="D670" s="63">
        <v>399.96700000000004</v>
      </c>
      <c r="E670" s="63">
        <v>530.66300000000001</v>
      </c>
      <c r="F670" s="63">
        <v>523.1869999999999</v>
      </c>
      <c r="G670" s="63">
        <v>841.80099999999993</v>
      </c>
      <c r="H670" s="29">
        <v>594.83600000000001</v>
      </c>
      <c r="I670" s="260"/>
    </row>
    <row r="671" spans="2:9" x14ac:dyDescent="0.25">
      <c r="B671" s="257"/>
      <c r="C671" s="97">
        <v>665.00599999999997</v>
      </c>
      <c r="D671" s="63">
        <v>455.78699999999992</v>
      </c>
      <c r="E671" s="63">
        <v>474.01300000000003</v>
      </c>
      <c r="F671" s="63">
        <v>556.19200000000001</v>
      </c>
      <c r="G671" s="63">
        <v>805.52800000000002</v>
      </c>
      <c r="H671" s="29">
        <v>524.32299999999987</v>
      </c>
      <c r="I671" s="260"/>
    </row>
    <row r="672" spans="2:9" x14ac:dyDescent="0.25">
      <c r="B672" s="257"/>
      <c r="C672" s="97">
        <v>666.00400000000002</v>
      </c>
      <c r="D672" s="63">
        <v>382.30899999999997</v>
      </c>
      <c r="E672" s="63">
        <v>492.90499999999997</v>
      </c>
      <c r="F672" s="63">
        <v>509.97899999999993</v>
      </c>
      <c r="G672" s="63">
        <v>752.96299999999997</v>
      </c>
      <c r="H672" s="29">
        <v>510.67699999999996</v>
      </c>
      <c r="I672" s="260"/>
    </row>
    <row r="673" spans="2:9" x14ac:dyDescent="0.25">
      <c r="B673" s="257"/>
      <c r="C673" s="97">
        <v>667.00699999999995</v>
      </c>
      <c r="D673" s="63">
        <v>431.67099999999994</v>
      </c>
      <c r="E673" s="63">
        <v>492.09500000000003</v>
      </c>
      <c r="F673" s="63">
        <v>503.32800000000003</v>
      </c>
      <c r="G673" s="63">
        <v>820.375</v>
      </c>
      <c r="H673" s="29">
        <v>538.62199999999996</v>
      </c>
      <c r="I673" s="260"/>
    </row>
    <row r="674" spans="2:9" x14ac:dyDescent="0.25">
      <c r="B674" s="257"/>
      <c r="C674" s="97">
        <v>668.00400000000002</v>
      </c>
      <c r="D674" s="63">
        <v>395.18299999999999</v>
      </c>
      <c r="E674" s="63">
        <v>445.36400000000003</v>
      </c>
      <c r="F674" s="63">
        <v>499.31200000000001</v>
      </c>
      <c r="G674" s="63">
        <v>794.62799999999993</v>
      </c>
      <c r="H674" s="29">
        <v>529.71199999999999</v>
      </c>
      <c r="I674" s="260"/>
    </row>
    <row r="675" spans="2:9" x14ac:dyDescent="0.25">
      <c r="B675" s="257"/>
      <c r="C675" s="97">
        <v>669.00599999999997</v>
      </c>
      <c r="D675" s="63">
        <v>437.88200000000001</v>
      </c>
      <c r="E675" s="63">
        <v>440.38599999999997</v>
      </c>
      <c r="F675" s="63">
        <v>501.21399999999994</v>
      </c>
      <c r="G675" s="63">
        <v>757.95299999999997</v>
      </c>
      <c r="H675" s="29">
        <v>572.12400000000002</v>
      </c>
      <c r="I675" s="260"/>
    </row>
    <row r="676" spans="2:9" x14ac:dyDescent="0.25">
      <c r="B676" s="257"/>
      <c r="C676" s="97">
        <v>670.00300000000004</v>
      </c>
      <c r="D676" s="63">
        <v>417.82499999999993</v>
      </c>
      <c r="E676" s="63">
        <v>547.11699999999996</v>
      </c>
      <c r="F676" s="63">
        <v>560.15600000000006</v>
      </c>
      <c r="G676" s="63">
        <v>754.82300000000009</v>
      </c>
      <c r="H676" s="29">
        <v>560.73099999999999</v>
      </c>
      <c r="I676" s="260"/>
    </row>
    <row r="677" spans="2:9" x14ac:dyDescent="0.25">
      <c r="B677" s="257"/>
      <c r="C677" s="97">
        <v>671.005</v>
      </c>
      <c r="D677" s="63">
        <v>354.90099999999995</v>
      </c>
      <c r="E677" s="63">
        <v>572.48099999999999</v>
      </c>
      <c r="F677" s="63">
        <v>544.94799999999998</v>
      </c>
      <c r="G677" s="63">
        <v>802.27600000000007</v>
      </c>
      <c r="H677" s="29">
        <v>514.30500000000006</v>
      </c>
      <c r="I677" s="260"/>
    </row>
    <row r="678" spans="2:9" x14ac:dyDescent="0.25">
      <c r="B678" s="257"/>
      <c r="C678" s="97">
        <v>672.005</v>
      </c>
      <c r="D678" s="63">
        <v>373.22500000000002</v>
      </c>
      <c r="E678" s="63">
        <v>497.04600000000005</v>
      </c>
      <c r="F678" s="63">
        <v>548.03699999999992</v>
      </c>
      <c r="G678" s="63">
        <v>768.52499999999998</v>
      </c>
      <c r="H678" s="29">
        <v>542.83299999999997</v>
      </c>
      <c r="I678" s="260"/>
    </row>
    <row r="679" spans="2:9" x14ac:dyDescent="0.25">
      <c r="B679" s="257"/>
      <c r="C679" s="97">
        <v>673.00599999999997</v>
      </c>
      <c r="D679" s="63">
        <v>376.93100000000004</v>
      </c>
      <c r="E679" s="63">
        <v>486.58500000000004</v>
      </c>
      <c r="F679" s="63">
        <v>580.5</v>
      </c>
      <c r="G679" s="63">
        <v>832.68799999999987</v>
      </c>
      <c r="H679" s="29">
        <v>530.96799999999996</v>
      </c>
      <c r="I679" s="260"/>
    </row>
    <row r="680" spans="2:9" x14ac:dyDescent="0.25">
      <c r="B680" s="257"/>
      <c r="C680" s="97">
        <v>674.00400000000002</v>
      </c>
      <c r="D680" s="63">
        <v>425.28899999999999</v>
      </c>
      <c r="E680" s="63">
        <v>547.31799999999998</v>
      </c>
      <c r="F680" s="63">
        <v>505.65099999999995</v>
      </c>
      <c r="G680" s="63">
        <v>791.66000000000008</v>
      </c>
      <c r="H680" s="29">
        <v>542.16200000000003</v>
      </c>
      <c r="I680" s="260"/>
    </row>
    <row r="681" spans="2:9" x14ac:dyDescent="0.25">
      <c r="B681" s="257"/>
      <c r="C681" s="97">
        <v>675.005</v>
      </c>
      <c r="D681" s="63">
        <v>409.745</v>
      </c>
      <c r="E681" s="63">
        <v>538.68100000000004</v>
      </c>
      <c r="F681" s="63">
        <v>589.58399999999995</v>
      </c>
      <c r="G681" s="63">
        <v>838.346</v>
      </c>
      <c r="H681" s="29">
        <v>581.48700000000008</v>
      </c>
      <c r="I681" s="260"/>
    </row>
    <row r="682" spans="2:9" x14ac:dyDescent="0.25">
      <c r="B682" s="257"/>
      <c r="C682" s="97">
        <v>676.005</v>
      </c>
      <c r="D682" s="63">
        <v>401.85</v>
      </c>
      <c r="E682" s="63">
        <v>502.25099999999998</v>
      </c>
      <c r="F682" s="63">
        <v>465.02599999999995</v>
      </c>
      <c r="G682" s="63">
        <v>752.50400000000002</v>
      </c>
      <c r="H682" s="29">
        <v>517.0139999999999</v>
      </c>
      <c r="I682" s="260"/>
    </row>
    <row r="683" spans="2:9" x14ac:dyDescent="0.25">
      <c r="B683" s="257"/>
      <c r="C683" s="97">
        <v>677.00599999999997</v>
      </c>
      <c r="D683" s="63">
        <v>397.601</v>
      </c>
      <c r="E683" s="63">
        <v>447.363</v>
      </c>
      <c r="F683" s="63">
        <v>518.46900000000005</v>
      </c>
      <c r="G683" s="63">
        <v>766.21</v>
      </c>
      <c r="H683" s="29">
        <v>490.43299999999994</v>
      </c>
      <c r="I683" s="260"/>
    </row>
    <row r="684" spans="2:9" x14ac:dyDescent="0.25">
      <c r="B684" s="257"/>
      <c r="C684" s="97">
        <v>678.00400000000002</v>
      </c>
      <c r="D684" s="63">
        <v>356.70100000000002</v>
      </c>
      <c r="E684" s="63">
        <v>455.79899999999998</v>
      </c>
      <c r="F684" s="63">
        <v>495.24</v>
      </c>
      <c r="G684" s="63">
        <v>763.59500000000003</v>
      </c>
      <c r="H684" s="29">
        <v>550.29200000000003</v>
      </c>
      <c r="I684" s="260"/>
    </row>
    <row r="685" spans="2:9" x14ac:dyDescent="0.25">
      <c r="B685" s="257"/>
      <c r="C685" s="97">
        <v>679.005</v>
      </c>
      <c r="D685" s="63">
        <v>393.154</v>
      </c>
      <c r="E685" s="63">
        <v>462.41399999999999</v>
      </c>
      <c r="F685" s="63">
        <v>479.49</v>
      </c>
      <c r="G685" s="63">
        <v>791.38</v>
      </c>
      <c r="H685" s="29">
        <v>590.21799999999996</v>
      </c>
      <c r="I685" s="260"/>
    </row>
    <row r="686" spans="2:9" x14ac:dyDescent="0.25">
      <c r="B686" s="257"/>
      <c r="C686" s="97">
        <v>680.00300000000004</v>
      </c>
      <c r="D686" s="63">
        <v>432.26600000000002</v>
      </c>
      <c r="E686" s="63">
        <v>422.78600000000006</v>
      </c>
      <c r="F686" s="63">
        <v>488.32899999999995</v>
      </c>
      <c r="G686" s="63">
        <v>729.52</v>
      </c>
      <c r="H686" s="29">
        <v>512.89200000000005</v>
      </c>
      <c r="I686" s="260"/>
    </row>
    <row r="687" spans="2:9" x14ac:dyDescent="0.25">
      <c r="B687" s="257"/>
      <c r="C687" s="97">
        <v>681.00400000000002</v>
      </c>
      <c r="D687" s="63">
        <v>382.20599999999996</v>
      </c>
      <c r="E687" s="63">
        <v>565.00099999999998</v>
      </c>
      <c r="F687" s="63">
        <v>555.67200000000003</v>
      </c>
      <c r="G687" s="63">
        <v>805.14199999999994</v>
      </c>
      <c r="H687" s="29">
        <v>526.87899999999991</v>
      </c>
      <c r="I687" s="260"/>
    </row>
    <row r="688" spans="2:9" x14ac:dyDescent="0.25">
      <c r="B688" s="257"/>
      <c r="C688" s="97">
        <v>682.005</v>
      </c>
      <c r="D688" s="63">
        <v>468.18100000000004</v>
      </c>
      <c r="E688" s="63">
        <v>530.62199999999996</v>
      </c>
      <c r="F688" s="63">
        <v>554.49</v>
      </c>
      <c r="G688" s="63">
        <v>760.38699999999994</v>
      </c>
      <c r="H688" s="29">
        <v>494.35399999999998</v>
      </c>
      <c r="I688" s="260"/>
    </row>
    <row r="689" spans="2:9" x14ac:dyDescent="0.25">
      <c r="B689" s="257"/>
      <c r="C689" s="97">
        <v>683.00599999999997</v>
      </c>
      <c r="D689" s="63">
        <v>409.25799999999998</v>
      </c>
      <c r="E689" s="63">
        <v>507.41300000000001</v>
      </c>
      <c r="F689" s="63">
        <v>533.03099999999995</v>
      </c>
      <c r="G689" s="63">
        <v>786.71900000000005</v>
      </c>
      <c r="H689" s="29">
        <v>587.69400000000007</v>
      </c>
      <c r="I689" s="260"/>
    </row>
    <row r="690" spans="2:9" x14ac:dyDescent="0.25">
      <c r="B690" s="257"/>
      <c r="C690" s="97">
        <v>684.00400000000002</v>
      </c>
      <c r="D690" s="63">
        <v>410.87999999999994</v>
      </c>
      <c r="E690" s="63">
        <v>531.72399999999993</v>
      </c>
      <c r="F690" s="63">
        <v>512.01099999999997</v>
      </c>
      <c r="G690" s="63">
        <v>806.72799999999995</v>
      </c>
      <c r="H690" s="29">
        <v>522.99700000000007</v>
      </c>
      <c r="I690" s="260"/>
    </row>
    <row r="691" spans="2:9" x14ac:dyDescent="0.25">
      <c r="B691" s="257"/>
      <c r="C691" s="97">
        <v>685.005</v>
      </c>
      <c r="D691" s="63">
        <v>398.95400000000001</v>
      </c>
      <c r="E691" s="63">
        <v>523.13099999999997</v>
      </c>
      <c r="F691" s="63">
        <v>502.50000000000006</v>
      </c>
      <c r="G691" s="63">
        <v>792.23500000000001</v>
      </c>
      <c r="H691" s="29">
        <v>531.03400000000011</v>
      </c>
      <c r="I691" s="260"/>
    </row>
    <row r="692" spans="2:9" x14ac:dyDescent="0.25">
      <c r="B692" s="257"/>
      <c r="C692" s="97">
        <v>686.005</v>
      </c>
      <c r="D692" s="63">
        <v>422.39699999999993</v>
      </c>
      <c r="E692" s="63">
        <v>545.83100000000002</v>
      </c>
      <c r="F692" s="63">
        <v>490.02600000000001</v>
      </c>
      <c r="G692" s="63">
        <v>801.19</v>
      </c>
      <c r="H692" s="29">
        <v>557.47399999999993</v>
      </c>
      <c r="I692" s="260"/>
    </row>
    <row r="693" spans="2:9" x14ac:dyDescent="0.25">
      <c r="B693" s="257"/>
      <c r="C693" s="97">
        <v>687.00599999999997</v>
      </c>
      <c r="D693" s="63">
        <v>411.48200000000003</v>
      </c>
      <c r="E693" s="63">
        <v>476.279</v>
      </c>
      <c r="F693" s="63">
        <v>504.22900000000004</v>
      </c>
      <c r="G693" s="63">
        <v>840.64</v>
      </c>
      <c r="H693" s="29">
        <v>495.69200000000001</v>
      </c>
      <c r="I693" s="260"/>
    </row>
    <row r="694" spans="2:9" x14ac:dyDescent="0.25">
      <c r="B694" s="257"/>
      <c r="C694" s="97">
        <v>688.00400000000002</v>
      </c>
      <c r="D694" s="63">
        <v>412.72299999999996</v>
      </c>
      <c r="E694" s="63">
        <v>520.06200000000001</v>
      </c>
      <c r="F694" s="63">
        <v>527.5</v>
      </c>
      <c r="G694" s="63">
        <v>812.39100000000008</v>
      </c>
      <c r="H694" s="29">
        <v>487.01800000000003</v>
      </c>
      <c r="I694" s="260"/>
    </row>
    <row r="695" spans="2:9" x14ac:dyDescent="0.25">
      <c r="B695" s="257"/>
      <c r="C695" s="97">
        <v>689.005</v>
      </c>
      <c r="D695" s="63">
        <v>444.51599999999996</v>
      </c>
      <c r="E695" s="63">
        <v>493.17899999999997</v>
      </c>
      <c r="F695" s="63">
        <v>475.96299999999997</v>
      </c>
      <c r="G695" s="63">
        <v>827.2059999999999</v>
      </c>
      <c r="H695" s="29">
        <v>579.68200000000002</v>
      </c>
      <c r="I695" s="260"/>
    </row>
    <row r="696" spans="2:9" x14ac:dyDescent="0.25">
      <c r="B696" s="257"/>
      <c r="C696" s="97">
        <v>690.00300000000004</v>
      </c>
      <c r="D696" s="63">
        <v>437.71199999999999</v>
      </c>
      <c r="E696" s="63">
        <v>517.80500000000006</v>
      </c>
      <c r="F696" s="63">
        <v>569.73400000000004</v>
      </c>
      <c r="G696" s="63">
        <v>815.44800000000009</v>
      </c>
      <c r="H696" s="29">
        <v>580.77199999999993</v>
      </c>
      <c r="I696" s="260"/>
    </row>
    <row r="697" spans="2:9" x14ac:dyDescent="0.25">
      <c r="B697" s="257"/>
      <c r="C697" s="97">
        <v>691.00400000000002</v>
      </c>
      <c r="D697" s="63">
        <v>428.58499999999998</v>
      </c>
      <c r="E697" s="63">
        <v>483.02200000000005</v>
      </c>
      <c r="F697" s="63">
        <v>556.45799999999997</v>
      </c>
      <c r="G697" s="63">
        <v>812.21900000000005</v>
      </c>
      <c r="H697" s="29">
        <v>592.16</v>
      </c>
      <c r="I697" s="260"/>
    </row>
    <row r="698" spans="2:9" x14ac:dyDescent="0.25">
      <c r="B698" s="257"/>
      <c r="C698" s="97">
        <v>692.005</v>
      </c>
      <c r="D698" s="63">
        <v>459.346</v>
      </c>
      <c r="E698" s="63">
        <v>479.67899999999997</v>
      </c>
      <c r="F698" s="63">
        <v>602.04700000000003</v>
      </c>
      <c r="G698" s="63">
        <v>798.60300000000007</v>
      </c>
      <c r="H698" s="29">
        <v>542.71399999999994</v>
      </c>
      <c r="I698" s="260"/>
    </row>
    <row r="699" spans="2:9" x14ac:dyDescent="0.25">
      <c r="B699" s="257"/>
      <c r="C699" s="97">
        <v>693.00599999999997</v>
      </c>
      <c r="D699" s="63">
        <v>412.95200000000006</v>
      </c>
      <c r="E699" s="63">
        <v>491.46399999999994</v>
      </c>
      <c r="F699" s="63">
        <v>575.875</v>
      </c>
      <c r="G699" s="63">
        <v>798.62300000000005</v>
      </c>
      <c r="H699" s="29">
        <v>502.65500000000003</v>
      </c>
      <c r="I699" s="260"/>
    </row>
    <row r="700" spans="2:9" x14ac:dyDescent="0.25">
      <c r="B700" s="257"/>
      <c r="C700" s="97">
        <v>694.00400000000002</v>
      </c>
      <c r="D700" s="63">
        <v>432.005</v>
      </c>
      <c r="E700" s="63">
        <v>436.81</v>
      </c>
      <c r="F700" s="63">
        <v>598.73899999999992</v>
      </c>
      <c r="G700" s="63">
        <v>811.32300000000009</v>
      </c>
      <c r="H700" s="29">
        <v>484.87399999999997</v>
      </c>
      <c r="I700" s="260"/>
    </row>
    <row r="701" spans="2:9" x14ac:dyDescent="0.25">
      <c r="B701" s="257"/>
      <c r="C701" s="97">
        <v>695.005</v>
      </c>
      <c r="D701" s="63">
        <v>409.12800000000004</v>
      </c>
      <c r="E701" s="63">
        <v>457.21700000000004</v>
      </c>
      <c r="F701" s="63">
        <v>625.40099999999995</v>
      </c>
      <c r="G701" s="63">
        <v>800.66699999999992</v>
      </c>
      <c r="H701" s="29">
        <v>528.875</v>
      </c>
      <c r="I701" s="260"/>
    </row>
    <row r="702" spans="2:9" x14ac:dyDescent="0.25">
      <c r="B702" s="257"/>
      <c r="C702" s="97">
        <v>696.005</v>
      </c>
      <c r="D702" s="63">
        <v>358.35500000000002</v>
      </c>
      <c r="E702" s="63">
        <v>443.60599999999999</v>
      </c>
      <c r="F702" s="63">
        <v>567.66700000000003</v>
      </c>
      <c r="G702" s="63">
        <v>760.25700000000006</v>
      </c>
      <c r="H702" s="29">
        <v>578.04600000000005</v>
      </c>
      <c r="I702" s="260"/>
    </row>
    <row r="703" spans="2:9" x14ac:dyDescent="0.25">
      <c r="B703" s="257"/>
      <c r="C703" s="97">
        <v>697.00599999999997</v>
      </c>
      <c r="D703" s="63">
        <v>441.32499999999993</v>
      </c>
      <c r="E703" s="63">
        <v>496.12299999999999</v>
      </c>
      <c r="F703" s="63">
        <v>635.3900000000001</v>
      </c>
      <c r="G703" s="63">
        <v>823.01900000000001</v>
      </c>
      <c r="H703" s="29">
        <v>586.50599999999997</v>
      </c>
      <c r="I703" s="260"/>
    </row>
    <row r="704" spans="2:9" x14ac:dyDescent="0.25">
      <c r="B704" s="257"/>
      <c r="C704" s="97">
        <v>698.00400000000002</v>
      </c>
      <c r="D704" s="63">
        <v>406.59199999999998</v>
      </c>
      <c r="E704" s="63">
        <v>452.96299999999997</v>
      </c>
      <c r="F704" s="63">
        <v>660.14599999999996</v>
      </c>
      <c r="G704" s="63">
        <v>902.34300000000007</v>
      </c>
      <c r="H704" s="29">
        <v>509.89499999999998</v>
      </c>
      <c r="I704" s="260"/>
    </row>
    <row r="705" spans="2:9" x14ac:dyDescent="0.25">
      <c r="B705" s="257"/>
      <c r="C705" s="97">
        <v>699.005</v>
      </c>
      <c r="D705" s="63">
        <v>372.39</v>
      </c>
      <c r="E705" s="63">
        <v>453.08200000000005</v>
      </c>
      <c r="F705" s="63">
        <v>600.42700000000002</v>
      </c>
      <c r="G705" s="63">
        <v>818.029</v>
      </c>
      <c r="H705" s="29">
        <v>561.62799999999993</v>
      </c>
      <c r="I705" s="260"/>
    </row>
    <row r="706" spans="2:9" x14ac:dyDescent="0.25">
      <c r="B706" s="257"/>
      <c r="C706" s="97">
        <v>700.00300000000004</v>
      </c>
      <c r="D706" s="63">
        <v>408.11599999999999</v>
      </c>
      <c r="E706" s="63">
        <v>494.67399999999998</v>
      </c>
      <c r="F706" s="63">
        <v>628.37</v>
      </c>
      <c r="G706" s="63">
        <v>854.48599999999999</v>
      </c>
      <c r="H706" s="29">
        <v>530.22800000000007</v>
      </c>
      <c r="I706" s="260"/>
    </row>
    <row r="707" spans="2:9" x14ac:dyDescent="0.25">
      <c r="B707" s="257"/>
      <c r="C707" s="97">
        <v>701.00400000000002</v>
      </c>
      <c r="D707" s="63">
        <v>444.11599999999999</v>
      </c>
      <c r="E707" s="63">
        <v>413.45799999999997</v>
      </c>
      <c r="F707" s="63">
        <v>541.178</v>
      </c>
      <c r="G707" s="63">
        <v>771.19800000000009</v>
      </c>
      <c r="H707" s="29">
        <v>471.63199999999995</v>
      </c>
      <c r="I707" s="260"/>
    </row>
    <row r="708" spans="2:9" x14ac:dyDescent="0.25">
      <c r="B708" s="257"/>
      <c r="C708" s="97">
        <v>702.00400000000002</v>
      </c>
      <c r="D708" s="63">
        <v>397.64800000000002</v>
      </c>
      <c r="E708" s="63">
        <v>425.40800000000002</v>
      </c>
      <c r="F708" s="63">
        <v>544.75</v>
      </c>
      <c r="G708" s="63">
        <v>807.50400000000002</v>
      </c>
      <c r="H708" s="29">
        <v>529.01900000000001</v>
      </c>
      <c r="I708" s="260"/>
    </row>
    <row r="709" spans="2:9" x14ac:dyDescent="0.25">
      <c r="B709" s="257"/>
      <c r="C709" s="97">
        <v>703.00599999999997</v>
      </c>
      <c r="D709" s="63">
        <v>462.93499999999995</v>
      </c>
      <c r="E709" s="63">
        <v>422.54200000000003</v>
      </c>
      <c r="F709" s="63">
        <v>553.78099999999995</v>
      </c>
      <c r="G709" s="63">
        <v>820.83600000000001</v>
      </c>
      <c r="H709" s="29">
        <v>562.74600000000009</v>
      </c>
      <c r="I709" s="260"/>
    </row>
    <row r="710" spans="2:9" x14ac:dyDescent="0.25">
      <c r="B710" s="257"/>
      <c r="C710" s="97">
        <v>704.00300000000004</v>
      </c>
      <c r="D710" s="63">
        <v>352.46500000000003</v>
      </c>
      <c r="E710" s="63">
        <v>525.00699999999995</v>
      </c>
      <c r="F710" s="63">
        <v>541.31200000000001</v>
      </c>
      <c r="G710" s="63">
        <v>850.29700000000003</v>
      </c>
      <c r="H710" s="29">
        <v>582.55700000000002</v>
      </c>
      <c r="I710" s="260"/>
    </row>
    <row r="711" spans="2:9" x14ac:dyDescent="0.25">
      <c r="B711" s="257"/>
      <c r="C711" s="97">
        <v>705.005</v>
      </c>
      <c r="D711" s="63">
        <v>445.86599999999999</v>
      </c>
      <c r="E711" s="63">
        <v>544.42399999999998</v>
      </c>
      <c r="F711" s="63">
        <v>557.93799999999999</v>
      </c>
      <c r="G711" s="63">
        <v>799.16300000000001</v>
      </c>
      <c r="H711" s="29">
        <v>530.97699999999998</v>
      </c>
      <c r="I711" s="260"/>
    </row>
    <row r="712" spans="2:9" x14ac:dyDescent="0.25">
      <c r="B712" s="257"/>
      <c r="C712" s="97">
        <v>706.005</v>
      </c>
      <c r="D712" s="63">
        <v>413.24900000000002</v>
      </c>
      <c r="E712" s="63">
        <v>455.74099999999999</v>
      </c>
      <c r="F712" s="63">
        <v>589.94799999999998</v>
      </c>
      <c r="G712" s="63">
        <v>792.32600000000002</v>
      </c>
      <c r="H712" s="29">
        <v>544.07999999999993</v>
      </c>
      <c r="I712" s="260"/>
    </row>
    <row r="713" spans="2:9" x14ac:dyDescent="0.25">
      <c r="B713" s="257"/>
      <c r="C713" s="97">
        <v>707.00599999999997</v>
      </c>
      <c r="D713" s="63">
        <v>367.42700000000002</v>
      </c>
      <c r="E713" s="63">
        <v>500.22900000000004</v>
      </c>
      <c r="F713" s="63">
        <v>559.83299999999997</v>
      </c>
      <c r="G713" s="63">
        <v>747.75700000000006</v>
      </c>
      <c r="H713" s="29">
        <v>610.76800000000003</v>
      </c>
      <c r="I713" s="260"/>
    </row>
    <row r="714" spans="2:9" x14ac:dyDescent="0.25">
      <c r="B714" s="257"/>
      <c r="C714" s="97">
        <v>708.00400000000002</v>
      </c>
      <c r="D714" s="63">
        <v>416.54300000000001</v>
      </c>
      <c r="E714" s="63">
        <v>452.15</v>
      </c>
      <c r="F714" s="63">
        <v>532.20899999999995</v>
      </c>
      <c r="G714" s="63">
        <v>779.04199999999992</v>
      </c>
      <c r="H714" s="29">
        <v>563.58900000000006</v>
      </c>
      <c r="I714" s="260"/>
    </row>
    <row r="715" spans="2:9" x14ac:dyDescent="0.25">
      <c r="B715" s="257"/>
      <c r="C715" s="97">
        <v>709.005</v>
      </c>
      <c r="D715" s="63">
        <v>377.779</v>
      </c>
      <c r="E715" s="63">
        <v>519.54500000000007</v>
      </c>
      <c r="F715" s="63">
        <v>551.58400000000006</v>
      </c>
      <c r="G715" s="63">
        <v>843.82899999999995</v>
      </c>
      <c r="H715" s="29">
        <v>539.29999999999995</v>
      </c>
      <c r="I715" s="260"/>
    </row>
    <row r="716" spans="2:9" x14ac:dyDescent="0.25">
      <c r="B716" s="257"/>
      <c r="C716" s="97">
        <v>710.005</v>
      </c>
      <c r="D716" s="63">
        <v>383.33500000000004</v>
      </c>
      <c r="E716" s="63">
        <v>422.245</v>
      </c>
      <c r="F716" s="63">
        <v>583.52099999999996</v>
      </c>
      <c r="G716" s="63">
        <v>817.64300000000003</v>
      </c>
      <c r="H716" s="29">
        <v>590.846</v>
      </c>
      <c r="I716" s="260"/>
    </row>
    <row r="717" spans="2:9" x14ac:dyDescent="0.25">
      <c r="B717" s="257"/>
      <c r="C717" s="97">
        <v>711.00400000000002</v>
      </c>
      <c r="D717" s="63">
        <v>427.07600000000002</v>
      </c>
      <c r="E717" s="63">
        <v>474.02200000000005</v>
      </c>
      <c r="F717" s="63">
        <v>537.02600000000007</v>
      </c>
      <c r="G717" s="63">
        <v>873.0329999999999</v>
      </c>
      <c r="H717" s="29">
        <v>504.68600000000004</v>
      </c>
      <c r="I717" s="260"/>
    </row>
    <row r="718" spans="2:9" x14ac:dyDescent="0.25">
      <c r="B718" s="257"/>
      <c r="C718" s="97">
        <v>712.00400000000002</v>
      </c>
      <c r="D718" s="63">
        <v>418.98599999999999</v>
      </c>
      <c r="E718" s="63">
        <v>507.64</v>
      </c>
      <c r="F718" s="63">
        <v>501.65600000000001</v>
      </c>
      <c r="G718" s="63">
        <v>780.74499999999989</v>
      </c>
      <c r="H718" s="29">
        <v>569.51900000000001</v>
      </c>
      <c r="I718" s="260"/>
    </row>
    <row r="719" spans="2:9" x14ac:dyDescent="0.25">
      <c r="B719" s="257"/>
      <c r="C719" s="97">
        <v>713.00599999999997</v>
      </c>
      <c r="D719" s="63">
        <v>426.42700000000002</v>
      </c>
      <c r="E719" s="63">
        <v>444.601</v>
      </c>
      <c r="F719" s="63">
        <v>547.86399999999992</v>
      </c>
      <c r="G719" s="63">
        <v>796.64800000000014</v>
      </c>
      <c r="H719" s="29">
        <v>557.25</v>
      </c>
      <c r="I719" s="260"/>
    </row>
    <row r="720" spans="2:9" x14ac:dyDescent="0.25">
      <c r="B720" s="257"/>
      <c r="C720" s="97">
        <v>714.00300000000004</v>
      </c>
      <c r="D720" s="63">
        <v>439.78899999999999</v>
      </c>
      <c r="E720" s="63">
        <v>510.49700000000001</v>
      </c>
      <c r="F720" s="63">
        <v>560.83800000000008</v>
      </c>
      <c r="G720" s="63">
        <v>772.44699999999989</v>
      </c>
      <c r="H720" s="29">
        <v>531.07999999999993</v>
      </c>
      <c r="I720" s="260"/>
    </row>
    <row r="721" spans="2:9" x14ac:dyDescent="0.25">
      <c r="B721" s="257"/>
      <c r="C721" s="97">
        <v>715.005</v>
      </c>
      <c r="D721" s="63">
        <v>408.84399999999999</v>
      </c>
      <c r="E721" s="63">
        <v>415.46</v>
      </c>
      <c r="F721" s="63">
        <v>597.74</v>
      </c>
      <c r="G721" s="63">
        <v>796.74900000000002</v>
      </c>
      <c r="H721" s="29">
        <v>538.71600000000012</v>
      </c>
      <c r="I721" s="260"/>
    </row>
    <row r="722" spans="2:9" x14ac:dyDescent="0.25">
      <c r="B722" s="257"/>
      <c r="C722" s="97">
        <v>716.005</v>
      </c>
      <c r="D722" s="63">
        <v>406.85300000000007</v>
      </c>
      <c r="E722" s="63">
        <v>548.50099999999998</v>
      </c>
      <c r="F722" s="63">
        <v>549.31799999999998</v>
      </c>
      <c r="G722" s="63">
        <v>819.06399999999996</v>
      </c>
      <c r="H722" s="29">
        <v>567.80700000000002</v>
      </c>
      <c r="I722" s="260"/>
    </row>
    <row r="723" spans="2:9" x14ac:dyDescent="0.25">
      <c r="B723" s="257"/>
      <c r="C723" s="97">
        <v>717.00599999999997</v>
      </c>
      <c r="D723" s="63">
        <v>383.18399999999997</v>
      </c>
      <c r="E723" s="63">
        <v>491.37600000000003</v>
      </c>
      <c r="F723" s="63">
        <v>546.47400000000005</v>
      </c>
      <c r="G723" s="63">
        <v>810.67700000000002</v>
      </c>
      <c r="H723" s="29">
        <v>569.80700000000002</v>
      </c>
      <c r="I723" s="260"/>
    </row>
    <row r="724" spans="2:9" x14ac:dyDescent="0.25">
      <c r="B724" s="257"/>
      <c r="C724" s="97">
        <v>718.00400000000002</v>
      </c>
      <c r="D724" s="63">
        <v>401.12299999999999</v>
      </c>
      <c r="E724" s="63">
        <v>561.44000000000005</v>
      </c>
      <c r="F724" s="63">
        <v>601.92700000000002</v>
      </c>
      <c r="G724" s="63">
        <v>846.17499999999995</v>
      </c>
      <c r="H724" s="29">
        <v>607.63699999999994</v>
      </c>
      <c r="I724" s="260"/>
    </row>
    <row r="725" spans="2:9" x14ac:dyDescent="0.25">
      <c r="B725" s="257"/>
      <c r="C725" s="97">
        <v>719.005</v>
      </c>
      <c r="D725" s="63">
        <v>438.83899999999994</v>
      </c>
      <c r="E725" s="63">
        <v>555.28</v>
      </c>
      <c r="F725" s="63">
        <v>556.5619999999999</v>
      </c>
      <c r="G725" s="63">
        <v>835.30700000000002</v>
      </c>
      <c r="H725" s="29">
        <v>540.67200000000003</v>
      </c>
      <c r="I725" s="260"/>
    </row>
    <row r="726" spans="2:9" x14ac:dyDescent="0.25">
      <c r="B726" s="257"/>
      <c r="C726" s="97">
        <v>720.005</v>
      </c>
      <c r="D726" s="63">
        <v>427.84</v>
      </c>
      <c r="E726" s="63">
        <v>478.12599999999998</v>
      </c>
      <c r="F726" s="63">
        <v>543.34900000000005</v>
      </c>
      <c r="G726" s="63">
        <v>710.28100000000006</v>
      </c>
      <c r="H726" s="29">
        <v>507.33800000000002</v>
      </c>
      <c r="I726" s="260"/>
    </row>
    <row r="727" spans="2:9" x14ac:dyDescent="0.25">
      <c r="B727" s="257"/>
      <c r="C727" s="97">
        <v>721.00400000000002</v>
      </c>
      <c r="D727" s="63">
        <v>429.78799999999995</v>
      </c>
      <c r="E727" s="63">
        <v>435.28600000000006</v>
      </c>
      <c r="F727" s="63">
        <v>602.56700000000001</v>
      </c>
      <c r="G727" s="63">
        <v>890.22299999999996</v>
      </c>
      <c r="H727" s="29">
        <v>600.74600000000009</v>
      </c>
      <c r="I727" s="260"/>
    </row>
    <row r="728" spans="2:9" x14ac:dyDescent="0.25">
      <c r="B728" s="257"/>
      <c r="C728" s="97">
        <v>722.00400000000002</v>
      </c>
      <c r="D728" s="63">
        <v>404.68</v>
      </c>
      <c r="E728" s="63">
        <v>504.06499999999994</v>
      </c>
      <c r="F728" s="63">
        <v>556.30200000000002</v>
      </c>
      <c r="G728" s="63">
        <v>884.19499999999994</v>
      </c>
      <c r="H728" s="29">
        <v>512.21899999999994</v>
      </c>
      <c r="I728" s="260"/>
    </row>
    <row r="729" spans="2:9" x14ac:dyDescent="0.25">
      <c r="B729" s="257"/>
      <c r="C729" s="97">
        <v>723.00599999999997</v>
      </c>
      <c r="D729" s="63">
        <v>443.971</v>
      </c>
      <c r="E729" s="63">
        <v>559.72400000000005</v>
      </c>
      <c r="F729" s="63">
        <v>514.96299999999997</v>
      </c>
      <c r="G729" s="63">
        <v>767.90300000000002</v>
      </c>
      <c r="H729" s="29">
        <v>515.98500000000013</v>
      </c>
      <c r="I729" s="260"/>
    </row>
    <row r="730" spans="2:9" x14ac:dyDescent="0.25">
      <c r="B730" s="257"/>
      <c r="C730" s="97">
        <v>724.00300000000004</v>
      </c>
      <c r="D730" s="63">
        <v>390.24999999999994</v>
      </c>
      <c r="E730" s="63">
        <v>537.48500000000001</v>
      </c>
      <c r="F730" s="63">
        <v>566.21299999999997</v>
      </c>
      <c r="G730" s="63">
        <v>771.22</v>
      </c>
      <c r="H730" s="29">
        <v>547.82099999999991</v>
      </c>
      <c r="I730" s="260"/>
    </row>
    <row r="731" spans="2:9" x14ac:dyDescent="0.25">
      <c r="B731" s="257"/>
      <c r="C731" s="97">
        <v>725.005</v>
      </c>
      <c r="D731" s="63">
        <v>394.24200000000002</v>
      </c>
      <c r="E731" s="63">
        <v>475.49700000000001</v>
      </c>
      <c r="F731" s="63">
        <v>573.82299999999998</v>
      </c>
      <c r="G731" s="63">
        <v>815.3610000000001</v>
      </c>
      <c r="H731" s="29">
        <v>529.36</v>
      </c>
      <c r="I731" s="260"/>
    </row>
    <row r="732" spans="2:9" x14ac:dyDescent="0.25">
      <c r="B732" s="257"/>
      <c r="C732" s="97">
        <v>726.005</v>
      </c>
      <c r="D732" s="63">
        <v>426.63300000000004</v>
      </c>
      <c r="E732" s="63">
        <v>525.57999999999993</v>
      </c>
      <c r="F732" s="63">
        <v>527.90099999999995</v>
      </c>
      <c r="G732" s="63">
        <v>825.19499999999994</v>
      </c>
      <c r="H732" s="29">
        <v>535.64100000000008</v>
      </c>
      <c r="I732" s="260"/>
    </row>
    <row r="733" spans="2:9" x14ac:dyDescent="0.25">
      <c r="B733" s="257"/>
      <c r="C733" s="97">
        <v>727.00599999999997</v>
      </c>
      <c r="D733" s="63">
        <v>418.51700000000005</v>
      </c>
      <c r="E733" s="63">
        <v>467.78100000000006</v>
      </c>
      <c r="F733" s="63">
        <v>573.52600000000007</v>
      </c>
      <c r="G733" s="63">
        <v>814.63499999999999</v>
      </c>
      <c r="H733" s="29">
        <v>516.34999999999991</v>
      </c>
      <c r="I733" s="260"/>
    </row>
    <row r="734" spans="2:9" x14ac:dyDescent="0.25">
      <c r="B734" s="257"/>
      <c r="C734" s="97">
        <v>728.00400000000002</v>
      </c>
      <c r="D734" s="63">
        <v>389.76700000000005</v>
      </c>
      <c r="E734" s="63">
        <v>541.56700000000001</v>
      </c>
      <c r="F734" s="63">
        <v>534.197</v>
      </c>
      <c r="G734" s="63">
        <v>768.43399999999997</v>
      </c>
      <c r="H734" s="29">
        <v>535.88800000000003</v>
      </c>
      <c r="I734" s="260"/>
    </row>
    <row r="735" spans="2:9" x14ac:dyDescent="0.25">
      <c r="B735" s="257"/>
      <c r="C735" s="97">
        <v>729.005</v>
      </c>
      <c r="D735" s="63">
        <v>351.22899999999998</v>
      </c>
      <c r="E735" s="63">
        <v>471.65099999999995</v>
      </c>
      <c r="F735" s="63">
        <v>532.6099999999999</v>
      </c>
      <c r="G735" s="63">
        <v>739.19499999999994</v>
      </c>
      <c r="H735" s="29">
        <v>524.91000000000008</v>
      </c>
      <c r="I735" s="260"/>
    </row>
    <row r="736" spans="2:9" x14ac:dyDescent="0.25">
      <c r="B736" s="257"/>
      <c r="C736" s="97">
        <v>730.005</v>
      </c>
      <c r="D736" s="63">
        <v>424.41800000000001</v>
      </c>
      <c r="E736" s="63">
        <v>504.02099999999996</v>
      </c>
      <c r="F736" s="63">
        <v>496.21399999999994</v>
      </c>
      <c r="G736" s="63">
        <v>808.14200000000005</v>
      </c>
      <c r="H736" s="29">
        <v>571.52600000000007</v>
      </c>
      <c r="I736" s="260"/>
    </row>
    <row r="737" spans="2:9" x14ac:dyDescent="0.25">
      <c r="B737" s="257"/>
      <c r="C737" s="97">
        <v>731.00699999999995</v>
      </c>
      <c r="D737" s="63">
        <v>471.79999999999995</v>
      </c>
      <c r="E737" s="63">
        <v>416.44200000000001</v>
      </c>
      <c r="F737" s="63">
        <v>576.60900000000004</v>
      </c>
      <c r="G737" s="63">
        <v>802.36599999999999</v>
      </c>
      <c r="H737" s="29">
        <v>569.55300000000011</v>
      </c>
      <c r="I737" s="260"/>
    </row>
    <row r="738" spans="2:9" x14ac:dyDescent="0.25">
      <c r="B738" s="257"/>
      <c r="C738" s="97">
        <v>732.00400000000002</v>
      </c>
      <c r="D738" s="63">
        <v>454.43399999999997</v>
      </c>
      <c r="E738" s="63">
        <v>497.39500000000004</v>
      </c>
      <c r="F738" s="63">
        <v>546.22400000000005</v>
      </c>
      <c r="G738" s="63">
        <v>761.22900000000004</v>
      </c>
      <c r="H738" s="29">
        <v>519.73500000000001</v>
      </c>
      <c r="I738" s="260"/>
    </row>
    <row r="739" spans="2:9" x14ac:dyDescent="0.25">
      <c r="B739" s="257"/>
      <c r="C739" s="97">
        <v>733.00599999999997</v>
      </c>
      <c r="D739" s="63">
        <v>353.61000000000007</v>
      </c>
      <c r="E739" s="63">
        <v>559.14699999999993</v>
      </c>
      <c r="F739" s="63">
        <v>559.77099999999996</v>
      </c>
      <c r="G739" s="63">
        <v>770.78600000000006</v>
      </c>
      <c r="H739" s="29">
        <v>519.32300000000009</v>
      </c>
      <c r="I739" s="260"/>
    </row>
    <row r="740" spans="2:9" x14ac:dyDescent="0.25">
      <c r="B740" s="257"/>
      <c r="C740" s="97">
        <v>734.00300000000004</v>
      </c>
      <c r="D740" s="63">
        <v>434.42899999999997</v>
      </c>
      <c r="E740" s="63">
        <v>469.02599999999995</v>
      </c>
      <c r="F740" s="63">
        <v>546.44799999999998</v>
      </c>
      <c r="G740" s="63">
        <v>740.49299999999994</v>
      </c>
      <c r="H740" s="29">
        <v>566.05200000000002</v>
      </c>
      <c r="I740" s="260"/>
    </row>
    <row r="741" spans="2:9" x14ac:dyDescent="0.25">
      <c r="B741" s="257"/>
      <c r="C741" s="97">
        <v>735.005</v>
      </c>
      <c r="D741" s="63">
        <v>435.54600000000005</v>
      </c>
      <c r="E741" s="63">
        <v>523.87199999999996</v>
      </c>
      <c r="F741" s="63">
        <v>536.90700000000004</v>
      </c>
      <c r="G741" s="63">
        <v>819.99300000000005</v>
      </c>
      <c r="H741" s="29">
        <v>563.27800000000002</v>
      </c>
      <c r="I741" s="260"/>
    </row>
    <row r="742" spans="2:9" x14ac:dyDescent="0.25">
      <c r="B742" s="257"/>
      <c r="C742" s="97">
        <v>736.005</v>
      </c>
      <c r="D742" s="63">
        <v>415.91800000000006</v>
      </c>
      <c r="E742" s="63">
        <v>503.10299999999995</v>
      </c>
      <c r="F742" s="63">
        <v>513.05799999999999</v>
      </c>
      <c r="G742" s="63">
        <v>850.06500000000005</v>
      </c>
      <c r="H742" s="29">
        <v>531.40700000000004</v>
      </c>
      <c r="I742" s="260"/>
    </row>
    <row r="743" spans="2:9" x14ac:dyDescent="0.25">
      <c r="B743" s="257"/>
      <c r="C743" s="97">
        <v>737.00599999999997</v>
      </c>
      <c r="D743" s="63">
        <v>381.91700000000003</v>
      </c>
      <c r="E743" s="63">
        <v>507.91899999999998</v>
      </c>
      <c r="F743" s="63">
        <v>544.18799999999999</v>
      </c>
      <c r="G743" s="63">
        <v>848.404</v>
      </c>
      <c r="H743" s="29">
        <v>580.78899999999999</v>
      </c>
      <c r="I743" s="260"/>
    </row>
    <row r="744" spans="2:9" x14ac:dyDescent="0.25">
      <c r="B744" s="257"/>
      <c r="C744" s="97">
        <v>738.00400000000002</v>
      </c>
      <c r="D744" s="63">
        <v>399.29299999999995</v>
      </c>
      <c r="E744" s="63">
        <v>479.29000000000008</v>
      </c>
      <c r="F744" s="63">
        <v>468.995</v>
      </c>
      <c r="G744" s="63">
        <v>819.82500000000005</v>
      </c>
      <c r="H744" s="29">
        <v>593.66399999999999</v>
      </c>
      <c r="I744" s="260"/>
    </row>
    <row r="745" spans="2:9" x14ac:dyDescent="0.25">
      <c r="B745" s="257"/>
      <c r="C745" s="97">
        <v>739.005</v>
      </c>
      <c r="D745" s="63">
        <v>361.78700000000003</v>
      </c>
      <c r="E745" s="63">
        <v>491.33699999999999</v>
      </c>
      <c r="F745" s="63">
        <v>556.32299999999998</v>
      </c>
      <c r="G745" s="63">
        <v>778.12</v>
      </c>
      <c r="H745" s="29">
        <v>521.33100000000002</v>
      </c>
      <c r="I745" s="260"/>
    </row>
    <row r="746" spans="2:9" x14ac:dyDescent="0.25">
      <c r="B746" s="257"/>
      <c r="C746" s="97">
        <v>740.005</v>
      </c>
      <c r="D746" s="63">
        <v>395.84299999999996</v>
      </c>
      <c r="E746" s="63">
        <v>545.12699999999995</v>
      </c>
      <c r="F746" s="63">
        <v>569.44299999999998</v>
      </c>
      <c r="G746" s="63">
        <v>791.13300000000004</v>
      </c>
      <c r="H746" s="29">
        <v>530.38900000000012</v>
      </c>
      <c r="I746" s="260"/>
    </row>
    <row r="747" spans="2:9" x14ac:dyDescent="0.25">
      <c r="B747" s="257"/>
      <c r="C747" s="97">
        <v>741.00699999999995</v>
      </c>
      <c r="D747" s="63">
        <v>393.947</v>
      </c>
      <c r="E747" s="63">
        <v>477.94200000000001</v>
      </c>
      <c r="F747" s="63">
        <v>541.62</v>
      </c>
      <c r="G747" s="63">
        <v>863.87200000000007</v>
      </c>
      <c r="H747" s="29">
        <v>588.68000000000006</v>
      </c>
      <c r="I747" s="260"/>
    </row>
    <row r="748" spans="2:9" x14ac:dyDescent="0.25">
      <c r="B748" s="257"/>
      <c r="C748" s="97">
        <v>742.00400000000002</v>
      </c>
      <c r="D748" s="63">
        <v>406.56899999999996</v>
      </c>
      <c r="E748" s="63">
        <v>498.72</v>
      </c>
      <c r="F748" s="63">
        <v>520.89100000000008</v>
      </c>
      <c r="G748" s="63">
        <v>791.02200000000005</v>
      </c>
      <c r="H748" s="29">
        <v>582.04599999999994</v>
      </c>
      <c r="I748" s="260"/>
    </row>
    <row r="749" spans="2:9" x14ac:dyDescent="0.25">
      <c r="B749" s="257"/>
      <c r="C749" s="97">
        <v>743.00599999999997</v>
      </c>
      <c r="D749" s="63">
        <v>474.536</v>
      </c>
      <c r="E749" s="63">
        <v>551.01499999999999</v>
      </c>
      <c r="F749" s="63">
        <v>538.72400000000005</v>
      </c>
      <c r="G749" s="63">
        <v>775.08100000000002</v>
      </c>
      <c r="H749" s="29">
        <v>563.23299999999995</v>
      </c>
      <c r="I749" s="260"/>
    </row>
    <row r="750" spans="2:9" x14ac:dyDescent="0.25">
      <c r="B750" s="257"/>
      <c r="C750" s="97">
        <v>744.00300000000004</v>
      </c>
      <c r="D750" s="63">
        <v>497.08800000000008</v>
      </c>
      <c r="E750" s="63">
        <v>501.54400000000004</v>
      </c>
      <c r="F750" s="63">
        <v>552.42200000000003</v>
      </c>
      <c r="G750" s="63">
        <v>747.63200000000006</v>
      </c>
      <c r="H750" s="29">
        <v>521.63300000000004</v>
      </c>
      <c r="I750" s="260"/>
    </row>
    <row r="751" spans="2:9" x14ac:dyDescent="0.25">
      <c r="B751" s="257"/>
      <c r="C751" s="97">
        <v>745.005</v>
      </c>
      <c r="D751" s="63">
        <v>395.46699999999998</v>
      </c>
      <c r="E751" s="63">
        <v>399.38100000000003</v>
      </c>
      <c r="F751" s="63">
        <v>576.14099999999996</v>
      </c>
      <c r="G751" s="63">
        <v>765.12100000000009</v>
      </c>
      <c r="H751" s="29">
        <v>580.51599999999996</v>
      </c>
      <c r="I751" s="260"/>
    </row>
    <row r="752" spans="2:9" x14ac:dyDescent="0.25">
      <c r="B752" s="257"/>
      <c r="C752" s="97">
        <v>746.005</v>
      </c>
      <c r="D752" s="63">
        <v>412.06899999999996</v>
      </c>
      <c r="E752" s="63">
        <v>432.89699999999999</v>
      </c>
      <c r="F752" s="63">
        <v>539.64599999999996</v>
      </c>
      <c r="G752" s="63">
        <v>842.84199999999998</v>
      </c>
      <c r="H752" s="29">
        <v>515.65</v>
      </c>
      <c r="I752" s="260"/>
    </row>
    <row r="753" spans="2:9" x14ac:dyDescent="0.25">
      <c r="B753" s="257"/>
      <c r="C753" s="97">
        <v>747.00599999999997</v>
      </c>
      <c r="D753" s="63">
        <v>462.33599999999996</v>
      </c>
      <c r="E753" s="63">
        <v>493.65899999999999</v>
      </c>
      <c r="F753" s="63">
        <v>574.68200000000002</v>
      </c>
      <c r="G753" s="63">
        <v>774.18599999999992</v>
      </c>
      <c r="H753" s="29">
        <v>573.95500000000004</v>
      </c>
      <c r="I753" s="260"/>
    </row>
    <row r="754" spans="2:9" x14ac:dyDescent="0.25">
      <c r="B754" s="257"/>
      <c r="C754" s="97">
        <v>748.00400000000002</v>
      </c>
      <c r="D754" s="63">
        <v>460.82100000000003</v>
      </c>
      <c r="E754" s="63">
        <v>548.82799999999997</v>
      </c>
      <c r="F754" s="63">
        <v>541.66199999999992</v>
      </c>
      <c r="G754" s="63">
        <v>881.11099999999999</v>
      </c>
      <c r="H754" s="29">
        <v>549.46100000000001</v>
      </c>
      <c r="I754" s="260"/>
    </row>
    <row r="755" spans="2:9" x14ac:dyDescent="0.25">
      <c r="B755" s="257"/>
      <c r="C755" s="97">
        <v>749.00599999999997</v>
      </c>
      <c r="D755" s="63">
        <v>482.84</v>
      </c>
      <c r="E755" s="63">
        <v>507.19500000000005</v>
      </c>
      <c r="F755" s="63">
        <v>605.70799999999997</v>
      </c>
      <c r="G755" s="63">
        <v>832.76700000000005</v>
      </c>
      <c r="H755" s="29">
        <v>557.1110000000001</v>
      </c>
      <c r="I755" s="260"/>
    </row>
    <row r="756" spans="2:9" x14ac:dyDescent="0.25">
      <c r="B756" s="257"/>
      <c r="C756" s="97">
        <v>750.00400000000002</v>
      </c>
      <c r="D756" s="63">
        <v>383.99100000000004</v>
      </c>
      <c r="E756" s="63">
        <v>489.76400000000001</v>
      </c>
      <c r="F756" s="63">
        <v>502.03100000000001</v>
      </c>
      <c r="G756" s="63">
        <v>836.60199999999998</v>
      </c>
      <c r="H756" s="29">
        <v>554.06000000000006</v>
      </c>
      <c r="I756" s="260"/>
    </row>
    <row r="757" spans="2:9" x14ac:dyDescent="0.25">
      <c r="B757" s="257"/>
      <c r="C757" s="97">
        <v>751.005</v>
      </c>
      <c r="D757" s="63">
        <v>461.10499999999996</v>
      </c>
      <c r="E757" s="63">
        <v>531.57799999999997</v>
      </c>
      <c r="F757" s="63">
        <v>523.71400000000006</v>
      </c>
      <c r="G757" s="63">
        <v>827.18200000000002</v>
      </c>
      <c r="H757" s="29">
        <v>577.99699999999996</v>
      </c>
      <c r="I757" s="260"/>
    </row>
    <row r="758" spans="2:9" x14ac:dyDescent="0.25">
      <c r="B758" s="257"/>
      <c r="C758" s="97">
        <v>752.005</v>
      </c>
      <c r="D758" s="63">
        <v>409.62499999999994</v>
      </c>
      <c r="E758" s="63">
        <v>419.85100000000006</v>
      </c>
      <c r="F758" s="63">
        <v>609.63600000000008</v>
      </c>
      <c r="G758" s="63">
        <v>769.85500000000002</v>
      </c>
      <c r="H758" s="29">
        <v>516.10799999999995</v>
      </c>
      <c r="I758" s="260"/>
    </row>
    <row r="759" spans="2:9" x14ac:dyDescent="0.25">
      <c r="B759" s="257"/>
      <c r="C759" s="97">
        <v>753.00699999999995</v>
      </c>
      <c r="D759" s="63">
        <v>404.66800000000001</v>
      </c>
      <c r="E759" s="63">
        <v>486.63600000000008</v>
      </c>
      <c r="F759" s="63">
        <v>572.66599999999994</v>
      </c>
      <c r="G759" s="63">
        <v>811.346</v>
      </c>
      <c r="H759" s="29">
        <v>560.82000000000005</v>
      </c>
      <c r="I759" s="260"/>
    </row>
    <row r="760" spans="2:9" x14ac:dyDescent="0.25">
      <c r="B760" s="257"/>
      <c r="C760" s="97">
        <v>754.00400000000002</v>
      </c>
      <c r="D760" s="63">
        <v>411.95900000000006</v>
      </c>
      <c r="E760" s="63">
        <v>444.03599999999994</v>
      </c>
      <c r="F760" s="63">
        <v>487.36399999999998</v>
      </c>
      <c r="G760" s="63">
        <v>865.55899999999997</v>
      </c>
      <c r="H760" s="29">
        <v>543.82899999999995</v>
      </c>
      <c r="I760" s="260"/>
    </row>
    <row r="761" spans="2:9" x14ac:dyDescent="0.25">
      <c r="B761" s="257"/>
      <c r="C761" s="97">
        <v>755.00599999999997</v>
      </c>
      <c r="D761" s="63">
        <v>384.06500000000005</v>
      </c>
      <c r="E761" s="63">
        <v>499.75099999999998</v>
      </c>
      <c r="F761" s="63">
        <v>556.97900000000004</v>
      </c>
      <c r="G761" s="63">
        <v>803.16100000000006</v>
      </c>
      <c r="H761" s="29">
        <v>529.6880000000001</v>
      </c>
      <c r="I761" s="260"/>
    </row>
    <row r="762" spans="2:9" x14ac:dyDescent="0.25">
      <c r="B762" s="257"/>
      <c r="C762" s="97">
        <v>756.00300000000004</v>
      </c>
      <c r="D762" s="63">
        <v>373.851</v>
      </c>
      <c r="E762" s="63">
        <v>477.47800000000007</v>
      </c>
      <c r="F762" s="63">
        <v>559.28099999999995</v>
      </c>
      <c r="G762" s="63">
        <v>801.72</v>
      </c>
      <c r="H762" s="29">
        <v>550.76800000000003</v>
      </c>
      <c r="I762" s="260"/>
    </row>
    <row r="763" spans="2:9" x14ac:dyDescent="0.25">
      <c r="B763" s="257"/>
      <c r="C763" s="97">
        <v>757.005</v>
      </c>
      <c r="D763" s="63">
        <v>385.03999999999996</v>
      </c>
      <c r="E763" s="63">
        <v>489.15600000000001</v>
      </c>
      <c r="F763" s="63">
        <v>637.34899999999993</v>
      </c>
      <c r="G763" s="63">
        <v>753.22699999999998</v>
      </c>
      <c r="H763" s="29">
        <v>567.00400000000002</v>
      </c>
      <c r="I763" s="260"/>
    </row>
    <row r="764" spans="2:9" x14ac:dyDescent="0.25">
      <c r="B764" s="257"/>
      <c r="C764" s="97">
        <v>758.005</v>
      </c>
      <c r="D764" s="63">
        <v>435.54399999999998</v>
      </c>
      <c r="E764" s="63">
        <v>507.80399999999997</v>
      </c>
      <c r="F764" s="63">
        <v>632.79600000000005</v>
      </c>
      <c r="G764" s="63">
        <v>853.09400000000005</v>
      </c>
      <c r="H764" s="29">
        <v>546.95300000000009</v>
      </c>
      <c r="I764" s="260"/>
    </row>
    <row r="765" spans="2:9" x14ac:dyDescent="0.25">
      <c r="B765" s="257"/>
      <c r="C765" s="97">
        <v>759.00599999999997</v>
      </c>
      <c r="D765" s="63">
        <v>354.74200000000002</v>
      </c>
      <c r="E765" s="63">
        <v>453.01700000000005</v>
      </c>
      <c r="F765" s="63">
        <v>619.57799999999997</v>
      </c>
      <c r="G765" s="63">
        <v>785.87999999999988</v>
      </c>
      <c r="H765" s="29">
        <v>597.00600000000009</v>
      </c>
      <c r="I765" s="260"/>
    </row>
    <row r="766" spans="2:9" x14ac:dyDescent="0.25">
      <c r="B766" s="257"/>
      <c r="C766" s="97">
        <v>760.00400000000002</v>
      </c>
      <c r="D766" s="63">
        <v>422.90600000000001</v>
      </c>
      <c r="E766" s="63">
        <v>448.43299999999999</v>
      </c>
      <c r="F766" s="63">
        <v>543.70299999999997</v>
      </c>
      <c r="G766" s="63">
        <v>739.9670000000001</v>
      </c>
      <c r="H766" s="29">
        <v>568.50599999999997</v>
      </c>
      <c r="I766" s="260"/>
    </row>
    <row r="767" spans="2:9" x14ac:dyDescent="0.25">
      <c r="B767" s="257"/>
      <c r="C767" s="97">
        <v>761.005</v>
      </c>
      <c r="D767" s="63">
        <v>421.79399999999998</v>
      </c>
      <c r="E767" s="63">
        <v>473.399</v>
      </c>
      <c r="F767" s="63">
        <v>611.7650000000001</v>
      </c>
      <c r="G767" s="63">
        <v>868.03800000000001</v>
      </c>
      <c r="H767" s="29">
        <v>546.13800000000003</v>
      </c>
      <c r="I767" s="260"/>
    </row>
    <row r="768" spans="2:9" x14ac:dyDescent="0.25">
      <c r="B768" s="257"/>
      <c r="C768" s="97">
        <v>762.005</v>
      </c>
      <c r="D768" s="63">
        <v>413.79700000000003</v>
      </c>
      <c r="E768" s="63">
        <v>458.51</v>
      </c>
      <c r="F768" s="63">
        <v>622.94299999999998</v>
      </c>
      <c r="G768" s="63">
        <v>835.01700000000005</v>
      </c>
      <c r="H768" s="29">
        <v>507.91699999999997</v>
      </c>
      <c r="I768" s="260"/>
    </row>
    <row r="769" spans="2:9" x14ac:dyDescent="0.25">
      <c r="B769" s="257"/>
      <c r="C769" s="97">
        <v>763.00699999999995</v>
      </c>
      <c r="D769" s="63">
        <v>400.11099999999999</v>
      </c>
      <c r="E769" s="63">
        <v>452.19000000000005</v>
      </c>
      <c r="F769" s="63">
        <v>593.31200000000001</v>
      </c>
      <c r="G769" s="63">
        <v>767.58899999999994</v>
      </c>
      <c r="H769" s="29">
        <v>512.78700000000003</v>
      </c>
      <c r="I769" s="260"/>
    </row>
    <row r="770" spans="2:9" x14ac:dyDescent="0.25">
      <c r="B770" s="257"/>
      <c r="C770" s="97">
        <v>764.00400000000002</v>
      </c>
      <c r="D770" s="63">
        <v>431.68899999999996</v>
      </c>
      <c r="E770" s="63">
        <v>497.18200000000002</v>
      </c>
      <c r="F770" s="63">
        <v>641.55700000000002</v>
      </c>
      <c r="G770" s="63">
        <v>814.57399999999996</v>
      </c>
      <c r="H770" s="29">
        <v>567.55500000000006</v>
      </c>
      <c r="I770" s="260"/>
    </row>
    <row r="771" spans="2:9" x14ac:dyDescent="0.25">
      <c r="B771" s="257"/>
      <c r="C771" s="97">
        <v>765.00599999999997</v>
      </c>
      <c r="D771" s="63">
        <v>356.38299999999998</v>
      </c>
      <c r="E771" s="63">
        <v>394.84500000000003</v>
      </c>
      <c r="F771" s="63">
        <v>617.13</v>
      </c>
      <c r="G771" s="63">
        <v>784.15899999999999</v>
      </c>
      <c r="H771" s="29">
        <v>565.44499999999994</v>
      </c>
      <c r="I771" s="260"/>
    </row>
    <row r="772" spans="2:9" x14ac:dyDescent="0.25">
      <c r="B772" s="257"/>
      <c r="C772" s="97">
        <v>766.00300000000004</v>
      </c>
      <c r="D772" s="63">
        <v>388.07400000000001</v>
      </c>
      <c r="E772" s="63">
        <v>420.476</v>
      </c>
      <c r="F772" s="63">
        <v>636.11500000000001</v>
      </c>
      <c r="G772" s="63">
        <v>854.60599999999999</v>
      </c>
      <c r="H772" s="29">
        <v>571.78499999999997</v>
      </c>
      <c r="I772" s="260"/>
    </row>
    <row r="773" spans="2:9" x14ac:dyDescent="0.25">
      <c r="B773" s="257"/>
      <c r="C773" s="97">
        <v>767.005</v>
      </c>
      <c r="D773" s="63">
        <v>393.45300000000003</v>
      </c>
      <c r="E773" s="63">
        <v>457.95100000000002</v>
      </c>
      <c r="F773" s="63">
        <v>617.04700000000003</v>
      </c>
      <c r="G773" s="63">
        <v>804.58200000000011</v>
      </c>
      <c r="H773" s="29">
        <v>567.45600000000013</v>
      </c>
      <c r="I773" s="260"/>
    </row>
    <row r="774" spans="2:9" x14ac:dyDescent="0.25">
      <c r="B774" s="257"/>
      <c r="C774" s="97">
        <v>768.005</v>
      </c>
      <c r="D774" s="63">
        <v>409.80700000000002</v>
      </c>
      <c r="E774" s="63">
        <v>428.89199999999994</v>
      </c>
      <c r="F774" s="63">
        <v>629.625</v>
      </c>
      <c r="G774" s="63">
        <v>822.85599999999999</v>
      </c>
      <c r="H774" s="29">
        <v>493.96699999999998</v>
      </c>
      <c r="I774" s="260"/>
    </row>
    <row r="775" spans="2:9" x14ac:dyDescent="0.25">
      <c r="B775" s="257"/>
      <c r="C775" s="97">
        <v>769.00599999999997</v>
      </c>
      <c r="D775" s="63">
        <v>392.36800000000005</v>
      </c>
      <c r="E775" s="63">
        <v>495.81100000000004</v>
      </c>
      <c r="F775" s="63">
        <v>617.18200000000002</v>
      </c>
      <c r="G775" s="63">
        <v>839.49</v>
      </c>
      <c r="H775" s="29">
        <v>535.053</v>
      </c>
      <c r="I775" s="260"/>
    </row>
    <row r="776" spans="2:9" x14ac:dyDescent="0.25">
      <c r="B776" s="257"/>
      <c r="C776" s="97">
        <v>770.00400000000002</v>
      </c>
      <c r="D776" s="63">
        <v>398.44200000000001</v>
      </c>
      <c r="E776" s="63">
        <v>482.71199999999999</v>
      </c>
      <c r="F776" s="63">
        <v>673.51</v>
      </c>
      <c r="G776" s="63">
        <v>785.86200000000008</v>
      </c>
      <c r="H776" s="29">
        <v>526.27700000000004</v>
      </c>
      <c r="I776" s="260"/>
    </row>
    <row r="777" spans="2:9" x14ac:dyDescent="0.25">
      <c r="B777" s="257"/>
      <c r="C777" s="97">
        <v>771.005</v>
      </c>
      <c r="D777" s="63">
        <v>438.14299999999997</v>
      </c>
      <c r="E777" s="63">
        <v>409.83500000000004</v>
      </c>
      <c r="F777" s="63">
        <v>586.27599999999995</v>
      </c>
      <c r="G777" s="63">
        <v>803.29299999999989</v>
      </c>
      <c r="H777" s="29">
        <v>562.5150000000001</v>
      </c>
      <c r="I777" s="260"/>
    </row>
    <row r="778" spans="2:9" x14ac:dyDescent="0.25">
      <c r="B778" s="257"/>
      <c r="C778" s="97">
        <v>772.005</v>
      </c>
      <c r="D778" s="63">
        <v>366.26599999999996</v>
      </c>
      <c r="E778" s="63">
        <v>442.83199999999999</v>
      </c>
      <c r="F778" s="63">
        <v>595.07799999999997</v>
      </c>
      <c r="G778" s="63">
        <v>861.63300000000004</v>
      </c>
      <c r="H778" s="29">
        <v>556.47699999999998</v>
      </c>
      <c r="I778" s="260"/>
    </row>
    <row r="779" spans="2:9" x14ac:dyDescent="0.25">
      <c r="B779" s="257"/>
      <c r="C779" s="97">
        <v>773.00599999999997</v>
      </c>
      <c r="D779" s="63">
        <v>394.37099999999998</v>
      </c>
      <c r="E779" s="63">
        <v>438.42000000000007</v>
      </c>
      <c r="F779" s="63">
        <v>645.4369999999999</v>
      </c>
      <c r="G779" s="63">
        <v>901.36400000000003</v>
      </c>
      <c r="H779" s="29">
        <v>515.9559999999999</v>
      </c>
      <c r="I779" s="260"/>
    </row>
    <row r="780" spans="2:9" x14ac:dyDescent="0.25">
      <c r="B780" s="257"/>
      <c r="C780" s="97">
        <v>774.00400000000002</v>
      </c>
      <c r="D780" s="63">
        <v>370.58699999999999</v>
      </c>
      <c r="E780" s="63">
        <v>413.89000000000004</v>
      </c>
      <c r="F780" s="63">
        <v>651.54700000000003</v>
      </c>
      <c r="G780" s="63">
        <v>839.16100000000006</v>
      </c>
      <c r="H780" s="29">
        <v>536.48500000000001</v>
      </c>
      <c r="I780" s="260"/>
    </row>
    <row r="781" spans="2:9" x14ac:dyDescent="0.25">
      <c r="B781" s="257"/>
      <c r="C781" s="97">
        <v>775.005</v>
      </c>
      <c r="D781" s="63">
        <v>432.46100000000001</v>
      </c>
      <c r="E781" s="63">
        <v>418.11699999999996</v>
      </c>
      <c r="F781" s="63">
        <v>628.46900000000005</v>
      </c>
      <c r="G781" s="63">
        <v>852.15300000000002</v>
      </c>
      <c r="H781" s="29">
        <v>555.149</v>
      </c>
      <c r="I781" s="260"/>
    </row>
    <row r="782" spans="2:9" x14ac:dyDescent="0.25">
      <c r="B782" s="257"/>
      <c r="C782" s="97">
        <v>776.00300000000004</v>
      </c>
      <c r="D782" s="63">
        <v>404.75399999999996</v>
      </c>
      <c r="E782" s="63">
        <v>364.34199999999998</v>
      </c>
      <c r="F782" s="63">
        <v>645.17700000000002</v>
      </c>
      <c r="G782" s="63">
        <v>756.34100000000012</v>
      </c>
      <c r="H782" s="29">
        <v>484.95400000000006</v>
      </c>
      <c r="I782" s="260"/>
    </row>
    <row r="783" spans="2:9" x14ac:dyDescent="0.25">
      <c r="B783" s="257"/>
      <c r="C783" s="97">
        <v>777.00400000000002</v>
      </c>
      <c r="D783" s="63">
        <v>395.39699999999999</v>
      </c>
      <c r="E783" s="63">
        <v>384.85900000000004</v>
      </c>
      <c r="F783" s="63">
        <v>632.71399999999994</v>
      </c>
      <c r="G783" s="63">
        <v>852.52800000000002</v>
      </c>
      <c r="H783" s="29">
        <v>476.28200000000004</v>
      </c>
      <c r="I783" s="260"/>
    </row>
    <row r="784" spans="2:9" x14ac:dyDescent="0.25">
      <c r="B784" s="257"/>
      <c r="C784" s="97">
        <v>778.005</v>
      </c>
      <c r="D784" s="63">
        <v>409.37100000000004</v>
      </c>
      <c r="E784" s="63">
        <v>350.43599999999998</v>
      </c>
      <c r="F784" s="63">
        <v>632.57299999999998</v>
      </c>
      <c r="G784" s="63">
        <v>810.51700000000005</v>
      </c>
      <c r="H784" s="29">
        <v>479.98800000000006</v>
      </c>
      <c r="I784" s="260"/>
    </row>
    <row r="785" spans="2:9" x14ac:dyDescent="0.25">
      <c r="B785" s="257"/>
      <c r="C785" s="97">
        <v>779.00599999999997</v>
      </c>
      <c r="D785" s="63">
        <v>383.54700000000003</v>
      </c>
      <c r="E785" s="63">
        <v>393.21799999999996</v>
      </c>
      <c r="F785" s="63">
        <v>637.11500000000001</v>
      </c>
      <c r="G785" s="63">
        <v>839.31999999999994</v>
      </c>
      <c r="H785" s="29">
        <v>563.51299999999992</v>
      </c>
      <c r="I785" s="260"/>
    </row>
    <row r="786" spans="2:9" x14ac:dyDescent="0.25">
      <c r="B786" s="257"/>
      <c r="C786" s="97">
        <v>780.00400000000002</v>
      </c>
      <c r="D786" s="63">
        <v>376.34100000000001</v>
      </c>
      <c r="E786" s="63">
        <v>421.69200000000001</v>
      </c>
      <c r="F786" s="63">
        <v>742.71300000000008</v>
      </c>
      <c r="G786" s="63">
        <v>913.19</v>
      </c>
      <c r="H786" s="29">
        <v>522.66499999999996</v>
      </c>
      <c r="I786" s="260"/>
    </row>
    <row r="787" spans="2:9" x14ac:dyDescent="0.25">
      <c r="B787" s="257"/>
      <c r="C787" s="97">
        <v>781.005</v>
      </c>
      <c r="D787" s="63">
        <v>402.52199999999993</v>
      </c>
      <c r="E787" s="63">
        <v>492.1</v>
      </c>
      <c r="F787" s="63">
        <v>658.20299999999997</v>
      </c>
      <c r="G787" s="63">
        <v>804.83400000000006</v>
      </c>
      <c r="H787" s="29">
        <v>509.98</v>
      </c>
      <c r="I787" s="260"/>
    </row>
    <row r="788" spans="2:9" x14ac:dyDescent="0.25">
      <c r="B788" s="257"/>
      <c r="C788" s="97">
        <v>782.005</v>
      </c>
      <c r="D788" s="63">
        <v>370.59199999999998</v>
      </c>
      <c r="E788" s="63">
        <v>324.63800000000003</v>
      </c>
      <c r="F788" s="63">
        <v>685.27099999999996</v>
      </c>
      <c r="G788" s="63">
        <v>814.745</v>
      </c>
      <c r="H788" s="29">
        <v>472.74600000000009</v>
      </c>
      <c r="I788" s="260"/>
    </row>
    <row r="789" spans="2:9" x14ac:dyDescent="0.25">
      <c r="B789" s="257"/>
      <c r="C789" s="97">
        <v>783.00599999999997</v>
      </c>
      <c r="D789" s="63">
        <v>378.404</v>
      </c>
      <c r="E789" s="63">
        <v>406.221</v>
      </c>
      <c r="F789" s="63">
        <v>683.03699999999992</v>
      </c>
      <c r="G789" s="63">
        <v>830.41499999999996</v>
      </c>
      <c r="H789" s="29">
        <v>498.13300000000004</v>
      </c>
      <c r="I789" s="260"/>
    </row>
    <row r="790" spans="2:9" x14ac:dyDescent="0.25">
      <c r="B790" s="257"/>
      <c r="C790" s="97">
        <v>784.00400000000002</v>
      </c>
      <c r="D790" s="63">
        <v>409.44600000000003</v>
      </c>
      <c r="E790" s="63">
        <v>294.10900000000004</v>
      </c>
      <c r="F790" s="63">
        <v>701.55799999999999</v>
      </c>
      <c r="G790" s="63">
        <v>820.25800000000004</v>
      </c>
      <c r="H790" s="29">
        <v>465.01900000000001</v>
      </c>
      <c r="I790" s="260"/>
    </row>
    <row r="791" spans="2:9" x14ac:dyDescent="0.25">
      <c r="B791" s="257"/>
      <c r="C791" s="97">
        <v>785.005</v>
      </c>
      <c r="D791" s="63">
        <v>405.83000000000004</v>
      </c>
      <c r="E791" s="63">
        <v>470.15300000000002</v>
      </c>
      <c r="F791" s="63">
        <v>638.36500000000001</v>
      </c>
      <c r="G791" s="63">
        <v>796.7940000000001</v>
      </c>
      <c r="H791" s="29">
        <v>493.56099999999998</v>
      </c>
      <c r="I791" s="260"/>
    </row>
    <row r="792" spans="2:9" x14ac:dyDescent="0.25">
      <c r="B792" s="257"/>
      <c r="C792" s="97">
        <v>786.00300000000004</v>
      </c>
      <c r="D792" s="63">
        <v>374.53100000000001</v>
      </c>
      <c r="E792" s="63">
        <v>404.14499999999998</v>
      </c>
      <c r="F792" s="63">
        <v>718.22400000000005</v>
      </c>
      <c r="G792" s="63">
        <v>822.76900000000001</v>
      </c>
      <c r="H792" s="29">
        <v>494.63400000000001</v>
      </c>
      <c r="I792" s="260"/>
    </row>
    <row r="793" spans="2:9" x14ac:dyDescent="0.25">
      <c r="B793" s="257"/>
      <c r="C793" s="97">
        <v>787.00400000000002</v>
      </c>
      <c r="D793" s="63">
        <v>380.74400000000003</v>
      </c>
      <c r="E793" s="63">
        <v>389.67099999999999</v>
      </c>
      <c r="F793" s="63">
        <v>665.21900000000005</v>
      </c>
      <c r="G793" s="63">
        <v>848.93599999999992</v>
      </c>
      <c r="H793" s="29">
        <v>524.94000000000005</v>
      </c>
      <c r="I793" s="260"/>
    </row>
    <row r="794" spans="2:9" x14ac:dyDescent="0.25">
      <c r="B794" s="257"/>
      <c r="C794" s="97">
        <v>788.005</v>
      </c>
      <c r="D794" s="63">
        <v>426.92199999999997</v>
      </c>
      <c r="E794" s="63">
        <v>370.89099999999996</v>
      </c>
      <c r="F794" s="63">
        <v>652.79200000000003</v>
      </c>
      <c r="G794" s="63">
        <v>802.49800000000005</v>
      </c>
      <c r="H794" s="29">
        <v>489.149</v>
      </c>
      <c r="I794" s="260"/>
    </row>
    <row r="795" spans="2:9" x14ac:dyDescent="0.25">
      <c r="B795" s="257"/>
      <c r="C795" s="97">
        <v>789.00599999999997</v>
      </c>
      <c r="D795" s="63">
        <v>349.56299999999999</v>
      </c>
      <c r="E795" s="63">
        <v>330.48699999999997</v>
      </c>
      <c r="F795" s="63">
        <v>610.03599999999994</v>
      </c>
      <c r="G795" s="63">
        <v>805.66700000000003</v>
      </c>
      <c r="H795" s="29">
        <v>496.47400000000005</v>
      </c>
      <c r="I795" s="260"/>
    </row>
    <row r="796" spans="2:9" x14ac:dyDescent="0.25">
      <c r="B796" s="257"/>
      <c r="C796" s="97">
        <v>790.00400000000002</v>
      </c>
      <c r="D796" s="63">
        <v>370.02700000000004</v>
      </c>
      <c r="E796" s="63">
        <v>344.87099999999998</v>
      </c>
      <c r="F796" s="63">
        <v>611.89599999999996</v>
      </c>
      <c r="G796" s="63">
        <v>808.255</v>
      </c>
      <c r="H796" s="29">
        <v>493.47799999999995</v>
      </c>
      <c r="I796" s="260"/>
    </row>
    <row r="797" spans="2:9" x14ac:dyDescent="0.25">
      <c r="B797" s="257"/>
      <c r="C797" s="97">
        <v>791.005</v>
      </c>
      <c r="D797" s="63">
        <v>431.34799999999996</v>
      </c>
      <c r="E797" s="63">
        <v>420.48300000000006</v>
      </c>
      <c r="F797" s="63">
        <v>717.14</v>
      </c>
      <c r="G797" s="63">
        <v>829.70900000000006</v>
      </c>
      <c r="H797" s="29">
        <v>485.36199999999997</v>
      </c>
      <c r="I797" s="260"/>
    </row>
    <row r="798" spans="2:9" x14ac:dyDescent="0.25">
      <c r="B798" s="257"/>
      <c r="C798" s="97">
        <v>792.005</v>
      </c>
      <c r="D798" s="63">
        <v>407.63100000000009</v>
      </c>
      <c r="E798" s="63">
        <v>376.51300000000003</v>
      </c>
      <c r="F798" s="63">
        <v>647.33900000000006</v>
      </c>
      <c r="G798" s="63">
        <v>801.96100000000001</v>
      </c>
      <c r="H798" s="29">
        <v>537.62899999999991</v>
      </c>
      <c r="I798" s="260"/>
    </row>
    <row r="799" spans="2:9" x14ac:dyDescent="0.25">
      <c r="B799" s="257"/>
      <c r="C799" s="97">
        <v>793.00599999999997</v>
      </c>
      <c r="D799" s="63">
        <v>377.221</v>
      </c>
      <c r="E799" s="63">
        <v>404.99600000000004</v>
      </c>
      <c r="F799" s="63">
        <v>636.48400000000004</v>
      </c>
      <c r="G799" s="63">
        <v>836.54199999999992</v>
      </c>
      <c r="H799" s="29">
        <v>559.45999999999992</v>
      </c>
      <c r="I799" s="260"/>
    </row>
    <row r="800" spans="2:9" x14ac:dyDescent="0.25">
      <c r="B800" s="257"/>
      <c r="C800" s="97">
        <v>794.00400000000002</v>
      </c>
      <c r="D800" s="63">
        <v>415.81499999999994</v>
      </c>
      <c r="E800" s="63">
        <v>349.89</v>
      </c>
      <c r="F800" s="63">
        <v>683.92200000000003</v>
      </c>
      <c r="G800" s="63">
        <v>846.22600000000011</v>
      </c>
      <c r="H800" s="29">
        <v>564.30200000000002</v>
      </c>
      <c r="I800" s="260"/>
    </row>
    <row r="801" spans="2:9" x14ac:dyDescent="0.25">
      <c r="B801" s="257"/>
      <c r="C801" s="97">
        <v>795.005</v>
      </c>
      <c r="D801" s="63">
        <v>409.90599999999995</v>
      </c>
      <c r="E801" s="63">
        <v>403.16400000000004</v>
      </c>
      <c r="F801" s="63">
        <v>685.90100000000007</v>
      </c>
      <c r="G801" s="63">
        <v>866.47400000000005</v>
      </c>
      <c r="H801" s="29">
        <v>486.46000000000004</v>
      </c>
      <c r="I801" s="260"/>
    </row>
    <row r="802" spans="2:9" x14ac:dyDescent="0.25">
      <c r="B802" s="257"/>
      <c r="C802" s="97">
        <v>796.00300000000004</v>
      </c>
      <c r="D802" s="63">
        <v>438.57000000000005</v>
      </c>
      <c r="E802" s="63">
        <v>425.88800000000003</v>
      </c>
      <c r="F802" s="63">
        <v>668.44299999999998</v>
      </c>
      <c r="G802" s="63">
        <v>872.03300000000002</v>
      </c>
      <c r="H802" s="29">
        <v>503.96800000000002</v>
      </c>
      <c r="I802" s="260"/>
    </row>
    <row r="803" spans="2:9" x14ac:dyDescent="0.25">
      <c r="B803" s="257"/>
      <c r="C803" s="97">
        <v>797.005</v>
      </c>
      <c r="D803" s="63">
        <v>383.73099999999999</v>
      </c>
      <c r="E803" s="63">
        <v>439.75300000000004</v>
      </c>
      <c r="F803" s="63">
        <v>647.65699999999993</v>
      </c>
      <c r="G803" s="63">
        <v>854.38499999999999</v>
      </c>
      <c r="H803" s="29">
        <v>484.154</v>
      </c>
      <c r="I803" s="260"/>
    </row>
    <row r="804" spans="2:9" x14ac:dyDescent="0.25">
      <c r="B804" s="257"/>
      <c r="C804" s="97">
        <v>798.00300000000004</v>
      </c>
      <c r="D804" s="63">
        <v>376.322</v>
      </c>
      <c r="E804" s="63">
        <v>378.51</v>
      </c>
      <c r="F804" s="63">
        <v>693.32799999999997</v>
      </c>
      <c r="G804" s="63">
        <v>781.97799999999995</v>
      </c>
      <c r="H804" s="29">
        <v>543.149</v>
      </c>
      <c r="I804" s="260"/>
    </row>
    <row r="805" spans="2:9" x14ac:dyDescent="0.25">
      <c r="B805" s="257"/>
      <c r="C805" s="97">
        <v>799.00400000000002</v>
      </c>
      <c r="D805" s="63">
        <v>302.25400000000002</v>
      </c>
      <c r="E805" s="63">
        <v>442.25799999999998</v>
      </c>
      <c r="F805" s="63">
        <v>631.20799999999997</v>
      </c>
      <c r="G805" s="63">
        <v>802.803</v>
      </c>
      <c r="H805" s="29">
        <v>493.86400000000003</v>
      </c>
      <c r="I805" s="260"/>
    </row>
    <row r="806" spans="2:9" x14ac:dyDescent="0.25">
      <c r="B806" s="257"/>
      <c r="C806" s="97">
        <v>800.005</v>
      </c>
      <c r="D806" s="63">
        <v>383.21699999999998</v>
      </c>
      <c r="E806" s="63">
        <v>389.81500000000005</v>
      </c>
      <c r="F806" s="63">
        <v>671.27099999999996</v>
      </c>
      <c r="G806" s="63">
        <v>820.94299999999998</v>
      </c>
      <c r="H806" s="29">
        <v>542.00900000000001</v>
      </c>
      <c r="I806" s="260"/>
    </row>
    <row r="807" spans="2:9" x14ac:dyDescent="0.25">
      <c r="B807" s="257"/>
      <c r="C807" s="97">
        <v>801.00599999999997</v>
      </c>
      <c r="D807" s="63">
        <v>381.72499999999997</v>
      </c>
      <c r="E807" s="63">
        <v>284.08600000000001</v>
      </c>
      <c r="F807" s="63">
        <v>671.13499999999999</v>
      </c>
      <c r="G807" s="63">
        <v>846.67399999999998</v>
      </c>
      <c r="H807" s="29">
        <v>463.60699999999997</v>
      </c>
      <c r="I807" s="260"/>
    </row>
    <row r="808" spans="2:9" x14ac:dyDescent="0.25">
      <c r="B808" s="257"/>
      <c r="C808" s="97">
        <v>802.00400000000002</v>
      </c>
      <c r="D808" s="63">
        <v>399.10299999999995</v>
      </c>
      <c r="E808" s="63">
        <v>357.79499999999996</v>
      </c>
      <c r="F808" s="63">
        <v>703.07300000000009</v>
      </c>
      <c r="G808" s="63">
        <v>841.20899999999995</v>
      </c>
      <c r="H808" s="29">
        <v>539.26400000000001</v>
      </c>
      <c r="I808" s="260"/>
    </row>
    <row r="809" spans="2:9" x14ac:dyDescent="0.25">
      <c r="B809" s="257"/>
      <c r="C809" s="97">
        <v>803.005</v>
      </c>
      <c r="D809" s="63">
        <v>373.40800000000002</v>
      </c>
      <c r="E809" s="63">
        <v>400.18899999999996</v>
      </c>
      <c r="F809" s="63">
        <v>690.0619999999999</v>
      </c>
      <c r="G809" s="63">
        <v>862.36400000000003</v>
      </c>
      <c r="H809" s="29">
        <v>489.12699999999995</v>
      </c>
      <c r="I809" s="260"/>
    </row>
    <row r="810" spans="2:9" x14ac:dyDescent="0.25">
      <c r="B810" s="257"/>
      <c r="C810" s="97">
        <v>804.005</v>
      </c>
      <c r="D810" s="63">
        <v>379.48799999999994</v>
      </c>
      <c r="E810" s="63">
        <v>409.30600000000004</v>
      </c>
      <c r="F810" s="63">
        <v>616.97900000000004</v>
      </c>
      <c r="G810" s="63">
        <v>882.5</v>
      </c>
      <c r="H810" s="29">
        <v>521.11099999999999</v>
      </c>
      <c r="I810" s="260"/>
    </row>
    <row r="811" spans="2:9" x14ac:dyDescent="0.25">
      <c r="B811" s="257"/>
      <c r="C811" s="97">
        <v>805.00599999999997</v>
      </c>
      <c r="D811" s="63">
        <v>395.07799999999997</v>
      </c>
      <c r="E811" s="63">
        <v>370.67599999999999</v>
      </c>
      <c r="F811" s="63">
        <v>626.67700000000002</v>
      </c>
      <c r="G811" s="63">
        <v>832.72199999999998</v>
      </c>
      <c r="H811" s="29">
        <v>482.65899999999999</v>
      </c>
      <c r="I811" s="260"/>
    </row>
    <row r="812" spans="2:9" x14ac:dyDescent="0.25">
      <c r="B812" s="257"/>
      <c r="C812" s="97">
        <v>806.00400000000002</v>
      </c>
      <c r="D812" s="63">
        <v>398.61</v>
      </c>
      <c r="E812" s="63">
        <v>331.57799999999997</v>
      </c>
      <c r="F812" s="63">
        <v>701.81299999999999</v>
      </c>
      <c r="G812" s="63">
        <v>837.49400000000003</v>
      </c>
      <c r="H812" s="29">
        <v>510.56700000000001</v>
      </c>
      <c r="I812" s="260"/>
    </row>
    <row r="813" spans="2:9" x14ac:dyDescent="0.25">
      <c r="B813" s="257"/>
      <c r="C813" s="97">
        <v>807.005</v>
      </c>
      <c r="D813" s="63">
        <v>341.65599999999995</v>
      </c>
      <c r="E813" s="63">
        <v>361.81299999999999</v>
      </c>
      <c r="F813" s="63">
        <v>689.14099999999996</v>
      </c>
      <c r="G813" s="63">
        <v>899.17100000000005</v>
      </c>
      <c r="H813" s="29">
        <v>470.21299999999997</v>
      </c>
      <c r="I813" s="260"/>
    </row>
    <row r="814" spans="2:9" x14ac:dyDescent="0.25">
      <c r="B814" s="257"/>
      <c r="C814" s="97">
        <v>808.00300000000004</v>
      </c>
      <c r="D814" s="63">
        <v>432.71400000000006</v>
      </c>
      <c r="E814" s="63">
        <v>359.32000000000005</v>
      </c>
      <c r="F814" s="63">
        <v>666.0619999999999</v>
      </c>
      <c r="G814" s="63">
        <v>880.702</v>
      </c>
      <c r="H814" s="29">
        <v>456.36999999999995</v>
      </c>
      <c r="I814" s="260"/>
    </row>
    <row r="815" spans="2:9" x14ac:dyDescent="0.25">
      <c r="B815" s="257"/>
      <c r="C815" s="97">
        <v>809.00400000000002</v>
      </c>
      <c r="D815" s="63">
        <v>406.88099999999997</v>
      </c>
      <c r="E815" s="63">
        <v>424.32799999999997</v>
      </c>
      <c r="F815" s="63">
        <v>765.09899999999993</v>
      </c>
      <c r="G815" s="63">
        <v>739.76299999999992</v>
      </c>
      <c r="H815" s="29">
        <v>522.47800000000007</v>
      </c>
      <c r="I815" s="260"/>
    </row>
    <row r="816" spans="2:9" x14ac:dyDescent="0.25">
      <c r="B816" s="257"/>
      <c r="C816" s="97">
        <v>810.005</v>
      </c>
      <c r="D816" s="63">
        <v>371.572</v>
      </c>
      <c r="E816" s="63">
        <v>324.45800000000003</v>
      </c>
      <c r="F816" s="63">
        <v>602.18299999999999</v>
      </c>
      <c r="G816" s="63">
        <v>838.09399999999994</v>
      </c>
      <c r="H816" s="29">
        <v>460.70800000000003</v>
      </c>
      <c r="I816" s="260"/>
    </row>
    <row r="817" spans="2:9" x14ac:dyDescent="0.25">
      <c r="B817" s="257"/>
      <c r="C817" s="97">
        <v>811.00599999999997</v>
      </c>
      <c r="D817" s="63">
        <v>380.06900000000002</v>
      </c>
      <c r="E817" s="63">
        <v>454.71699999999998</v>
      </c>
      <c r="F817" s="63">
        <v>755.45299999999997</v>
      </c>
      <c r="G817" s="63">
        <v>814.95100000000002</v>
      </c>
      <c r="H817" s="29">
        <v>529.65599999999995</v>
      </c>
      <c r="I817" s="260"/>
    </row>
    <row r="818" spans="2:9" x14ac:dyDescent="0.25">
      <c r="B818" s="257"/>
      <c r="C818" s="97">
        <v>812.00400000000002</v>
      </c>
      <c r="D818" s="63">
        <v>349.54</v>
      </c>
      <c r="E818" s="63">
        <v>364.27799999999996</v>
      </c>
      <c r="F818" s="63">
        <v>717.92200000000003</v>
      </c>
      <c r="G818" s="63">
        <v>880.56400000000008</v>
      </c>
      <c r="H818" s="29">
        <v>525.65899999999999</v>
      </c>
      <c r="I818" s="260"/>
    </row>
    <row r="819" spans="2:9" x14ac:dyDescent="0.25">
      <c r="B819" s="257"/>
      <c r="C819" s="97">
        <v>813.005</v>
      </c>
      <c r="D819" s="63">
        <v>368.99300000000005</v>
      </c>
      <c r="E819" s="63">
        <v>400.60799999999995</v>
      </c>
      <c r="F819" s="63">
        <v>717.69200000000001</v>
      </c>
      <c r="G819" s="63">
        <v>849.07799999999997</v>
      </c>
      <c r="H819" s="29">
        <v>505.14300000000003</v>
      </c>
      <c r="I819" s="260"/>
    </row>
    <row r="820" spans="2:9" x14ac:dyDescent="0.25">
      <c r="B820" s="257"/>
      <c r="C820" s="97">
        <v>814.005</v>
      </c>
      <c r="D820" s="63">
        <v>424.50599999999997</v>
      </c>
      <c r="E820" s="63">
        <v>354.899</v>
      </c>
      <c r="F820" s="63">
        <v>683.91700000000003</v>
      </c>
      <c r="G820" s="63">
        <v>822.28899999999999</v>
      </c>
      <c r="H820" s="29">
        <v>515.87400000000002</v>
      </c>
      <c r="I820" s="260"/>
    </row>
    <row r="821" spans="2:9" x14ac:dyDescent="0.25">
      <c r="B821" s="257"/>
      <c r="C821" s="97">
        <v>815.00599999999997</v>
      </c>
      <c r="D821" s="63">
        <v>437.74399999999991</v>
      </c>
      <c r="E821" s="63">
        <v>322.024</v>
      </c>
      <c r="F821" s="63">
        <v>667.44200000000001</v>
      </c>
      <c r="G821" s="63">
        <v>821.54099999999994</v>
      </c>
      <c r="H821" s="29">
        <v>520.76099999999997</v>
      </c>
      <c r="I821" s="260"/>
    </row>
    <row r="822" spans="2:9" x14ac:dyDescent="0.25">
      <c r="B822" s="257"/>
      <c r="C822" s="97">
        <v>816.00400000000002</v>
      </c>
      <c r="D822" s="63">
        <v>362.73</v>
      </c>
      <c r="E822" s="63">
        <v>459.49600000000004</v>
      </c>
      <c r="F822" s="63">
        <v>674.47899999999993</v>
      </c>
      <c r="G822" s="63">
        <v>798.55900000000008</v>
      </c>
      <c r="H822" s="29">
        <v>502.82199999999995</v>
      </c>
      <c r="I822" s="260"/>
    </row>
    <row r="823" spans="2:9" x14ac:dyDescent="0.25">
      <c r="B823" s="257"/>
      <c r="C823" s="97">
        <v>817.005</v>
      </c>
      <c r="D823" s="63">
        <v>408.85500000000002</v>
      </c>
      <c r="E823" s="63">
        <v>404.10900000000004</v>
      </c>
      <c r="F823" s="63">
        <v>704.36500000000001</v>
      </c>
      <c r="G823" s="63">
        <v>893.52700000000004</v>
      </c>
      <c r="H823" s="29">
        <v>493.27100000000007</v>
      </c>
      <c r="I823" s="260"/>
    </row>
    <row r="824" spans="2:9" x14ac:dyDescent="0.25">
      <c r="B824" s="257"/>
      <c r="C824" s="97">
        <v>818.00300000000004</v>
      </c>
      <c r="D824" s="63">
        <v>354.61900000000003</v>
      </c>
      <c r="E824" s="63">
        <v>364.23200000000003</v>
      </c>
      <c r="F824" s="63">
        <v>753.44799999999998</v>
      </c>
      <c r="G824" s="63">
        <v>818.91000000000008</v>
      </c>
      <c r="H824" s="29">
        <v>538.09300000000007</v>
      </c>
      <c r="I824" s="260"/>
    </row>
    <row r="825" spans="2:9" x14ac:dyDescent="0.25">
      <c r="B825" s="257"/>
      <c r="C825" s="97">
        <v>819.00400000000002</v>
      </c>
      <c r="D825" s="63">
        <v>433.55599999999998</v>
      </c>
      <c r="E825" s="63">
        <v>364.87099999999998</v>
      </c>
      <c r="F825" s="63">
        <v>744.03700000000003</v>
      </c>
      <c r="G825" s="63">
        <v>836.33100000000002</v>
      </c>
      <c r="H825" s="29">
        <v>545.16599999999994</v>
      </c>
      <c r="I825" s="260"/>
    </row>
    <row r="826" spans="2:9" x14ac:dyDescent="0.25">
      <c r="B826" s="257"/>
      <c r="C826" s="97">
        <v>820.00400000000002</v>
      </c>
      <c r="D826" s="63">
        <v>378.88899999999995</v>
      </c>
      <c r="E826" s="63">
        <v>369.70799999999997</v>
      </c>
      <c r="F826" s="63">
        <v>692.3130000000001</v>
      </c>
      <c r="G826" s="63">
        <v>746.14799999999991</v>
      </c>
      <c r="H826" s="29">
        <v>521.90300000000002</v>
      </c>
      <c r="I826" s="260"/>
    </row>
    <row r="827" spans="2:9" x14ac:dyDescent="0.25">
      <c r="B827" s="257"/>
      <c r="C827" s="97">
        <v>821.00599999999997</v>
      </c>
      <c r="D827" s="63">
        <v>404.68100000000004</v>
      </c>
      <c r="E827" s="63">
        <v>406.78999999999996</v>
      </c>
      <c r="F827" s="63">
        <v>711.72900000000004</v>
      </c>
      <c r="G827" s="63">
        <v>860.07799999999997</v>
      </c>
      <c r="H827" s="29">
        <v>507.69200000000001</v>
      </c>
      <c r="I827" s="260"/>
    </row>
    <row r="828" spans="2:9" x14ac:dyDescent="0.25">
      <c r="B828" s="257"/>
      <c r="C828" s="97">
        <v>822.00300000000004</v>
      </c>
      <c r="D828" s="63">
        <v>384.62299999999993</v>
      </c>
      <c r="E828" s="63">
        <v>437.476</v>
      </c>
      <c r="F828" s="63">
        <v>614.45799999999997</v>
      </c>
      <c r="G828" s="63">
        <v>832.971</v>
      </c>
      <c r="H828" s="29">
        <v>500.83699999999999</v>
      </c>
      <c r="I828" s="260"/>
    </row>
    <row r="829" spans="2:9" x14ac:dyDescent="0.25">
      <c r="B829" s="257"/>
      <c r="C829" s="97">
        <v>823.005</v>
      </c>
      <c r="D829" s="63">
        <v>439.79599999999999</v>
      </c>
      <c r="E829" s="63">
        <v>382.60299999999995</v>
      </c>
      <c r="F829" s="63">
        <v>673.84400000000005</v>
      </c>
      <c r="G829" s="63">
        <v>829.77499999999998</v>
      </c>
      <c r="H829" s="29">
        <v>515.42499999999995</v>
      </c>
      <c r="I829" s="260"/>
    </row>
    <row r="830" spans="2:9" x14ac:dyDescent="0.25">
      <c r="B830" s="257"/>
      <c r="C830" s="97">
        <v>824.005</v>
      </c>
      <c r="D830" s="63">
        <v>368.43299999999999</v>
      </c>
      <c r="E830" s="63">
        <v>358.43799999999999</v>
      </c>
      <c r="F830" s="63">
        <v>656.72400000000005</v>
      </c>
      <c r="G830" s="63">
        <v>855.923</v>
      </c>
      <c r="H830" s="29">
        <v>537.88699999999994</v>
      </c>
      <c r="I830" s="260"/>
    </row>
    <row r="831" spans="2:9" x14ac:dyDescent="0.25">
      <c r="B831" s="257"/>
      <c r="C831" s="97">
        <v>825.00599999999997</v>
      </c>
      <c r="D831" s="63">
        <v>388.86400000000003</v>
      </c>
      <c r="E831" s="63">
        <v>396.29100000000005</v>
      </c>
      <c r="F831" s="63">
        <v>722.5150000000001</v>
      </c>
      <c r="G831" s="63">
        <v>928.73599999999999</v>
      </c>
      <c r="H831" s="29">
        <v>453.88800000000003</v>
      </c>
      <c r="I831" s="260"/>
    </row>
    <row r="832" spans="2:9" x14ac:dyDescent="0.25">
      <c r="B832" s="257"/>
      <c r="C832" s="97">
        <v>826.00400000000002</v>
      </c>
      <c r="D832" s="63">
        <v>406.60900000000004</v>
      </c>
      <c r="E832" s="63">
        <v>417.29600000000005</v>
      </c>
      <c r="F832" s="63">
        <v>663.71400000000006</v>
      </c>
      <c r="G832" s="63">
        <v>849.05100000000004</v>
      </c>
      <c r="H832" s="29">
        <v>559.55199999999991</v>
      </c>
      <c r="I832" s="260"/>
    </row>
    <row r="833" spans="2:9" x14ac:dyDescent="0.25">
      <c r="B833" s="257"/>
      <c r="C833" s="97">
        <v>827.005</v>
      </c>
      <c r="D833" s="63">
        <v>404.46000000000004</v>
      </c>
      <c r="E833" s="63">
        <v>353.89499999999998</v>
      </c>
      <c r="F833" s="63">
        <v>637.79200000000003</v>
      </c>
      <c r="G833" s="63">
        <v>828.55099999999993</v>
      </c>
      <c r="H833" s="29">
        <v>487.44299999999998</v>
      </c>
      <c r="I833" s="260"/>
    </row>
    <row r="834" spans="2:9" x14ac:dyDescent="0.25">
      <c r="B834" s="257"/>
      <c r="C834" s="97">
        <v>828.005</v>
      </c>
      <c r="D834" s="63">
        <v>426.46399999999994</v>
      </c>
      <c r="E834" s="63">
        <v>345.81200000000001</v>
      </c>
      <c r="F834" s="63">
        <v>674.91599999999994</v>
      </c>
      <c r="G834" s="63">
        <v>763.8119999999999</v>
      </c>
      <c r="H834" s="29">
        <v>519.24099999999999</v>
      </c>
      <c r="I834" s="260"/>
    </row>
    <row r="835" spans="2:9" x14ac:dyDescent="0.25">
      <c r="B835" s="257"/>
      <c r="C835" s="97">
        <v>829.00400000000002</v>
      </c>
      <c r="D835" s="63">
        <v>429.79000000000008</v>
      </c>
      <c r="E835" s="63">
        <v>400.54500000000002</v>
      </c>
      <c r="F835" s="63">
        <v>662.31200000000001</v>
      </c>
      <c r="G835" s="63">
        <v>834.35899999999992</v>
      </c>
      <c r="H835" s="29">
        <v>544.28499999999997</v>
      </c>
      <c r="I835" s="260"/>
    </row>
    <row r="836" spans="2:9" x14ac:dyDescent="0.25">
      <c r="B836" s="257"/>
      <c r="C836" s="97">
        <v>830.00400000000002</v>
      </c>
      <c r="D836" s="63">
        <v>419.67199999999997</v>
      </c>
      <c r="E836" s="63">
        <v>399.10200000000003</v>
      </c>
      <c r="F836" s="63">
        <v>631.20399999999995</v>
      </c>
      <c r="G836" s="63">
        <v>804.73099999999999</v>
      </c>
      <c r="H836" s="29">
        <v>546.34300000000007</v>
      </c>
      <c r="I836" s="260"/>
    </row>
    <row r="837" spans="2:9" x14ac:dyDescent="0.25">
      <c r="B837" s="257"/>
      <c r="C837" s="97">
        <v>831.00599999999997</v>
      </c>
      <c r="D837" s="63">
        <v>433.36</v>
      </c>
      <c r="E837" s="63">
        <v>391.82900000000001</v>
      </c>
      <c r="F837" s="63">
        <v>673.5150000000001</v>
      </c>
      <c r="G837" s="63">
        <v>868.23700000000008</v>
      </c>
      <c r="H837" s="29">
        <v>533.69100000000003</v>
      </c>
      <c r="I837" s="260"/>
    </row>
    <row r="838" spans="2:9" x14ac:dyDescent="0.25">
      <c r="B838" s="257"/>
      <c r="C838" s="97">
        <v>832.00300000000004</v>
      </c>
      <c r="D838" s="63">
        <v>399.35499999999996</v>
      </c>
      <c r="E838" s="63">
        <v>383.94100000000003</v>
      </c>
      <c r="F838" s="63">
        <v>690.3119999999999</v>
      </c>
      <c r="G838" s="63">
        <v>800.15900000000011</v>
      </c>
      <c r="H838" s="29">
        <v>514.45000000000005</v>
      </c>
      <c r="I838" s="260"/>
    </row>
    <row r="839" spans="2:9" x14ac:dyDescent="0.25">
      <c r="B839" s="257"/>
      <c r="C839" s="97">
        <v>833.005</v>
      </c>
      <c r="D839" s="63">
        <v>351.24799999999993</v>
      </c>
      <c r="E839" s="63">
        <v>426.27199999999993</v>
      </c>
      <c r="F839" s="63">
        <v>618.88600000000008</v>
      </c>
      <c r="G839" s="63">
        <v>867.86900000000003</v>
      </c>
      <c r="H839" s="29">
        <v>532.74</v>
      </c>
      <c r="I839" s="260"/>
    </row>
    <row r="840" spans="2:9" x14ac:dyDescent="0.25">
      <c r="B840" s="257"/>
      <c r="C840" s="97">
        <v>834.005</v>
      </c>
      <c r="D840" s="63">
        <v>439.18799999999999</v>
      </c>
      <c r="E840" s="63">
        <v>417.00400000000002</v>
      </c>
      <c r="F840" s="63">
        <v>655.15599999999995</v>
      </c>
      <c r="G840" s="63">
        <v>832.51900000000001</v>
      </c>
      <c r="H840" s="29">
        <v>523.12099999999998</v>
      </c>
      <c r="I840" s="260"/>
    </row>
    <row r="841" spans="2:9" x14ac:dyDescent="0.25">
      <c r="B841" s="257"/>
      <c r="C841" s="97">
        <v>835.00599999999997</v>
      </c>
      <c r="D841" s="63">
        <v>444.65200000000004</v>
      </c>
      <c r="E841" s="63">
        <v>410.73300000000006</v>
      </c>
      <c r="F841" s="63">
        <v>616.59900000000005</v>
      </c>
      <c r="G841" s="63">
        <v>826.69</v>
      </c>
      <c r="H841" s="29">
        <v>521.13599999999997</v>
      </c>
      <c r="I841" s="260"/>
    </row>
    <row r="842" spans="2:9" x14ac:dyDescent="0.25">
      <c r="B842" s="257"/>
      <c r="C842" s="97">
        <v>836.00400000000002</v>
      </c>
      <c r="D842" s="63">
        <v>349.06399999999996</v>
      </c>
      <c r="E842" s="63">
        <v>474.66299999999995</v>
      </c>
      <c r="F842" s="63">
        <v>590.9380000000001</v>
      </c>
      <c r="G842" s="63">
        <v>836.02299999999991</v>
      </c>
      <c r="H842" s="29">
        <v>532.79899999999998</v>
      </c>
      <c r="I842" s="260"/>
    </row>
    <row r="843" spans="2:9" x14ac:dyDescent="0.25">
      <c r="B843" s="257"/>
      <c r="C843" s="97">
        <v>837.005</v>
      </c>
      <c r="D843" s="63">
        <v>399.16999999999996</v>
      </c>
      <c r="E843" s="63">
        <v>405.82599999999996</v>
      </c>
      <c r="F843" s="63">
        <v>619.53699999999992</v>
      </c>
      <c r="G843" s="63">
        <v>814.94799999999998</v>
      </c>
      <c r="H843" s="29">
        <v>509.12300000000005</v>
      </c>
      <c r="I843" s="260"/>
    </row>
    <row r="844" spans="2:9" x14ac:dyDescent="0.25">
      <c r="B844" s="257"/>
      <c r="C844" s="97">
        <v>838.005</v>
      </c>
      <c r="D844" s="63">
        <v>408.32600000000002</v>
      </c>
      <c r="E844" s="63">
        <v>460.94</v>
      </c>
      <c r="F844" s="63">
        <v>679.07799999999997</v>
      </c>
      <c r="G844" s="63">
        <v>874.14200000000005</v>
      </c>
      <c r="H844" s="29">
        <v>551.45100000000002</v>
      </c>
      <c r="I844" s="260"/>
    </row>
    <row r="845" spans="2:9" x14ac:dyDescent="0.25">
      <c r="B845" s="257"/>
      <c r="C845" s="97">
        <v>839.00400000000002</v>
      </c>
      <c r="D845" s="63">
        <v>411.84299999999996</v>
      </c>
      <c r="E845" s="63">
        <v>511.59799999999996</v>
      </c>
      <c r="F845" s="63">
        <v>623.19299999999998</v>
      </c>
      <c r="G845" s="63">
        <v>874.3900000000001</v>
      </c>
      <c r="H845" s="29">
        <v>479.77000000000004</v>
      </c>
      <c r="I845" s="260"/>
    </row>
    <row r="846" spans="2:9" x14ac:dyDescent="0.25">
      <c r="B846" s="257"/>
      <c r="C846" s="97">
        <v>840.00400000000002</v>
      </c>
      <c r="D846" s="63">
        <v>438.63100000000009</v>
      </c>
      <c r="E846" s="63">
        <v>416.10499999999996</v>
      </c>
      <c r="F846" s="63">
        <v>583.07799999999997</v>
      </c>
      <c r="G846" s="63">
        <v>898.42899999999997</v>
      </c>
      <c r="H846" s="29">
        <v>568.96100000000001</v>
      </c>
      <c r="I846" s="260"/>
    </row>
    <row r="847" spans="2:9" x14ac:dyDescent="0.25">
      <c r="B847" s="257"/>
      <c r="C847" s="97">
        <v>841.00599999999997</v>
      </c>
      <c r="D847" s="63">
        <v>371.94299999999998</v>
      </c>
      <c r="E847" s="63">
        <v>428.01900000000001</v>
      </c>
      <c r="F847" s="63">
        <v>631.74</v>
      </c>
      <c r="G847" s="63">
        <v>850.66300000000001</v>
      </c>
      <c r="H847" s="29">
        <v>529.69800000000009</v>
      </c>
      <c r="I847" s="260"/>
    </row>
    <row r="848" spans="2:9" x14ac:dyDescent="0.25">
      <c r="B848" s="257"/>
      <c r="C848" s="97">
        <v>842.00300000000004</v>
      </c>
      <c r="D848" s="63">
        <v>360.89499999999998</v>
      </c>
      <c r="E848" s="63">
        <v>462.40100000000007</v>
      </c>
      <c r="F848" s="63">
        <v>644.79600000000005</v>
      </c>
      <c r="G848" s="63">
        <v>835.20299999999997</v>
      </c>
      <c r="H848" s="29">
        <v>546.22</v>
      </c>
      <c r="I848" s="260"/>
    </row>
    <row r="849" spans="2:9" x14ac:dyDescent="0.25">
      <c r="B849" s="257"/>
      <c r="C849" s="97">
        <v>843.005</v>
      </c>
      <c r="D849" s="63">
        <v>462.16499999999996</v>
      </c>
      <c r="E849" s="63">
        <v>453.55999999999995</v>
      </c>
      <c r="F849" s="63">
        <v>622.19799999999998</v>
      </c>
      <c r="G849" s="63">
        <v>784.34300000000007</v>
      </c>
      <c r="H849" s="29">
        <v>509.55699999999996</v>
      </c>
      <c r="I849" s="260"/>
    </row>
    <row r="850" spans="2:9" x14ac:dyDescent="0.25">
      <c r="B850" s="257"/>
      <c r="C850" s="97">
        <v>844.005</v>
      </c>
      <c r="D850" s="63">
        <v>488.99700000000007</v>
      </c>
      <c r="E850" s="63">
        <v>399.34700000000004</v>
      </c>
      <c r="F850" s="63">
        <v>620.13</v>
      </c>
      <c r="G850" s="63">
        <v>874.83899999999994</v>
      </c>
      <c r="H850" s="29">
        <v>545.87200000000007</v>
      </c>
      <c r="I850" s="260"/>
    </row>
    <row r="851" spans="2:9" x14ac:dyDescent="0.25">
      <c r="B851" s="257"/>
      <c r="C851" s="97">
        <v>845.00599999999997</v>
      </c>
      <c r="D851" s="63">
        <v>429.34199999999998</v>
      </c>
      <c r="E851" s="63">
        <v>444.791</v>
      </c>
      <c r="F851" s="63">
        <v>622.71299999999997</v>
      </c>
      <c r="G851" s="63">
        <v>790.64599999999996</v>
      </c>
      <c r="H851" s="29">
        <v>536.51900000000001</v>
      </c>
      <c r="I851" s="260"/>
    </row>
    <row r="852" spans="2:9" x14ac:dyDescent="0.25">
      <c r="B852" s="257"/>
      <c r="C852" s="97">
        <v>846.00400000000002</v>
      </c>
      <c r="D852" s="63">
        <v>430.78100000000001</v>
      </c>
      <c r="E852" s="63">
        <v>506.04700000000003</v>
      </c>
      <c r="F852" s="63">
        <v>573.03099999999995</v>
      </c>
      <c r="G852" s="63">
        <v>851.44</v>
      </c>
      <c r="H852" s="29">
        <v>551.50399999999991</v>
      </c>
      <c r="I852" s="260"/>
    </row>
    <row r="853" spans="2:9" x14ac:dyDescent="0.25">
      <c r="B853" s="257"/>
      <c r="C853" s="97">
        <v>847.00599999999997</v>
      </c>
      <c r="D853" s="63">
        <v>384.62599999999998</v>
      </c>
      <c r="E853" s="63">
        <v>429.09399999999994</v>
      </c>
      <c r="F853" s="63">
        <v>598.15099999999995</v>
      </c>
      <c r="G853" s="63">
        <v>788.08199999999999</v>
      </c>
      <c r="H853" s="29">
        <v>548.85400000000004</v>
      </c>
      <c r="I853" s="260"/>
    </row>
    <row r="854" spans="2:9" x14ac:dyDescent="0.25">
      <c r="B854" s="257"/>
      <c r="C854" s="97">
        <v>848.00400000000002</v>
      </c>
      <c r="D854" s="63">
        <v>425.58600000000001</v>
      </c>
      <c r="E854" s="63">
        <v>472.49700000000007</v>
      </c>
      <c r="F854" s="63">
        <v>581.53099999999995</v>
      </c>
      <c r="G854" s="63">
        <v>818.08400000000006</v>
      </c>
      <c r="H854" s="29">
        <v>557.44000000000005</v>
      </c>
      <c r="I854" s="260"/>
    </row>
    <row r="855" spans="2:9" x14ac:dyDescent="0.25">
      <c r="B855" s="257"/>
      <c r="C855" s="97">
        <v>849.005</v>
      </c>
      <c r="D855" s="63">
        <v>447.90199999999999</v>
      </c>
      <c r="E855" s="63">
        <v>487.35200000000003</v>
      </c>
      <c r="F855" s="63">
        <v>652.21300000000008</v>
      </c>
      <c r="G855" s="63">
        <v>918.76300000000003</v>
      </c>
      <c r="H855" s="29">
        <v>559.77</v>
      </c>
      <c r="I855" s="260"/>
    </row>
    <row r="856" spans="2:9" x14ac:dyDescent="0.25">
      <c r="B856" s="257"/>
      <c r="C856" s="97">
        <v>850.00300000000004</v>
      </c>
      <c r="D856" s="63">
        <v>407.56999999999994</v>
      </c>
      <c r="E856" s="63">
        <v>457.14500000000004</v>
      </c>
      <c r="F856" s="63">
        <v>636.12</v>
      </c>
      <c r="G856" s="63">
        <v>803.55099999999993</v>
      </c>
      <c r="H856" s="29">
        <v>550.96400000000006</v>
      </c>
      <c r="I856" s="260"/>
    </row>
    <row r="857" spans="2:9" x14ac:dyDescent="0.25">
      <c r="B857" s="257"/>
      <c r="C857" s="97">
        <v>851.00400000000002</v>
      </c>
      <c r="D857" s="63">
        <v>407.53800000000007</v>
      </c>
      <c r="E857" s="63">
        <v>437.13900000000001</v>
      </c>
      <c r="F857" s="63">
        <v>629.22900000000004</v>
      </c>
      <c r="G857" s="63">
        <v>817.33400000000006</v>
      </c>
      <c r="H857" s="29">
        <v>529.80600000000004</v>
      </c>
      <c r="I857" s="260"/>
    </row>
    <row r="858" spans="2:9" x14ac:dyDescent="0.25">
      <c r="B858" s="257"/>
      <c r="C858" s="97">
        <v>852.00400000000002</v>
      </c>
      <c r="D858" s="63">
        <v>467.61799999999994</v>
      </c>
      <c r="E858" s="63">
        <v>409.56</v>
      </c>
      <c r="F858" s="63">
        <v>577.90100000000007</v>
      </c>
      <c r="G858" s="63">
        <v>838.53800000000001</v>
      </c>
      <c r="H858" s="29">
        <v>569.64300000000003</v>
      </c>
      <c r="I858" s="260"/>
    </row>
    <row r="859" spans="2:9" x14ac:dyDescent="0.25">
      <c r="B859" s="257"/>
      <c r="C859" s="97">
        <v>853.00599999999997</v>
      </c>
      <c r="D859" s="63">
        <v>458.45299999999997</v>
      </c>
      <c r="E859" s="63">
        <v>397.04399999999998</v>
      </c>
      <c r="F859" s="63">
        <v>582.22400000000005</v>
      </c>
      <c r="G859" s="63">
        <v>870.82600000000002</v>
      </c>
      <c r="H859" s="29">
        <v>476.40999999999997</v>
      </c>
      <c r="I859" s="260"/>
    </row>
    <row r="860" spans="2:9" x14ac:dyDescent="0.25">
      <c r="B860" s="257"/>
      <c r="C860" s="97">
        <v>854.00300000000004</v>
      </c>
      <c r="D860" s="63">
        <v>497.04099999999994</v>
      </c>
      <c r="E860" s="63">
        <v>497.63200000000001</v>
      </c>
      <c r="F860" s="63">
        <v>584.21900000000005</v>
      </c>
      <c r="G860" s="63">
        <v>814.78800000000001</v>
      </c>
      <c r="H860" s="29">
        <v>529.07399999999996</v>
      </c>
      <c r="I860" s="260"/>
    </row>
    <row r="861" spans="2:9" x14ac:dyDescent="0.25">
      <c r="B861" s="257"/>
      <c r="C861" s="97">
        <v>855.005</v>
      </c>
      <c r="D861" s="63">
        <v>455.46699999999998</v>
      </c>
      <c r="E861" s="63">
        <v>445.87700000000001</v>
      </c>
      <c r="F861" s="63">
        <v>539.31799999999998</v>
      </c>
      <c r="G861" s="63">
        <v>855.43599999999992</v>
      </c>
      <c r="H861" s="29">
        <v>579.18100000000004</v>
      </c>
      <c r="I861" s="260"/>
    </row>
    <row r="862" spans="2:9" x14ac:dyDescent="0.25">
      <c r="B862" s="257"/>
      <c r="C862" s="97">
        <v>856.005</v>
      </c>
      <c r="D862" s="63">
        <v>406.53600000000006</v>
      </c>
      <c r="E862" s="63">
        <v>441.26800000000003</v>
      </c>
      <c r="F862" s="63">
        <v>594.26599999999996</v>
      </c>
      <c r="G862" s="63">
        <v>811.27100000000007</v>
      </c>
      <c r="H862" s="29">
        <v>561.75700000000006</v>
      </c>
      <c r="I862" s="260"/>
    </row>
    <row r="863" spans="2:9" x14ac:dyDescent="0.25">
      <c r="B863" s="257"/>
      <c r="C863" s="97">
        <v>857.00599999999997</v>
      </c>
      <c r="D863" s="63">
        <v>453.33299999999997</v>
      </c>
      <c r="E863" s="63">
        <v>430.57399999999996</v>
      </c>
      <c r="F863" s="63">
        <v>576.21400000000006</v>
      </c>
      <c r="G863" s="63">
        <v>849.33600000000001</v>
      </c>
      <c r="H863" s="29">
        <v>528.94000000000005</v>
      </c>
      <c r="I863" s="260"/>
    </row>
    <row r="864" spans="2:9" x14ac:dyDescent="0.25">
      <c r="B864" s="257"/>
      <c r="C864" s="97">
        <v>858.00400000000002</v>
      </c>
      <c r="D864" s="63">
        <v>419.93299999999999</v>
      </c>
      <c r="E864" s="63">
        <v>489.36799999999994</v>
      </c>
      <c r="F864" s="63">
        <v>588.94799999999998</v>
      </c>
      <c r="G864" s="63">
        <v>812.21299999999997</v>
      </c>
      <c r="H864" s="29">
        <v>558.25</v>
      </c>
      <c r="I864" s="260"/>
    </row>
    <row r="865" spans="2:9" x14ac:dyDescent="0.25">
      <c r="B865" s="257"/>
      <c r="C865" s="97">
        <v>859.005</v>
      </c>
      <c r="D865" s="63">
        <v>441.94600000000003</v>
      </c>
      <c r="E865" s="63">
        <v>529.495</v>
      </c>
      <c r="F865" s="63">
        <v>571.91199999999992</v>
      </c>
      <c r="G865" s="63">
        <v>797.49599999999987</v>
      </c>
      <c r="H865" s="29">
        <v>550.36899999999991</v>
      </c>
      <c r="I865" s="260"/>
    </row>
    <row r="866" spans="2:9" x14ac:dyDescent="0.25">
      <c r="B866" s="257"/>
      <c r="C866" s="97">
        <v>860.005</v>
      </c>
      <c r="D866" s="63">
        <v>412.62900000000002</v>
      </c>
      <c r="E866" s="63">
        <v>449.31799999999998</v>
      </c>
      <c r="F866" s="63">
        <v>577.29200000000003</v>
      </c>
      <c r="G866" s="63">
        <v>847.7170000000001</v>
      </c>
      <c r="H866" s="29">
        <v>489.17</v>
      </c>
      <c r="I866" s="260"/>
    </row>
    <row r="867" spans="2:9" x14ac:dyDescent="0.25">
      <c r="B867" s="257"/>
      <c r="C867" s="97">
        <v>861.00400000000002</v>
      </c>
      <c r="D867" s="63">
        <v>417.387</v>
      </c>
      <c r="E867" s="63">
        <v>530.30799999999999</v>
      </c>
      <c r="F867" s="63">
        <v>543.428</v>
      </c>
      <c r="G867" s="63">
        <v>810.65800000000002</v>
      </c>
      <c r="H867" s="29">
        <v>534.96600000000001</v>
      </c>
      <c r="I867" s="260"/>
    </row>
    <row r="868" spans="2:9" x14ac:dyDescent="0.25">
      <c r="B868" s="257"/>
      <c r="C868" s="97">
        <v>862.00400000000002</v>
      </c>
      <c r="D868" s="63">
        <v>425.78399999999999</v>
      </c>
      <c r="E868" s="63">
        <v>445.12400000000002</v>
      </c>
      <c r="F868" s="63">
        <v>571.745</v>
      </c>
      <c r="G868" s="63">
        <v>824.43500000000006</v>
      </c>
      <c r="H868" s="29">
        <v>577.16899999999998</v>
      </c>
      <c r="I868" s="260"/>
    </row>
    <row r="869" spans="2:9" x14ac:dyDescent="0.25">
      <c r="B869" s="257"/>
      <c r="C869" s="97">
        <v>863.00599999999997</v>
      </c>
      <c r="D869" s="63">
        <v>405.48500000000001</v>
      </c>
      <c r="E869" s="63">
        <v>442.87599999999998</v>
      </c>
      <c r="F869" s="63">
        <v>577.83400000000006</v>
      </c>
      <c r="G869" s="63">
        <v>789.03400000000011</v>
      </c>
      <c r="H869" s="29">
        <v>576.14400000000001</v>
      </c>
      <c r="I869" s="260"/>
    </row>
    <row r="870" spans="2:9" x14ac:dyDescent="0.25">
      <c r="B870" s="257"/>
      <c r="C870" s="97">
        <v>864.00300000000004</v>
      </c>
      <c r="D870" s="63">
        <v>448.16899999999998</v>
      </c>
      <c r="E870" s="63">
        <v>516.12299999999993</v>
      </c>
      <c r="F870" s="63">
        <v>575.55200000000002</v>
      </c>
      <c r="G870" s="63">
        <v>819.94599999999991</v>
      </c>
      <c r="H870" s="29">
        <v>582.10899999999992</v>
      </c>
      <c r="I870" s="260"/>
    </row>
    <row r="871" spans="2:9" x14ac:dyDescent="0.25">
      <c r="B871" s="257"/>
      <c r="C871" s="97">
        <v>865.005</v>
      </c>
      <c r="D871" s="63">
        <v>469.37000000000006</v>
      </c>
      <c r="E871" s="63">
        <v>494.03299999999996</v>
      </c>
      <c r="F871" s="63">
        <v>553.20799999999997</v>
      </c>
      <c r="G871" s="63">
        <v>842.02500000000009</v>
      </c>
      <c r="H871" s="29">
        <v>574.16200000000003</v>
      </c>
      <c r="I871" s="260"/>
    </row>
    <row r="872" spans="2:9" x14ac:dyDescent="0.25">
      <c r="B872" s="257"/>
      <c r="C872" s="97">
        <v>866.005</v>
      </c>
      <c r="D872" s="63">
        <v>447.91899999999998</v>
      </c>
      <c r="E872" s="63">
        <v>531.27299999999991</v>
      </c>
      <c r="F872" s="63">
        <v>589.81200000000001</v>
      </c>
      <c r="G872" s="63">
        <v>782.09899999999993</v>
      </c>
      <c r="H872" s="29">
        <v>556.65599999999995</v>
      </c>
      <c r="I872" s="260"/>
    </row>
    <row r="873" spans="2:9" x14ac:dyDescent="0.25">
      <c r="B873" s="257"/>
      <c r="C873" s="97">
        <v>867.00599999999997</v>
      </c>
      <c r="D873" s="63">
        <v>387.26400000000001</v>
      </c>
      <c r="E873" s="63">
        <v>505.98699999999997</v>
      </c>
      <c r="F873" s="63">
        <v>618.46900000000005</v>
      </c>
      <c r="G873" s="63">
        <v>839.15899999999988</v>
      </c>
      <c r="H873" s="29">
        <v>597.73800000000006</v>
      </c>
      <c r="I873" s="260"/>
    </row>
    <row r="874" spans="2:9" x14ac:dyDescent="0.25">
      <c r="B874" s="257"/>
      <c r="C874" s="97">
        <v>868.00400000000002</v>
      </c>
      <c r="D874" s="63">
        <v>422.22699999999998</v>
      </c>
      <c r="E874" s="63">
        <v>544.74</v>
      </c>
      <c r="F874" s="63">
        <v>548.80700000000002</v>
      </c>
      <c r="G874" s="63">
        <v>775.30700000000002</v>
      </c>
      <c r="H874" s="29">
        <v>503.68</v>
      </c>
      <c r="I874" s="260"/>
    </row>
    <row r="875" spans="2:9" x14ac:dyDescent="0.25">
      <c r="B875" s="257"/>
      <c r="C875" s="97">
        <v>869.005</v>
      </c>
      <c r="D875" s="63">
        <v>411.93400000000003</v>
      </c>
      <c r="E875" s="63">
        <v>484.04599999999999</v>
      </c>
      <c r="F875" s="63">
        <v>552.06799999999998</v>
      </c>
      <c r="G875" s="63">
        <v>817.90800000000002</v>
      </c>
      <c r="H875" s="29">
        <v>601.74400000000003</v>
      </c>
      <c r="I875" s="260"/>
    </row>
    <row r="876" spans="2:9" x14ac:dyDescent="0.25">
      <c r="B876" s="257"/>
      <c r="C876" s="97">
        <v>870.00400000000002</v>
      </c>
      <c r="D876" s="63">
        <v>384.88099999999997</v>
      </c>
      <c r="E876" s="63">
        <v>490.11199999999997</v>
      </c>
      <c r="F876" s="63">
        <v>614.15599999999995</v>
      </c>
      <c r="G876" s="63">
        <v>866.56400000000008</v>
      </c>
      <c r="H876" s="29">
        <v>514.87599999999998</v>
      </c>
      <c r="I876" s="260"/>
    </row>
    <row r="877" spans="2:9" x14ac:dyDescent="0.25">
      <c r="B877" s="257"/>
      <c r="C877" s="97">
        <v>871.005</v>
      </c>
      <c r="D877" s="63">
        <v>497.92499999999995</v>
      </c>
      <c r="E877" s="63">
        <v>512.81400000000008</v>
      </c>
      <c r="F877" s="63">
        <v>587.98899999999992</v>
      </c>
      <c r="G877" s="63">
        <v>845.17200000000003</v>
      </c>
      <c r="H877" s="29">
        <v>559.52</v>
      </c>
      <c r="I877" s="260"/>
    </row>
    <row r="878" spans="2:9" x14ac:dyDescent="0.25">
      <c r="B878" s="257"/>
      <c r="C878" s="97">
        <v>872.00300000000004</v>
      </c>
      <c r="D878" s="63">
        <v>384.30599999999998</v>
      </c>
      <c r="E878" s="63">
        <v>514.81700000000001</v>
      </c>
      <c r="F878" s="63">
        <v>570.27600000000007</v>
      </c>
      <c r="G878" s="63">
        <v>825.92399999999998</v>
      </c>
      <c r="H878" s="29">
        <v>579.298</v>
      </c>
      <c r="I878" s="260"/>
    </row>
    <row r="879" spans="2:9" x14ac:dyDescent="0.25">
      <c r="B879" s="257"/>
      <c r="C879" s="97">
        <v>873.00400000000002</v>
      </c>
      <c r="D879" s="63">
        <v>424.40200000000004</v>
      </c>
      <c r="E879" s="63">
        <v>494.16399999999999</v>
      </c>
      <c r="F879" s="63">
        <v>523.75099999999998</v>
      </c>
      <c r="G879" s="63">
        <v>837.34799999999996</v>
      </c>
      <c r="H879" s="29">
        <v>558.96</v>
      </c>
      <c r="I879" s="260"/>
    </row>
    <row r="880" spans="2:9" x14ac:dyDescent="0.25">
      <c r="B880" s="257"/>
      <c r="C880" s="97">
        <v>874.00400000000002</v>
      </c>
      <c r="D880" s="63">
        <v>418.76299999999998</v>
      </c>
      <c r="E880" s="63">
        <v>441.69899999999996</v>
      </c>
      <c r="F880" s="63">
        <v>538.88499999999999</v>
      </c>
      <c r="G880" s="63">
        <v>749.3</v>
      </c>
      <c r="H880" s="29">
        <v>551.30899999999997</v>
      </c>
      <c r="I880" s="260"/>
    </row>
    <row r="881" spans="2:9" x14ac:dyDescent="0.25">
      <c r="B881" s="257"/>
      <c r="C881" s="97">
        <v>875.00599999999997</v>
      </c>
      <c r="D881" s="63">
        <v>415.16299999999995</v>
      </c>
      <c r="E881" s="63">
        <v>459.33600000000001</v>
      </c>
      <c r="F881" s="63">
        <v>467.22999999999996</v>
      </c>
      <c r="G881" s="63">
        <v>785.76499999999987</v>
      </c>
      <c r="H881" s="29">
        <v>570.60699999999997</v>
      </c>
      <c r="I881" s="260"/>
    </row>
    <row r="882" spans="2:9" x14ac:dyDescent="0.25">
      <c r="B882" s="257"/>
      <c r="C882" s="97">
        <v>876.00300000000004</v>
      </c>
      <c r="D882" s="63">
        <v>398.80600000000004</v>
      </c>
      <c r="E882" s="63">
        <v>565.41800000000001</v>
      </c>
      <c r="F882" s="63">
        <v>498.56799999999998</v>
      </c>
      <c r="G882" s="63">
        <v>798.24599999999998</v>
      </c>
      <c r="H882" s="29">
        <v>607.62599999999998</v>
      </c>
      <c r="I882" s="260"/>
    </row>
    <row r="883" spans="2:9" x14ac:dyDescent="0.25">
      <c r="B883" s="257"/>
      <c r="C883" s="97">
        <v>877.005</v>
      </c>
      <c r="D883" s="63">
        <v>448.601</v>
      </c>
      <c r="E883" s="63">
        <v>520.28499999999997</v>
      </c>
      <c r="F883" s="63">
        <v>538.66700000000003</v>
      </c>
      <c r="G883" s="63">
        <v>794.69500000000005</v>
      </c>
      <c r="H883" s="29">
        <v>561.82799999999997</v>
      </c>
      <c r="I883" s="260"/>
    </row>
    <row r="884" spans="2:9" x14ac:dyDescent="0.25">
      <c r="B884" s="257"/>
      <c r="C884" s="97">
        <v>878.005</v>
      </c>
      <c r="D884" s="63">
        <v>444.02099999999996</v>
      </c>
      <c r="E884" s="63">
        <v>579.60299999999995</v>
      </c>
      <c r="F884" s="63">
        <v>503.70799999999997</v>
      </c>
      <c r="G884" s="63">
        <v>754.47600000000011</v>
      </c>
      <c r="H884" s="29">
        <v>524.19399999999996</v>
      </c>
      <c r="I884" s="260"/>
    </row>
    <row r="885" spans="2:9" x14ac:dyDescent="0.25">
      <c r="B885" s="257"/>
      <c r="C885" s="97">
        <v>879.00599999999997</v>
      </c>
      <c r="D885" s="63">
        <v>358.90699999999998</v>
      </c>
      <c r="E885" s="63">
        <v>521.20100000000002</v>
      </c>
      <c r="F885" s="63">
        <v>449.08799999999997</v>
      </c>
      <c r="G885" s="63">
        <v>844.92900000000009</v>
      </c>
      <c r="H885" s="29">
        <v>562.50700000000006</v>
      </c>
      <c r="I885" s="260"/>
    </row>
    <row r="886" spans="2:9" x14ac:dyDescent="0.25">
      <c r="B886" s="257"/>
      <c r="C886" s="97">
        <v>880.00400000000002</v>
      </c>
      <c r="D886" s="63">
        <v>448.19200000000001</v>
      </c>
      <c r="E886" s="63">
        <v>517.38700000000006</v>
      </c>
      <c r="F886" s="63">
        <v>551.60399999999993</v>
      </c>
      <c r="G886" s="63">
        <v>807.30799999999999</v>
      </c>
      <c r="H886" s="29">
        <v>542.65899999999988</v>
      </c>
      <c r="I886" s="260"/>
    </row>
    <row r="887" spans="2:9" x14ac:dyDescent="0.25">
      <c r="B887" s="257"/>
      <c r="C887" s="97">
        <v>881.005</v>
      </c>
      <c r="D887" s="63">
        <v>453.54599999999999</v>
      </c>
      <c r="E887" s="63">
        <v>475.52300000000002</v>
      </c>
      <c r="F887" s="63">
        <v>504.803</v>
      </c>
      <c r="G887" s="63">
        <v>873.20299999999997</v>
      </c>
      <c r="H887" s="29">
        <v>530.69200000000001</v>
      </c>
      <c r="I887" s="260"/>
    </row>
    <row r="888" spans="2:9" x14ac:dyDescent="0.25">
      <c r="B888" s="257"/>
      <c r="C888" s="97">
        <v>882.005</v>
      </c>
      <c r="D888" s="63">
        <v>359.99900000000002</v>
      </c>
      <c r="E888" s="63">
        <v>497.74899999999997</v>
      </c>
      <c r="F888" s="63">
        <v>499.30700000000002</v>
      </c>
      <c r="G888" s="63">
        <v>814.10099999999989</v>
      </c>
      <c r="H888" s="29">
        <v>523.59899999999993</v>
      </c>
      <c r="I888" s="260"/>
    </row>
    <row r="889" spans="2:9" x14ac:dyDescent="0.25">
      <c r="B889" s="257"/>
      <c r="C889" s="97">
        <v>883.00400000000002</v>
      </c>
      <c r="D889" s="63">
        <v>418.07700000000006</v>
      </c>
      <c r="E889" s="63">
        <v>539.154</v>
      </c>
      <c r="F889" s="63">
        <v>531.5</v>
      </c>
      <c r="G889" s="63">
        <v>815.22</v>
      </c>
      <c r="H889" s="29">
        <v>553.24399999999991</v>
      </c>
      <c r="I889" s="260"/>
    </row>
    <row r="890" spans="2:9" x14ac:dyDescent="0.25">
      <c r="B890" s="257"/>
      <c r="C890" s="97">
        <v>884.00400000000002</v>
      </c>
      <c r="D890" s="63">
        <v>447.77700000000004</v>
      </c>
      <c r="E890" s="63">
        <v>525.77800000000002</v>
      </c>
      <c r="F890" s="63">
        <v>484.84299999999996</v>
      </c>
      <c r="G890" s="63">
        <v>780.64800000000002</v>
      </c>
      <c r="H890" s="29">
        <v>550.53800000000001</v>
      </c>
      <c r="I890" s="260"/>
    </row>
    <row r="891" spans="2:9" x14ac:dyDescent="0.25">
      <c r="B891" s="257"/>
      <c r="C891" s="97">
        <v>885.00599999999997</v>
      </c>
      <c r="D891" s="63">
        <v>443.73700000000002</v>
      </c>
      <c r="E891" s="63">
        <v>533.46799999999996</v>
      </c>
      <c r="F891" s="63">
        <v>580.55799999999999</v>
      </c>
      <c r="G891" s="63">
        <v>755.05</v>
      </c>
      <c r="H891" s="29">
        <v>550.83999999999992</v>
      </c>
      <c r="I891" s="260"/>
    </row>
    <row r="892" spans="2:9" x14ac:dyDescent="0.25">
      <c r="B892" s="257"/>
      <c r="C892" s="97">
        <v>886.00300000000004</v>
      </c>
      <c r="D892" s="63">
        <v>429.613</v>
      </c>
      <c r="E892" s="63">
        <v>535.46799999999996</v>
      </c>
      <c r="F892" s="63">
        <v>484.90099999999995</v>
      </c>
      <c r="G892" s="63">
        <v>822.19700000000012</v>
      </c>
      <c r="H892" s="29">
        <v>528.43100000000004</v>
      </c>
      <c r="I892" s="260"/>
    </row>
    <row r="893" spans="2:9" x14ac:dyDescent="0.25">
      <c r="B893" s="257"/>
      <c r="C893" s="97">
        <v>887.005</v>
      </c>
      <c r="D893" s="63">
        <v>407.34099999999995</v>
      </c>
      <c r="E893" s="63">
        <v>553.12300000000005</v>
      </c>
      <c r="F893" s="63">
        <v>549.51</v>
      </c>
      <c r="G893" s="63">
        <v>858.04099999999994</v>
      </c>
      <c r="H893" s="29">
        <v>549.48299999999995</v>
      </c>
      <c r="I893" s="260"/>
    </row>
    <row r="894" spans="2:9" x14ac:dyDescent="0.25">
      <c r="B894" s="257"/>
      <c r="C894" s="97">
        <v>888.005</v>
      </c>
      <c r="D894" s="63">
        <v>398.95100000000002</v>
      </c>
      <c r="E894" s="63">
        <v>479.03599999999994</v>
      </c>
      <c r="F894" s="63">
        <v>576.4849999999999</v>
      </c>
      <c r="G894" s="63">
        <v>802.3599999999999</v>
      </c>
      <c r="H894" s="29">
        <v>552.29</v>
      </c>
      <c r="I894" s="260"/>
    </row>
    <row r="895" spans="2:9" x14ac:dyDescent="0.25">
      <c r="B895" s="257"/>
      <c r="C895" s="97">
        <v>889.00599999999997</v>
      </c>
      <c r="D895" s="63">
        <v>506.28399999999999</v>
      </c>
      <c r="E895" s="63">
        <v>532.56499999999994</v>
      </c>
      <c r="F895" s="63">
        <v>600.02099999999996</v>
      </c>
      <c r="G895" s="63">
        <v>754.49900000000002</v>
      </c>
      <c r="H895" s="29">
        <v>542.875</v>
      </c>
      <c r="I895" s="260"/>
    </row>
    <row r="896" spans="2:9" x14ac:dyDescent="0.25">
      <c r="B896" s="257"/>
      <c r="C896" s="97">
        <v>890.00400000000002</v>
      </c>
      <c r="D896" s="63">
        <v>420.75400000000002</v>
      </c>
      <c r="E896" s="63">
        <v>521.26299999999992</v>
      </c>
      <c r="F896" s="63">
        <v>567.96900000000005</v>
      </c>
      <c r="G896" s="63">
        <v>758.44799999999998</v>
      </c>
      <c r="H896" s="29">
        <v>559.1880000000001</v>
      </c>
      <c r="I896" s="260"/>
    </row>
    <row r="897" spans="2:9" x14ac:dyDescent="0.25">
      <c r="B897" s="257"/>
      <c r="C897" s="97">
        <v>891.005</v>
      </c>
      <c r="D897" s="63">
        <v>452.64200000000005</v>
      </c>
      <c r="E897" s="63">
        <v>495.56299999999999</v>
      </c>
      <c r="F897" s="63">
        <v>514.28700000000003</v>
      </c>
      <c r="G897" s="63">
        <v>837.70100000000002</v>
      </c>
      <c r="H897" s="29">
        <v>576.29100000000005</v>
      </c>
      <c r="I897" s="260"/>
    </row>
    <row r="898" spans="2:9" x14ac:dyDescent="0.25">
      <c r="B898" s="257"/>
      <c r="C898" s="97">
        <v>892.005</v>
      </c>
      <c r="D898" s="63">
        <v>422.28299999999996</v>
      </c>
      <c r="E898" s="63">
        <v>467.68600000000004</v>
      </c>
      <c r="F898" s="63">
        <v>512.28600000000006</v>
      </c>
      <c r="G898" s="63">
        <v>810.76400000000001</v>
      </c>
      <c r="H898" s="29">
        <v>531.41399999999999</v>
      </c>
      <c r="I898" s="260"/>
    </row>
    <row r="899" spans="2:9" x14ac:dyDescent="0.25">
      <c r="B899" s="257"/>
      <c r="C899" s="97">
        <v>893.00400000000002</v>
      </c>
      <c r="D899" s="63">
        <v>408.13099999999997</v>
      </c>
      <c r="E899" s="63">
        <v>529.72399999999993</v>
      </c>
      <c r="F899" s="63">
        <v>504.89</v>
      </c>
      <c r="G899" s="63">
        <v>789.92699999999991</v>
      </c>
      <c r="H899" s="29">
        <v>571.03099999999995</v>
      </c>
      <c r="I899" s="260"/>
    </row>
    <row r="900" spans="2:9" x14ac:dyDescent="0.25">
      <c r="B900" s="257"/>
      <c r="C900" s="97">
        <v>894.00400000000002</v>
      </c>
      <c r="D900" s="63">
        <v>491.40600000000001</v>
      </c>
      <c r="E900" s="63">
        <v>519.93600000000004</v>
      </c>
      <c r="F900" s="63">
        <v>547.07799999999997</v>
      </c>
      <c r="G900" s="63">
        <v>811.72800000000007</v>
      </c>
      <c r="H900" s="29">
        <v>571.90499999999997</v>
      </c>
      <c r="I900" s="260"/>
    </row>
    <row r="901" spans="2:9" x14ac:dyDescent="0.25">
      <c r="B901" s="257"/>
      <c r="C901" s="97">
        <v>895.00599999999997</v>
      </c>
      <c r="D901" s="63">
        <v>409.63100000000003</v>
      </c>
      <c r="E901" s="63">
        <v>543.2170000000001</v>
      </c>
      <c r="F901" s="63">
        <v>526.91100000000006</v>
      </c>
      <c r="G901" s="63">
        <v>839.21100000000001</v>
      </c>
      <c r="H901" s="29">
        <v>566.13699999999994</v>
      </c>
      <c r="I901" s="260"/>
    </row>
    <row r="902" spans="2:9" x14ac:dyDescent="0.25">
      <c r="B902" s="257"/>
      <c r="C902" s="97">
        <v>896.00300000000004</v>
      </c>
      <c r="D902" s="63">
        <v>394.00800000000004</v>
      </c>
      <c r="E902" s="63">
        <v>529.54899999999998</v>
      </c>
      <c r="F902" s="63">
        <v>522.17700000000013</v>
      </c>
      <c r="G902" s="63">
        <v>811.13100000000009</v>
      </c>
      <c r="H902" s="29">
        <v>534.63599999999997</v>
      </c>
      <c r="I902" s="260"/>
    </row>
    <row r="903" spans="2:9" x14ac:dyDescent="0.25">
      <c r="B903" s="257"/>
      <c r="C903" s="97">
        <v>897.005</v>
      </c>
      <c r="D903" s="63">
        <v>450.41800000000001</v>
      </c>
      <c r="E903" s="63">
        <v>520.47400000000005</v>
      </c>
      <c r="F903" s="63">
        <v>560.03700000000003</v>
      </c>
      <c r="G903" s="63">
        <v>780.94299999999998</v>
      </c>
      <c r="H903" s="29">
        <v>588.36500000000001</v>
      </c>
      <c r="I903" s="260"/>
    </row>
    <row r="904" spans="2:9" x14ac:dyDescent="0.25">
      <c r="B904" s="257"/>
      <c r="C904" s="97">
        <v>898.005</v>
      </c>
      <c r="D904" s="63">
        <v>478.58900000000006</v>
      </c>
      <c r="E904" s="63">
        <v>500.59000000000003</v>
      </c>
      <c r="F904" s="63">
        <v>525.96399999999994</v>
      </c>
      <c r="G904" s="63">
        <v>804.37799999999993</v>
      </c>
      <c r="H904" s="29">
        <v>529.67200000000003</v>
      </c>
      <c r="I904" s="260"/>
    </row>
    <row r="905" spans="2:9" x14ac:dyDescent="0.25">
      <c r="B905" s="257"/>
      <c r="C905" s="97">
        <v>899.00599999999997</v>
      </c>
      <c r="D905" s="63">
        <v>350.29099999999994</v>
      </c>
      <c r="E905" s="63">
        <v>528.798</v>
      </c>
      <c r="F905" s="63">
        <v>525.04600000000005</v>
      </c>
      <c r="G905" s="63">
        <v>796.79700000000003</v>
      </c>
      <c r="H905" s="29">
        <v>532.47299999999996</v>
      </c>
      <c r="I905" s="260"/>
    </row>
    <row r="906" spans="2:9" x14ac:dyDescent="0.25">
      <c r="B906" s="257"/>
      <c r="C906" s="97">
        <v>900.00400000000002</v>
      </c>
      <c r="D906" s="63">
        <v>439.51099999999997</v>
      </c>
      <c r="E906" s="63">
        <v>552.89699999999993</v>
      </c>
      <c r="F906" s="63">
        <v>556.68299999999999</v>
      </c>
      <c r="G906" s="63">
        <v>773.55400000000009</v>
      </c>
      <c r="H906" s="29">
        <v>582.01600000000008</v>
      </c>
      <c r="I906" s="260"/>
    </row>
    <row r="907" spans="2:9" x14ac:dyDescent="0.25">
      <c r="B907" s="257"/>
      <c r="C907" s="97">
        <v>901.005</v>
      </c>
      <c r="D907" s="63">
        <v>428.94399999999996</v>
      </c>
      <c r="E907" s="63">
        <v>593.53700000000003</v>
      </c>
      <c r="F907" s="63">
        <v>521.69200000000001</v>
      </c>
      <c r="G907" s="63">
        <v>806.19800000000009</v>
      </c>
      <c r="H907" s="29">
        <v>563.23900000000003</v>
      </c>
      <c r="I907" s="260"/>
    </row>
    <row r="908" spans="2:9" x14ac:dyDescent="0.25">
      <c r="B908" s="257"/>
      <c r="C908" s="97">
        <v>902.005</v>
      </c>
      <c r="D908" s="63">
        <v>467.24200000000002</v>
      </c>
      <c r="E908" s="63">
        <v>506.85599999999999</v>
      </c>
      <c r="F908" s="63">
        <v>604.93299999999999</v>
      </c>
      <c r="G908" s="63">
        <v>809.32299999999998</v>
      </c>
      <c r="H908" s="29">
        <v>577.44600000000003</v>
      </c>
      <c r="I908" s="260"/>
    </row>
    <row r="909" spans="2:9" x14ac:dyDescent="0.25">
      <c r="B909" s="257"/>
      <c r="C909" s="97">
        <v>903.00699999999995</v>
      </c>
      <c r="D909" s="63">
        <v>450.60099999999994</v>
      </c>
      <c r="E909" s="63">
        <v>472.71299999999997</v>
      </c>
      <c r="F909" s="63">
        <v>593.23</v>
      </c>
      <c r="G909" s="63">
        <v>855.8119999999999</v>
      </c>
      <c r="H909" s="29">
        <v>561.66599999999994</v>
      </c>
      <c r="I909" s="260"/>
    </row>
    <row r="910" spans="2:9" x14ac:dyDescent="0.25">
      <c r="B910" s="257"/>
      <c r="C910" s="97">
        <v>904.00400000000002</v>
      </c>
      <c r="D910" s="63">
        <v>377.76099999999997</v>
      </c>
      <c r="E910" s="63">
        <v>520.27199999999993</v>
      </c>
      <c r="F910" s="63">
        <v>583.625</v>
      </c>
      <c r="G910" s="63">
        <v>829.08600000000001</v>
      </c>
      <c r="H910" s="29">
        <v>545.97299999999996</v>
      </c>
      <c r="I910" s="260"/>
    </row>
    <row r="911" spans="2:9" x14ac:dyDescent="0.25">
      <c r="B911" s="257"/>
      <c r="C911" s="97">
        <v>905.00599999999997</v>
      </c>
      <c r="D911" s="63">
        <v>456.20699999999994</v>
      </c>
      <c r="E911" s="63">
        <v>506.18700000000001</v>
      </c>
      <c r="F911" s="63">
        <v>500.18800000000005</v>
      </c>
      <c r="G911" s="63">
        <v>761.49499999999989</v>
      </c>
      <c r="H911" s="29">
        <v>527.78899999999999</v>
      </c>
      <c r="I911" s="260"/>
    </row>
    <row r="912" spans="2:9" x14ac:dyDescent="0.25">
      <c r="B912" s="257"/>
      <c r="C912" s="97">
        <v>906.00300000000004</v>
      </c>
      <c r="D912" s="63">
        <v>414.935</v>
      </c>
      <c r="E912" s="63">
        <v>565.5</v>
      </c>
      <c r="F912" s="63">
        <v>508.89600000000002</v>
      </c>
      <c r="G912" s="63">
        <v>782.39100000000008</v>
      </c>
      <c r="H912" s="29">
        <v>602.72799999999995</v>
      </c>
      <c r="I912" s="260"/>
    </row>
    <row r="913" spans="2:9" x14ac:dyDescent="0.25">
      <c r="B913" s="257"/>
      <c r="C913" s="97">
        <v>907.005</v>
      </c>
      <c r="D913" s="63">
        <v>424.48600000000005</v>
      </c>
      <c r="E913" s="63">
        <v>533.18499999999995</v>
      </c>
      <c r="F913" s="63">
        <v>564.38</v>
      </c>
      <c r="G913" s="63">
        <v>805.57099999999991</v>
      </c>
      <c r="H913" s="29">
        <v>607.57100000000003</v>
      </c>
      <c r="I913" s="260"/>
    </row>
    <row r="914" spans="2:9" x14ac:dyDescent="0.25">
      <c r="B914" s="257"/>
      <c r="C914" s="97">
        <v>908.005</v>
      </c>
      <c r="D914" s="63">
        <v>431.63499999999999</v>
      </c>
      <c r="E914" s="63">
        <v>553.28599999999994</v>
      </c>
      <c r="F914" s="63">
        <v>529.928</v>
      </c>
      <c r="G914" s="63">
        <v>773.50300000000004</v>
      </c>
      <c r="H914" s="29">
        <v>554.98800000000006</v>
      </c>
      <c r="I914" s="260"/>
    </row>
    <row r="915" spans="2:9" x14ac:dyDescent="0.25">
      <c r="B915" s="257"/>
      <c r="C915" s="97">
        <v>909.00599999999997</v>
      </c>
      <c r="D915" s="63">
        <v>444.02500000000003</v>
      </c>
      <c r="E915" s="63">
        <v>455.25099999999998</v>
      </c>
      <c r="F915" s="63">
        <v>599.52600000000007</v>
      </c>
      <c r="G915" s="63">
        <v>834.83199999999988</v>
      </c>
      <c r="H915" s="29">
        <v>547.86199999999997</v>
      </c>
      <c r="I915" s="260"/>
    </row>
    <row r="916" spans="2:9" x14ac:dyDescent="0.25">
      <c r="B916" s="257"/>
      <c r="C916" s="97">
        <v>910.00400000000002</v>
      </c>
      <c r="D916" s="63">
        <v>404.36399999999998</v>
      </c>
      <c r="E916" s="63">
        <v>475.23500000000001</v>
      </c>
      <c r="F916" s="63">
        <v>556.56299999999999</v>
      </c>
      <c r="G916" s="63">
        <v>826.47899999999993</v>
      </c>
      <c r="H916" s="29">
        <v>606.18200000000002</v>
      </c>
      <c r="I916" s="260"/>
    </row>
    <row r="917" spans="2:9" x14ac:dyDescent="0.25">
      <c r="B917" s="257"/>
      <c r="C917" s="97">
        <v>911.005</v>
      </c>
      <c r="D917" s="63">
        <v>477.95600000000007</v>
      </c>
      <c r="E917" s="63">
        <v>493.15899999999999</v>
      </c>
      <c r="F917" s="63">
        <v>648.80200000000002</v>
      </c>
      <c r="G917" s="63">
        <v>770.95100000000002</v>
      </c>
      <c r="H917" s="29">
        <v>595.97900000000004</v>
      </c>
      <c r="I917" s="260"/>
    </row>
    <row r="918" spans="2:9" x14ac:dyDescent="0.25">
      <c r="B918" s="257"/>
      <c r="C918" s="97">
        <v>912.005</v>
      </c>
      <c r="D918" s="63">
        <v>492.00699999999995</v>
      </c>
      <c r="E918" s="63">
        <v>516.21500000000003</v>
      </c>
      <c r="F918" s="63">
        <v>552.49</v>
      </c>
      <c r="G918" s="63">
        <v>815.06899999999996</v>
      </c>
      <c r="H918" s="29">
        <v>542.48599999999999</v>
      </c>
      <c r="I918" s="260"/>
    </row>
    <row r="919" spans="2:9" x14ac:dyDescent="0.25">
      <c r="B919" s="257"/>
      <c r="C919" s="97">
        <v>913.00699999999995</v>
      </c>
      <c r="D919" s="63">
        <v>465.51599999999996</v>
      </c>
      <c r="E919" s="63">
        <v>554.98199999999997</v>
      </c>
      <c r="F919" s="63">
        <v>556.47399999999993</v>
      </c>
      <c r="G919" s="63">
        <v>831.92399999999998</v>
      </c>
      <c r="H919" s="29">
        <v>572.13000000000011</v>
      </c>
      <c r="I919" s="260"/>
    </row>
    <row r="920" spans="2:9" x14ac:dyDescent="0.25">
      <c r="B920" s="257"/>
      <c r="C920" s="97">
        <v>914.00400000000002</v>
      </c>
      <c r="D920" s="63">
        <v>445.65800000000002</v>
      </c>
      <c r="E920" s="63">
        <v>540.65600000000006</v>
      </c>
      <c r="F920" s="63">
        <v>583.40599999999995</v>
      </c>
      <c r="G920" s="63">
        <v>823.86799999999994</v>
      </c>
      <c r="H920" s="29">
        <v>576.86500000000001</v>
      </c>
      <c r="I920" s="260"/>
    </row>
    <row r="921" spans="2:9" x14ac:dyDescent="0.25">
      <c r="B921" s="257"/>
      <c r="C921" s="97">
        <v>915.00599999999997</v>
      </c>
      <c r="D921" s="63">
        <v>467.96099999999996</v>
      </c>
      <c r="E921" s="63">
        <v>581.52300000000002</v>
      </c>
      <c r="F921" s="63">
        <v>563.44299999999998</v>
      </c>
      <c r="G921" s="63">
        <v>824.89899999999989</v>
      </c>
      <c r="H921" s="29">
        <v>518.00299999999993</v>
      </c>
      <c r="I921" s="260"/>
    </row>
    <row r="922" spans="2:9" x14ac:dyDescent="0.25">
      <c r="B922" s="257"/>
      <c r="C922" s="97">
        <v>916.00300000000004</v>
      </c>
      <c r="D922" s="63">
        <v>455.72800000000001</v>
      </c>
      <c r="E922" s="63">
        <v>537.44599999999991</v>
      </c>
      <c r="F922" s="63">
        <v>581.97399999999993</v>
      </c>
      <c r="G922" s="63">
        <v>834.36699999999996</v>
      </c>
      <c r="H922" s="29">
        <v>546.64200000000005</v>
      </c>
      <c r="I922" s="260"/>
    </row>
    <row r="923" spans="2:9" x14ac:dyDescent="0.25">
      <c r="B923" s="257"/>
      <c r="C923" s="97">
        <v>917.005</v>
      </c>
      <c r="D923" s="63">
        <v>454.19099999999997</v>
      </c>
      <c r="E923" s="63">
        <v>550.64499999999998</v>
      </c>
      <c r="F923" s="63">
        <v>546.79099999999994</v>
      </c>
      <c r="G923" s="63">
        <v>799.33300000000008</v>
      </c>
      <c r="H923" s="29">
        <v>545.38499999999999</v>
      </c>
      <c r="I923" s="260"/>
    </row>
    <row r="924" spans="2:9" x14ac:dyDescent="0.25">
      <c r="B924" s="257"/>
      <c r="C924" s="97">
        <v>918.005</v>
      </c>
      <c r="D924" s="63">
        <v>437.82600000000008</v>
      </c>
      <c r="E924" s="63">
        <v>524.87199999999996</v>
      </c>
      <c r="F924" s="63">
        <v>523.68299999999999</v>
      </c>
      <c r="G924" s="63">
        <v>786.85</v>
      </c>
      <c r="H924" s="29">
        <v>552.49099999999999</v>
      </c>
      <c r="I924" s="260"/>
    </row>
    <row r="925" spans="2:9" x14ac:dyDescent="0.25">
      <c r="B925" s="257"/>
      <c r="C925" s="97">
        <v>919.00599999999997</v>
      </c>
      <c r="D925" s="63">
        <v>451.12000000000006</v>
      </c>
      <c r="E925" s="63">
        <v>434.43500000000006</v>
      </c>
      <c r="F925" s="63">
        <v>572.67200000000003</v>
      </c>
      <c r="G925" s="63">
        <v>836.8</v>
      </c>
      <c r="H925" s="29">
        <v>552.22</v>
      </c>
      <c r="I925" s="260"/>
    </row>
    <row r="926" spans="2:9" x14ac:dyDescent="0.25">
      <c r="B926" s="257"/>
      <c r="C926" s="97">
        <v>920.00400000000002</v>
      </c>
      <c r="D926" s="63">
        <v>420.40200000000004</v>
      </c>
      <c r="E926" s="63">
        <v>538.76099999999997</v>
      </c>
      <c r="F926" s="63">
        <v>569.94200000000001</v>
      </c>
      <c r="G926" s="63">
        <v>791.28700000000003</v>
      </c>
      <c r="H926" s="29">
        <v>557.66399999999999</v>
      </c>
      <c r="I926" s="260"/>
    </row>
    <row r="927" spans="2:9" x14ac:dyDescent="0.25">
      <c r="B927" s="257"/>
      <c r="C927" s="97">
        <v>921.005</v>
      </c>
      <c r="D927" s="63">
        <v>424.51800000000003</v>
      </c>
      <c r="E927" s="63">
        <v>572.91499999999996</v>
      </c>
      <c r="F927" s="63">
        <v>569.85399999999993</v>
      </c>
      <c r="G927" s="63">
        <v>791.54199999999992</v>
      </c>
      <c r="H927" s="29">
        <v>591.57999999999993</v>
      </c>
      <c r="I927" s="260"/>
    </row>
    <row r="928" spans="2:9" x14ac:dyDescent="0.25">
      <c r="B928" s="257"/>
      <c r="C928" s="97">
        <v>922.005</v>
      </c>
      <c r="D928" s="63">
        <v>332.80500000000006</v>
      </c>
      <c r="E928" s="63">
        <v>485.77900000000005</v>
      </c>
      <c r="F928" s="63">
        <v>536.66599999999994</v>
      </c>
      <c r="G928" s="63">
        <v>785.18499999999995</v>
      </c>
      <c r="H928" s="29">
        <v>537.18200000000002</v>
      </c>
      <c r="I928" s="260"/>
    </row>
    <row r="929" spans="2:9" x14ac:dyDescent="0.25">
      <c r="B929" s="257"/>
      <c r="C929" s="97">
        <v>923.00599999999997</v>
      </c>
      <c r="D929" s="63">
        <v>363.03699999999998</v>
      </c>
      <c r="E929" s="63">
        <v>566.59999999999991</v>
      </c>
      <c r="F929" s="63">
        <v>590.02099999999996</v>
      </c>
      <c r="G929" s="63">
        <v>828.35500000000002</v>
      </c>
      <c r="H929" s="29">
        <v>546.96199999999999</v>
      </c>
      <c r="I929" s="260"/>
    </row>
    <row r="930" spans="2:9" x14ac:dyDescent="0.25">
      <c r="B930" s="257"/>
      <c r="C930" s="97">
        <v>924.00400000000002</v>
      </c>
      <c r="D930" s="63">
        <v>406.49399999999997</v>
      </c>
      <c r="E930" s="63">
        <v>491.81799999999998</v>
      </c>
      <c r="F930" s="63">
        <v>528.80700000000002</v>
      </c>
      <c r="G930" s="63">
        <v>783.23900000000003</v>
      </c>
      <c r="H930" s="29">
        <v>525.30700000000002</v>
      </c>
      <c r="I930" s="260"/>
    </row>
    <row r="931" spans="2:9" x14ac:dyDescent="0.25">
      <c r="B931" s="257"/>
      <c r="C931" s="97">
        <v>925.005</v>
      </c>
      <c r="D931" s="63">
        <v>387.67599999999999</v>
      </c>
      <c r="E931" s="63">
        <v>569.01400000000001</v>
      </c>
      <c r="F931" s="63">
        <v>559.37</v>
      </c>
      <c r="G931" s="63">
        <v>802.16399999999999</v>
      </c>
      <c r="H931" s="29">
        <v>529.72700000000009</v>
      </c>
      <c r="I931" s="260"/>
    </row>
    <row r="932" spans="2:9" x14ac:dyDescent="0.25">
      <c r="B932" s="257"/>
      <c r="C932" s="97">
        <v>926.00300000000004</v>
      </c>
      <c r="D932" s="63">
        <v>402.15199999999993</v>
      </c>
      <c r="E932" s="63">
        <v>558.245</v>
      </c>
      <c r="F932" s="63">
        <v>515.19299999999998</v>
      </c>
      <c r="G932" s="63">
        <v>767.24</v>
      </c>
      <c r="H932" s="29">
        <v>598.01900000000001</v>
      </c>
      <c r="I932" s="260"/>
    </row>
    <row r="933" spans="2:9" x14ac:dyDescent="0.25">
      <c r="B933" s="257"/>
      <c r="C933" s="97">
        <v>927.00400000000002</v>
      </c>
      <c r="D933" s="63">
        <v>456.33199999999999</v>
      </c>
      <c r="E933" s="63">
        <v>562.52099999999996</v>
      </c>
      <c r="F933" s="63">
        <v>594.58900000000006</v>
      </c>
      <c r="G933" s="63">
        <v>829.79099999999994</v>
      </c>
      <c r="H933" s="29">
        <v>577.49700000000007</v>
      </c>
      <c r="I933" s="260"/>
    </row>
    <row r="934" spans="2:9" x14ac:dyDescent="0.25">
      <c r="B934" s="257"/>
      <c r="C934" s="97">
        <v>928.005</v>
      </c>
      <c r="D934" s="63">
        <v>455.30600000000004</v>
      </c>
      <c r="E934" s="63">
        <v>506.601</v>
      </c>
      <c r="F934" s="63">
        <v>540.16699999999992</v>
      </c>
      <c r="G934" s="63">
        <v>775.16399999999999</v>
      </c>
      <c r="H934" s="29">
        <v>550.01099999999997</v>
      </c>
      <c r="I934" s="260"/>
    </row>
    <row r="935" spans="2:9" x14ac:dyDescent="0.25">
      <c r="B935" s="257"/>
      <c r="C935" s="97">
        <v>929.00599999999997</v>
      </c>
      <c r="D935" s="63">
        <v>426.14</v>
      </c>
      <c r="E935" s="63">
        <v>503.88200000000006</v>
      </c>
      <c r="F935" s="63">
        <v>540.60399999999993</v>
      </c>
      <c r="G935" s="63">
        <v>766.29700000000003</v>
      </c>
      <c r="H935" s="29">
        <v>596.16699999999992</v>
      </c>
      <c r="I935" s="260"/>
    </row>
    <row r="936" spans="2:9" x14ac:dyDescent="0.25">
      <c r="B936" s="257"/>
      <c r="C936" s="97">
        <v>930.00400000000002</v>
      </c>
      <c r="D936" s="63">
        <v>393.67099999999999</v>
      </c>
      <c r="E936" s="63">
        <v>583.33100000000002</v>
      </c>
      <c r="F936" s="63">
        <v>603.56200000000001</v>
      </c>
      <c r="G936" s="63">
        <v>741.71699999999987</v>
      </c>
      <c r="H936" s="29">
        <v>576.28099999999995</v>
      </c>
      <c r="I936" s="260"/>
    </row>
    <row r="937" spans="2:9" x14ac:dyDescent="0.25">
      <c r="B937" s="257"/>
      <c r="C937" s="97">
        <v>931.005</v>
      </c>
      <c r="D937" s="63">
        <v>464.03499999999997</v>
      </c>
      <c r="E937" s="63">
        <v>522.64200000000005</v>
      </c>
      <c r="F937" s="63">
        <v>557.26499999999999</v>
      </c>
      <c r="G937" s="63">
        <v>733.827</v>
      </c>
      <c r="H937" s="29">
        <v>538.87099999999987</v>
      </c>
      <c r="I937" s="260"/>
    </row>
    <row r="938" spans="2:9" x14ac:dyDescent="0.25">
      <c r="B938" s="257"/>
      <c r="C938" s="97">
        <v>932.005</v>
      </c>
      <c r="D938" s="63">
        <v>457.90999999999997</v>
      </c>
      <c r="E938" s="63">
        <v>498.04399999999998</v>
      </c>
      <c r="F938" s="63">
        <v>562.49</v>
      </c>
      <c r="G938" s="63">
        <v>818.95100000000002</v>
      </c>
      <c r="H938" s="29">
        <v>543.49</v>
      </c>
      <c r="I938" s="260"/>
    </row>
    <row r="939" spans="2:9" x14ac:dyDescent="0.25">
      <c r="B939" s="257"/>
      <c r="C939" s="97">
        <v>933.00599999999997</v>
      </c>
      <c r="D939" s="63">
        <v>385.37800000000004</v>
      </c>
      <c r="E939" s="63">
        <v>449.34799999999996</v>
      </c>
      <c r="F939" s="63">
        <v>639.4369999999999</v>
      </c>
      <c r="G939" s="63">
        <v>815.08600000000001</v>
      </c>
      <c r="H939" s="29">
        <v>586.1099999999999</v>
      </c>
      <c r="I939" s="260"/>
    </row>
    <row r="940" spans="2:9" x14ac:dyDescent="0.25">
      <c r="B940" s="257"/>
      <c r="C940" s="97">
        <v>934.00400000000002</v>
      </c>
      <c r="D940" s="63">
        <v>432.10300000000001</v>
      </c>
      <c r="E940" s="63">
        <v>538.01</v>
      </c>
      <c r="F940" s="63">
        <v>563.87400000000002</v>
      </c>
      <c r="G940" s="63">
        <v>737.46600000000012</v>
      </c>
      <c r="H940" s="29">
        <v>597.69200000000001</v>
      </c>
      <c r="I940" s="260"/>
    </row>
    <row r="941" spans="2:9" x14ac:dyDescent="0.25">
      <c r="B941" s="257"/>
      <c r="C941" s="97">
        <v>935.005</v>
      </c>
      <c r="D941" s="63">
        <v>428.83</v>
      </c>
      <c r="E941" s="63">
        <v>484.81499999999994</v>
      </c>
      <c r="F941" s="63">
        <v>595.54099999999994</v>
      </c>
      <c r="G941" s="63">
        <v>769.63100000000009</v>
      </c>
      <c r="H941" s="29">
        <v>583.9860000000001</v>
      </c>
      <c r="I941" s="260"/>
    </row>
    <row r="942" spans="2:9" x14ac:dyDescent="0.25">
      <c r="B942" s="257"/>
      <c r="C942" s="97">
        <v>936.00300000000004</v>
      </c>
      <c r="D942" s="63">
        <v>386.36900000000003</v>
      </c>
      <c r="E942" s="63">
        <v>556.03600000000006</v>
      </c>
      <c r="F942" s="63">
        <v>552.1099999999999</v>
      </c>
      <c r="G942" s="63">
        <v>831.16100000000006</v>
      </c>
      <c r="H942" s="29">
        <v>507.49300000000005</v>
      </c>
      <c r="I942" s="260"/>
    </row>
    <row r="943" spans="2:9" x14ac:dyDescent="0.25">
      <c r="B943" s="257"/>
      <c r="C943" s="97">
        <v>937.00400000000002</v>
      </c>
      <c r="D943" s="63">
        <v>391.14799999999997</v>
      </c>
      <c r="E943" s="63">
        <v>563.10899999999992</v>
      </c>
      <c r="F943" s="63">
        <v>615.33799999999997</v>
      </c>
      <c r="G943" s="63">
        <v>886.2170000000001</v>
      </c>
      <c r="H943" s="29">
        <v>593.80600000000004</v>
      </c>
      <c r="I943" s="260"/>
    </row>
    <row r="944" spans="2:9" x14ac:dyDescent="0.25">
      <c r="B944" s="257"/>
      <c r="C944" s="97">
        <v>938.005</v>
      </c>
      <c r="D944" s="63">
        <v>423.67200000000003</v>
      </c>
      <c r="E944" s="63">
        <v>564.35400000000004</v>
      </c>
      <c r="F944" s="63">
        <v>585.27599999999995</v>
      </c>
      <c r="G944" s="63">
        <v>809.80500000000006</v>
      </c>
      <c r="H944" s="29">
        <v>564.57799999999997</v>
      </c>
      <c r="I944" s="260"/>
    </row>
    <row r="945" spans="2:9" x14ac:dyDescent="0.25">
      <c r="B945" s="257"/>
      <c r="C945" s="97">
        <v>939.00599999999997</v>
      </c>
      <c r="D945" s="63">
        <v>338.61200000000002</v>
      </c>
      <c r="E945" s="63">
        <v>513.57600000000002</v>
      </c>
      <c r="F945" s="63">
        <v>593.8599999999999</v>
      </c>
      <c r="G945" s="63">
        <v>798.29300000000012</v>
      </c>
      <c r="H945" s="29">
        <v>530.80899999999997</v>
      </c>
      <c r="I945" s="260"/>
    </row>
    <row r="946" spans="2:9" x14ac:dyDescent="0.25">
      <c r="B946" s="257"/>
      <c r="C946" s="97">
        <v>940.00400000000002</v>
      </c>
      <c r="D946" s="63">
        <v>438.16800000000001</v>
      </c>
      <c r="E946" s="63">
        <v>508.47699999999998</v>
      </c>
      <c r="F946" s="63">
        <v>573.23400000000004</v>
      </c>
      <c r="G946" s="63">
        <v>822.91600000000005</v>
      </c>
      <c r="H946" s="29">
        <v>522.50900000000001</v>
      </c>
      <c r="I946" s="260"/>
    </row>
    <row r="947" spans="2:9" x14ac:dyDescent="0.25">
      <c r="B947" s="257"/>
      <c r="C947" s="97">
        <v>941.005</v>
      </c>
      <c r="D947" s="63">
        <v>368.65300000000008</v>
      </c>
      <c r="E947" s="63">
        <v>490.64499999999998</v>
      </c>
      <c r="F947" s="63">
        <v>535.14599999999996</v>
      </c>
      <c r="G947" s="63">
        <v>779.40100000000007</v>
      </c>
      <c r="H947" s="29">
        <v>541.03800000000001</v>
      </c>
      <c r="I947" s="260"/>
    </row>
    <row r="948" spans="2:9" x14ac:dyDescent="0.25">
      <c r="B948" s="257"/>
      <c r="C948" s="97">
        <v>942.005</v>
      </c>
      <c r="D948" s="63">
        <v>452.67899999999997</v>
      </c>
      <c r="E948" s="63">
        <v>501.44</v>
      </c>
      <c r="F948" s="63">
        <v>594.66200000000003</v>
      </c>
      <c r="G948" s="63">
        <v>808.06899999999996</v>
      </c>
      <c r="H948" s="29">
        <v>556.49900000000002</v>
      </c>
      <c r="I948" s="260"/>
    </row>
    <row r="949" spans="2:9" x14ac:dyDescent="0.25">
      <c r="B949" s="257"/>
      <c r="C949" s="97">
        <v>943.00599999999997</v>
      </c>
      <c r="D949" s="63">
        <v>463.18799999999999</v>
      </c>
      <c r="E949" s="63">
        <v>526.62599999999998</v>
      </c>
      <c r="F949" s="63">
        <v>630.84400000000005</v>
      </c>
      <c r="G949" s="63">
        <v>844.43100000000004</v>
      </c>
      <c r="H949" s="29">
        <v>543.99700000000007</v>
      </c>
      <c r="I949" s="260"/>
    </row>
    <row r="950" spans="2:9" x14ac:dyDescent="0.25">
      <c r="B950" s="257"/>
      <c r="C950" s="97">
        <v>944.00400000000002</v>
      </c>
      <c r="D950" s="63">
        <v>442.63200000000001</v>
      </c>
      <c r="E950" s="63">
        <v>545.56799999999998</v>
      </c>
      <c r="F950" s="63">
        <v>577.98</v>
      </c>
      <c r="G950" s="63">
        <v>752.54500000000007</v>
      </c>
      <c r="H950" s="29">
        <v>558.30799999999999</v>
      </c>
      <c r="I950" s="260"/>
    </row>
    <row r="951" spans="2:9" x14ac:dyDescent="0.25">
      <c r="B951" s="257"/>
      <c r="C951" s="97">
        <v>945.005</v>
      </c>
      <c r="D951" s="63">
        <v>388.17899999999997</v>
      </c>
      <c r="E951" s="63">
        <v>561.67599999999993</v>
      </c>
      <c r="F951" s="63">
        <v>545.4380000000001</v>
      </c>
      <c r="G951" s="63">
        <v>809.91699999999992</v>
      </c>
      <c r="H951" s="29">
        <v>558.55399999999997</v>
      </c>
      <c r="I951" s="260"/>
    </row>
    <row r="952" spans="2:9" x14ac:dyDescent="0.25">
      <c r="B952" s="257"/>
      <c r="C952" s="97">
        <v>946.00300000000004</v>
      </c>
      <c r="D952" s="63">
        <v>402.82400000000001</v>
      </c>
      <c r="E952" s="63">
        <v>568.86900000000003</v>
      </c>
      <c r="F952" s="63">
        <v>593.62</v>
      </c>
      <c r="G952" s="63">
        <v>801.61899999999991</v>
      </c>
      <c r="H952" s="29">
        <v>541.15600000000006</v>
      </c>
      <c r="I952" s="260"/>
    </row>
    <row r="953" spans="2:9" x14ac:dyDescent="0.25">
      <c r="B953" s="257"/>
      <c r="C953" s="97">
        <v>947.00400000000002</v>
      </c>
      <c r="D953" s="63">
        <v>396.58299999999997</v>
      </c>
      <c r="E953" s="63">
        <v>571.34199999999998</v>
      </c>
      <c r="F953" s="63">
        <v>580.91699999999992</v>
      </c>
      <c r="G953" s="63">
        <v>801.346</v>
      </c>
      <c r="H953" s="29">
        <v>556.95900000000006</v>
      </c>
      <c r="I953" s="260"/>
    </row>
    <row r="954" spans="2:9" x14ac:dyDescent="0.25">
      <c r="B954" s="257"/>
      <c r="C954" s="97">
        <v>948.00400000000002</v>
      </c>
      <c r="D954" s="63">
        <v>436.72699999999998</v>
      </c>
      <c r="E954" s="63">
        <v>536.13599999999997</v>
      </c>
      <c r="F954" s="63">
        <v>612.96900000000005</v>
      </c>
      <c r="G954" s="63">
        <v>784.35699999999997</v>
      </c>
      <c r="H954" s="29">
        <v>587.10799999999995</v>
      </c>
      <c r="I954" s="260"/>
    </row>
    <row r="955" spans="2:9" x14ac:dyDescent="0.25">
      <c r="B955" s="257"/>
      <c r="C955" s="97">
        <v>949.00599999999997</v>
      </c>
      <c r="D955" s="63">
        <v>395.64299999999997</v>
      </c>
      <c r="E955" s="63">
        <v>498.76300000000003</v>
      </c>
      <c r="F955" s="63">
        <v>565.52100000000007</v>
      </c>
      <c r="G955" s="63">
        <v>847.81299999999999</v>
      </c>
      <c r="H955" s="29">
        <v>582.73300000000006</v>
      </c>
      <c r="I955" s="260"/>
    </row>
    <row r="956" spans="2:9" x14ac:dyDescent="0.25">
      <c r="B956" s="257"/>
      <c r="C956" s="97">
        <v>950.00300000000004</v>
      </c>
      <c r="D956" s="63">
        <v>433.50800000000004</v>
      </c>
      <c r="E956" s="63">
        <v>528.11400000000003</v>
      </c>
      <c r="F956" s="63">
        <v>604.91200000000003</v>
      </c>
      <c r="G956" s="63">
        <v>852.928</v>
      </c>
      <c r="H956" s="29">
        <v>549.51900000000001</v>
      </c>
      <c r="I956" s="260"/>
    </row>
    <row r="957" spans="2:9" x14ac:dyDescent="0.25">
      <c r="B957" s="257"/>
      <c r="C957" s="97">
        <v>951.005</v>
      </c>
      <c r="D957" s="63">
        <v>443.93099999999998</v>
      </c>
      <c r="E957" s="63">
        <v>527.02</v>
      </c>
      <c r="F957" s="63">
        <v>509.86399999999998</v>
      </c>
      <c r="G957" s="63">
        <v>823.57600000000002</v>
      </c>
      <c r="H957" s="29">
        <v>555.33600000000001</v>
      </c>
      <c r="I957" s="260"/>
    </row>
    <row r="958" spans="2:9" x14ac:dyDescent="0.25">
      <c r="B958" s="257"/>
      <c r="C958" s="97">
        <v>952.005</v>
      </c>
      <c r="D958" s="63">
        <v>425.50099999999998</v>
      </c>
      <c r="E958" s="63">
        <v>505.262</v>
      </c>
      <c r="F958" s="63">
        <v>500.24400000000003</v>
      </c>
      <c r="G958" s="63">
        <v>804.30200000000002</v>
      </c>
      <c r="H958" s="29">
        <v>593.04899999999998</v>
      </c>
      <c r="I958" s="260"/>
    </row>
    <row r="959" spans="2:9" x14ac:dyDescent="0.25">
      <c r="B959" s="257"/>
      <c r="C959" s="97">
        <v>953.00599999999997</v>
      </c>
      <c r="D959" s="63">
        <v>441.25700000000001</v>
      </c>
      <c r="E959" s="63">
        <v>528.35300000000007</v>
      </c>
      <c r="F959" s="63">
        <v>526.54700000000003</v>
      </c>
      <c r="G959" s="63">
        <v>785.38099999999997</v>
      </c>
      <c r="H959" s="29">
        <v>559.85699999999997</v>
      </c>
      <c r="I959" s="260"/>
    </row>
    <row r="960" spans="2:9" x14ac:dyDescent="0.25">
      <c r="B960" s="257"/>
      <c r="C960" s="97">
        <v>954.00400000000002</v>
      </c>
      <c r="D960" s="63">
        <v>397.75900000000001</v>
      </c>
      <c r="E960" s="63">
        <v>490.25699999999995</v>
      </c>
      <c r="F960" s="63">
        <v>582.13499999999999</v>
      </c>
      <c r="G960" s="63">
        <v>749.48299999999995</v>
      </c>
      <c r="H960" s="29">
        <v>568.65499999999997</v>
      </c>
      <c r="I960" s="260"/>
    </row>
    <row r="961" spans="2:9" x14ac:dyDescent="0.25">
      <c r="B961" s="257"/>
      <c r="C961" s="97">
        <v>955.005</v>
      </c>
      <c r="D961" s="63">
        <v>457.56400000000002</v>
      </c>
      <c r="E961" s="63">
        <v>492.63200000000001</v>
      </c>
      <c r="F961" s="63">
        <v>546.18200000000002</v>
      </c>
      <c r="G961" s="63">
        <v>790.57300000000009</v>
      </c>
      <c r="H961" s="29">
        <v>576.10500000000002</v>
      </c>
      <c r="I961" s="260"/>
    </row>
    <row r="962" spans="2:9" x14ac:dyDescent="0.25">
      <c r="B962" s="257"/>
      <c r="C962" s="97">
        <v>956.005</v>
      </c>
      <c r="D962" s="63">
        <v>394.767</v>
      </c>
      <c r="E962" s="63">
        <v>509.91399999999999</v>
      </c>
      <c r="F962" s="63">
        <v>582.55799999999999</v>
      </c>
      <c r="G962" s="63">
        <v>796.74</v>
      </c>
      <c r="H962" s="29">
        <v>550.64699999999993</v>
      </c>
      <c r="I962" s="260"/>
    </row>
    <row r="963" spans="2:9" x14ac:dyDescent="0.25">
      <c r="B963" s="257"/>
      <c r="C963" s="97">
        <v>957.00400000000002</v>
      </c>
      <c r="D963" s="63">
        <v>447.90899999999999</v>
      </c>
      <c r="E963" s="63">
        <v>477.34300000000007</v>
      </c>
      <c r="F963" s="63">
        <v>522.24</v>
      </c>
      <c r="G963" s="63">
        <v>773.17</v>
      </c>
      <c r="H963" s="29">
        <v>526.20799999999997</v>
      </c>
      <c r="I963" s="260"/>
    </row>
    <row r="964" spans="2:9" x14ac:dyDescent="0.25">
      <c r="B964" s="257"/>
      <c r="C964" s="97">
        <v>958.00400000000002</v>
      </c>
      <c r="D964" s="63">
        <v>384.80600000000004</v>
      </c>
      <c r="E964" s="63">
        <v>500.45800000000003</v>
      </c>
      <c r="F964" s="63">
        <v>557.16699999999992</v>
      </c>
      <c r="G964" s="63">
        <v>835.32600000000002</v>
      </c>
      <c r="H964" s="29">
        <v>563.28200000000004</v>
      </c>
      <c r="I964" s="260"/>
    </row>
    <row r="965" spans="2:9" x14ac:dyDescent="0.25">
      <c r="B965" s="257"/>
      <c r="C965" s="97">
        <v>959.00599999999997</v>
      </c>
      <c r="D965" s="63">
        <v>444.178</v>
      </c>
      <c r="E965" s="63">
        <v>449.47099999999995</v>
      </c>
      <c r="F965" s="63">
        <v>593.56700000000001</v>
      </c>
      <c r="G965" s="63">
        <v>892.25</v>
      </c>
      <c r="H965" s="29">
        <v>554.03</v>
      </c>
      <c r="I965" s="260"/>
    </row>
    <row r="966" spans="2:9" x14ac:dyDescent="0.25">
      <c r="B966" s="257"/>
      <c r="C966" s="97">
        <v>960.00300000000004</v>
      </c>
      <c r="D966" s="63">
        <v>445.08299999999997</v>
      </c>
      <c r="E966" s="63">
        <v>467.29699999999997</v>
      </c>
      <c r="F966" s="63">
        <v>625.63599999999997</v>
      </c>
      <c r="G966" s="63">
        <v>860.07400000000007</v>
      </c>
      <c r="H966" s="29">
        <v>558.50099999999998</v>
      </c>
      <c r="I966" s="260"/>
    </row>
    <row r="967" spans="2:9" x14ac:dyDescent="0.25">
      <c r="B967" s="257"/>
      <c r="C967" s="97">
        <v>961.005</v>
      </c>
      <c r="D967" s="63">
        <v>393.56700000000001</v>
      </c>
      <c r="E967" s="63">
        <v>435.34899999999999</v>
      </c>
      <c r="F967" s="63">
        <v>546.11399999999992</v>
      </c>
      <c r="G967" s="63">
        <v>814.32500000000005</v>
      </c>
      <c r="H967" s="29">
        <v>536.65499999999997</v>
      </c>
      <c r="I967" s="260"/>
    </row>
    <row r="968" spans="2:9" x14ac:dyDescent="0.25">
      <c r="B968" s="257"/>
      <c r="C968" s="97">
        <v>962.005</v>
      </c>
      <c r="D968" s="63">
        <v>444.40099999999995</v>
      </c>
      <c r="E968" s="63">
        <v>508.61799999999999</v>
      </c>
      <c r="F968" s="63">
        <v>592.51499999999999</v>
      </c>
      <c r="G968" s="63">
        <v>790.70700000000011</v>
      </c>
      <c r="H968" s="29">
        <v>573.61</v>
      </c>
      <c r="I968" s="260"/>
    </row>
    <row r="969" spans="2:9" x14ac:dyDescent="0.25">
      <c r="B969" s="257"/>
      <c r="C969" s="97">
        <v>963.00599999999997</v>
      </c>
      <c r="D969" s="63">
        <v>451.30900000000003</v>
      </c>
      <c r="E969" s="63">
        <v>511.92199999999997</v>
      </c>
      <c r="F969" s="63">
        <v>583.87</v>
      </c>
      <c r="G969" s="63">
        <v>845.02800000000002</v>
      </c>
      <c r="H969" s="29">
        <v>557.25600000000009</v>
      </c>
      <c r="I969" s="260"/>
    </row>
    <row r="970" spans="2:9" x14ac:dyDescent="0.25">
      <c r="B970" s="257"/>
      <c r="C970" s="97">
        <v>964.00400000000002</v>
      </c>
      <c r="D970" s="63">
        <v>429.66999999999996</v>
      </c>
      <c r="E970" s="63">
        <v>470.60299999999995</v>
      </c>
      <c r="F970" s="63">
        <v>550.88499999999999</v>
      </c>
      <c r="G970" s="63">
        <v>840.53199999999993</v>
      </c>
      <c r="H970" s="29">
        <v>571.38300000000004</v>
      </c>
      <c r="I970" s="260"/>
    </row>
    <row r="971" spans="2:9" x14ac:dyDescent="0.25">
      <c r="B971" s="257"/>
      <c r="C971" s="97">
        <v>965.005</v>
      </c>
      <c r="D971" s="63">
        <v>396.779</v>
      </c>
      <c r="E971" s="63">
        <v>458.21300000000008</v>
      </c>
      <c r="F971" s="63">
        <v>614.0150000000001</v>
      </c>
      <c r="G971" s="63">
        <v>886.62300000000005</v>
      </c>
      <c r="H971" s="29">
        <v>519.24599999999998</v>
      </c>
      <c r="I971" s="260"/>
    </row>
    <row r="972" spans="2:9" x14ac:dyDescent="0.25">
      <c r="B972" s="257"/>
      <c r="C972" s="97">
        <v>966.005</v>
      </c>
      <c r="D972" s="63">
        <v>417.58500000000004</v>
      </c>
      <c r="E972" s="63">
        <v>469.048</v>
      </c>
      <c r="F972" s="63">
        <v>611.27600000000007</v>
      </c>
      <c r="G972" s="63">
        <v>818.06899999999996</v>
      </c>
      <c r="H972" s="29">
        <v>564.11699999999996</v>
      </c>
      <c r="I972" s="260"/>
    </row>
    <row r="973" spans="2:9" x14ac:dyDescent="0.25">
      <c r="B973" s="257"/>
      <c r="C973" s="97">
        <v>967.00400000000002</v>
      </c>
      <c r="D973" s="63">
        <v>459.245</v>
      </c>
      <c r="E973" s="63">
        <v>455.03099999999995</v>
      </c>
      <c r="F973" s="63">
        <v>554.90600000000006</v>
      </c>
      <c r="G973" s="63">
        <v>823.20800000000008</v>
      </c>
      <c r="H973" s="29">
        <v>559.27099999999996</v>
      </c>
      <c r="I973" s="260"/>
    </row>
    <row r="974" spans="2:9" x14ac:dyDescent="0.25">
      <c r="B974" s="257"/>
      <c r="C974" s="97">
        <v>968.00400000000002</v>
      </c>
      <c r="D974" s="63">
        <v>460.447</v>
      </c>
      <c r="E974" s="63">
        <v>556.61400000000003</v>
      </c>
      <c r="F974" s="63">
        <v>638.4369999999999</v>
      </c>
      <c r="G974" s="63">
        <v>874.91800000000001</v>
      </c>
      <c r="H974" s="29">
        <v>536.37900000000002</v>
      </c>
      <c r="I974" s="260"/>
    </row>
    <row r="975" spans="2:9" x14ac:dyDescent="0.25">
      <c r="B975" s="257"/>
      <c r="C975" s="97">
        <v>969.00599999999997</v>
      </c>
      <c r="D975" s="63">
        <v>441.78100000000001</v>
      </c>
      <c r="E975" s="63">
        <v>498.02199999999999</v>
      </c>
      <c r="F975" s="63">
        <v>623.60900000000004</v>
      </c>
      <c r="G975" s="63">
        <v>823.02700000000004</v>
      </c>
      <c r="H975" s="29">
        <v>532.09100000000001</v>
      </c>
      <c r="I975" s="260"/>
    </row>
    <row r="976" spans="2:9" x14ac:dyDescent="0.25">
      <c r="B976" s="257"/>
      <c r="C976" s="97">
        <v>970.00300000000004</v>
      </c>
      <c r="D976" s="63">
        <v>395.82600000000008</v>
      </c>
      <c r="E976" s="63">
        <v>400.20299999999997</v>
      </c>
      <c r="F976" s="63">
        <v>563.6400000000001</v>
      </c>
      <c r="G976" s="63">
        <v>849.26099999999997</v>
      </c>
      <c r="H976" s="29">
        <v>480.01499999999993</v>
      </c>
      <c r="I976" s="260"/>
    </row>
    <row r="977" spans="2:9" x14ac:dyDescent="0.25">
      <c r="B977" s="257"/>
      <c r="C977" s="97">
        <v>971.005</v>
      </c>
      <c r="D977" s="63">
        <v>399.50599999999997</v>
      </c>
      <c r="E977" s="63">
        <v>424.995</v>
      </c>
      <c r="F977" s="63">
        <v>654.77600000000007</v>
      </c>
      <c r="G977" s="63">
        <v>839.47</v>
      </c>
      <c r="H977" s="29">
        <v>552.51400000000001</v>
      </c>
      <c r="I977" s="260"/>
    </row>
    <row r="978" spans="2:9" x14ac:dyDescent="0.25">
      <c r="B978" s="257"/>
      <c r="C978" s="97">
        <v>972.005</v>
      </c>
      <c r="D978" s="63">
        <v>367.88</v>
      </c>
      <c r="E978" s="63">
        <v>540.17200000000003</v>
      </c>
      <c r="F978" s="63">
        <v>607.92200000000003</v>
      </c>
      <c r="G978" s="63">
        <v>845.25500000000011</v>
      </c>
      <c r="H978" s="29">
        <v>563.20399999999995</v>
      </c>
      <c r="I978" s="260"/>
    </row>
    <row r="979" spans="2:9" x14ac:dyDescent="0.25">
      <c r="B979" s="257"/>
      <c r="C979" s="97">
        <v>973.00599999999997</v>
      </c>
      <c r="D979" s="63">
        <v>443.65999999999997</v>
      </c>
      <c r="E979" s="63">
        <v>440.43599999999998</v>
      </c>
      <c r="F979" s="63">
        <v>671.78600000000006</v>
      </c>
      <c r="G979" s="63">
        <v>888.98599999999999</v>
      </c>
      <c r="H979" s="29">
        <v>503.57300000000004</v>
      </c>
      <c r="I979" s="260"/>
    </row>
    <row r="980" spans="2:9" x14ac:dyDescent="0.25">
      <c r="B980" s="257"/>
      <c r="C980" s="97">
        <v>974.00400000000002</v>
      </c>
      <c r="D980" s="63">
        <v>469.33900000000006</v>
      </c>
      <c r="E980" s="63">
        <v>460.14400000000001</v>
      </c>
      <c r="F980" s="63">
        <v>614.5</v>
      </c>
      <c r="G980" s="63">
        <v>890.01</v>
      </c>
      <c r="H980" s="29">
        <v>544.48199999999997</v>
      </c>
      <c r="I980" s="260"/>
    </row>
    <row r="981" spans="2:9" x14ac:dyDescent="0.25">
      <c r="B981" s="257"/>
      <c r="C981" s="97">
        <v>975.005</v>
      </c>
      <c r="D981" s="63">
        <v>417.09199999999998</v>
      </c>
      <c r="E981" s="63">
        <v>459.947</v>
      </c>
      <c r="F981" s="63">
        <v>609.25500000000011</v>
      </c>
      <c r="G981" s="63">
        <v>881.26700000000005</v>
      </c>
      <c r="H981" s="29">
        <v>557.34699999999998</v>
      </c>
      <c r="I981" s="260"/>
    </row>
    <row r="982" spans="2:9" x14ac:dyDescent="0.25">
      <c r="B982" s="257"/>
      <c r="C982" s="97">
        <v>976.005</v>
      </c>
      <c r="D982" s="63">
        <v>394.24099999999999</v>
      </c>
      <c r="E982" s="63">
        <v>481.09500000000003</v>
      </c>
      <c r="F982" s="63">
        <v>668.61399999999992</v>
      </c>
      <c r="G982" s="63">
        <v>831.173</v>
      </c>
      <c r="H982" s="29">
        <v>510.54700000000003</v>
      </c>
      <c r="I982" s="260"/>
    </row>
    <row r="983" spans="2:9" x14ac:dyDescent="0.25">
      <c r="B983" s="257"/>
      <c r="C983" s="97">
        <v>977.00699999999995</v>
      </c>
      <c r="D983" s="63">
        <v>386.37799999999993</v>
      </c>
      <c r="E983" s="63">
        <v>370.84399999999999</v>
      </c>
      <c r="F983" s="63">
        <v>613.6400000000001</v>
      </c>
      <c r="G983" s="63">
        <v>870.84400000000005</v>
      </c>
      <c r="H983" s="29">
        <v>525.28600000000006</v>
      </c>
      <c r="I983" s="260"/>
    </row>
    <row r="984" spans="2:9" x14ac:dyDescent="0.25">
      <c r="B984" s="257"/>
      <c r="C984" s="97">
        <v>978.00400000000002</v>
      </c>
      <c r="D984" s="63">
        <v>435.08699999999999</v>
      </c>
      <c r="E984" s="63">
        <v>421.55900000000008</v>
      </c>
      <c r="F984" s="63">
        <v>654.41700000000003</v>
      </c>
      <c r="G984" s="63">
        <v>845.70100000000002</v>
      </c>
      <c r="H984" s="29">
        <v>551.76400000000001</v>
      </c>
      <c r="I984" s="260"/>
    </row>
    <row r="985" spans="2:9" x14ac:dyDescent="0.25">
      <c r="B985" s="257"/>
      <c r="C985" s="97">
        <v>979.00599999999997</v>
      </c>
      <c r="D985" s="63">
        <v>476.404</v>
      </c>
      <c r="E985" s="63">
        <v>392.27599999999995</v>
      </c>
      <c r="F985" s="63">
        <v>675.71299999999997</v>
      </c>
      <c r="G985" s="63">
        <v>886.78600000000006</v>
      </c>
      <c r="H985" s="29">
        <v>539.62199999999996</v>
      </c>
      <c r="I985" s="260"/>
    </row>
    <row r="986" spans="2:9" x14ac:dyDescent="0.25">
      <c r="B986" s="257"/>
      <c r="C986" s="97">
        <v>980.00300000000004</v>
      </c>
      <c r="D986" s="63">
        <v>408.21000000000004</v>
      </c>
      <c r="E986" s="63">
        <v>440.96699999999998</v>
      </c>
      <c r="F986" s="63">
        <v>671.68200000000002</v>
      </c>
      <c r="G986" s="63">
        <v>858.60599999999999</v>
      </c>
      <c r="H986" s="29">
        <v>601.65899999999988</v>
      </c>
      <c r="I986" s="260"/>
    </row>
    <row r="987" spans="2:9" x14ac:dyDescent="0.25">
      <c r="B987" s="257"/>
      <c r="C987" s="97">
        <v>981.005</v>
      </c>
      <c r="D987" s="63">
        <v>400.16200000000003</v>
      </c>
      <c r="E987" s="63">
        <v>370.85599999999999</v>
      </c>
      <c r="F987" s="63">
        <v>601.11999999999989</v>
      </c>
      <c r="G987" s="63">
        <v>838.17100000000005</v>
      </c>
      <c r="H987" s="29">
        <v>515.63299999999992</v>
      </c>
      <c r="I987" s="260"/>
    </row>
    <row r="988" spans="2:9" x14ac:dyDescent="0.25">
      <c r="B988" s="257"/>
      <c r="C988" s="97">
        <v>982.005</v>
      </c>
      <c r="D988" s="63">
        <v>377.76100000000008</v>
      </c>
      <c r="E988" s="63">
        <v>427.17599999999993</v>
      </c>
      <c r="F988" s="63">
        <v>609.30200000000013</v>
      </c>
      <c r="G988" s="63">
        <v>843.96</v>
      </c>
      <c r="H988" s="29">
        <v>553.96100000000001</v>
      </c>
      <c r="I988" s="260"/>
    </row>
    <row r="989" spans="2:9" x14ac:dyDescent="0.25">
      <c r="B989" s="257"/>
      <c r="C989" s="97">
        <v>983.00599999999997</v>
      </c>
      <c r="D989" s="63">
        <v>432.01</v>
      </c>
      <c r="E989" s="63">
        <v>429.69600000000003</v>
      </c>
      <c r="F989" s="63">
        <v>567.74499999999989</v>
      </c>
      <c r="G989" s="63">
        <v>853.86400000000003</v>
      </c>
      <c r="H989" s="29">
        <v>564.90199999999993</v>
      </c>
      <c r="I989" s="260"/>
    </row>
    <row r="990" spans="2:9" x14ac:dyDescent="0.25">
      <c r="B990" s="257"/>
      <c r="C990" s="97">
        <v>984.00400000000002</v>
      </c>
      <c r="D990" s="63">
        <v>423.51499999999999</v>
      </c>
      <c r="E990" s="63">
        <v>484.42200000000003</v>
      </c>
      <c r="F990" s="63">
        <v>643.66200000000003</v>
      </c>
      <c r="G990" s="63">
        <v>848.74199999999996</v>
      </c>
      <c r="H990" s="29">
        <v>517.23300000000006</v>
      </c>
      <c r="I990" s="260"/>
    </row>
    <row r="991" spans="2:9" x14ac:dyDescent="0.25">
      <c r="B991" s="257"/>
      <c r="C991" s="97">
        <v>985.005</v>
      </c>
      <c r="D991" s="63">
        <v>447.69499999999994</v>
      </c>
      <c r="E991" s="63">
        <v>451.81799999999998</v>
      </c>
      <c r="F991" s="63">
        <v>624.16700000000003</v>
      </c>
      <c r="G991" s="63">
        <v>845.94700000000012</v>
      </c>
      <c r="H991" s="29">
        <v>511.51</v>
      </c>
      <c r="I991" s="260"/>
    </row>
    <row r="992" spans="2:9" x14ac:dyDescent="0.25">
      <c r="B992" s="257"/>
      <c r="C992" s="97">
        <v>986.005</v>
      </c>
      <c r="D992" s="63">
        <v>473.68700000000001</v>
      </c>
      <c r="E992" s="63">
        <v>429.04899999999998</v>
      </c>
      <c r="F992" s="63">
        <v>628.63000000000011</v>
      </c>
      <c r="G992" s="63">
        <v>821.46699999999998</v>
      </c>
      <c r="H992" s="29">
        <v>559.51499999999987</v>
      </c>
      <c r="I992" s="260"/>
    </row>
    <row r="993" spans="2:9" x14ac:dyDescent="0.25">
      <c r="B993" s="257"/>
      <c r="C993" s="97">
        <v>987.00699999999995</v>
      </c>
      <c r="D993" s="63">
        <v>411.66199999999998</v>
      </c>
      <c r="E993" s="63">
        <v>469.94099999999997</v>
      </c>
      <c r="F993" s="63">
        <v>614.71399999999994</v>
      </c>
      <c r="G993" s="63">
        <v>826.09099999999989</v>
      </c>
      <c r="H993" s="29">
        <v>513.02299999999991</v>
      </c>
      <c r="I993" s="260"/>
    </row>
    <row r="994" spans="2:9" x14ac:dyDescent="0.25">
      <c r="B994" s="257"/>
      <c r="C994" s="97">
        <v>988.00400000000002</v>
      </c>
      <c r="D994" s="63">
        <v>410.34399999999994</v>
      </c>
      <c r="E994" s="63">
        <v>491.93199999999996</v>
      </c>
      <c r="F994" s="63">
        <v>665.35400000000004</v>
      </c>
      <c r="G994" s="63">
        <v>792.28099999999995</v>
      </c>
      <c r="H994" s="29">
        <v>571.81500000000005</v>
      </c>
      <c r="I994" s="260"/>
    </row>
    <row r="995" spans="2:9" x14ac:dyDescent="0.25">
      <c r="B995" s="257"/>
      <c r="C995" s="97">
        <v>989.00599999999997</v>
      </c>
      <c r="D995" s="63">
        <v>437.81700000000001</v>
      </c>
      <c r="E995" s="63">
        <v>510.29899999999998</v>
      </c>
      <c r="F995" s="63">
        <v>608.84400000000005</v>
      </c>
      <c r="G995" s="63">
        <v>831.76</v>
      </c>
      <c r="H995" s="29">
        <v>529.12200000000007</v>
      </c>
      <c r="I995" s="260"/>
    </row>
    <row r="996" spans="2:9" x14ac:dyDescent="0.25">
      <c r="B996" s="257"/>
      <c r="C996" s="97">
        <v>990.00300000000004</v>
      </c>
      <c r="D996" s="63">
        <v>402.72300000000007</v>
      </c>
      <c r="E996" s="63">
        <v>464.04099999999994</v>
      </c>
      <c r="F996" s="63">
        <v>589.95800000000008</v>
      </c>
      <c r="G996" s="63">
        <v>885.36200000000008</v>
      </c>
      <c r="H996" s="29">
        <v>546.11</v>
      </c>
      <c r="I996" s="260"/>
    </row>
    <row r="997" spans="2:9" x14ac:dyDescent="0.25">
      <c r="B997" s="257"/>
      <c r="C997" s="97">
        <v>991.005</v>
      </c>
      <c r="D997" s="63">
        <v>443.12900000000002</v>
      </c>
      <c r="E997" s="63">
        <v>467.42399999999998</v>
      </c>
      <c r="F997" s="63">
        <v>646.07299999999998</v>
      </c>
      <c r="G997" s="63">
        <v>826.38099999999997</v>
      </c>
      <c r="H997" s="29">
        <v>578.56500000000005</v>
      </c>
      <c r="I997" s="260"/>
    </row>
    <row r="998" spans="2:9" x14ac:dyDescent="0.25">
      <c r="B998" s="257"/>
      <c r="C998" s="97">
        <v>992.005</v>
      </c>
      <c r="D998" s="63">
        <v>455.26900000000001</v>
      </c>
      <c r="E998" s="63">
        <v>431.721</v>
      </c>
      <c r="F998" s="63">
        <v>561.79700000000003</v>
      </c>
      <c r="G998" s="63">
        <v>851.40899999999988</v>
      </c>
      <c r="H998" s="29">
        <v>531.58400000000006</v>
      </c>
      <c r="I998" s="260"/>
    </row>
    <row r="999" spans="2:9" x14ac:dyDescent="0.25">
      <c r="B999" s="257"/>
      <c r="C999" s="97">
        <v>993.00599999999997</v>
      </c>
      <c r="D999" s="63">
        <v>475.80200000000002</v>
      </c>
      <c r="E999" s="63">
        <v>450.76900000000001</v>
      </c>
      <c r="F999" s="63">
        <v>551.10400000000004</v>
      </c>
      <c r="G999" s="63">
        <v>863.84199999999998</v>
      </c>
      <c r="H999" s="29">
        <v>525.34800000000007</v>
      </c>
      <c r="I999" s="260"/>
    </row>
    <row r="1000" spans="2:9" x14ac:dyDescent="0.25">
      <c r="B1000" s="257"/>
      <c r="C1000" s="97">
        <v>994.00400000000002</v>
      </c>
      <c r="D1000" s="63">
        <v>435.03599999999994</v>
      </c>
      <c r="E1000" s="63">
        <v>404.18599999999998</v>
      </c>
      <c r="F1000" s="63">
        <v>661.55199999999991</v>
      </c>
      <c r="G1000" s="63">
        <v>802.25900000000001</v>
      </c>
      <c r="H1000" s="29">
        <v>520.87300000000005</v>
      </c>
      <c r="I1000" s="260"/>
    </row>
    <row r="1001" spans="2:9" x14ac:dyDescent="0.25">
      <c r="B1001" s="257"/>
      <c r="C1001" s="97">
        <v>995.00599999999997</v>
      </c>
      <c r="D1001" s="63">
        <v>408.24900000000002</v>
      </c>
      <c r="E1001" s="63">
        <v>465.03699999999992</v>
      </c>
      <c r="F1001" s="63">
        <v>666.05200000000013</v>
      </c>
      <c r="G1001" s="63">
        <v>797.18700000000001</v>
      </c>
      <c r="H1001" s="29">
        <v>542.61200000000008</v>
      </c>
      <c r="I1001" s="260"/>
    </row>
    <row r="1002" spans="2:9" x14ac:dyDescent="0.25">
      <c r="B1002" s="257"/>
      <c r="C1002" s="97">
        <v>996.00400000000002</v>
      </c>
      <c r="D1002" s="63">
        <v>456.28700000000003</v>
      </c>
      <c r="E1002" s="63">
        <v>465.60100000000006</v>
      </c>
      <c r="F1002" s="63">
        <v>594.46300000000008</v>
      </c>
      <c r="G1002" s="63">
        <v>837.97700000000009</v>
      </c>
      <c r="H1002" s="29">
        <v>578.58999999999992</v>
      </c>
      <c r="I1002" s="260"/>
    </row>
    <row r="1003" spans="2:9" x14ac:dyDescent="0.25">
      <c r="B1003" s="257"/>
      <c r="C1003" s="97">
        <v>997.005</v>
      </c>
      <c r="D1003" s="63">
        <v>455.85199999999998</v>
      </c>
      <c r="E1003" s="63">
        <v>416.43999999999994</v>
      </c>
      <c r="F1003" s="63">
        <v>629.15600000000006</v>
      </c>
      <c r="G1003" s="63">
        <v>873.29300000000012</v>
      </c>
      <c r="H1003" s="29">
        <v>605.29499999999996</v>
      </c>
      <c r="I1003" s="260"/>
    </row>
    <row r="1004" spans="2:9" x14ac:dyDescent="0.25">
      <c r="B1004" s="257"/>
      <c r="C1004" s="97">
        <v>998.005</v>
      </c>
      <c r="D1004" s="63">
        <v>439.31600000000003</v>
      </c>
      <c r="E1004" s="63">
        <v>453.45399999999995</v>
      </c>
      <c r="F1004" s="63">
        <v>597.73</v>
      </c>
      <c r="G1004" s="63">
        <v>872.85699999999997</v>
      </c>
      <c r="H1004" s="29">
        <v>534.39100000000008</v>
      </c>
      <c r="I1004" s="260"/>
    </row>
    <row r="1005" spans="2:9" x14ac:dyDescent="0.25">
      <c r="B1005" s="257"/>
      <c r="C1005" s="97">
        <v>999.00699999999995</v>
      </c>
      <c r="D1005" s="63">
        <v>389.30799999999999</v>
      </c>
      <c r="E1005" s="63">
        <v>556.67200000000003</v>
      </c>
      <c r="F1005" s="63">
        <v>574.90599999999995</v>
      </c>
      <c r="G1005" s="63">
        <v>797.62400000000002</v>
      </c>
      <c r="H1005" s="29">
        <v>525.01699999999994</v>
      </c>
      <c r="I1005" s="260"/>
    </row>
    <row r="1006" spans="2:9" x14ac:dyDescent="0.25">
      <c r="B1006" s="257"/>
      <c r="C1006" s="98">
        <v>1000.004</v>
      </c>
      <c r="D1006" s="74">
        <v>412.23</v>
      </c>
      <c r="E1006" s="74">
        <v>420.72400000000005</v>
      </c>
      <c r="F1006" s="74">
        <v>643.93200000000002</v>
      </c>
      <c r="G1006" s="74">
        <v>904.47399999999993</v>
      </c>
      <c r="H1006" s="30">
        <v>551.79700000000003</v>
      </c>
      <c r="I1006" s="260"/>
    </row>
    <row r="1007" spans="2:9" ht="15.75" thickBot="1" x14ac:dyDescent="0.3">
      <c r="B1007" s="265"/>
      <c r="C1007" s="246"/>
      <c r="D1007" s="246"/>
      <c r="E1007" s="246"/>
      <c r="F1007" s="246"/>
      <c r="G1007" s="246"/>
      <c r="H1007" s="246"/>
      <c r="I1007" s="267"/>
    </row>
  </sheetData>
  <mergeCells count="2">
    <mergeCell ref="B3:C3"/>
    <mergeCell ref="K3:L3"/>
  </mergeCell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CF501-4CF6-4913-9ED2-E78210984B05}">
  <dimension ref="B2:AR164"/>
  <sheetViews>
    <sheetView topLeftCell="K1" zoomScale="75" zoomScaleNormal="75" workbookViewId="0">
      <selection activeCell="W40" sqref="W40"/>
    </sheetView>
  </sheetViews>
  <sheetFormatPr defaultRowHeight="15" x14ac:dyDescent="0.25"/>
  <cols>
    <col min="17" max="31" width="9.140625" style="78"/>
    <col min="32" max="32" width="12" style="78" bestFit="1" customWidth="1"/>
    <col min="33" max="41" width="9.140625" style="78"/>
    <col min="42" max="42" width="12" style="78" bestFit="1" customWidth="1"/>
    <col min="43" max="44" width="9.140625" style="78"/>
  </cols>
  <sheetData>
    <row r="2" spans="2:43" ht="15.75" thickBot="1" x14ac:dyDescent="0.3"/>
    <row r="3" spans="2:43" ht="21.75" thickBot="1" x14ac:dyDescent="0.4">
      <c r="B3" s="312" t="s">
        <v>214</v>
      </c>
      <c r="C3" s="313"/>
      <c r="Q3" s="312" t="s">
        <v>215</v>
      </c>
      <c r="R3" s="313"/>
    </row>
    <row r="4" spans="2:43" x14ac:dyDescent="0.25">
      <c r="B4" s="238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40"/>
      <c r="Q4" s="271"/>
      <c r="R4" s="253"/>
      <c r="S4" s="253"/>
      <c r="T4" s="253"/>
      <c r="U4" s="253"/>
      <c r="V4" s="253"/>
      <c r="W4" s="253"/>
      <c r="X4" s="253"/>
      <c r="Y4" s="253"/>
      <c r="Z4" s="253"/>
      <c r="AA4" s="253"/>
      <c r="AB4" s="253"/>
      <c r="AC4" s="253"/>
      <c r="AD4" s="272"/>
      <c r="AE4" s="272"/>
      <c r="AF4" s="272"/>
      <c r="AG4" s="272"/>
      <c r="AH4" s="272"/>
      <c r="AI4" s="272"/>
      <c r="AJ4" s="272"/>
      <c r="AK4" s="272"/>
      <c r="AL4" s="272"/>
      <c r="AM4" s="272"/>
      <c r="AN4" s="272"/>
      <c r="AO4" s="272"/>
      <c r="AP4" s="272"/>
      <c r="AQ4" s="273"/>
    </row>
    <row r="5" spans="2:43" x14ac:dyDescent="0.25">
      <c r="B5" s="241"/>
      <c r="C5" s="8"/>
      <c r="D5" s="128"/>
      <c r="E5" s="81" t="s">
        <v>6</v>
      </c>
      <c r="F5" s="325" t="s">
        <v>7</v>
      </c>
      <c r="G5" s="323"/>
      <c r="H5" s="8"/>
      <c r="I5" s="8"/>
      <c r="J5" s="8"/>
      <c r="K5" s="8"/>
      <c r="L5" s="8"/>
      <c r="M5" s="8"/>
      <c r="N5" s="8"/>
      <c r="O5" s="242"/>
      <c r="Q5" s="274"/>
      <c r="R5" s="43"/>
      <c r="S5" s="189" t="s">
        <v>124</v>
      </c>
      <c r="T5" s="43"/>
      <c r="U5" s="43"/>
      <c r="V5" s="43"/>
      <c r="W5" s="43"/>
      <c r="X5" s="43"/>
      <c r="Y5" s="43"/>
      <c r="Z5" s="43"/>
      <c r="AA5" s="43"/>
      <c r="AB5" s="43"/>
      <c r="AC5" s="43"/>
      <c r="AD5" s="79"/>
      <c r="AE5" s="79"/>
      <c r="AF5" s="79"/>
      <c r="AG5" s="79"/>
      <c r="AH5" s="79"/>
      <c r="AI5" s="189" t="s">
        <v>125</v>
      </c>
      <c r="AJ5" s="79"/>
      <c r="AK5" s="79"/>
      <c r="AL5" s="79"/>
      <c r="AM5" s="79"/>
      <c r="AN5" s="79"/>
      <c r="AO5" s="79"/>
      <c r="AP5" s="79"/>
      <c r="AQ5" s="275"/>
    </row>
    <row r="6" spans="2:43" x14ac:dyDescent="0.25">
      <c r="B6" s="241"/>
      <c r="C6" s="8"/>
      <c r="D6" s="126"/>
      <c r="E6" s="80"/>
      <c r="F6" s="80" t="s">
        <v>163</v>
      </c>
      <c r="G6" s="119" t="s">
        <v>164</v>
      </c>
      <c r="H6" s="8"/>
      <c r="I6" s="8"/>
      <c r="J6" s="8"/>
      <c r="K6" s="8"/>
      <c r="L6" s="8"/>
      <c r="M6" s="8"/>
      <c r="N6" s="8"/>
      <c r="O6" s="242"/>
      <c r="Q6" s="274"/>
      <c r="R6" s="120" t="s">
        <v>90</v>
      </c>
      <c r="S6" s="122" t="s">
        <v>19</v>
      </c>
      <c r="T6" s="115" t="s">
        <v>20</v>
      </c>
      <c r="U6" s="115" t="s">
        <v>21</v>
      </c>
      <c r="V6" s="115" t="s">
        <v>103</v>
      </c>
      <c r="W6" s="115" t="s">
        <v>104</v>
      </c>
      <c r="X6" s="115" t="s">
        <v>105</v>
      </c>
      <c r="Y6" s="115" t="s">
        <v>106</v>
      </c>
      <c r="Z6" s="115" t="s">
        <v>107</v>
      </c>
      <c r="AA6" s="115" t="s">
        <v>108</v>
      </c>
      <c r="AB6" s="115" t="s">
        <v>109</v>
      </c>
      <c r="AC6" s="115" t="s">
        <v>110</v>
      </c>
      <c r="AD6" s="116" t="s">
        <v>111</v>
      </c>
      <c r="AE6" s="32" t="s">
        <v>155</v>
      </c>
      <c r="AF6" s="114" t="s">
        <v>156</v>
      </c>
      <c r="AG6" s="79"/>
      <c r="AH6" s="121" t="s">
        <v>90</v>
      </c>
      <c r="AI6" s="127" t="s">
        <v>19</v>
      </c>
      <c r="AJ6" s="116" t="s">
        <v>20</v>
      </c>
      <c r="AK6" s="116" t="s">
        <v>21</v>
      </c>
      <c r="AL6" s="116" t="s">
        <v>103</v>
      </c>
      <c r="AM6" s="116" t="s">
        <v>104</v>
      </c>
      <c r="AN6" s="116" t="s">
        <v>105</v>
      </c>
      <c r="AO6" s="32" t="s">
        <v>155</v>
      </c>
      <c r="AP6" s="114" t="s">
        <v>156</v>
      </c>
      <c r="AQ6" s="275"/>
    </row>
    <row r="7" spans="2:43" x14ac:dyDescent="0.25">
      <c r="B7" s="241"/>
      <c r="C7" s="8"/>
      <c r="D7" s="129" t="s">
        <v>155</v>
      </c>
      <c r="E7" s="43">
        <v>2.355</v>
      </c>
      <c r="F7" s="43">
        <v>0.52339999999999998</v>
      </c>
      <c r="G7" s="47">
        <v>7.7880000000000005E-2</v>
      </c>
      <c r="H7" s="8"/>
      <c r="I7" s="8"/>
      <c r="J7" s="8"/>
      <c r="K7" s="8"/>
      <c r="L7" s="8"/>
      <c r="M7" s="8"/>
      <c r="N7" s="8"/>
      <c r="O7" s="242"/>
      <c r="Q7" s="274"/>
      <c r="R7" s="124">
        <v>-10</v>
      </c>
      <c r="S7" s="43">
        <v>1</v>
      </c>
      <c r="T7" s="43">
        <v>1</v>
      </c>
      <c r="U7" s="43">
        <v>1</v>
      </c>
      <c r="V7" s="43">
        <v>1</v>
      </c>
      <c r="W7" s="43">
        <v>1</v>
      </c>
      <c r="X7" s="43">
        <v>1</v>
      </c>
      <c r="Y7" s="43">
        <v>1</v>
      </c>
      <c r="Z7" s="43">
        <v>1</v>
      </c>
      <c r="AA7" s="43">
        <v>1</v>
      </c>
      <c r="AB7" s="43">
        <v>1</v>
      </c>
      <c r="AC7" s="43">
        <v>1</v>
      </c>
      <c r="AD7" s="118">
        <v>1</v>
      </c>
      <c r="AE7" s="100">
        <v>1</v>
      </c>
      <c r="AF7" s="118">
        <v>0</v>
      </c>
      <c r="AG7" s="79"/>
      <c r="AH7" s="125">
        <v>-10</v>
      </c>
      <c r="AI7" s="79">
        <v>1</v>
      </c>
      <c r="AJ7" s="79">
        <v>1</v>
      </c>
      <c r="AK7" s="79">
        <v>1</v>
      </c>
      <c r="AL7" s="79">
        <v>1</v>
      </c>
      <c r="AM7" s="79">
        <v>1</v>
      </c>
      <c r="AN7" s="118">
        <v>1</v>
      </c>
      <c r="AO7" s="100">
        <v>1</v>
      </c>
      <c r="AP7" s="118">
        <v>0</v>
      </c>
      <c r="AQ7" s="275"/>
    </row>
    <row r="8" spans="2:43" x14ac:dyDescent="0.25">
      <c r="B8" s="241"/>
      <c r="C8" s="8"/>
      <c r="D8" s="129" t="s">
        <v>156</v>
      </c>
      <c r="E8" s="43">
        <v>2.8149999999999999</v>
      </c>
      <c r="F8" s="43">
        <v>1.613</v>
      </c>
      <c r="G8" s="47">
        <v>8.0990000000000006E-2</v>
      </c>
      <c r="H8" s="8"/>
      <c r="I8" s="8"/>
      <c r="J8" s="8"/>
      <c r="K8" s="8"/>
      <c r="L8" s="8"/>
      <c r="M8" s="8"/>
      <c r="N8" s="8"/>
      <c r="O8" s="242"/>
      <c r="Q8" s="274"/>
      <c r="R8" s="124">
        <v>-5</v>
      </c>
      <c r="S8" s="43">
        <v>1.0002122225778247</v>
      </c>
      <c r="T8" s="43">
        <v>0.98707821742310209</v>
      </c>
      <c r="U8" s="43">
        <v>0.99691757913889401</v>
      </c>
      <c r="V8" s="43">
        <v>1.0043840265661166</v>
      </c>
      <c r="W8" s="43">
        <v>0.98821833028220496</v>
      </c>
      <c r="X8" s="43">
        <v>0.98862386961250237</v>
      </c>
      <c r="Y8" s="43">
        <v>0.98659561529097495</v>
      </c>
      <c r="Z8" s="43">
        <v>0.99342748462477315</v>
      </c>
      <c r="AA8" s="43">
        <v>0.99311914818834734</v>
      </c>
      <c r="AB8" s="43">
        <v>0.97692495996806861</v>
      </c>
      <c r="AC8" s="43">
        <v>0.99550017898402166</v>
      </c>
      <c r="AD8" s="118">
        <v>0.9837197648613959</v>
      </c>
      <c r="AE8" s="100">
        <v>0.99122678312651891</v>
      </c>
      <c r="AF8" s="118">
        <v>7.5576818846538945E-3</v>
      </c>
      <c r="AG8" s="79"/>
      <c r="AH8" s="125">
        <v>-5</v>
      </c>
      <c r="AI8" s="79">
        <v>1.008993890395149</v>
      </c>
      <c r="AJ8" s="79">
        <v>1.0223359153570351</v>
      </c>
      <c r="AK8" s="79">
        <v>0.93502605027956875</v>
      </c>
      <c r="AL8" s="79">
        <v>0.98889636712066942</v>
      </c>
      <c r="AM8" s="79">
        <v>0.9972293868127865</v>
      </c>
      <c r="AN8" s="118">
        <v>0.98427603491001392</v>
      </c>
      <c r="AO8" s="100">
        <v>0.98945960747920381</v>
      </c>
      <c r="AP8" s="118">
        <v>3.0043329087496896E-2</v>
      </c>
      <c r="AQ8" s="275"/>
    </row>
    <row r="9" spans="2:43" x14ac:dyDescent="0.25">
      <c r="B9" s="241"/>
      <c r="C9" s="8"/>
      <c r="D9" s="129" t="s">
        <v>63</v>
      </c>
      <c r="E9" s="80"/>
      <c r="F9" s="143" t="s">
        <v>64</v>
      </c>
      <c r="G9" s="144" t="s">
        <v>64</v>
      </c>
      <c r="H9" s="8"/>
      <c r="I9" s="8"/>
      <c r="J9" s="8"/>
      <c r="K9" s="8"/>
      <c r="L9" s="8"/>
      <c r="M9" s="8"/>
      <c r="N9" s="8"/>
      <c r="O9" s="242"/>
      <c r="Q9" s="274"/>
      <c r="R9" s="124">
        <v>0</v>
      </c>
      <c r="S9" s="43">
        <v>1.9666465074200022E-2</v>
      </c>
      <c r="T9" s="43">
        <v>1.0799507876174832E-2</v>
      </c>
      <c r="U9" s="43">
        <v>6.866017454944133E-3</v>
      </c>
      <c r="V9" s="43">
        <v>3.7991924452415921E-2</v>
      </c>
      <c r="W9" s="43">
        <v>3.656500516982919E-2</v>
      </c>
      <c r="X9" s="43">
        <v>1.553565841812792E-2</v>
      </c>
      <c r="Y9" s="43">
        <v>1.7141268205499958E-2</v>
      </c>
      <c r="Z9" s="43">
        <v>1.9296969984239621E-2</v>
      </c>
      <c r="AA9" s="43">
        <v>1.3292911628723493E-2</v>
      </c>
      <c r="AB9" s="43">
        <v>1.9097025561121552E-2</v>
      </c>
      <c r="AC9" s="43">
        <v>3.8617429789449709E-2</v>
      </c>
      <c r="AD9" s="118">
        <v>2.5486667321494298E-2</v>
      </c>
      <c r="AE9" s="100">
        <v>2.1696404244685056E-2</v>
      </c>
      <c r="AF9" s="118">
        <v>1.0753209431087889E-2</v>
      </c>
      <c r="AG9" s="79"/>
      <c r="AH9" s="125">
        <v>0</v>
      </c>
      <c r="AI9" s="79">
        <v>0.1427911363224959</v>
      </c>
      <c r="AJ9" s="79">
        <v>0.13466107730002785</v>
      </c>
      <c r="AK9" s="79">
        <v>0.10542775765263443</v>
      </c>
      <c r="AL9" s="79">
        <v>6.0286992843160928E-2</v>
      </c>
      <c r="AM9" s="79">
        <v>3.3118755703522781E-2</v>
      </c>
      <c r="AN9" s="118">
        <v>3.5962294614491755E-2</v>
      </c>
      <c r="AO9" s="100">
        <v>8.5374669072722273E-2</v>
      </c>
      <c r="AP9" s="118">
        <v>4.8845842892176056E-2</v>
      </c>
      <c r="AQ9" s="275"/>
    </row>
    <row r="10" spans="2:43" x14ac:dyDescent="0.25">
      <c r="B10" s="241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242"/>
      <c r="Q10" s="274"/>
      <c r="R10" s="124">
        <v>5</v>
      </c>
      <c r="S10" s="43">
        <v>5.3394669075146166E-2</v>
      </c>
      <c r="T10" s="43">
        <v>2.2737117164212704E-2</v>
      </c>
      <c r="U10" s="43">
        <v>5.8524560514947943E-3</v>
      </c>
      <c r="V10" s="43">
        <v>5.4744255589880594E-2</v>
      </c>
      <c r="W10" s="43">
        <v>4.3801656138189295E-2</v>
      </c>
      <c r="X10" s="43">
        <v>2.1687548728950391E-2</v>
      </c>
      <c r="Y10" s="43">
        <v>1.8262014860506375E-2</v>
      </c>
      <c r="Z10" s="43">
        <v>1.4386946165969481E-2</v>
      </c>
      <c r="AA10" s="43">
        <v>1.5977282671913687E-2</v>
      </c>
      <c r="AB10" s="43">
        <v>2.1173420872882327E-2</v>
      </c>
      <c r="AC10" s="43">
        <v>4.7525139119398603E-2</v>
      </c>
      <c r="AD10" s="118">
        <v>3.9286326700151718E-2</v>
      </c>
      <c r="AE10" s="100">
        <v>2.9902402761558009E-2</v>
      </c>
      <c r="AF10" s="118">
        <v>1.6799268213362729E-2</v>
      </c>
      <c r="AG10" s="79"/>
      <c r="AH10" s="125">
        <v>5</v>
      </c>
      <c r="AI10" s="79">
        <v>0.33458912432330801</v>
      </c>
      <c r="AJ10" s="79">
        <v>0.27093374052420754</v>
      </c>
      <c r="AK10" s="79">
        <v>0.14911499087559291</v>
      </c>
      <c r="AL10" s="79">
        <v>0.12898031740812477</v>
      </c>
      <c r="AM10" s="79">
        <v>0.12521978174605217</v>
      </c>
      <c r="AN10" s="118">
        <v>0.11182892004675017</v>
      </c>
      <c r="AO10" s="100">
        <v>0.18677781248733924</v>
      </c>
      <c r="AP10" s="118">
        <v>9.2839830166177015E-2</v>
      </c>
      <c r="AQ10" s="275"/>
    </row>
    <row r="11" spans="2:43" x14ac:dyDescent="0.25">
      <c r="B11" s="241"/>
      <c r="C11" s="127" t="s">
        <v>19</v>
      </c>
      <c r="D11" s="5" t="s">
        <v>6</v>
      </c>
      <c r="E11" s="324" t="s">
        <v>7</v>
      </c>
      <c r="F11" s="321"/>
      <c r="G11" s="127" t="s">
        <v>20</v>
      </c>
      <c r="H11" s="5" t="s">
        <v>6</v>
      </c>
      <c r="I11" s="324" t="s">
        <v>7</v>
      </c>
      <c r="J11" s="324"/>
      <c r="K11" s="127" t="s">
        <v>21</v>
      </c>
      <c r="L11" s="5" t="s">
        <v>6</v>
      </c>
      <c r="M11" s="324" t="s">
        <v>7</v>
      </c>
      <c r="N11" s="321"/>
      <c r="O11" s="242"/>
      <c r="Q11" s="274"/>
      <c r="R11" s="124">
        <v>10</v>
      </c>
      <c r="S11" s="43">
        <v>7.8430858909191048E-2</v>
      </c>
      <c r="T11" s="43">
        <v>3.5448456944928305E-2</v>
      </c>
      <c r="U11" s="43">
        <v>2.1500504035858931E-2</v>
      </c>
      <c r="V11" s="43">
        <v>5.754525989822399E-2</v>
      </c>
      <c r="W11" s="43">
        <v>5.0227850690586905E-2</v>
      </c>
      <c r="X11" s="43">
        <v>2.4533071128127894E-2</v>
      </c>
      <c r="Y11" s="43">
        <v>2.2795944510304814E-2</v>
      </c>
      <c r="Z11" s="43">
        <v>2.1048951877614415E-2</v>
      </c>
      <c r="AA11" s="43">
        <v>1.6970710956491421E-2</v>
      </c>
      <c r="AB11" s="43">
        <v>2.2520617305002006E-2</v>
      </c>
      <c r="AC11" s="43">
        <v>5.2005434605747053E-2</v>
      </c>
      <c r="AD11" s="118">
        <v>5.5005518864861901E-2</v>
      </c>
      <c r="AE11" s="100">
        <v>3.8169431643911553E-2</v>
      </c>
      <c r="AF11" s="118">
        <v>1.9798146811480531E-2</v>
      </c>
      <c r="AG11" s="79"/>
      <c r="AH11" s="125">
        <v>10</v>
      </c>
      <c r="AI11" s="79">
        <v>0.34978062828219991</v>
      </c>
      <c r="AJ11" s="79">
        <v>0.2667150934767375</v>
      </c>
      <c r="AK11" s="79">
        <v>0.12989828912502968</v>
      </c>
      <c r="AL11" s="79">
        <v>0.15358381413796823</v>
      </c>
      <c r="AM11" s="79">
        <v>0.15530866153559666</v>
      </c>
      <c r="AN11" s="118">
        <v>0.12523646192711951</v>
      </c>
      <c r="AO11" s="100">
        <v>0.19675382474744194</v>
      </c>
      <c r="AP11" s="118">
        <v>9.1079667237084147E-2</v>
      </c>
      <c r="AQ11" s="275"/>
    </row>
    <row r="12" spans="2:43" x14ac:dyDescent="0.25">
      <c r="B12" s="241"/>
      <c r="C12" s="24"/>
      <c r="D12" s="11"/>
      <c r="E12" s="11" t="s">
        <v>163</v>
      </c>
      <c r="F12" s="12" t="s">
        <v>164</v>
      </c>
      <c r="G12" s="24"/>
      <c r="H12" s="11"/>
      <c r="I12" s="11" t="s">
        <v>163</v>
      </c>
      <c r="J12" s="11" t="s">
        <v>164</v>
      </c>
      <c r="K12" s="24"/>
      <c r="L12" s="11"/>
      <c r="M12" s="11" t="s">
        <v>163</v>
      </c>
      <c r="N12" s="12" t="s">
        <v>164</v>
      </c>
      <c r="O12" s="242"/>
      <c r="Q12" s="274"/>
      <c r="R12" s="124">
        <v>15</v>
      </c>
      <c r="S12" s="43">
        <v>7.4750942188519673E-2</v>
      </c>
      <c r="T12" s="43">
        <v>5.1163254159498593E-2</v>
      </c>
      <c r="U12" s="43">
        <v>3.8132784966383212E-2</v>
      </c>
      <c r="V12" s="43">
        <v>6.1455065737914587E-2</v>
      </c>
      <c r="W12" s="43">
        <v>5.7903196517624267E-2</v>
      </c>
      <c r="X12" s="43">
        <v>2.3700768241387619E-2</v>
      </c>
      <c r="Y12" s="43">
        <v>2.3427425816866149E-2</v>
      </c>
      <c r="Z12" s="43">
        <v>1.9872542629963678E-2</v>
      </c>
      <c r="AA12" s="43">
        <v>1.682423104140093E-2</v>
      </c>
      <c r="AB12" s="43">
        <v>2.3103222686556339E-2</v>
      </c>
      <c r="AC12" s="43">
        <v>4.4145595365940961E-2</v>
      </c>
      <c r="AD12" s="118">
        <v>3.9973895685962414E-2</v>
      </c>
      <c r="AE12" s="100">
        <v>3.9537743753168202E-2</v>
      </c>
      <c r="AF12" s="118">
        <v>1.8827558485200509E-2</v>
      </c>
      <c r="AG12" s="79"/>
      <c r="AH12" s="125">
        <v>15</v>
      </c>
      <c r="AI12" s="79">
        <v>0.35759640204380228</v>
      </c>
      <c r="AJ12" s="79">
        <v>0.25708360945806025</v>
      </c>
      <c r="AK12" s="79">
        <v>0.16982194760372449</v>
      </c>
      <c r="AL12" s="79">
        <v>0.15899896731898541</v>
      </c>
      <c r="AM12" s="79">
        <v>0.16098260573443882</v>
      </c>
      <c r="AN12" s="118">
        <v>0.13759774763738888</v>
      </c>
      <c r="AO12" s="100">
        <v>0.20701354663273333</v>
      </c>
      <c r="AP12" s="118">
        <v>8.462650066053562E-2</v>
      </c>
      <c r="AQ12" s="275"/>
    </row>
    <row r="13" spans="2:43" x14ac:dyDescent="0.25">
      <c r="B13" s="241"/>
      <c r="C13" s="23">
        <v>1</v>
      </c>
      <c r="D13" s="8">
        <v>2.0174829637066143</v>
      </c>
      <c r="E13" s="8">
        <v>5.5078986196669764</v>
      </c>
      <c r="F13" s="9">
        <v>1.1058616262018189E-2</v>
      </c>
      <c r="G13" s="23">
        <v>1</v>
      </c>
      <c r="H13" s="8">
        <v>0.92794166056220129</v>
      </c>
      <c r="I13" s="8">
        <v>0.10556490441707413</v>
      </c>
      <c r="J13" s="8">
        <v>9.9754830386408269E-2</v>
      </c>
      <c r="K13" s="23">
        <v>1</v>
      </c>
      <c r="L13" s="8">
        <v>1.1024489242469462</v>
      </c>
      <c r="M13" s="8">
        <v>0.17625819059635231</v>
      </c>
      <c r="N13" s="9">
        <v>6.7300595350009151E-2</v>
      </c>
      <c r="O13" s="242"/>
      <c r="Q13" s="274"/>
      <c r="R13" s="124">
        <v>20</v>
      </c>
      <c r="S13" s="43">
        <v>8.655681965294959E-2</v>
      </c>
      <c r="T13" s="43">
        <v>4.8014420165030255E-2</v>
      </c>
      <c r="U13" s="43">
        <v>4.1989514700513222E-2</v>
      </c>
      <c r="V13" s="43">
        <v>5.8833513808287004E-2</v>
      </c>
      <c r="W13" s="43">
        <v>5.069860352716303E-2</v>
      </c>
      <c r="X13" s="43">
        <v>2.3664019784574518E-2</v>
      </c>
      <c r="Y13" s="43">
        <v>2.4366687928306093E-2</v>
      </c>
      <c r="Z13" s="43">
        <v>1.7136119636445492E-2</v>
      </c>
      <c r="AA13" s="43">
        <v>1.7480624233254624E-2</v>
      </c>
      <c r="AB13" s="43">
        <v>2.5174101625997227E-2</v>
      </c>
      <c r="AC13" s="43">
        <v>4.6588727260893664E-2</v>
      </c>
      <c r="AD13" s="118">
        <v>7.5233032612079573E-2</v>
      </c>
      <c r="AE13" s="100">
        <v>4.2978015411291197E-2</v>
      </c>
      <c r="AF13" s="118">
        <v>2.2651899756840187E-2</v>
      </c>
      <c r="AG13" s="79"/>
      <c r="AH13" s="125">
        <v>20</v>
      </c>
      <c r="AI13" s="79">
        <v>0.3739240184778293</v>
      </c>
      <c r="AJ13" s="79">
        <v>0.29118362666732583</v>
      </c>
      <c r="AK13" s="79">
        <v>0.21760154550725092</v>
      </c>
      <c r="AL13" s="79">
        <v>0.17103047179650532</v>
      </c>
      <c r="AM13" s="79">
        <v>0.16736437833016282</v>
      </c>
      <c r="AN13" s="118">
        <v>0.14882240956209861</v>
      </c>
      <c r="AO13" s="100">
        <v>0.22832107505686217</v>
      </c>
      <c r="AP13" s="118">
        <v>8.7846224454790511E-2</v>
      </c>
      <c r="AQ13" s="275"/>
    </row>
    <row r="14" spans="2:43" x14ac:dyDescent="0.25">
      <c r="B14" s="241"/>
      <c r="C14" s="23">
        <v>2</v>
      </c>
      <c r="D14" s="8">
        <v>0.46930826510932988</v>
      </c>
      <c r="E14" s="8">
        <v>1.5658686136505364</v>
      </c>
      <c r="F14" s="9">
        <v>2.031597532739161E-2</v>
      </c>
      <c r="G14" s="23">
        <v>2</v>
      </c>
      <c r="H14" s="8">
        <v>1.1281863894632547</v>
      </c>
      <c r="I14" s="8">
        <v>9.4055441330516715E-2</v>
      </c>
      <c r="J14" s="8">
        <v>5.7462255681668774E-2</v>
      </c>
      <c r="K14" s="23">
        <v>2</v>
      </c>
      <c r="L14" s="8">
        <v>0.51834130358902486</v>
      </c>
      <c r="M14" s="8">
        <v>0.10556490441707413</v>
      </c>
      <c r="N14" s="9">
        <v>6.7300595350009151E-2</v>
      </c>
      <c r="O14" s="242"/>
      <c r="Q14" s="274"/>
      <c r="R14" s="124">
        <v>25</v>
      </c>
      <c r="S14" s="43">
        <v>8.8554521271042366E-2</v>
      </c>
      <c r="T14" s="43">
        <v>5.1006723387073113E-2</v>
      </c>
      <c r="U14" s="43">
        <v>4.4008816585468201E-2</v>
      </c>
      <c r="V14" s="43">
        <v>6.0710885221549722E-2</v>
      </c>
      <c r="W14" s="43">
        <v>5.3435910894359472E-2</v>
      </c>
      <c r="X14" s="43">
        <v>2.426788631815226E-2</v>
      </c>
      <c r="Y14" s="43">
        <v>2.4777416105851126E-2</v>
      </c>
      <c r="Z14" s="43">
        <v>1.9641469859815911E-2</v>
      </c>
      <c r="AA14" s="43">
        <v>1.7193431698066152E-2</v>
      </c>
      <c r="AB14" s="43">
        <v>2.2667210803088769E-2</v>
      </c>
      <c r="AC14" s="43">
        <v>4.8263854990399931E-2</v>
      </c>
      <c r="AD14" s="118">
        <v>5.0875110502158462E-2</v>
      </c>
      <c r="AE14" s="100">
        <v>4.211693646975212E-2</v>
      </c>
      <c r="AF14" s="118">
        <v>2.1215920719178119E-2</v>
      </c>
      <c r="AG14" s="79"/>
      <c r="AH14" s="125">
        <v>25</v>
      </c>
      <c r="AI14" s="79">
        <v>0.39374098035705535</v>
      </c>
      <c r="AJ14" s="79">
        <v>0.32784696874474095</v>
      </c>
      <c r="AK14" s="79">
        <v>0.20404528351809126</v>
      </c>
      <c r="AL14" s="79">
        <v>0.17397232825898198</v>
      </c>
      <c r="AM14" s="79">
        <v>0.17526468975408108</v>
      </c>
      <c r="AN14" s="118">
        <v>0.15251342461131884</v>
      </c>
      <c r="AO14" s="100">
        <v>0.23789727920737824</v>
      </c>
      <c r="AP14" s="118">
        <v>9.8816806960259962E-2</v>
      </c>
      <c r="AQ14" s="275"/>
    </row>
    <row r="15" spans="2:43" x14ac:dyDescent="0.25">
      <c r="B15" s="241"/>
      <c r="C15" s="23">
        <v>3</v>
      </c>
      <c r="D15" s="8">
        <v>0.63176988832209813</v>
      </c>
      <c r="E15" s="8">
        <v>3.941540252390844E-2</v>
      </c>
      <c r="F15" s="9">
        <v>3.5268658511171586E-2</v>
      </c>
      <c r="G15" s="23">
        <v>3</v>
      </c>
      <c r="H15" s="8">
        <v>0.38525108768979649</v>
      </c>
      <c r="I15" s="8">
        <v>0.48872640933830597</v>
      </c>
      <c r="J15" s="8">
        <v>5.7462255681668774E-2</v>
      </c>
      <c r="K15" s="23">
        <v>3</v>
      </c>
      <c r="L15" s="8">
        <v>5.6399086991249856</v>
      </c>
      <c r="M15" s="8">
        <v>0.16252780261913288</v>
      </c>
      <c r="N15" s="9">
        <v>5.274087062069352E-2</v>
      </c>
      <c r="O15" s="242"/>
      <c r="Q15" s="274"/>
      <c r="R15" s="124">
        <v>30</v>
      </c>
      <c r="S15" s="43">
        <v>9.665086956208116E-2</v>
      </c>
      <c r="T15" s="43">
        <v>6.9051635449126222E-2</v>
      </c>
      <c r="U15" s="43">
        <v>6.428293989959892E-2</v>
      </c>
      <c r="V15" s="43">
        <v>5.6454407415586577E-2</v>
      </c>
      <c r="W15" s="43">
        <v>5.9053399200027536E-2</v>
      </c>
      <c r="X15" s="43">
        <v>2.5127998847886218E-2</v>
      </c>
      <c r="Y15" s="43">
        <v>2.7084710829320759E-2</v>
      </c>
      <c r="Z15" s="43">
        <v>2.165239545438389E-2</v>
      </c>
      <c r="AA15" s="43">
        <v>1.5974328691551742E-2</v>
      </c>
      <c r="AB15" s="43">
        <v>2.6179993002399718E-2</v>
      </c>
      <c r="AC15" s="43">
        <v>5.0344951023463154E-2</v>
      </c>
      <c r="AD15" s="118">
        <v>4.1675337583053557E-2</v>
      </c>
      <c r="AE15" s="100">
        <v>4.6127747246539959E-2</v>
      </c>
      <c r="AF15" s="118">
        <v>2.417518218670428E-2</v>
      </c>
      <c r="AG15" s="79"/>
      <c r="AH15" s="125">
        <v>30</v>
      </c>
      <c r="AI15" s="79">
        <v>0.39407701362434877</v>
      </c>
      <c r="AJ15" s="79">
        <v>0.30451272582407185</v>
      </c>
      <c r="AK15" s="79">
        <v>0.19495784095905497</v>
      </c>
      <c r="AL15" s="79">
        <v>0.20083642024465803</v>
      </c>
      <c r="AM15" s="79">
        <v>0.18897577848263403</v>
      </c>
      <c r="AN15" s="118">
        <v>0.16202210592691066</v>
      </c>
      <c r="AO15" s="100">
        <v>0.24089698084361308</v>
      </c>
      <c r="AP15" s="118">
        <v>8.9602896927160378E-2</v>
      </c>
      <c r="AQ15" s="275"/>
    </row>
    <row r="16" spans="2:43" x14ac:dyDescent="0.25">
      <c r="B16" s="241"/>
      <c r="C16" s="23">
        <v>4</v>
      </c>
      <c r="D16" s="8">
        <v>2.2409358827448069</v>
      </c>
      <c r="E16" s="8">
        <v>1.702585353530927E-2</v>
      </c>
      <c r="F16" s="9">
        <v>2.745130153784564E-2</v>
      </c>
      <c r="G16" s="23">
        <v>4</v>
      </c>
      <c r="H16" s="8">
        <v>0.58966085950196101</v>
      </c>
      <c r="I16" s="8">
        <v>1.3137898912205013</v>
      </c>
      <c r="J16" s="8">
        <v>4.3713018947193608E-2</v>
      </c>
      <c r="K16" s="23">
        <v>4</v>
      </c>
      <c r="L16" s="8">
        <v>0.65318469646795085</v>
      </c>
      <c r="M16" s="8">
        <v>9.9754830386408269E-2</v>
      </c>
      <c r="N16" s="9">
        <v>3.941540252390844E-2</v>
      </c>
      <c r="O16" s="242"/>
      <c r="Q16" s="274"/>
      <c r="R16" s="124">
        <v>35</v>
      </c>
      <c r="S16" s="43">
        <v>8.3178722161921612E-2</v>
      </c>
      <c r="T16" s="43">
        <v>6.4783290395814624E-2</v>
      </c>
      <c r="U16" s="43">
        <v>5.7434293915510741E-2</v>
      </c>
      <c r="V16" s="43">
        <v>7.6690988072266431E-2</v>
      </c>
      <c r="W16" s="43">
        <v>6.1009320035348293E-2</v>
      </c>
      <c r="X16" s="43">
        <v>2.4706881396838659E-2</v>
      </c>
      <c r="Y16" s="43">
        <v>2.4755128530325427E-2</v>
      </c>
      <c r="Z16" s="43">
        <v>1.7776297858725705E-2</v>
      </c>
      <c r="AA16" s="43">
        <v>1.7439643616804713E-2</v>
      </c>
      <c r="AB16" s="43">
        <v>2.4531471559495914E-2</v>
      </c>
      <c r="AC16" s="43">
        <v>5.6630544436851178E-2</v>
      </c>
      <c r="AD16" s="118">
        <v>5.2133711357540871E-2</v>
      </c>
      <c r="AE16" s="100">
        <v>4.6755857778120351E-2</v>
      </c>
      <c r="AF16" s="118">
        <v>2.365416440058268E-2</v>
      </c>
      <c r="AG16" s="79"/>
      <c r="AH16" s="125">
        <v>35</v>
      </c>
      <c r="AI16" s="79">
        <v>0.38170178847705921</v>
      </c>
      <c r="AJ16" s="79">
        <v>0.31685871002767746</v>
      </c>
      <c r="AK16" s="79">
        <v>0.26808636475060604</v>
      </c>
      <c r="AL16" s="79">
        <v>0.19094631600039044</v>
      </c>
      <c r="AM16" s="79">
        <v>0.17507950209210615</v>
      </c>
      <c r="AN16" s="118">
        <v>0.16026094151006293</v>
      </c>
      <c r="AO16" s="100">
        <v>0.248822270476317</v>
      </c>
      <c r="AP16" s="118">
        <v>8.8642833577092156E-2</v>
      </c>
      <c r="AQ16" s="275"/>
    </row>
    <row r="17" spans="2:43" x14ac:dyDescent="0.25">
      <c r="B17" s="241"/>
      <c r="C17" s="23">
        <v>5</v>
      </c>
      <c r="D17" s="8">
        <v>0.63176988832209813</v>
      </c>
      <c r="E17" s="8">
        <v>0.35848308232243553</v>
      </c>
      <c r="F17" s="9">
        <v>9.9754830386408269E-2</v>
      </c>
      <c r="G17" s="23">
        <v>5</v>
      </c>
      <c r="H17" s="8">
        <v>1.5514809034050576</v>
      </c>
      <c r="I17" s="8">
        <v>1.1671619209656816</v>
      </c>
      <c r="J17" s="8">
        <v>0.1298722765238346</v>
      </c>
      <c r="K17" s="23">
        <v>5</v>
      </c>
      <c r="L17" s="8">
        <v>0.83281699502623574</v>
      </c>
      <c r="M17" s="8">
        <v>0.29032719419407782</v>
      </c>
      <c r="N17" s="9">
        <v>6.2316680905175864E-2</v>
      </c>
      <c r="O17" s="242"/>
      <c r="Q17" s="274"/>
      <c r="R17" s="124">
        <v>40</v>
      </c>
      <c r="S17" s="43">
        <v>6.6862640360178485E-2</v>
      </c>
      <c r="T17" s="43">
        <v>7.9039488512463146E-2</v>
      </c>
      <c r="U17" s="43">
        <v>5.4163005309578793E-2</v>
      </c>
      <c r="V17" s="43">
        <v>6.1687412553168369E-2</v>
      </c>
      <c r="W17" s="43">
        <v>5.4949465784319515E-2</v>
      </c>
      <c r="X17" s="43">
        <v>2.621356812617635E-2</v>
      </c>
      <c r="Y17" s="43">
        <v>2.3871054701139538E-2</v>
      </c>
      <c r="Z17" s="43">
        <v>1.9173731173494215E-2</v>
      </c>
      <c r="AA17" s="43">
        <v>1.7438143182335192E-2</v>
      </c>
      <c r="AB17" s="43">
        <v>2.1744174246580983E-2</v>
      </c>
      <c r="AC17" s="43">
        <v>5.2551335871652227E-2</v>
      </c>
      <c r="AD17" s="118">
        <v>5.0806853048361286E-2</v>
      </c>
      <c r="AE17" s="100">
        <v>4.4041739405787345E-2</v>
      </c>
      <c r="AF17" s="118">
        <v>2.1201747455214245E-2</v>
      </c>
      <c r="AG17" s="79"/>
      <c r="AH17" s="125">
        <v>40</v>
      </c>
      <c r="AI17" s="79">
        <v>0.40490008510842573</v>
      </c>
      <c r="AJ17" s="79">
        <v>0.29436781620123997</v>
      </c>
      <c r="AK17" s="79">
        <v>0.22794870098792622</v>
      </c>
      <c r="AL17" s="79">
        <v>0.18172308735659348</v>
      </c>
      <c r="AM17" s="79">
        <v>0.18250038323557824</v>
      </c>
      <c r="AN17" s="118">
        <v>0.1619698935268673</v>
      </c>
      <c r="AO17" s="100">
        <v>0.24223499440277182</v>
      </c>
      <c r="AP17" s="118">
        <v>9.2794678841800871E-2</v>
      </c>
      <c r="AQ17" s="275"/>
    </row>
    <row r="18" spans="2:43" x14ac:dyDescent="0.25">
      <c r="B18" s="241"/>
      <c r="C18" s="23">
        <v>6</v>
      </c>
      <c r="D18" s="8">
        <v>0.38525108768979649</v>
      </c>
      <c r="E18" s="8">
        <v>0.10556490441707413</v>
      </c>
      <c r="F18" s="9">
        <v>3.5268658511171586E-2</v>
      </c>
      <c r="G18" s="23">
        <v>6</v>
      </c>
      <c r="H18" s="8">
        <v>4.1069219872653262</v>
      </c>
      <c r="I18" s="8">
        <v>0.65318469646795085</v>
      </c>
      <c r="J18" s="8">
        <v>7.7644005879229414E-2</v>
      </c>
      <c r="K18" s="23">
        <v>6</v>
      </c>
      <c r="L18" s="8">
        <v>0.51834130358902486</v>
      </c>
      <c r="M18" s="8">
        <v>0.12363908849478653</v>
      </c>
      <c r="N18" s="9">
        <v>0.23475273465083185</v>
      </c>
      <c r="O18" s="242"/>
      <c r="Q18" s="274"/>
      <c r="R18" s="124">
        <v>45</v>
      </c>
      <c r="S18" s="43">
        <v>7.8797597746720113E-2</v>
      </c>
      <c r="T18" s="43">
        <v>8.8345819234099732E-2</v>
      </c>
      <c r="U18" s="43">
        <v>8.7204858898159945E-2</v>
      </c>
      <c r="V18" s="43">
        <v>6.5622636684768781E-2</v>
      </c>
      <c r="W18" s="43">
        <v>5.0650580590896423E-2</v>
      </c>
      <c r="X18" s="43">
        <v>2.610530915880797E-2</v>
      </c>
      <c r="Y18" s="43">
        <v>2.2849010166318372E-2</v>
      </c>
      <c r="Z18" s="43">
        <v>2.0132955716977333E-2</v>
      </c>
      <c r="AA18" s="43">
        <v>1.7049858874760425E-2</v>
      </c>
      <c r="AB18" s="43">
        <v>2.1949863931303451E-2</v>
      </c>
      <c r="AC18" s="43">
        <v>6.1313417293110767E-2</v>
      </c>
      <c r="AD18" s="118">
        <v>7.8426149597031231E-2</v>
      </c>
      <c r="AE18" s="100">
        <v>5.15373381577462E-2</v>
      </c>
      <c r="AF18" s="118">
        <v>2.8458531716513503E-2</v>
      </c>
      <c r="AG18" s="79"/>
      <c r="AH18" s="125">
        <v>45</v>
      </c>
      <c r="AI18" s="79">
        <v>0.40839243085065419</v>
      </c>
      <c r="AJ18" s="79">
        <v>0.31993926365260478</v>
      </c>
      <c r="AK18" s="79">
        <v>0.20168441613522026</v>
      </c>
      <c r="AL18" s="79">
        <v>0.18283283411854767</v>
      </c>
      <c r="AM18" s="79">
        <v>0.18245408632008453</v>
      </c>
      <c r="AN18" s="118">
        <v>0.15868452866259947</v>
      </c>
      <c r="AO18" s="100">
        <v>0.2423312599566185</v>
      </c>
      <c r="AP18" s="118">
        <v>9.9371620581630196E-2</v>
      </c>
      <c r="AQ18" s="275"/>
    </row>
    <row r="19" spans="2:43" x14ac:dyDescent="0.25">
      <c r="B19" s="241"/>
      <c r="C19" s="23">
        <v>7</v>
      </c>
      <c r="D19" s="8">
        <v>0.13620682828247416</v>
      </c>
      <c r="E19" s="8">
        <v>4.8156385961224561E-2</v>
      </c>
      <c r="F19" s="9">
        <v>0.11750894019684378</v>
      </c>
      <c r="G19" s="23">
        <v>7</v>
      </c>
      <c r="H19" s="8">
        <v>2.6933804204330238</v>
      </c>
      <c r="I19" s="8">
        <v>6.2316680905175864E-2</v>
      </c>
      <c r="J19" s="8">
        <v>3.941540252390844E-2</v>
      </c>
      <c r="K19" s="23">
        <v>7</v>
      </c>
      <c r="L19" s="8">
        <v>0.55872060910396781</v>
      </c>
      <c r="M19" s="8">
        <v>0.49853344724140691</v>
      </c>
      <c r="N19" s="9">
        <v>4.8156385961224561E-2</v>
      </c>
      <c r="O19" s="242"/>
      <c r="Q19" s="274"/>
      <c r="R19" s="124">
        <v>50</v>
      </c>
      <c r="S19" s="43">
        <v>9.7559744072479138E-2</v>
      </c>
      <c r="T19" s="43">
        <v>7.8668796873251359E-2</v>
      </c>
      <c r="U19" s="43">
        <v>7.2183612686888984E-2</v>
      </c>
      <c r="V19" s="43">
        <v>6.549295385512989E-2</v>
      </c>
      <c r="W19" s="43">
        <v>5.9717993950902874E-2</v>
      </c>
      <c r="X19" s="43">
        <v>2.6575093485094497E-2</v>
      </c>
      <c r="Y19" s="43">
        <v>2.3847705812493545E-2</v>
      </c>
      <c r="Z19" s="43">
        <v>1.9316498595788534E-2</v>
      </c>
      <c r="AA19" s="43">
        <v>1.7323875719763064E-2</v>
      </c>
      <c r="AB19" s="43">
        <v>2.170681584393893E-2</v>
      </c>
      <c r="AC19" s="43">
        <v>4.9266165511406196E-2</v>
      </c>
      <c r="AD19" s="118">
        <v>6.7168664168332851E-2</v>
      </c>
      <c r="AE19" s="100">
        <v>4.9902326714622497E-2</v>
      </c>
      <c r="AF19" s="118">
        <v>2.738277376871074E-2</v>
      </c>
      <c r="AG19" s="79"/>
      <c r="AH19" s="125">
        <v>50</v>
      </c>
      <c r="AI19" s="79">
        <v>0.39277688491160623</v>
      </c>
      <c r="AJ19" s="79">
        <v>0.32448212946121685</v>
      </c>
      <c r="AK19" s="79">
        <v>0.27882164799632692</v>
      </c>
      <c r="AL19" s="79">
        <v>0.20060214037268995</v>
      </c>
      <c r="AM19" s="79">
        <v>0.17989849658483084</v>
      </c>
      <c r="AN19" s="118">
        <v>0.15916950153223311</v>
      </c>
      <c r="AO19" s="100">
        <v>0.25595846680981732</v>
      </c>
      <c r="AP19" s="118">
        <v>9.182052349638492E-2</v>
      </c>
      <c r="AQ19" s="275"/>
    </row>
    <row r="20" spans="2:43" x14ac:dyDescent="0.25">
      <c r="B20" s="241"/>
      <c r="C20" s="23">
        <v>8</v>
      </c>
      <c r="D20" s="8">
        <v>1.8019944914467769</v>
      </c>
      <c r="E20" s="8">
        <v>0.12363908849478653</v>
      </c>
      <c r="F20" s="9">
        <v>0.16252780261913288</v>
      </c>
      <c r="G20" s="23">
        <v>8</v>
      </c>
      <c r="H20" s="8">
        <v>5.7284926486360899</v>
      </c>
      <c r="I20" s="8">
        <v>4.3713018947193608E-2</v>
      </c>
      <c r="J20" s="8">
        <v>0.30691488154733698</v>
      </c>
      <c r="K20" s="23">
        <v>8</v>
      </c>
      <c r="L20" s="8">
        <v>6.6391995953434169</v>
      </c>
      <c r="M20" s="8">
        <v>0.16252780261913288</v>
      </c>
      <c r="N20" s="9">
        <v>2.031597532739161E-2</v>
      </c>
      <c r="O20" s="242"/>
      <c r="Q20" s="274"/>
      <c r="R20" s="124">
        <v>55</v>
      </c>
      <c r="S20" s="43">
        <v>8.2631271433436349E-2</v>
      </c>
      <c r="T20" s="43">
        <v>9.9774052849399178E-2</v>
      </c>
      <c r="U20" s="43">
        <v>9.8835397041510717E-2</v>
      </c>
      <c r="V20" s="43">
        <v>6.7347574563339827E-2</v>
      </c>
      <c r="W20" s="43">
        <v>5.6324970740158478E-2</v>
      </c>
      <c r="X20" s="43">
        <v>2.6865108333457552E-2</v>
      </c>
      <c r="Y20" s="43">
        <v>2.622504720190106E-2</v>
      </c>
      <c r="Z20" s="43">
        <v>2.3027313986420037E-2</v>
      </c>
      <c r="AA20" s="43">
        <v>1.6169244506862565E-2</v>
      </c>
      <c r="AB20" s="43">
        <v>2.0525274434061127E-2</v>
      </c>
      <c r="AC20" s="43">
        <v>4.6951576686517595E-2</v>
      </c>
      <c r="AD20" s="118">
        <v>7.3083755225441083E-2</v>
      </c>
      <c r="AE20" s="100">
        <v>5.3146715583542135E-2</v>
      </c>
      <c r="AF20" s="118">
        <v>3.0943795787819705E-2</v>
      </c>
      <c r="AG20" s="79"/>
      <c r="AH20" s="125">
        <v>55</v>
      </c>
      <c r="AI20" s="79">
        <v>0.40391998807881979</v>
      </c>
      <c r="AJ20" s="79">
        <v>0.35936179295827275</v>
      </c>
      <c r="AK20" s="79">
        <v>0.2210480033307004</v>
      </c>
      <c r="AL20" s="79">
        <v>0.20835084438370521</v>
      </c>
      <c r="AM20" s="79">
        <v>0.15650826605705631</v>
      </c>
      <c r="AN20" s="118">
        <v>0.13774032765289196</v>
      </c>
      <c r="AO20" s="100">
        <v>0.24782153707690771</v>
      </c>
      <c r="AP20" s="118">
        <v>0.10912259061332466</v>
      </c>
      <c r="AQ20" s="275"/>
    </row>
    <row r="21" spans="2:43" x14ac:dyDescent="0.25">
      <c r="B21" s="241"/>
      <c r="C21" s="23">
        <v>9</v>
      </c>
      <c r="D21" s="8">
        <v>1.609296418027371</v>
      </c>
      <c r="E21" s="8">
        <v>0.21216639439392915</v>
      </c>
      <c r="F21" s="9">
        <v>0.16934660663159518</v>
      </c>
      <c r="G21" s="23">
        <v>9</v>
      </c>
      <c r="H21" s="8">
        <v>3.3382553893592362</v>
      </c>
      <c r="I21" s="8">
        <v>4.3713018947193608E-2</v>
      </c>
      <c r="J21" s="8">
        <v>4.3713018947193608E-2</v>
      </c>
      <c r="K21" s="23">
        <v>9</v>
      </c>
      <c r="L21" s="8">
        <v>6.2010346373204843</v>
      </c>
      <c r="M21" s="8">
        <v>9.9754830386408269E-2</v>
      </c>
      <c r="N21" s="9">
        <v>3.941540252390844E-2</v>
      </c>
      <c r="O21" s="242"/>
      <c r="Q21" s="274"/>
      <c r="R21" s="124">
        <v>60</v>
      </c>
      <c r="S21" s="43">
        <v>8.0594466191880376E-2</v>
      </c>
      <c r="T21" s="43">
        <v>7.5250774567058573E-2</v>
      </c>
      <c r="U21" s="43">
        <v>6.8873933882377031E-2</v>
      </c>
      <c r="V21" s="43">
        <v>5.4147249651260658E-2</v>
      </c>
      <c r="W21" s="43">
        <v>5.4724803816700765E-2</v>
      </c>
      <c r="X21" s="43">
        <v>2.7881153504263342E-2</v>
      </c>
      <c r="Y21" s="43">
        <v>2.4497229442099498E-2</v>
      </c>
      <c r="Z21" s="43">
        <v>2.0986763677730551E-2</v>
      </c>
      <c r="AA21" s="43">
        <v>1.5501082282138283E-2</v>
      </c>
      <c r="AB21" s="43">
        <v>2.0494306284502599E-2</v>
      </c>
      <c r="AC21" s="43">
        <v>4.6745745061668127E-2</v>
      </c>
      <c r="AD21" s="118">
        <v>5.706822582229424E-2</v>
      </c>
      <c r="AE21" s="100">
        <v>4.5563811181997836E-2</v>
      </c>
      <c r="AF21" s="118">
        <v>2.3033431018186914E-2</v>
      </c>
      <c r="AG21" s="79"/>
      <c r="AH21" s="125">
        <v>60</v>
      </c>
      <c r="AI21" s="79">
        <v>0.38602321629841357</v>
      </c>
      <c r="AJ21" s="79">
        <v>0.34861978837357221</v>
      </c>
      <c r="AK21" s="79">
        <v>0.22775706898363055</v>
      </c>
      <c r="AL21" s="79">
        <v>0.23278685155595741</v>
      </c>
      <c r="AM21" s="79">
        <v>0.18750765185131077</v>
      </c>
      <c r="AN21" s="118">
        <v>0.16693007153098807</v>
      </c>
      <c r="AO21" s="100">
        <v>0.25827077476564547</v>
      </c>
      <c r="AP21" s="118">
        <v>8.8785911936757542E-2</v>
      </c>
      <c r="AQ21" s="275"/>
    </row>
    <row r="22" spans="2:43" x14ac:dyDescent="0.25">
      <c r="B22" s="241"/>
      <c r="C22" s="23">
        <v>10</v>
      </c>
      <c r="D22" s="8">
        <v>2.6417510116669418</v>
      </c>
      <c r="E22" s="8">
        <v>5.7462255681668774E-2</v>
      </c>
      <c r="F22" s="9">
        <v>2.031597532739161E-2</v>
      </c>
      <c r="G22" s="23">
        <v>10</v>
      </c>
      <c r="H22" s="8">
        <v>2.2085371255564339</v>
      </c>
      <c r="I22" s="8">
        <v>0.12363908849478653</v>
      </c>
      <c r="J22" s="8">
        <v>4.3713018947193608E-2</v>
      </c>
      <c r="K22" s="23">
        <v>10</v>
      </c>
      <c r="L22" s="8">
        <v>0.26602896148920729</v>
      </c>
      <c r="M22" s="8">
        <v>0.2048084393165639</v>
      </c>
      <c r="N22" s="9">
        <v>2.031597532739161E-2</v>
      </c>
      <c r="O22" s="242"/>
      <c r="Q22" s="274"/>
      <c r="R22" s="124">
        <v>65</v>
      </c>
      <c r="S22" s="43">
        <v>6.5128793288755205E-2</v>
      </c>
      <c r="T22" s="43">
        <v>8.3489275411246497E-2</v>
      </c>
      <c r="U22" s="43">
        <v>8.0524325135277505E-2</v>
      </c>
      <c r="V22" s="43">
        <v>6.003815792457165E-2</v>
      </c>
      <c r="W22" s="43">
        <v>4.8767014312884008E-2</v>
      </c>
      <c r="X22" s="43">
        <v>2.5545143492791821E-2</v>
      </c>
      <c r="Y22" s="43">
        <v>2.4335909847818329E-2</v>
      </c>
      <c r="Z22" s="43">
        <v>2.1595231606015019E-2</v>
      </c>
      <c r="AA22" s="43">
        <v>1.636556697948854E-2</v>
      </c>
      <c r="AB22" s="43">
        <v>2.1735981614422646E-2</v>
      </c>
      <c r="AC22" s="43">
        <v>4.7822903446255956E-2</v>
      </c>
      <c r="AD22" s="118">
        <v>4.8417842165459447E-2</v>
      </c>
      <c r="AE22" s="100">
        <v>4.5313845435415549E-2</v>
      </c>
      <c r="AF22" s="118">
        <v>2.3590830079553718E-2</v>
      </c>
      <c r="AG22" s="79"/>
      <c r="AH22" s="125">
        <v>65</v>
      </c>
      <c r="AI22" s="79">
        <v>0.38380799699170215</v>
      </c>
      <c r="AJ22" s="79">
        <v>0.36694432850111092</v>
      </c>
      <c r="AK22" s="79">
        <v>0.23548752349194368</v>
      </c>
      <c r="AL22" s="79">
        <v>0.20963424596303926</v>
      </c>
      <c r="AM22" s="79">
        <v>0.17242514560379921</v>
      </c>
      <c r="AN22" s="118">
        <v>0.17548587654578826</v>
      </c>
      <c r="AO22" s="100">
        <v>0.25729751951623059</v>
      </c>
      <c r="AP22" s="118">
        <v>9.4521163749796244E-2</v>
      </c>
      <c r="AQ22" s="275"/>
    </row>
    <row r="23" spans="2:43" x14ac:dyDescent="0.25">
      <c r="B23" s="241"/>
      <c r="C23" s="23">
        <v>11</v>
      </c>
      <c r="D23" s="8">
        <v>2.4219136392255924</v>
      </c>
      <c r="E23" s="8">
        <v>0.14264114699232699</v>
      </c>
      <c r="F23" s="9">
        <v>3.5268658511171586E-2</v>
      </c>
      <c r="G23" s="23">
        <v>11</v>
      </c>
      <c r="H23" s="8">
        <v>1.9241384686207079</v>
      </c>
      <c r="I23" s="8">
        <v>8.8468930096145509E-2</v>
      </c>
      <c r="J23" s="8">
        <v>9.9754830386408269E-2</v>
      </c>
      <c r="K23" s="23">
        <v>11</v>
      </c>
      <c r="L23" s="8">
        <v>0.94007152157475027</v>
      </c>
      <c r="M23" s="8">
        <v>7.2410718142487882E-2</v>
      </c>
      <c r="N23" s="9">
        <v>3.941540252390844E-2</v>
      </c>
      <c r="O23" s="242"/>
      <c r="Q23" s="274"/>
      <c r="R23" s="124">
        <v>70</v>
      </c>
      <c r="S23" s="43">
        <v>7.3109728943552957E-2</v>
      </c>
      <c r="T23" s="43">
        <v>8.9630040820697157E-2</v>
      </c>
      <c r="U23" s="43">
        <v>9.1167772687911763E-2</v>
      </c>
      <c r="V23" s="43">
        <v>6.0668546807289142E-2</v>
      </c>
      <c r="W23" s="43">
        <v>5.7933418952181334E-2</v>
      </c>
      <c r="X23" s="43">
        <v>2.6865108333457458E-2</v>
      </c>
      <c r="Y23" s="43">
        <v>2.5161611455389286E-2</v>
      </c>
      <c r="Z23" s="43">
        <v>2.729621159155814E-2</v>
      </c>
      <c r="AA23" s="43">
        <v>1.6838860277479099E-2</v>
      </c>
      <c r="AB23" s="43">
        <v>2.1348197025593905E-2</v>
      </c>
      <c r="AC23" s="43">
        <v>5.2491945719027627E-2</v>
      </c>
      <c r="AD23" s="118">
        <v>3.6351256186872259E-2</v>
      </c>
      <c r="AE23" s="100">
        <v>4.8238558233417522E-2</v>
      </c>
      <c r="AF23" s="118">
        <v>2.6491209324120909E-2</v>
      </c>
      <c r="AG23" s="79"/>
      <c r="AH23" s="125">
        <v>70</v>
      </c>
      <c r="AI23" s="79">
        <v>0.39224583233740135</v>
      </c>
      <c r="AJ23" s="79">
        <v>0.30526289767903098</v>
      </c>
      <c r="AK23" s="79">
        <v>0.2789053046073392</v>
      </c>
      <c r="AL23" s="79">
        <v>0.21947297304240157</v>
      </c>
      <c r="AM23" s="79">
        <v>0.16077478402488921</v>
      </c>
      <c r="AN23" s="118">
        <v>0.1805243731499741</v>
      </c>
      <c r="AO23" s="100">
        <v>0.25619769414017274</v>
      </c>
      <c r="AP23" s="118">
        <v>8.6732709057926363E-2</v>
      </c>
      <c r="AQ23" s="275"/>
    </row>
    <row r="24" spans="2:43" x14ac:dyDescent="0.25">
      <c r="B24" s="241"/>
      <c r="C24" s="23">
        <v>12</v>
      </c>
      <c r="D24" s="8">
        <v>3.0639677036763904</v>
      </c>
      <c r="E24" s="8">
        <v>7.7644005879229414E-2</v>
      </c>
      <c r="F24" s="9">
        <v>1.3935449203926503E-2</v>
      </c>
      <c r="G24" s="23">
        <v>12</v>
      </c>
      <c r="H24" s="8">
        <v>1.9241384686207079</v>
      </c>
      <c r="I24" s="8">
        <v>0.12363908849478653</v>
      </c>
      <c r="J24" s="8">
        <v>4.8156385961224561E-2</v>
      </c>
      <c r="K24" s="23">
        <v>12</v>
      </c>
      <c r="L24" s="8">
        <v>1.0642158681455274</v>
      </c>
      <c r="M24" s="8">
        <v>1.2065762244554172</v>
      </c>
      <c r="N24" s="9">
        <v>4.8156385961224561E-2</v>
      </c>
      <c r="O24" s="242"/>
      <c r="Q24" s="274"/>
      <c r="R24" s="124">
        <v>75</v>
      </c>
      <c r="S24" s="43">
        <v>8.4241733285194145E-2</v>
      </c>
      <c r="T24" s="43">
        <v>7.5567182375452943E-2</v>
      </c>
      <c r="U24" s="43">
        <v>7.2098108953714796E-2</v>
      </c>
      <c r="V24" s="43">
        <v>7.1143055252011658E-2</v>
      </c>
      <c r="W24" s="43">
        <v>6.9570422242414151E-2</v>
      </c>
      <c r="X24" s="43">
        <v>2.7565315415977627E-2</v>
      </c>
      <c r="Y24" s="43">
        <v>2.5366444887601654E-2</v>
      </c>
      <c r="Z24" s="43">
        <v>1.9403002761023372E-2</v>
      </c>
      <c r="AA24" s="43">
        <v>1.6183873742940731E-2</v>
      </c>
      <c r="AB24" s="43">
        <v>2.0549852330536224E-2</v>
      </c>
      <c r="AC24" s="43">
        <v>5.1558788115461017E-2</v>
      </c>
      <c r="AD24" s="118">
        <v>3.5157583153394525E-2</v>
      </c>
      <c r="AE24" s="100">
        <v>4.7367113542976909E-2</v>
      </c>
      <c r="AF24" s="118">
        <v>2.5833770625850037E-2</v>
      </c>
      <c r="AG24" s="79"/>
      <c r="AH24" s="125">
        <v>75</v>
      </c>
      <c r="AI24" s="79">
        <v>0.40518211302918988</v>
      </c>
      <c r="AJ24" s="79">
        <v>0.29051997653454831</v>
      </c>
      <c r="AK24" s="79">
        <v>0.28644899086781089</v>
      </c>
      <c r="AL24" s="79">
        <v>0.21000313400705922</v>
      </c>
      <c r="AM24" s="79">
        <v>0.17801781299544128</v>
      </c>
      <c r="AN24" s="118">
        <v>0.18098725615805092</v>
      </c>
      <c r="AO24" s="100">
        <v>0.25852654726535013</v>
      </c>
      <c r="AP24" s="118">
        <v>8.7360880187928217E-2</v>
      </c>
      <c r="AQ24" s="275"/>
    </row>
    <row r="25" spans="2:43" x14ac:dyDescent="0.25">
      <c r="B25" s="241"/>
      <c r="C25" s="23">
        <v>13</v>
      </c>
      <c r="D25" s="8">
        <v>1.609296418027371</v>
      </c>
      <c r="E25" s="8">
        <v>7.7644005879229414E-2</v>
      </c>
      <c r="F25" s="9">
        <v>5.7462255681668774E-2</v>
      </c>
      <c r="G25" s="23">
        <v>13</v>
      </c>
      <c r="H25" s="8">
        <v>2.4385972787440915</v>
      </c>
      <c r="I25" s="8">
        <v>0.21216639439392915</v>
      </c>
      <c r="J25" s="8">
        <v>7.7644005879229414E-2</v>
      </c>
      <c r="K25" s="23">
        <v>13</v>
      </c>
      <c r="L25" s="8">
        <v>2.6589237908234473</v>
      </c>
      <c r="M25" s="8">
        <v>6.2316680905175864E-2</v>
      </c>
      <c r="N25" s="9">
        <v>3.941540252390844E-2</v>
      </c>
      <c r="O25" s="242"/>
      <c r="Q25" s="274"/>
      <c r="R25" s="124">
        <v>80</v>
      </c>
      <c r="S25" s="43">
        <v>8.2468782590307613E-2</v>
      </c>
      <c r="T25" s="43">
        <v>0.1069261334631188</v>
      </c>
      <c r="U25" s="43">
        <v>0.11186712103215106</v>
      </c>
      <c r="V25" s="43">
        <v>6.4083515284986917E-2</v>
      </c>
      <c r="W25" s="43">
        <v>5.7696292364660437E-2</v>
      </c>
      <c r="X25" s="43">
        <v>2.7093544686620081E-2</v>
      </c>
      <c r="Y25" s="43">
        <v>2.4032374295420707E-2</v>
      </c>
      <c r="Z25" s="43">
        <v>2.0700565239545457E-2</v>
      </c>
      <c r="AA25" s="43">
        <v>1.6396372774691578E-2</v>
      </c>
      <c r="AB25" s="43">
        <v>1.9981829834223648E-2</v>
      </c>
      <c r="AC25" s="43">
        <v>5.2169774480132769E-2</v>
      </c>
      <c r="AD25" s="118">
        <v>4.1811852490647901E-2</v>
      </c>
      <c r="AE25" s="100">
        <v>5.2102346544708911E-2</v>
      </c>
      <c r="AF25" s="118">
        <v>3.3691670546763516E-2</v>
      </c>
      <c r="AG25" s="79"/>
      <c r="AH25" s="125">
        <v>80</v>
      </c>
      <c r="AI25" s="79">
        <v>0.39574817906972787</v>
      </c>
      <c r="AJ25" s="79">
        <v>0.3719863580915399</v>
      </c>
      <c r="AK25" s="79">
        <v>0.24259444442282779</v>
      </c>
      <c r="AL25" s="79">
        <v>0.25351753759524043</v>
      </c>
      <c r="AM25" s="79">
        <v>0.1852174977648878</v>
      </c>
      <c r="AN25" s="118">
        <v>0.16566793716840103</v>
      </c>
      <c r="AO25" s="100">
        <v>0.26912199235210416</v>
      </c>
      <c r="AP25" s="118">
        <v>9.5189478888069168E-2</v>
      </c>
      <c r="AQ25" s="275"/>
    </row>
    <row r="26" spans="2:43" x14ac:dyDescent="0.25">
      <c r="B26" s="241"/>
      <c r="C26" s="23">
        <v>14</v>
      </c>
      <c r="D26" s="8">
        <v>1.7419311504908128</v>
      </c>
      <c r="E26" s="8">
        <v>4.3713018947193608E-2</v>
      </c>
      <c r="F26" s="9">
        <v>8.299762528684472E-2</v>
      </c>
      <c r="G26" s="23">
        <v>14</v>
      </c>
      <c r="H26" s="8">
        <v>2.885513025631643</v>
      </c>
      <c r="I26" s="8">
        <v>2.4219136392255924</v>
      </c>
      <c r="J26" s="8">
        <v>8.299762528684472E-2</v>
      </c>
      <c r="K26" s="23">
        <v>14</v>
      </c>
      <c r="L26" s="8">
        <v>7.544897461662841</v>
      </c>
      <c r="M26" s="8">
        <v>5.7462255681668774E-2</v>
      </c>
      <c r="N26" s="9">
        <v>3.9098112747064468E-3</v>
      </c>
      <c r="O26" s="242"/>
      <c r="Q26" s="274"/>
      <c r="R26" s="124">
        <v>85</v>
      </c>
      <c r="S26" s="43">
        <v>7.0885757814935058E-2</v>
      </c>
      <c r="T26" s="43">
        <v>6.7964471604537058E-2</v>
      </c>
      <c r="U26" s="43">
        <v>6.1836420153463079E-2</v>
      </c>
      <c r="V26" s="43">
        <v>6.0198556111450995E-2</v>
      </c>
      <c r="W26" s="43">
        <v>5.577298443894655E-2</v>
      </c>
      <c r="X26" s="43">
        <v>2.7307083016750392E-2</v>
      </c>
      <c r="Y26" s="43">
        <v>2.4900528427802666E-2</v>
      </c>
      <c r="Z26" s="43">
        <v>2.1579826754671801E-2</v>
      </c>
      <c r="AA26" s="43">
        <v>1.7098200997826388E-2</v>
      </c>
      <c r="AB26" s="43">
        <v>2.1975370326089722E-2</v>
      </c>
      <c r="AC26" s="43">
        <v>5.6831494679293187E-2</v>
      </c>
      <c r="AD26" s="118">
        <v>4.417922076624814E-2</v>
      </c>
      <c r="AE26" s="100">
        <v>4.4210826257667916E-2</v>
      </c>
      <c r="AF26" s="118">
        <v>2.0305213625915475E-2</v>
      </c>
      <c r="AG26" s="79"/>
      <c r="AH26" s="125">
        <v>85</v>
      </c>
      <c r="AI26" s="79">
        <v>0.41393998005802574</v>
      </c>
      <c r="AJ26" s="79">
        <v>0.33510528552643704</v>
      </c>
      <c r="AK26" s="79">
        <v>0.24291642510009612</v>
      </c>
      <c r="AL26" s="79">
        <v>0.22683429323003099</v>
      </c>
      <c r="AM26" s="79">
        <v>0.16694153316865348</v>
      </c>
      <c r="AN26" s="118">
        <v>0.16653546627681406</v>
      </c>
      <c r="AO26" s="100">
        <v>0.25871216389334289</v>
      </c>
      <c r="AP26" s="118">
        <v>9.8097584265111087E-2</v>
      </c>
      <c r="AQ26" s="275"/>
    </row>
    <row r="27" spans="2:43" x14ac:dyDescent="0.25">
      <c r="B27" s="241"/>
      <c r="C27" s="23">
        <v>15</v>
      </c>
      <c r="D27" s="8">
        <v>5.6178347081602062</v>
      </c>
      <c r="E27" s="8">
        <v>2.745130153784564E-2</v>
      </c>
      <c r="F27" s="9">
        <v>8.8468930096145509E-2</v>
      </c>
      <c r="G27" s="23">
        <v>15</v>
      </c>
      <c r="H27" s="8">
        <v>2.6933804204330238</v>
      </c>
      <c r="I27" s="8">
        <v>1.4943748263828667</v>
      </c>
      <c r="J27" s="8">
        <v>7.7644005879229414E-2</v>
      </c>
      <c r="K27" s="23">
        <v>15</v>
      </c>
      <c r="L27" s="8">
        <v>3.2827726357979685</v>
      </c>
      <c r="M27" s="8">
        <v>0.17625819059635231</v>
      </c>
      <c r="N27" s="9">
        <v>0.16934660663159518</v>
      </c>
      <c r="O27" s="242"/>
      <c r="Q27" s="274"/>
      <c r="R27" s="124">
        <v>90</v>
      </c>
      <c r="S27" s="43">
        <v>6.6141691030501909E-2</v>
      </c>
      <c r="T27" s="43">
        <v>8.4054422143043803E-2</v>
      </c>
      <c r="U27" s="43">
        <v>7.8817446521626214E-2</v>
      </c>
      <c r="V27" s="43">
        <v>6.4721830711508332E-2</v>
      </c>
      <c r="W27" s="43">
        <v>4.9416796655862016E-2</v>
      </c>
      <c r="X27" s="43">
        <v>2.7991398874702651E-2</v>
      </c>
      <c r="Y27" s="43">
        <v>2.7633409712500875E-2</v>
      </c>
      <c r="Z27" s="43">
        <v>2.0639846425481969E-2</v>
      </c>
      <c r="AA27" s="43">
        <v>1.8235248994286864E-2</v>
      </c>
      <c r="AB27" s="43">
        <v>2.1764164269047363E-2</v>
      </c>
      <c r="AC27" s="43">
        <v>5.4100361222298117E-2</v>
      </c>
      <c r="AD27" s="118">
        <v>5.6349025333504207E-2</v>
      </c>
      <c r="AE27" s="100">
        <v>4.7488803491197024E-2</v>
      </c>
      <c r="AF27" s="118">
        <v>2.3552935784653856E-2</v>
      </c>
      <c r="AG27" s="79"/>
      <c r="AH27" s="125">
        <v>90</v>
      </c>
      <c r="AI27" s="79">
        <v>0.41085667481080629</v>
      </c>
      <c r="AJ27" s="79">
        <v>0.34924065303933693</v>
      </c>
      <c r="AK27" s="79">
        <v>0.20940806138449747</v>
      </c>
      <c r="AL27" s="79">
        <v>0.2594012505201938</v>
      </c>
      <c r="AM27" s="79">
        <v>0.16845595671547045</v>
      </c>
      <c r="AN27" s="118">
        <v>0.16308944787395122</v>
      </c>
      <c r="AO27" s="100">
        <v>0.26007534072404276</v>
      </c>
      <c r="AP27" s="118">
        <v>0.10104797490358933</v>
      </c>
      <c r="AQ27" s="275"/>
    </row>
    <row r="28" spans="2:43" x14ac:dyDescent="0.25">
      <c r="B28" s="241"/>
      <c r="C28" s="23">
        <v>16</v>
      </c>
      <c r="D28" s="8">
        <v>3.3197267087954505</v>
      </c>
      <c r="E28" s="8">
        <v>8.299762528684472E-2</v>
      </c>
      <c r="F28" s="9">
        <v>0.11750894019684378</v>
      </c>
      <c r="G28" s="23">
        <v>16</v>
      </c>
      <c r="H28" s="8">
        <v>0.79803864309126615</v>
      </c>
      <c r="I28" s="8">
        <v>1.3685268268714899</v>
      </c>
      <c r="J28" s="8">
        <v>3.1278490197651575E-2</v>
      </c>
      <c r="K28" s="23">
        <v>16</v>
      </c>
      <c r="L28" s="8">
        <v>1.5658686136505364</v>
      </c>
      <c r="M28" s="8">
        <v>0.60009718486338737</v>
      </c>
      <c r="N28" s="9">
        <v>0.11148359363141203</v>
      </c>
      <c r="O28" s="242"/>
      <c r="Q28" s="274"/>
      <c r="R28" s="124">
        <v>95</v>
      </c>
      <c r="S28" s="43">
        <v>6.2354713903843825E-2</v>
      </c>
      <c r="T28" s="43">
        <v>8.7787736836449845E-2</v>
      </c>
      <c r="U28" s="43">
        <v>8.680448785557468E-2</v>
      </c>
      <c r="V28" s="43">
        <v>6.0806156180732089E-2</v>
      </c>
      <c r="W28" s="43">
        <v>5.3860988582664256E-2</v>
      </c>
      <c r="X28" s="43">
        <v>2.7353763488918336E-2</v>
      </c>
      <c r="Y28" s="43">
        <v>2.7446618603333122E-2</v>
      </c>
      <c r="Z28" s="43">
        <v>2.1674625839860628E-2</v>
      </c>
      <c r="AA28" s="43">
        <v>1.7624243945137365E-2</v>
      </c>
      <c r="AB28" s="43">
        <v>2.0326794265638087E-2</v>
      </c>
      <c r="AC28" s="43">
        <v>4.9645286211721845E-2</v>
      </c>
      <c r="AD28" s="118">
        <v>6.9128152537096185E-2</v>
      </c>
      <c r="AE28" s="100">
        <v>4.8734464020914185E-2</v>
      </c>
      <c r="AF28" s="118">
        <v>2.5523818158956581E-2</v>
      </c>
      <c r="AG28" s="79"/>
      <c r="AH28" s="125">
        <v>95</v>
      </c>
      <c r="AI28" s="79">
        <v>0.40997558758317071</v>
      </c>
      <c r="AJ28" s="79">
        <v>0.32243698413800115</v>
      </c>
      <c r="AK28" s="79">
        <v>0.25836566110123227</v>
      </c>
      <c r="AL28" s="79">
        <v>0.25208925241087343</v>
      </c>
      <c r="AM28" s="79">
        <v>0.17454142905203462</v>
      </c>
      <c r="AN28" s="118">
        <v>0.19767213022575833</v>
      </c>
      <c r="AO28" s="100">
        <v>0.26918017408517841</v>
      </c>
      <c r="AP28" s="118">
        <v>8.6184200375567135E-2</v>
      </c>
      <c r="AQ28" s="275"/>
    </row>
    <row r="29" spans="2:43" x14ac:dyDescent="0.25">
      <c r="B29" s="241"/>
      <c r="C29" s="23">
        <v>17</v>
      </c>
      <c r="D29" s="8">
        <v>0.84451923533659301</v>
      </c>
      <c r="E29" s="8">
        <v>0.10556490441707413</v>
      </c>
      <c r="F29" s="9">
        <v>5.7462255681668774E-2</v>
      </c>
      <c r="G29" s="23">
        <v>17</v>
      </c>
      <c r="H29" s="8">
        <v>2.4219136392255924</v>
      </c>
      <c r="I29" s="8">
        <v>2.6075169252021841</v>
      </c>
      <c r="J29" s="8">
        <v>7.7644005879229414E-2</v>
      </c>
      <c r="K29" s="23">
        <v>17</v>
      </c>
      <c r="L29" s="8">
        <v>0.65318469646795085</v>
      </c>
      <c r="M29" s="8">
        <v>0.10556490441707413</v>
      </c>
      <c r="N29" s="9">
        <v>6.7300595350009151E-2</v>
      </c>
      <c r="O29" s="242"/>
      <c r="Q29" s="274"/>
      <c r="R29" s="124">
        <v>100</v>
      </c>
      <c r="S29" s="43">
        <v>6.4493644142599935E-2</v>
      </c>
      <c r="T29" s="43">
        <v>8.9338172278288649E-2</v>
      </c>
      <c r="U29" s="43">
        <v>9.2516881723219882E-2</v>
      </c>
      <c r="V29" s="43">
        <v>5.5651463771598228E-2</v>
      </c>
      <c r="W29" s="43">
        <v>5.2361605794784681E-2</v>
      </c>
      <c r="X29" s="43">
        <v>2.6946550859367667E-2</v>
      </c>
      <c r="Y29" s="43">
        <v>2.6609242551439122E-2</v>
      </c>
      <c r="Z29" s="43">
        <v>1.9700150493547678E-2</v>
      </c>
      <c r="AA29" s="43">
        <v>1.7693123265005384E-2</v>
      </c>
      <c r="AB29" s="43">
        <v>1.9219041162733312E-2</v>
      </c>
      <c r="AC29" s="43">
        <v>6.2567119008103037E-2</v>
      </c>
      <c r="AD29" s="118">
        <v>4.5630940271398322E-2</v>
      </c>
      <c r="AE29" s="100">
        <v>4.7727327943507168E-2</v>
      </c>
      <c r="AF29" s="118">
        <v>2.6467254762628224E-2</v>
      </c>
      <c r="AG29" s="79"/>
      <c r="AH29" s="125">
        <v>100</v>
      </c>
      <c r="AI29" s="79">
        <v>0.41741232382005816</v>
      </c>
      <c r="AJ29" s="79">
        <v>0.33393106215397256</v>
      </c>
      <c r="AK29" s="79">
        <v>0.20601510488204419</v>
      </c>
      <c r="AL29" s="79">
        <v>0.25363056735803202</v>
      </c>
      <c r="AM29" s="79">
        <v>0.17694166691529825</v>
      </c>
      <c r="AN29" s="118">
        <v>0.18811324467935558</v>
      </c>
      <c r="AO29" s="100">
        <v>0.26267399496812682</v>
      </c>
      <c r="AP29" s="118">
        <v>9.5102966310756654E-2</v>
      </c>
      <c r="AQ29" s="275"/>
    </row>
    <row r="30" spans="2:43" x14ac:dyDescent="0.25">
      <c r="B30" s="241"/>
      <c r="C30" s="23">
        <v>18</v>
      </c>
      <c r="D30" s="8">
        <v>0.57928574513990305</v>
      </c>
      <c r="E30" s="8">
        <v>0.16252780261913288</v>
      </c>
      <c r="F30" s="9">
        <v>1.1058616262018189E-2</v>
      </c>
      <c r="G30" s="23">
        <v>18</v>
      </c>
      <c r="H30" s="8">
        <v>0.53840476280007321</v>
      </c>
      <c r="I30" s="8">
        <v>0.12363908849478653</v>
      </c>
      <c r="J30" s="8">
        <v>4.3713018947193608E-2</v>
      </c>
      <c r="K30" s="23">
        <v>18</v>
      </c>
      <c r="L30" s="8">
        <v>0.1975375657430469</v>
      </c>
      <c r="M30" s="8">
        <v>0.10556490441707413</v>
      </c>
      <c r="N30" s="9">
        <v>6.0195482451530702E-3</v>
      </c>
      <c r="O30" s="242"/>
      <c r="Q30" s="274"/>
      <c r="R30" s="124">
        <v>105</v>
      </c>
      <c r="S30" s="43">
        <v>6.1533917457945557E-2</v>
      </c>
      <c r="T30" s="43">
        <v>8.0570961794221907E-2</v>
      </c>
      <c r="U30" s="43">
        <v>7.9072792102974479E-2</v>
      </c>
      <c r="V30" s="43">
        <v>6.0759054218512326E-2</v>
      </c>
      <c r="W30" s="43">
        <v>5.1414209308117111E-2</v>
      </c>
      <c r="X30" s="43">
        <v>2.6744930947663219E-2</v>
      </c>
      <c r="Y30" s="43">
        <v>2.9037526970619704E-2</v>
      </c>
      <c r="Z30" s="43">
        <v>2.4527462109990617E-2</v>
      </c>
      <c r="AA30" s="43">
        <v>1.6547260216036263E-2</v>
      </c>
      <c r="AB30" s="43">
        <v>1.9531235065514317E-2</v>
      </c>
      <c r="AC30" s="43">
        <v>5.2593641185850498E-2</v>
      </c>
      <c r="AD30" s="118">
        <v>4.6864568887586638E-2</v>
      </c>
      <c r="AE30" s="100">
        <v>4.5766463355419389E-2</v>
      </c>
      <c r="AF30" s="118">
        <v>2.2378131533522146E-2</v>
      </c>
      <c r="AG30" s="79"/>
      <c r="AH30" s="125">
        <v>105</v>
      </c>
      <c r="AI30" s="79">
        <v>0.41640122372114841</v>
      </c>
      <c r="AJ30" s="79">
        <v>0.36502373642631059</v>
      </c>
      <c r="AK30" s="79">
        <v>0.23738147025521103</v>
      </c>
      <c r="AL30" s="79">
        <v>0.2444155590606199</v>
      </c>
      <c r="AM30" s="79">
        <v>0.15430967698127651</v>
      </c>
      <c r="AN30" s="118">
        <v>0.19882682753441</v>
      </c>
      <c r="AO30" s="100">
        <v>0.26939308232982945</v>
      </c>
      <c r="AP30" s="118">
        <v>0.10062705612011319</v>
      </c>
      <c r="AQ30" s="275"/>
    </row>
    <row r="31" spans="2:43" x14ac:dyDescent="0.25">
      <c r="B31" s="241"/>
      <c r="C31" s="23">
        <v>19</v>
      </c>
      <c r="D31" s="8">
        <v>9.4055441330516715E-2</v>
      </c>
      <c r="E31" s="8">
        <v>0.79803864309126615</v>
      </c>
      <c r="F31" s="9">
        <v>6.0195482451530702E-3</v>
      </c>
      <c r="G31" s="23">
        <v>19</v>
      </c>
      <c r="H31" s="8">
        <v>1.9241384686207079</v>
      </c>
      <c r="I31" s="8">
        <v>8.8468930096145509E-2</v>
      </c>
      <c r="J31" s="8">
        <v>2.031597532739161E-2</v>
      </c>
      <c r="K31" s="23">
        <v>19</v>
      </c>
      <c r="L31" s="8">
        <v>0.55872060910396781</v>
      </c>
      <c r="M31" s="8">
        <v>6.2316680905175864E-2</v>
      </c>
      <c r="N31" s="9">
        <v>0.11750894019684378</v>
      </c>
      <c r="O31" s="242"/>
      <c r="Q31" s="274"/>
      <c r="R31" s="124">
        <v>110</v>
      </c>
      <c r="S31" s="43">
        <v>5.4987287525906189E-2</v>
      </c>
      <c r="T31" s="43">
        <v>6.0731708858712208E-2</v>
      </c>
      <c r="U31" s="43">
        <v>5.3334137985879486E-2</v>
      </c>
      <c r="V31" s="43">
        <v>5.3208830703314995E-2</v>
      </c>
      <c r="W31" s="43">
        <v>5.5248317852588422E-2</v>
      </c>
      <c r="X31" s="43">
        <v>2.6979326510038815E-2</v>
      </c>
      <c r="Y31" s="43">
        <v>2.6250518716787546E-2</v>
      </c>
      <c r="Z31" s="43">
        <v>1.8929907926388451E-2</v>
      </c>
      <c r="AA31" s="43">
        <v>1.7014692441880204E-2</v>
      </c>
      <c r="AB31" s="43">
        <v>2.0149341853088164E-2</v>
      </c>
      <c r="AC31" s="43">
        <v>5.740505711217412E-2</v>
      </c>
      <c r="AD31" s="118">
        <v>4.8342925447877161E-2</v>
      </c>
      <c r="AE31" s="100">
        <v>4.1048504411219641E-2</v>
      </c>
      <c r="AF31" s="118">
        <v>1.7381971348302126E-2</v>
      </c>
      <c r="AG31" s="79"/>
      <c r="AH31" s="125">
        <v>110</v>
      </c>
      <c r="AI31" s="79">
        <v>0.42094467352267878</v>
      </c>
      <c r="AJ31" s="79">
        <v>0.3961744087761549</v>
      </c>
      <c r="AK31" s="79">
        <v>0.30520947226296974</v>
      </c>
      <c r="AL31" s="79">
        <v>0.25586444648811391</v>
      </c>
      <c r="AM31" s="79">
        <v>0.13487423185701042</v>
      </c>
      <c r="AN31" s="118">
        <v>0.18160577228164171</v>
      </c>
      <c r="AO31" s="100">
        <v>0.28244550086476156</v>
      </c>
      <c r="AP31" s="118">
        <v>0.11426895156998144</v>
      </c>
      <c r="AQ31" s="275"/>
    </row>
    <row r="32" spans="2:43" x14ac:dyDescent="0.25">
      <c r="B32" s="241"/>
      <c r="C32" s="23">
        <v>20</v>
      </c>
      <c r="D32" s="8">
        <v>0.2580881310109378</v>
      </c>
      <c r="E32" s="8">
        <v>7.7644005879229414E-2</v>
      </c>
      <c r="F32" s="9">
        <v>8.8468930096145509E-2</v>
      </c>
      <c r="G32" s="23">
        <v>20</v>
      </c>
      <c r="H32" s="8">
        <v>2.6589237908234473</v>
      </c>
      <c r="I32" s="8">
        <v>0.16934660663159518</v>
      </c>
      <c r="J32" s="8">
        <v>2.031597532739161E-2</v>
      </c>
      <c r="K32" s="23">
        <v>20</v>
      </c>
      <c r="L32" s="8">
        <v>0.29032719419407782</v>
      </c>
      <c r="M32" s="8">
        <v>5.7462255681668774E-2</v>
      </c>
      <c r="N32" s="9">
        <v>5.274087062069352E-2</v>
      </c>
      <c r="O32" s="242"/>
      <c r="Q32" s="274"/>
      <c r="R32" s="124">
        <v>115</v>
      </c>
      <c r="S32" s="43">
        <v>7.5910763253375993E-2</v>
      </c>
      <c r="T32" s="43">
        <v>8.1213444394580961E-2</v>
      </c>
      <c r="U32" s="43">
        <v>7.6966745665498409E-2</v>
      </c>
      <c r="V32" s="43">
        <v>6.5691460425682094E-2</v>
      </c>
      <c r="W32" s="43">
        <v>5.4032291732209081E-2</v>
      </c>
      <c r="X32" s="43">
        <v>2.8311209769130319E-2</v>
      </c>
      <c r="Y32" s="43">
        <v>2.804838314252699E-2</v>
      </c>
      <c r="Z32" s="43">
        <v>1.7474125774686315E-2</v>
      </c>
      <c r="AA32" s="43">
        <v>1.6172151598647325E-2</v>
      </c>
      <c r="AB32" s="43">
        <v>1.9710599092234514E-2</v>
      </c>
      <c r="AC32" s="43">
        <v>6.279410329005175E-2</v>
      </c>
      <c r="AD32" s="118">
        <v>4.476523597933621E-2</v>
      </c>
      <c r="AE32" s="100">
        <v>4.7590876176496662E-2</v>
      </c>
      <c r="AF32" s="118">
        <v>2.4915784477636191E-2</v>
      </c>
      <c r="AG32" s="79"/>
      <c r="AH32" s="125">
        <v>115</v>
      </c>
      <c r="AI32" s="79">
        <v>0.42409698560157455</v>
      </c>
      <c r="AJ32" s="79">
        <v>0.33854428628611688</v>
      </c>
      <c r="AK32" s="79">
        <v>0.29642650085796668</v>
      </c>
      <c r="AL32" s="79">
        <v>0.26554904207276037</v>
      </c>
      <c r="AM32" s="79">
        <v>0.14580544801525125</v>
      </c>
      <c r="AN32" s="118">
        <v>0.17563849740745352</v>
      </c>
      <c r="AO32" s="100">
        <v>0.27434346004018723</v>
      </c>
      <c r="AP32" s="118">
        <v>0.10332236657328614</v>
      </c>
      <c r="AQ32" s="275"/>
    </row>
    <row r="33" spans="2:43" x14ac:dyDescent="0.25">
      <c r="B33" s="241"/>
      <c r="C33" s="23">
        <v>21</v>
      </c>
      <c r="D33" s="8">
        <v>1.9395933501033247</v>
      </c>
      <c r="E33" s="8">
        <v>0.56897220506318735</v>
      </c>
      <c r="F33" s="9">
        <v>5.7462255681668774E-2</v>
      </c>
      <c r="G33" s="23">
        <v>21</v>
      </c>
      <c r="H33" s="8">
        <v>0.53840476280007321</v>
      </c>
      <c r="I33" s="8">
        <v>8.8468930096145509E-2</v>
      </c>
      <c r="J33" s="8">
        <v>0.1298722765238346</v>
      </c>
      <c r="K33" s="23">
        <v>21</v>
      </c>
      <c r="L33" s="8">
        <v>0.1298722765238346</v>
      </c>
      <c r="M33" s="8">
        <v>0.14917370904629898</v>
      </c>
      <c r="N33" s="9">
        <v>1.3935449203926503E-2</v>
      </c>
      <c r="O33" s="242"/>
      <c r="Q33" s="274"/>
      <c r="R33" s="124">
        <v>120</v>
      </c>
      <c r="S33" s="43">
        <v>6.6544116670026576E-2</v>
      </c>
      <c r="T33" s="43">
        <v>6.8320662768393534E-2</v>
      </c>
      <c r="U33" s="43">
        <v>6.2987186096205572E-2</v>
      </c>
      <c r="V33" s="43">
        <v>6.134497061748348E-2</v>
      </c>
      <c r="W33" s="43">
        <v>5.2094214085652256E-2</v>
      </c>
      <c r="X33" s="43">
        <v>2.7152143577213978E-2</v>
      </c>
      <c r="Y33" s="43">
        <v>2.7320322342020895E-2</v>
      </c>
      <c r="Z33" s="43">
        <v>2.0324923864484673E-2</v>
      </c>
      <c r="AA33" s="43">
        <v>1.5761923436955178E-2</v>
      </c>
      <c r="AB33" s="43">
        <v>1.8662816056728787E-2</v>
      </c>
      <c r="AC33" s="43">
        <v>6.0763448208532661E-2</v>
      </c>
      <c r="AD33" s="118">
        <v>4.9696420812197085E-2</v>
      </c>
      <c r="AE33" s="100">
        <v>4.4247762377991218E-2</v>
      </c>
      <c r="AF33" s="118">
        <v>2.0673364835232026E-2</v>
      </c>
      <c r="AG33" s="79"/>
      <c r="AH33" s="125">
        <v>120</v>
      </c>
      <c r="AI33" s="79">
        <v>0.39178178639685324</v>
      </c>
      <c r="AJ33" s="79">
        <v>0.38455672829992421</v>
      </c>
      <c r="AK33" s="79">
        <v>0.32806231833869648</v>
      </c>
      <c r="AL33" s="79">
        <v>0.27672563052625626</v>
      </c>
      <c r="AM33" s="79">
        <v>0.16599193199085996</v>
      </c>
      <c r="AN33" s="118">
        <v>0.17492961366840307</v>
      </c>
      <c r="AO33" s="100">
        <v>0.2870080015368322</v>
      </c>
      <c r="AP33" s="118">
        <v>9.9489635926766629E-2</v>
      </c>
      <c r="AQ33" s="275"/>
    </row>
    <row r="34" spans="2:43" x14ac:dyDescent="0.25">
      <c r="B34" s="241"/>
      <c r="C34" s="23">
        <v>22</v>
      </c>
      <c r="D34" s="8">
        <v>1.5514809034050576</v>
      </c>
      <c r="E34" s="8">
        <v>0.67483614430174876</v>
      </c>
      <c r="F34" s="9">
        <v>2.745130153784564E-2</v>
      </c>
      <c r="G34" s="23">
        <v>22</v>
      </c>
      <c r="H34" s="8">
        <v>1.1933896723703918</v>
      </c>
      <c r="I34" s="8">
        <v>0.46930826510932988</v>
      </c>
      <c r="J34" s="8">
        <v>1.3935449203926503E-2</v>
      </c>
      <c r="K34" s="23">
        <v>22</v>
      </c>
      <c r="L34" s="8">
        <v>0.32380697246046558</v>
      </c>
      <c r="M34" s="8">
        <v>0.17625819059635231</v>
      </c>
      <c r="N34" s="9">
        <v>1.3935449203926503E-2</v>
      </c>
      <c r="O34" s="242"/>
      <c r="Q34" s="274"/>
      <c r="R34" s="124">
        <v>125</v>
      </c>
      <c r="S34" s="43">
        <v>7.1255154180272298E-2</v>
      </c>
      <c r="T34" s="43">
        <v>8.216712950448897E-2</v>
      </c>
      <c r="U34" s="43">
        <v>7.9085162695856762E-2</v>
      </c>
      <c r="V34" s="43">
        <v>6.7470359775533964E-2</v>
      </c>
      <c r="W34" s="43">
        <v>5.8938955207022387E-2</v>
      </c>
      <c r="X34" s="43">
        <v>2.591858727013592E-2</v>
      </c>
      <c r="Y34" s="43">
        <v>2.7220558908715446E-2</v>
      </c>
      <c r="Z34" s="43">
        <v>2.1281494033582652E-2</v>
      </c>
      <c r="AA34" s="43">
        <v>1.5742839786045546E-2</v>
      </c>
      <c r="AB34" s="43">
        <v>2.0436083978630528E-2</v>
      </c>
      <c r="AC34" s="43">
        <v>5.8876793908034797E-2</v>
      </c>
      <c r="AD34" s="118">
        <v>4.7981660387535832E-2</v>
      </c>
      <c r="AE34" s="100">
        <v>4.803123163632126E-2</v>
      </c>
      <c r="AF34" s="118">
        <v>2.4725911280260877E-2</v>
      </c>
      <c r="AG34" s="79"/>
      <c r="AH34" s="125">
        <v>125</v>
      </c>
      <c r="AI34" s="79">
        <v>0.40175177342556911</v>
      </c>
      <c r="AJ34" s="79">
        <v>0.40871720612801976</v>
      </c>
      <c r="AK34" s="79">
        <v>0.33142901055629703</v>
      </c>
      <c r="AL34" s="79">
        <v>0.29303274266719409</v>
      </c>
      <c r="AM34" s="79">
        <v>0.16900226031829643</v>
      </c>
      <c r="AN34" s="118">
        <v>0.195352694762293</v>
      </c>
      <c r="AO34" s="100">
        <v>0.29988094797627823</v>
      </c>
      <c r="AP34" s="118">
        <v>0.10131195481061778</v>
      </c>
      <c r="AQ34" s="275"/>
    </row>
    <row r="35" spans="2:43" x14ac:dyDescent="0.25">
      <c r="B35" s="241"/>
      <c r="C35" s="23">
        <v>23</v>
      </c>
      <c r="D35" s="8">
        <v>1.1802515115742271</v>
      </c>
      <c r="E35" s="8">
        <v>0.17625819059635231</v>
      </c>
      <c r="F35" s="9">
        <v>2.745130153784564E-2</v>
      </c>
      <c r="G35" s="23">
        <v>23</v>
      </c>
      <c r="H35" s="8">
        <v>3.8318762854442139</v>
      </c>
      <c r="I35" s="8">
        <v>4.3713018947193608E-2</v>
      </c>
      <c r="J35" s="8">
        <v>0.14264114699232699</v>
      </c>
      <c r="K35" s="23">
        <v>23</v>
      </c>
      <c r="L35" s="8">
        <v>0.29032719419407782</v>
      </c>
      <c r="M35" s="8">
        <v>5.274087062069352E-2</v>
      </c>
      <c r="N35" s="9">
        <v>2.745130153784564E-2</v>
      </c>
      <c r="O35" s="242"/>
      <c r="Q35" s="274"/>
      <c r="R35" s="124">
        <v>130</v>
      </c>
      <c r="S35" s="43">
        <v>7.6874306907256426E-2</v>
      </c>
      <c r="T35" s="43">
        <v>5.8950753039429787E-2</v>
      </c>
      <c r="U35" s="43">
        <v>5.2187959314661636E-2</v>
      </c>
      <c r="V35" s="43">
        <v>5.4721542993211553E-2</v>
      </c>
      <c r="W35" s="43">
        <v>5.5770636650951284E-2</v>
      </c>
      <c r="X35" s="43">
        <v>2.6612835143443113E-2</v>
      </c>
      <c r="Y35" s="43">
        <v>2.4326358029735873E-2</v>
      </c>
      <c r="Z35" s="43">
        <v>2.4552394269395272E-2</v>
      </c>
      <c r="AA35" s="43">
        <v>1.5473230467297188E-2</v>
      </c>
      <c r="AB35" s="43">
        <v>1.9946328428204138E-2</v>
      </c>
      <c r="AC35" s="43">
        <v>6.4452146181131778E-2</v>
      </c>
      <c r="AD35" s="118">
        <v>7.566255512621807E-2</v>
      </c>
      <c r="AE35" s="100">
        <v>4.5794253879244677E-2</v>
      </c>
      <c r="AF35" s="118">
        <v>2.2293279443304843E-2</v>
      </c>
      <c r="AG35" s="79"/>
      <c r="AH35" s="125">
        <v>130</v>
      </c>
      <c r="AI35" s="79">
        <v>0.42063664302765968</v>
      </c>
      <c r="AJ35" s="79">
        <v>0.38601618811914135</v>
      </c>
      <c r="AK35" s="79">
        <v>0.267395711334109</v>
      </c>
      <c r="AL35" s="79">
        <v>0.26276234464829756</v>
      </c>
      <c r="AM35" s="79">
        <v>0.17032326564038408</v>
      </c>
      <c r="AN35" s="118">
        <v>0.16233236807332224</v>
      </c>
      <c r="AO35" s="100">
        <v>0.27824442014048567</v>
      </c>
      <c r="AP35" s="118">
        <v>0.10707965974858412</v>
      </c>
      <c r="AQ35" s="275"/>
    </row>
    <row r="36" spans="2:43" x14ac:dyDescent="0.25">
      <c r="B36" s="241"/>
      <c r="C36" s="23">
        <v>24</v>
      </c>
      <c r="D36" s="8">
        <v>0.450154333839621</v>
      </c>
      <c r="E36" s="8">
        <v>7.7644005879229414E-2</v>
      </c>
      <c r="F36" s="9">
        <v>3.941540252390844E-2</v>
      </c>
      <c r="G36" s="23">
        <v>24</v>
      </c>
      <c r="H36" s="8">
        <v>4.3679503793691694</v>
      </c>
      <c r="I36" s="8">
        <v>0.16934660663159518</v>
      </c>
      <c r="J36" s="8">
        <v>1.702585353530927E-2</v>
      </c>
      <c r="K36" s="23">
        <v>24</v>
      </c>
      <c r="L36" s="8">
        <v>6.2010346373204843</v>
      </c>
      <c r="M36" s="8">
        <v>6.2316680905175864E-2</v>
      </c>
      <c r="N36" s="9"/>
      <c r="O36" s="242"/>
      <c r="Q36" s="274"/>
      <c r="R36" s="124">
        <v>135</v>
      </c>
      <c r="S36" s="43">
        <v>8.7349901880276845E-2</v>
      </c>
      <c r="T36" s="43">
        <v>6.6248210213763009E-2</v>
      </c>
      <c r="U36" s="43">
        <v>5.9167229735446032E-2</v>
      </c>
      <c r="V36" s="43">
        <v>8.234852060396454E-2</v>
      </c>
      <c r="W36" s="43">
        <v>5.9642693986836873E-2</v>
      </c>
      <c r="X36" s="43">
        <v>2.7352770287382828E-2</v>
      </c>
      <c r="Y36" s="43">
        <v>2.6492498108209347E-2</v>
      </c>
      <c r="Z36" s="43">
        <v>2.3895010013153316E-2</v>
      </c>
      <c r="AA36" s="43">
        <v>1.5234380055174768E-2</v>
      </c>
      <c r="AB36" s="43">
        <v>1.863463340210407E-2</v>
      </c>
      <c r="AC36" s="43">
        <v>7.5268476032412379E-2</v>
      </c>
      <c r="AD36" s="118">
        <v>3.5663687201061438E-2</v>
      </c>
      <c r="AE36" s="100">
        <v>4.8108167626648775E-2</v>
      </c>
      <c r="AF36" s="118">
        <v>2.6324803446010545E-2</v>
      </c>
      <c r="AG36" s="79"/>
      <c r="AH36" s="125">
        <v>135</v>
      </c>
      <c r="AI36" s="79">
        <v>0.43631919560036442</v>
      </c>
      <c r="AJ36" s="79">
        <v>0.39323742416275964</v>
      </c>
      <c r="AK36" s="79">
        <v>0.37877962514056263</v>
      </c>
      <c r="AL36" s="79">
        <v>0.26044215188117487</v>
      </c>
      <c r="AM36" s="79">
        <v>0.17051153976339189</v>
      </c>
      <c r="AN36" s="118">
        <v>0.17077471152648976</v>
      </c>
      <c r="AO36" s="100">
        <v>0.3016774413457905</v>
      </c>
      <c r="AP36" s="118">
        <v>0.11704421959021699</v>
      </c>
      <c r="AQ36" s="275"/>
    </row>
    <row r="37" spans="2:43" x14ac:dyDescent="0.25">
      <c r="B37" s="241"/>
      <c r="C37" s="23">
        <v>25</v>
      </c>
      <c r="D37" s="8">
        <v>2.14421336517941</v>
      </c>
      <c r="E37" s="8">
        <v>0.14264114699232699</v>
      </c>
      <c r="F37" s="9">
        <v>3.941540252390844E-2</v>
      </c>
      <c r="G37" s="23">
        <v>25</v>
      </c>
      <c r="H37" s="8">
        <v>1.9241384686207079</v>
      </c>
      <c r="I37" s="8">
        <v>2.4219136392255924</v>
      </c>
      <c r="J37" s="8">
        <v>6.0195482451530702E-3</v>
      </c>
      <c r="K37" s="23">
        <v>25</v>
      </c>
      <c r="L37" s="8">
        <v>2.9921578085098024</v>
      </c>
      <c r="M37" s="8">
        <v>1.1281863894632547</v>
      </c>
      <c r="N37" s="9"/>
      <c r="O37" s="242"/>
      <c r="Q37" s="274"/>
      <c r="R37" s="124">
        <v>140</v>
      </c>
      <c r="S37" s="43">
        <v>8.1488914122748196E-2</v>
      </c>
      <c r="T37" s="43">
        <v>6.2455034583633745E-2</v>
      </c>
      <c r="U37" s="43">
        <v>5.187391921814842E-2</v>
      </c>
      <c r="V37" s="43">
        <v>6.3381139665511232E-2</v>
      </c>
      <c r="W37" s="43">
        <v>6.1028828019236162E-2</v>
      </c>
      <c r="X37" s="43">
        <v>2.7545451385267854E-2</v>
      </c>
      <c r="Y37" s="43">
        <v>2.4635200147734869E-2</v>
      </c>
      <c r="Z37" s="43">
        <v>2.4255530934126503E-2</v>
      </c>
      <c r="AA37" s="43">
        <v>1.5419027272084433E-2</v>
      </c>
      <c r="AB37" s="43">
        <v>1.9201727400105277E-2</v>
      </c>
      <c r="AC37" s="43">
        <v>6.7176771128250184E-2</v>
      </c>
      <c r="AD37" s="118">
        <v>5.9617059036038277E-2</v>
      </c>
      <c r="AE37" s="100">
        <v>4.650655024274044E-2</v>
      </c>
      <c r="AF37" s="118">
        <v>2.2656917260930314E-2</v>
      </c>
      <c r="AG37" s="79"/>
      <c r="AH37" s="125">
        <v>140</v>
      </c>
      <c r="AI37" s="79">
        <v>0.44087564668902218</v>
      </c>
      <c r="AJ37" s="79">
        <v>0.39031470137170204</v>
      </c>
      <c r="AK37" s="79">
        <v>0.35249588526203979</v>
      </c>
      <c r="AL37" s="79">
        <v>0.26253011986292574</v>
      </c>
      <c r="AM37" s="79">
        <v>0.17442105707175093</v>
      </c>
      <c r="AN37" s="118">
        <v>0.17056184558785137</v>
      </c>
      <c r="AO37" s="100">
        <v>0.29853320930754873</v>
      </c>
      <c r="AP37" s="118">
        <v>0.11373117503642412</v>
      </c>
      <c r="AQ37" s="275"/>
    </row>
    <row r="38" spans="2:43" x14ac:dyDescent="0.25">
      <c r="B38" s="241"/>
      <c r="C38" s="23">
        <v>26</v>
      </c>
      <c r="D38" s="8">
        <v>2.0489239058526598</v>
      </c>
      <c r="E38" s="8">
        <v>1.0896546262597933</v>
      </c>
      <c r="F38" s="9">
        <v>2.031597532739161E-2</v>
      </c>
      <c r="G38" s="23">
        <v>26</v>
      </c>
      <c r="H38" s="8">
        <v>1.8322797204069523</v>
      </c>
      <c r="I38" s="8">
        <v>9.4055441330516715E-2</v>
      </c>
      <c r="J38" s="8">
        <v>6.0195482451530702E-3</v>
      </c>
      <c r="K38" s="23">
        <v>26</v>
      </c>
      <c r="L38" s="8">
        <v>0.1975375657430469</v>
      </c>
      <c r="M38" s="8">
        <v>0.42192696496554816</v>
      </c>
      <c r="N38" s="9"/>
      <c r="O38" s="242"/>
      <c r="Q38" s="274"/>
      <c r="R38" s="124">
        <v>145</v>
      </c>
      <c r="S38" s="43">
        <v>6.9655322439747119E-2</v>
      </c>
      <c r="T38" s="43">
        <v>7.5493192770434814E-2</v>
      </c>
      <c r="U38" s="43">
        <v>7.2054304270712216E-2</v>
      </c>
      <c r="V38" s="43">
        <v>6.1190441121689775E-2</v>
      </c>
      <c r="W38" s="43">
        <v>5.6919644095829683E-2</v>
      </c>
      <c r="X38" s="43">
        <v>2.6637665181830351E-2</v>
      </c>
      <c r="Y38" s="43">
        <v>2.4359258736464225E-2</v>
      </c>
      <c r="Z38" s="43">
        <v>1.9661614665418502E-2</v>
      </c>
      <c r="AA38" s="43">
        <v>1.5817580178060356E-2</v>
      </c>
      <c r="AB38" s="43">
        <v>1.9645931915731284E-2</v>
      </c>
      <c r="AC38" s="43">
        <v>6.5658661199518381E-2</v>
      </c>
      <c r="AD38" s="118">
        <v>5.2749693257661899E-2</v>
      </c>
      <c r="AE38" s="100">
        <v>4.6653609152758208E-2</v>
      </c>
      <c r="AF38" s="118">
        <v>2.3408584408904237E-2</v>
      </c>
      <c r="AG38" s="79"/>
      <c r="AH38" s="125">
        <v>145</v>
      </c>
      <c r="AI38" s="79">
        <v>0.40611520540533513</v>
      </c>
      <c r="AJ38" s="79">
        <v>0.35673381449552605</v>
      </c>
      <c r="AK38" s="79">
        <v>0.32136589845254726</v>
      </c>
      <c r="AL38" s="79">
        <v>0.28170202271898231</v>
      </c>
      <c r="AM38" s="79">
        <v>0.16896007868417995</v>
      </c>
      <c r="AN38" s="118">
        <v>0.16967925521019506</v>
      </c>
      <c r="AO38" s="100">
        <v>0.284092712494461</v>
      </c>
      <c r="AP38" s="118">
        <v>9.7884816842054467E-2</v>
      </c>
      <c r="AQ38" s="275"/>
    </row>
    <row r="39" spans="2:43" x14ac:dyDescent="0.25">
      <c r="B39" s="241"/>
      <c r="C39" s="23">
        <v>27</v>
      </c>
      <c r="D39" s="8">
        <v>1.4943748263828667</v>
      </c>
      <c r="E39" s="8">
        <v>3.5268658511171586E-2</v>
      </c>
      <c r="F39" s="9">
        <v>1.1058616262018189E-2</v>
      </c>
      <c r="G39" s="23">
        <v>27</v>
      </c>
      <c r="H39" s="8">
        <v>2.6589237908234473</v>
      </c>
      <c r="I39" s="8">
        <v>6.2316680905175864E-2</v>
      </c>
      <c r="J39" s="8">
        <v>2.031597532739161E-2</v>
      </c>
      <c r="K39" s="23">
        <v>27</v>
      </c>
      <c r="L39" s="8">
        <v>2.9921578085098024</v>
      </c>
      <c r="M39" s="8">
        <v>0.69672167318068168</v>
      </c>
      <c r="N39" s="9"/>
      <c r="O39" s="242"/>
      <c r="Q39" s="274"/>
      <c r="R39" s="124">
        <v>150</v>
      </c>
      <c r="S39" s="43">
        <v>9.500851737662519E-2</v>
      </c>
      <c r="T39" s="43">
        <v>5.8570766223708104E-2</v>
      </c>
      <c r="U39" s="43">
        <v>4.9096476712264865E-2</v>
      </c>
      <c r="V39" s="43">
        <v>5.5403225760352781E-2</v>
      </c>
      <c r="W39" s="43">
        <v>5.6422809468979027E-2</v>
      </c>
      <c r="X39" s="43">
        <v>2.714320476339456E-2</v>
      </c>
      <c r="Y39" s="43">
        <v>2.514038519298388E-2</v>
      </c>
      <c r="Z39" s="43">
        <v>2.3995117847112852E-2</v>
      </c>
      <c r="AA39" s="43">
        <v>1.6040300919635004E-2</v>
      </c>
      <c r="AB39" s="43">
        <v>1.9290917855535973E-2</v>
      </c>
      <c r="AC39" s="43">
        <v>7.0540857170750718E-2</v>
      </c>
      <c r="AD39" s="118">
        <v>5.4725829785887976E-2</v>
      </c>
      <c r="AE39" s="100">
        <v>4.5948200756435909E-2</v>
      </c>
      <c r="AF39" s="118">
        <v>2.3990035867362865E-2</v>
      </c>
      <c r="AG39" s="79"/>
      <c r="AH39" s="125">
        <v>150</v>
      </c>
      <c r="AI39" s="79">
        <v>0.44276283352051848</v>
      </c>
      <c r="AJ39" s="79">
        <v>0.35970597827068745</v>
      </c>
      <c r="AK39" s="79">
        <v>0.34588506748948461</v>
      </c>
      <c r="AL39" s="79">
        <v>0.28241719285446393</v>
      </c>
      <c r="AM39" s="79">
        <v>0.16726046747538803</v>
      </c>
      <c r="AN39" s="118">
        <v>0.17364538944425925</v>
      </c>
      <c r="AO39" s="100">
        <v>0.29527948817580035</v>
      </c>
      <c r="AP39" s="118">
        <v>0.10937293697615481</v>
      </c>
      <c r="AQ39" s="275"/>
    </row>
    <row r="40" spans="2:43" x14ac:dyDescent="0.25">
      <c r="B40" s="241"/>
      <c r="C40" s="23">
        <v>28</v>
      </c>
      <c r="D40" s="8">
        <v>1.7419311504908128</v>
      </c>
      <c r="E40" s="8">
        <v>6.2316680905175864E-2</v>
      </c>
      <c r="F40" s="9"/>
      <c r="G40" s="23">
        <v>28</v>
      </c>
      <c r="H40" s="8">
        <v>1.8322797204069523</v>
      </c>
      <c r="I40" s="8">
        <v>0.35848308232243553</v>
      </c>
      <c r="J40" s="8">
        <v>0.33236547385293091</v>
      </c>
      <c r="K40" s="23">
        <v>28</v>
      </c>
      <c r="L40" s="8">
        <v>5.6399086991249856</v>
      </c>
      <c r="M40" s="8">
        <v>0.21216639439392915</v>
      </c>
      <c r="N40" s="9"/>
      <c r="O40" s="242"/>
      <c r="Q40" s="274"/>
      <c r="R40" s="124">
        <v>155</v>
      </c>
      <c r="S40" s="43">
        <v>8.950363834539285E-2</v>
      </c>
      <c r="T40" s="43">
        <v>8.1424258997823851E-2</v>
      </c>
      <c r="U40" s="43">
        <v>8.1525102339395666E-2</v>
      </c>
      <c r="V40" s="43">
        <v>6.1800175260456502E-2</v>
      </c>
      <c r="W40" s="43">
        <v>4.9754707378961129E-2</v>
      </c>
      <c r="X40" s="43">
        <v>2.7158102786426865E-2</v>
      </c>
      <c r="Y40" s="43">
        <v>2.4570460047398265E-2</v>
      </c>
      <c r="Z40" s="43">
        <v>2.2573747763334026E-2</v>
      </c>
      <c r="AA40" s="43">
        <v>1.6002227394970023E-2</v>
      </c>
      <c r="AB40" s="43">
        <v>1.9799789547665109E-2</v>
      </c>
      <c r="AC40" s="43">
        <v>5.7467701519737048E-2</v>
      </c>
      <c r="AD40" s="118">
        <v>4.7019396770590076E-2</v>
      </c>
      <c r="AE40" s="100">
        <v>4.8216609012679289E-2</v>
      </c>
      <c r="AF40" s="118">
        <v>2.6450909890883698E-2</v>
      </c>
      <c r="AG40" s="79"/>
      <c r="AH40" s="125">
        <v>155</v>
      </c>
      <c r="AI40" s="79">
        <v>0.44771632391606769</v>
      </c>
      <c r="AJ40" s="79">
        <v>0.41292634529393135</v>
      </c>
      <c r="AK40" s="79">
        <v>0.37444407263728446</v>
      </c>
      <c r="AL40" s="79">
        <v>0.31007454826627756</v>
      </c>
      <c r="AM40" s="79">
        <v>0.18055385514415317</v>
      </c>
      <c r="AN40" s="118">
        <v>0.15457983075149709</v>
      </c>
      <c r="AO40" s="100">
        <v>0.31338249600153523</v>
      </c>
      <c r="AP40" s="118">
        <v>0.12211121835123594</v>
      </c>
      <c r="AQ40" s="275"/>
    </row>
    <row r="41" spans="2:43" x14ac:dyDescent="0.25">
      <c r="B41" s="241"/>
      <c r="C41" s="23">
        <v>29</v>
      </c>
      <c r="D41" s="8">
        <v>0.57928574513990305</v>
      </c>
      <c r="E41" s="8">
        <v>4.8156385961224561E-2</v>
      </c>
      <c r="F41" s="9"/>
      <c r="G41" s="23">
        <v>29</v>
      </c>
      <c r="H41" s="8">
        <v>1.8322797204069523</v>
      </c>
      <c r="I41" s="8">
        <v>7.2410718142487882E-2</v>
      </c>
      <c r="J41" s="8">
        <v>0.11750894019684378</v>
      </c>
      <c r="K41" s="23">
        <v>29</v>
      </c>
      <c r="L41" s="8">
        <v>1.1024489242469462</v>
      </c>
      <c r="M41" s="8">
        <v>0.41265405452877535</v>
      </c>
      <c r="N41" s="9"/>
      <c r="O41" s="242"/>
      <c r="Q41" s="274"/>
      <c r="R41" s="124">
        <v>160</v>
      </c>
      <c r="S41" s="43">
        <v>8.2386019581424177E-2</v>
      </c>
      <c r="T41" s="43">
        <v>6.7168432688235732E-2</v>
      </c>
      <c r="U41" s="43">
        <v>6.5982862404790649E-2</v>
      </c>
      <c r="V41" s="43">
        <v>6.4649310457378761E-2</v>
      </c>
      <c r="W41" s="43">
        <v>5.5314738909326963E-2</v>
      </c>
      <c r="X41" s="43">
        <v>2.7180946421743082E-2</v>
      </c>
      <c r="Y41" s="43">
        <v>2.5036376507197255E-2</v>
      </c>
      <c r="Z41" s="43">
        <v>2.0531728068824157E-2</v>
      </c>
      <c r="AA41" s="43">
        <v>1.5468822941042822E-2</v>
      </c>
      <c r="AB41" s="43">
        <v>1.96586578043506E-2</v>
      </c>
      <c r="AC41" s="43">
        <v>7.2118357252107107E-2</v>
      </c>
      <c r="AD41" s="118">
        <v>8.0843462351019788E-2</v>
      </c>
      <c r="AE41" s="100">
        <v>4.9694976282286758E-2</v>
      </c>
      <c r="AF41" s="118">
        <v>2.5948558194713138E-2</v>
      </c>
      <c r="AG41" s="79"/>
      <c r="AH41" s="125">
        <v>160</v>
      </c>
      <c r="AI41" s="79">
        <v>0.4319537634225788</v>
      </c>
      <c r="AJ41" s="79">
        <v>0.39403418463735507</v>
      </c>
      <c r="AK41" s="79">
        <v>0.30253440621315703</v>
      </c>
      <c r="AL41" s="79">
        <v>0.26549971999445121</v>
      </c>
      <c r="AM41" s="79">
        <v>0.21224255056909197</v>
      </c>
      <c r="AN41" s="118">
        <v>0.17186715558893578</v>
      </c>
      <c r="AO41" s="100">
        <v>0.29635529673759492</v>
      </c>
      <c r="AP41" s="118">
        <v>0.10147966167993583</v>
      </c>
      <c r="AQ41" s="275"/>
    </row>
    <row r="42" spans="2:43" x14ac:dyDescent="0.25">
      <c r="B42" s="241"/>
      <c r="C42" s="23">
        <v>30</v>
      </c>
      <c r="D42" s="8">
        <v>4.1268102077940991</v>
      </c>
      <c r="E42" s="8">
        <v>5.274087062069352E-2</v>
      </c>
      <c r="F42" s="9"/>
      <c r="G42" s="23">
        <v>30</v>
      </c>
      <c r="H42" s="8">
        <v>1.9087248553022005</v>
      </c>
      <c r="I42" s="8">
        <v>0.1298722765238346</v>
      </c>
      <c r="J42" s="8">
        <v>7.7644005879229414E-2</v>
      </c>
      <c r="K42" s="23">
        <v>30</v>
      </c>
      <c r="L42" s="8">
        <v>3.1000849701844881</v>
      </c>
      <c r="M42" s="8">
        <v>0.80957644033090148</v>
      </c>
      <c r="N42" s="9"/>
      <c r="O42" s="242"/>
      <c r="Q42" s="274"/>
      <c r="R42" s="124">
        <v>165</v>
      </c>
      <c r="S42" s="43">
        <v>7.1163279647475181E-2</v>
      </c>
      <c r="T42" s="43">
        <v>8.1232406554661074E-2</v>
      </c>
      <c r="U42" s="43">
        <v>8.0756132749621859E-2</v>
      </c>
      <c r="V42" s="43">
        <v>5.9616336225696114E-2</v>
      </c>
      <c r="W42" s="43">
        <v>5.9319595671635091E-2</v>
      </c>
      <c r="X42" s="43">
        <v>2.6474780130010027E-2</v>
      </c>
      <c r="Y42" s="43">
        <v>2.515099832418663E-2</v>
      </c>
      <c r="Z42" s="43">
        <v>1.8893457678133423E-2</v>
      </c>
      <c r="AA42" s="43">
        <v>1.5678367992431809E-2</v>
      </c>
      <c r="AB42" s="43">
        <v>1.9249954694744206E-2</v>
      </c>
      <c r="AC42" s="43">
        <v>8.5074359725340942E-2</v>
      </c>
      <c r="AD42" s="118">
        <v>5.677022376791134E-2</v>
      </c>
      <c r="AE42" s="100">
        <v>4.9948324430153977E-2</v>
      </c>
      <c r="AF42" s="118">
        <v>2.7113727229856791E-2</v>
      </c>
      <c r="AG42" s="79"/>
      <c r="AH42" s="125">
        <v>165</v>
      </c>
      <c r="AI42" s="79">
        <v>0.43108167708603151</v>
      </c>
      <c r="AJ42" s="79">
        <v>0.37815602243479729</v>
      </c>
      <c r="AK42" s="79">
        <v>0.40193694237032251</v>
      </c>
      <c r="AL42" s="79">
        <v>0.27920714759118159</v>
      </c>
      <c r="AM42" s="79">
        <v>0.20908715857310847</v>
      </c>
      <c r="AN42" s="118">
        <v>0.16290770855841563</v>
      </c>
      <c r="AO42" s="100">
        <v>0.31039610943564283</v>
      </c>
      <c r="AP42" s="118">
        <v>0.11002292434056528</v>
      </c>
      <c r="AQ42" s="275"/>
    </row>
    <row r="43" spans="2:43" x14ac:dyDescent="0.25">
      <c r="B43" s="241"/>
      <c r="C43" s="23">
        <v>31</v>
      </c>
      <c r="D43" s="8">
        <v>2.4888766555153805</v>
      </c>
      <c r="E43" s="8">
        <v>6.2316680905175864E-2</v>
      </c>
      <c r="F43" s="9"/>
      <c r="G43" s="23">
        <v>31</v>
      </c>
      <c r="H43" s="8">
        <v>2.2571941447149815</v>
      </c>
      <c r="I43" s="8">
        <v>3.5268658511171586E-2</v>
      </c>
      <c r="J43" s="8">
        <v>3.1278490197651575E-2</v>
      </c>
      <c r="K43" s="23">
        <v>31</v>
      </c>
      <c r="L43" s="8">
        <v>0.32380697246046558</v>
      </c>
      <c r="M43" s="8">
        <v>0.77512932966506054</v>
      </c>
      <c r="N43" s="9"/>
      <c r="O43" s="242"/>
      <c r="Q43" s="274"/>
      <c r="R43" s="124">
        <v>170</v>
      </c>
      <c r="S43" s="43">
        <v>6.0677434210051763E-2</v>
      </c>
      <c r="T43" s="43">
        <v>8.2103178690101405E-2</v>
      </c>
      <c r="U43" s="43">
        <v>8.4586015665156278E-2</v>
      </c>
      <c r="V43" s="43">
        <v>4.905924691355433E-2</v>
      </c>
      <c r="W43" s="43">
        <v>5.8617607061053553E-2</v>
      </c>
      <c r="X43" s="43">
        <v>2.6336725116577035E-2</v>
      </c>
      <c r="Y43" s="43">
        <v>2.5688022763043796E-2</v>
      </c>
      <c r="Z43" s="43">
        <v>1.7302018035525939E-2</v>
      </c>
      <c r="AA43" s="43">
        <v>1.5520119044470815E-2</v>
      </c>
      <c r="AB43" s="43">
        <v>1.8006476985749351E-2</v>
      </c>
      <c r="AC43" s="43">
        <v>8.8201698721077762E-2</v>
      </c>
      <c r="AD43" s="118">
        <v>5.0470560227214183E-2</v>
      </c>
      <c r="AE43" s="100">
        <v>4.8047425286131352E-2</v>
      </c>
      <c r="AF43" s="118">
        <v>2.7406753501116488E-2</v>
      </c>
      <c r="AG43" s="79"/>
      <c r="AH43" s="125">
        <v>170</v>
      </c>
      <c r="AI43" s="79">
        <v>0.44611216510434532</v>
      </c>
      <c r="AJ43" s="79">
        <v>0.42056782970243178</v>
      </c>
      <c r="AK43" s="79">
        <v>0.37395575148928228</v>
      </c>
      <c r="AL43" s="79">
        <v>0.24289479497942346</v>
      </c>
      <c r="AM43" s="79">
        <v>0.19552936407585697</v>
      </c>
      <c r="AN43" s="118">
        <v>0.16934087869452932</v>
      </c>
      <c r="AO43" s="100">
        <v>0.30806679734097819</v>
      </c>
      <c r="AP43" s="118">
        <v>0.12017595799833727</v>
      </c>
      <c r="AQ43" s="275"/>
    </row>
    <row r="44" spans="2:43" x14ac:dyDescent="0.25">
      <c r="B44" s="241"/>
      <c r="C44" s="23">
        <v>32</v>
      </c>
      <c r="D44" s="8">
        <v>0.58966085950196101</v>
      </c>
      <c r="E44" s="8">
        <v>0.1298722765238346</v>
      </c>
      <c r="F44" s="9"/>
      <c r="G44" s="23">
        <v>32</v>
      </c>
      <c r="H44" s="8">
        <v>2.2571941447149815</v>
      </c>
      <c r="I44" s="8">
        <v>16.9301729501422</v>
      </c>
      <c r="J44" s="8">
        <v>4.3713018947193608E-2</v>
      </c>
      <c r="K44" s="23">
        <v>32</v>
      </c>
      <c r="L44" s="8">
        <v>1.2598028356506326</v>
      </c>
      <c r="M44" s="8">
        <v>0.60009718486338737</v>
      </c>
      <c r="N44" s="9"/>
      <c r="O44" s="242"/>
      <c r="Q44" s="274"/>
      <c r="R44" s="124">
        <v>175</v>
      </c>
      <c r="S44" s="43">
        <v>8.2042439200509354E-2</v>
      </c>
      <c r="T44" s="43">
        <v>9.0045349307156131E-2</v>
      </c>
      <c r="U44" s="43">
        <v>9.1777278191321476E-2</v>
      </c>
      <c r="V44" s="43">
        <v>5.9767702725645008E-2</v>
      </c>
      <c r="W44" s="43">
        <v>5.6501054839802695E-2</v>
      </c>
      <c r="X44" s="43">
        <v>2.6618794352655999E-2</v>
      </c>
      <c r="Y44" s="43">
        <v>2.6167736293406324E-2</v>
      </c>
      <c r="Z44" s="43">
        <v>2.0947659055090124E-2</v>
      </c>
      <c r="AA44" s="43">
        <v>1.480356780810347E-2</v>
      </c>
      <c r="AB44" s="43">
        <v>1.9082497293427425E-2</v>
      </c>
      <c r="AC44" s="43">
        <v>8.4792053109440629E-2</v>
      </c>
      <c r="AD44" s="118">
        <v>5.3776884696512331E-2</v>
      </c>
      <c r="AE44" s="100">
        <v>5.2193584739422573E-2</v>
      </c>
      <c r="AF44" s="118">
        <v>2.9899449009970071E-2</v>
      </c>
      <c r="AG44" s="79"/>
      <c r="AH44" s="125">
        <v>175</v>
      </c>
      <c r="AI44" s="79">
        <v>0.4460981637182081</v>
      </c>
      <c r="AJ44" s="79">
        <v>0.38527362256942888</v>
      </c>
      <c r="AK44" s="79">
        <v>0.34656599339307326</v>
      </c>
      <c r="AL44" s="79">
        <v>0.27899958384496426</v>
      </c>
      <c r="AM44" s="79">
        <v>0.1747801153719134</v>
      </c>
      <c r="AN44" s="118">
        <v>0.17391448412140587</v>
      </c>
      <c r="AO44" s="100">
        <v>0.30093866050316564</v>
      </c>
      <c r="AP44" s="118">
        <v>0.11206958881580277</v>
      </c>
      <c r="AQ44" s="275"/>
    </row>
    <row r="45" spans="2:43" x14ac:dyDescent="0.25">
      <c r="B45" s="241"/>
      <c r="C45" s="23">
        <v>33</v>
      </c>
      <c r="D45" s="8">
        <v>1.8474853129590596</v>
      </c>
      <c r="E45" s="8">
        <v>0.87995078032591023</v>
      </c>
      <c r="F45" s="9"/>
      <c r="G45" s="23">
        <v>33</v>
      </c>
      <c r="H45" s="8">
        <v>5.7952319518545732</v>
      </c>
      <c r="I45" s="8">
        <v>0.33236547385293091</v>
      </c>
      <c r="J45" s="8">
        <v>0.14264114699232699</v>
      </c>
      <c r="K45" s="23">
        <v>33</v>
      </c>
      <c r="L45" s="8">
        <v>6.2010346373204843</v>
      </c>
      <c r="M45" s="8">
        <v>1.2065762244554172</v>
      </c>
      <c r="N45" s="9"/>
      <c r="O45" s="242"/>
      <c r="Q45" s="274"/>
      <c r="R45" s="124">
        <v>180</v>
      </c>
      <c r="S45" s="43">
        <v>8.4244011166172569E-2</v>
      </c>
      <c r="T45" s="43">
        <v>8.6660417829338365E-2</v>
      </c>
      <c r="U45" s="43">
        <v>8.3717517323530069E-2</v>
      </c>
      <c r="V45" s="43">
        <v>5.9479260369624698E-2</v>
      </c>
      <c r="W45" s="43">
        <v>5.031143194321798E-2</v>
      </c>
      <c r="X45" s="43">
        <v>2.5345509984158392E-2</v>
      </c>
      <c r="Y45" s="43">
        <v>2.6239905585584797E-2</v>
      </c>
      <c r="Z45" s="43">
        <v>2.6471743947670979E-2</v>
      </c>
      <c r="AA45" s="43">
        <v>1.481383640650454E-2</v>
      </c>
      <c r="AB45" s="43">
        <v>1.9275461089530477E-2</v>
      </c>
      <c r="AC45" s="43">
        <v>8.2300920954147525E-2</v>
      </c>
      <c r="AD45" s="118">
        <v>5.1684211052047145E-2</v>
      </c>
      <c r="AE45" s="100">
        <v>5.0878685637627291E-2</v>
      </c>
      <c r="AF45" s="118">
        <v>2.8104370534712413E-2</v>
      </c>
      <c r="AG45" s="79"/>
      <c r="AH45" s="125">
        <v>180</v>
      </c>
      <c r="AI45" s="79">
        <v>0.44429898559957437</v>
      </c>
      <c r="AJ45" s="79">
        <v>0.42940920876360456</v>
      </c>
      <c r="AK45" s="79">
        <v>0.3884215359353782</v>
      </c>
      <c r="AL45" s="79">
        <v>0.25512667040007397</v>
      </c>
      <c r="AM45" s="79">
        <v>0.19190894528424762</v>
      </c>
      <c r="AN45" s="118">
        <v>0.1729816895129386</v>
      </c>
      <c r="AO45" s="100">
        <v>0.31369117258263618</v>
      </c>
      <c r="AP45" s="118">
        <v>0.12173213409192314</v>
      </c>
      <c r="AQ45" s="275"/>
    </row>
    <row r="46" spans="2:43" x14ac:dyDescent="0.25">
      <c r="B46" s="241"/>
      <c r="C46" s="23">
        <v>34</v>
      </c>
      <c r="D46" s="8">
        <v>3.563260512186416</v>
      </c>
      <c r="E46" s="8">
        <v>2.745130153784564E-2</v>
      </c>
      <c r="F46" s="9"/>
      <c r="G46" s="23">
        <v>34</v>
      </c>
      <c r="H46" s="8">
        <v>3.3382553893592362</v>
      </c>
      <c r="I46" s="8">
        <v>0.33236547385293091</v>
      </c>
      <c r="J46" s="8">
        <v>0.1298722765238346</v>
      </c>
      <c r="K46" s="23">
        <v>34</v>
      </c>
      <c r="L46" s="8">
        <v>1.2598028356506326</v>
      </c>
      <c r="M46" s="8">
        <v>0.41265405452877535</v>
      </c>
      <c r="N46" s="9"/>
      <c r="O46" s="242"/>
      <c r="Q46" s="274"/>
      <c r="R46" s="124">
        <v>185</v>
      </c>
      <c r="S46" s="43">
        <v>9.9077192450950619E-2</v>
      </c>
      <c r="T46" s="43">
        <v>8.7293977060247996E-2</v>
      </c>
      <c r="U46" s="43">
        <v>8.7458963660161454E-2</v>
      </c>
      <c r="V46" s="43">
        <v>5.9588783864300658E-2</v>
      </c>
      <c r="W46" s="43">
        <v>4.748576237329092E-2</v>
      </c>
      <c r="X46" s="43">
        <v>2.4883671270155779E-2</v>
      </c>
      <c r="Y46" s="43">
        <v>2.6897919720152912E-2</v>
      </c>
      <c r="Z46" s="43">
        <v>1.9971512874900718E-2</v>
      </c>
      <c r="AA46" s="43">
        <v>1.4737642468597309E-2</v>
      </c>
      <c r="AB46" s="43">
        <v>2.0578034985160941E-2</v>
      </c>
      <c r="AC46" s="43">
        <v>6.2349897490969447E-2</v>
      </c>
      <c r="AD46" s="118">
        <v>4.5299641898089958E-2</v>
      </c>
      <c r="AE46" s="100">
        <v>4.9635250009748229E-2</v>
      </c>
      <c r="AF46" s="118">
        <v>2.9617563121753048E-2</v>
      </c>
      <c r="AG46" s="79"/>
      <c r="AH46" s="125">
        <v>185</v>
      </c>
      <c r="AI46" s="79">
        <v>0.44027558728314103</v>
      </c>
      <c r="AJ46" s="79">
        <v>0.48524139085094581</v>
      </c>
      <c r="AK46" s="79">
        <v>0.44313101403485566</v>
      </c>
      <c r="AL46" s="79">
        <v>0.26545553563263274</v>
      </c>
      <c r="AM46" s="79">
        <v>0.23896101491069324</v>
      </c>
      <c r="AN46" s="118">
        <v>0.19517396770060605</v>
      </c>
      <c r="AO46" s="100">
        <v>0.34470641840214578</v>
      </c>
      <c r="AP46" s="118">
        <v>0.1252147692082505</v>
      </c>
      <c r="AQ46" s="275"/>
    </row>
    <row r="47" spans="2:43" x14ac:dyDescent="0.25">
      <c r="B47" s="241"/>
      <c r="C47" s="23">
        <v>35</v>
      </c>
      <c r="D47" s="8">
        <v>0.856275778872303</v>
      </c>
      <c r="E47" s="8">
        <v>0.16934660663159518</v>
      </c>
      <c r="F47" s="9"/>
      <c r="G47" s="23">
        <v>35</v>
      </c>
      <c r="H47" s="8">
        <v>0.96448821083848713</v>
      </c>
      <c r="I47" s="8">
        <v>0.2502279215812126</v>
      </c>
      <c r="J47" s="8">
        <v>0.16252780261913288</v>
      </c>
      <c r="K47" s="23">
        <v>35</v>
      </c>
      <c r="L47" s="8">
        <v>2.192396821210989</v>
      </c>
      <c r="M47" s="8">
        <v>2.745130153784564E-2</v>
      </c>
      <c r="N47" s="9"/>
      <c r="O47" s="242"/>
      <c r="Q47" s="274"/>
      <c r="R47" s="124">
        <v>190</v>
      </c>
      <c r="S47" s="43">
        <v>0.10420925829537819</v>
      </c>
      <c r="T47" s="43">
        <v>8.9536345441478177E-2</v>
      </c>
      <c r="U47" s="43">
        <v>9.2182161304259116E-2</v>
      </c>
      <c r="V47" s="43">
        <v>6.5713677613363428E-2</v>
      </c>
      <c r="W47" s="43">
        <v>4.1547566227470967E-2</v>
      </c>
      <c r="X47" s="43">
        <v>2.502073308205335E-2</v>
      </c>
      <c r="Y47" s="43">
        <v>2.6073279425702249E-2</v>
      </c>
      <c r="Z47" s="43">
        <v>2.2524262640865551E-2</v>
      </c>
      <c r="AA47" s="43">
        <v>1.4774309335947136E-2</v>
      </c>
      <c r="AB47" s="43">
        <v>1.9266339959060873E-2</v>
      </c>
      <c r="AC47" s="43">
        <v>6.3407530345927304E-2</v>
      </c>
      <c r="AD47" s="118">
        <v>4.260097524918123E-2</v>
      </c>
      <c r="AE47" s="100">
        <v>5.0571369910057305E-2</v>
      </c>
      <c r="AF47" s="118">
        <v>3.1575060961815719E-2</v>
      </c>
      <c r="AG47" s="79"/>
      <c r="AH47" s="125">
        <v>190</v>
      </c>
      <c r="AI47" s="79">
        <v>0.45379192540061464</v>
      </c>
      <c r="AJ47" s="79">
        <v>0.42252740409162171</v>
      </c>
      <c r="AK47" s="79">
        <v>0.41303798010139964</v>
      </c>
      <c r="AL47" s="79">
        <v>0.29018233755824885</v>
      </c>
      <c r="AM47" s="79">
        <v>0.23445272416194865</v>
      </c>
      <c r="AN47" s="118">
        <v>0.1472550334761811</v>
      </c>
      <c r="AO47" s="100">
        <v>0.32687456746500243</v>
      </c>
      <c r="AP47" s="118">
        <v>0.12233798136527393</v>
      </c>
      <c r="AQ47" s="275"/>
    </row>
    <row r="48" spans="2:43" x14ac:dyDescent="0.25">
      <c r="B48" s="241"/>
      <c r="C48" s="23">
        <v>36</v>
      </c>
      <c r="D48" s="8">
        <v>2.7279846170334987</v>
      </c>
      <c r="E48" s="8">
        <v>2.745130153784564E-2</v>
      </c>
      <c r="F48" s="9"/>
      <c r="G48" s="23">
        <v>36</v>
      </c>
      <c r="H48" s="8">
        <v>1.273228728154036</v>
      </c>
      <c r="I48" s="8">
        <v>0.14264114699232699</v>
      </c>
      <c r="J48" s="8">
        <v>0.1298722765238346</v>
      </c>
      <c r="K48" s="23">
        <v>36</v>
      </c>
      <c r="L48" s="8">
        <v>0.32380697246046558</v>
      </c>
      <c r="M48" s="8">
        <v>9.9754830386408269E-2</v>
      </c>
      <c r="N48" s="9"/>
      <c r="O48" s="242"/>
      <c r="Q48" s="274"/>
      <c r="R48" s="124">
        <v>195</v>
      </c>
      <c r="S48" s="43">
        <v>0.11941942888208811</v>
      </c>
      <c r="T48" s="43">
        <v>8.1575584471403798E-2</v>
      </c>
      <c r="U48" s="43">
        <v>7.8651740737941525E-2</v>
      </c>
      <c r="V48" s="43">
        <v>5.4295948564352388E-2</v>
      </c>
      <c r="W48" s="43">
        <v>4.158726518811804E-2</v>
      </c>
      <c r="X48" s="43">
        <v>2.4347342440991446E-2</v>
      </c>
      <c r="Y48" s="43">
        <v>2.4748760651603856E-2</v>
      </c>
      <c r="Z48" s="43">
        <v>2.2475962506961832E-2</v>
      </c>
      <c r="AA48" s="43">
        <v>1.4006461996151796E-2</v>
      </c>
      <c r="AB48" s="43">
        <v>1.9898046516017676E-2</v>
      </c>
      <c r="AC48" s="43">
        <v>6.12336880471216E-2</v>
      </c>
      <c r="AD48" s="118">
        <v>5.9302408822192641E-2</v>
      </c>
      <c r="AE48" s="100">
        <v>5.0128553235412064E-2</v>
      </c>
      <c r="AF48" s="118">
        <v>3.1899953498427669E-2</v>
      </c>
      <c r="AG48" s="79"/>
      <c r="AH48" s="125">
        <v>195</v>
      </c>
      <c r="AI48" s="79">
        <v>0.46504203916187703</v>
      </c>
      <c r="AJ48" s="79">
        <v>0.41221990969414091</v>
      </c>
      <c r="AK48" s="79">
        <v>0.35859503585561264</v>
      </c>
      <c r="AL48" s="79">
        <v>0.28268640919856758</v>
      </c>
      <c r="AM48" s="79">
        <v>0.2169473460035988</v>
      </c>
      <c r="AN48" s="118">
        <v>0.17970805235698822</v>
      </c>
      <c r="AO48" s="100">
        <v>0.31919979871179754</v>
      </c>
      <c r="AP48" s="118">
        <v>0.112001271292772</v>
      </c>
      <c r="AQ48" s="275"/>
    </row>
    <row r="49" spans="2:43" x14ac:dyDescent="0.25">
      <c r="B49" s="241"/>
      <c r="C49" s="23">
        <v>37</v>
      </c>
      <c r="D49" s="8">
        <v>2.2085371255564339</v>
      </c>
      <c r="E49" s="8">
        <v>4.3713018947193608E-2</v>
      </c>
      <c r="F49" s="9"/>
      <c r="G49" s="23">
        <v>37</v>
      </c>
      <c r="H49" s="8">
        <v>1.1933896723703918</v>
      </c>
      <c r="I49" s="8">
        <v>6.2316680905175864E-2</v>
      </c>
      <c r="J49" s="8">
        <v>5.7462255681668774E-2</v>
      </c>
      <c r="K49" s="23">
        <v>37</v>
      </c>
      <c r="L49" s="8">
        <v>1.5658686136505364</v>
      </c>
      <c r="M49" s="8">
        <v>0.27404960265137362</v>
      </c>
      <c r="N49" s="9"/>
      <c r="O49" s="242"/>
      <c r="Q49" s="274"/>
      <c r="R49" s="124">
        <v>200</v>
      </c>
      <c r="S49" s="43">
        <v>9.6966356077595281E-2</v>
      </c>
      <c r="T49" s="43">
        <v>7.7109066254902728E-2</v>
      </c>
      <c r="U49" s="43">
        <v>7.4496274345909552E-2</v>
      </c>
      <c r="V49" s="43">
        <v>5.1328829811578797E-2</v>
      </c>
      <c r="W49" s="43">
        <v>3.3117427903485992E-2</v>
      </c>
      <c r="X49" s="43">
        <v>2.5976192959194309E-2</v>
      </c>
      <c r="Y49" s="43">
        <v>2.4589563683563177E-2</v>
      </c>
      <c r="Z49" s="43">
        <v>2.322250530282385E-2</v>
      </c>
      <c r="AA49" s="43">
        <v>1.40519439160101E-2</v>
      </c>
      <c r="AB49" s="43">
        <v>2.0063756155807282E-2</v>
      </c>
      <c r="AC49" s="43">
        <v>6.4585570633603484E-2</v>
      </c>
      <c r="AD49" s="118">
        <v>5.8158680267103101E-2</v>
      </c>
      <c r="AE49" s="100">
        <v>4.6972180609298135E-2</v>
      </c>
      <c r="AF49" s="118">
        <v>2.7178190531560783E-2</v>
      </c>
      <c r="AG49" s="79"/>
      <c r="AH49" s="125">
        <v>200</v>
      </c>
      <c r="AI49" s="79">
        <v>0.48248576609084293</v>
      </c>
      <c r="AJ49" s="79">
        <v>0.41171123803076554</v>
      </c>
      <c r="AK49" s="79">
        <v>0.39379987782243786</v>
      </c>
      <c r="AL49" s="79">
        <v>0.33245238621242396</v>
      </c>
      <c r="AM49" s="79">
        <v>0.22022722526124319</v>
      </c>
      <c r="AN49" s="118">
        <v>0.17213323801223376</v>
      </c>
      <c r="AO49" s="100">
        <v>0.33546828857165784</v>
      </c>
      <c r="AP49" s="118">
        <v>0.11899381280054437</v>
      </c>
      <c r="AQ49" s="275"/>
    </row>
    <row r="50" spans="2:43" x14ac:dyDescent="0.25">
      <c r="B50" s="241"/>
      <c r="C50" s="23">
        <v>38</v>
      </c>
      <c r="D50" s="8">
        <v>1.141129175938616</v>
      </c>
      <c r="E50" s="8">
        <v>0.92794166056220129</v>
      </c>
      <c r="F50" s="9"/>
      <c r="G50" s="23">
        <v>38</v>
      </c>
      <c r="H50" s="8">
        <v>1.1281863894632547</v>
      </c>
      <c r="I50" s="8"/>
      <c r="J50" s="8">
        <v>0.1298722765238346</v>
      </c>
      <c r="K50" s="23">
        <v>38</v>
      </c>
      <c r="L50" s="8">
        <v>0.83281699502623574</v>
      </c>
      <c r="M50" s="8">
        <v>0.12363908849478653</v>
      </c>
      <c r="N50" s="9"/>
      <c r="O50" s="242"/>
      <c r="Q50" s="274"/>
      <c r="R50" s="124">
        <v>205</v>
      </c>
      <c r="S50" s="43">
        <v>8.0054988046819639E-2</v>
      </c>
      <c r="T50" s="43">
        <v>8.8024577933920212E-2</v>
      </c>
      <c r="U50" s="43">
        <v>9.0632265138277976E-2</v>
      </c>
      <c r="V50" s="43">
        <v>5.2337101426796942E-2</v>
      </c>
      <c r="W50" s="43">
        <v>3.9840041362048301E-2</v>
      </c>
      <c r="X50" s="43">
        <v>2.5050529128118056E-2</v>
      </c>
      <c r="Y50" s="43">
        <v>2.4661732975741552E-2</v>
      </c>
      <c r="Z50" s="43">
        <v>2.1768524333740238E-2</v>
      </c>
      <c r="AA50" s="43">
        <v>1.4084156368528463E-2</v>
      </c>
      <c r="AB50" s="43">
        <v>1.9903562888337563E-2</v>
      </c>
      <c r="AC50" s="43">
        <v>7.5245696247844079E-2</v>
      </c>
      <c r="AD50" s="118">
        <v>7.6128703591174532E-2</v>
      </c>
      <c r="AE50" s="100">
        <v>5.064432328677896E-2</v>
      </c>
      <c r="AF50" s="118">
        <v>2.9666593621734502E-2</v>
      </c>
      <c r="AG50" s="79"/>
      <c r="AH50" s="125">
        <v>205</v>
      </c>
      <c r="AI50" s="79">
        <v>0.44126668540185476</v>
      </c>
      <c r="AJ50" s="79">
        <v>0.3902215241324295</v>
      </c>
      <c r="AK50" s="79">
        <v>0.39437477383532493</v>
      </c>
      <c r="AL50" s="79">
        <v>0.30149558927039288</v>
      </c>
      <c r="AM50" s="79">
        <v>0.24154849807662035</v>
      </c>
      <c r="AN50" s="118">
        <v>0.19787093897976968</v>
      </c>
      <c r="AO50" s="100">
        <v>0.32779633494939869</v>
      </c>
      <c r="AP50" s="118">
        <v>9.6141708230296649E-2</v>
      </c>
      <c r="AQ50" s="275"/>
    </row>
    <row r="51" spans="2:43" x14ac:dyDescent="0.25">
      <c r="B51" s="241"/>
      <c r="C51" s="23">
        <v>39</v>
      </c>
      <c r="D51" s="8">
        <v>1.4240035067587247</v>
      </c>
      <c r="E51" s="8">
        <v>1.1541210814424394</v>
      </c>
      <c r="F51" s="9"/>
      <c r="G51" s="23">
        <v>39</v>
      </c>
      <c r="H51" s="8">
        <v>0.79803864309126615</v>
      </c>
      <c r="I51" s="8"/>
      <c r="J51" s="8">
        <v>0.45969804545335019</v>
      </c>
      <c r="K51" s="23">
        <v>39</v>
      </c>
      <c r="L51" s="8">
        <v>3.5822308183916567</v>
      </c>
      <c r="M51" s="8">
        <v>6.2316680905175864E-2</v>
      </c>
      <c r="N51" s="9"/>
      <c r="O51" s="242"/>
      <c r="Q51" s="274"/>
      <c r="R51" s="124">
        <v>210</v>
      </c>
      <c r="S51" s="43">
        <v>9.4762126584123904E-2</v>
      </c>
      <c r="T51" s="43">
        <v>8.1933262863501874E-2</v>
      </c>
      <c r="U51" s="43">
        <v>8.4127401314441241E-2</v>
      </c>
      <c r="V51" s="43">
        <v>5.4281696028858725E-2</v>
      </c>
      <c r="W51" s="43">
        <v>3.526249507711543E-2</v>
      </c>
      <c r="X51" s="43">
        <v>2.4407927734656276E-2</v>
      </c>
      <c r="Y51" s="43">
        <v>2.4705246813672654E-2</v>
      </c>
      <c r="Z51" s="43">
        <v>2.1700126793776444E-2</v>
      </c>
      <c r="AA51" s="43">
        <v>1.5077584653106111E-2</v>
      </c>
      <c r="AB51" s="43">
        <v>1.9778816409339723E-2</v>
      </c>
      <c r="AC51" s="43">
        <v>8.3709199778710663E-2</v>
      </c>
      <c r="AD51" s="118">
        <v>4.1663683871429574E-2</v>
      </c>
      <c r="AE51" s="100">
        <v>4.8450797326894383E-2</v>
      </c>
      <c r="AF51" s="118">
        <v>2.9892456135232594E-2</v>
      </c>
      <c r="AG51" s="79"/>
      <c r="AH51" s="125">
        <v>210</v>
      </c>
      <c r="AI51" s="79">
        <v>0.48009752965543584</v>
      </c>
      <c r="AJ51" s="79">
        <v>0.40404027918943408</v>
      </c>
      <c r="AK51" s="79">
        <v>0.38385738687875243</v>
      </c>
      <c r="AL51" s="79">
        <v>0.3017730259608814</v>
      </c>
      <c r="AM51" s="79">
        <v>0.23044855538191353</v>
      </c>
      <c r="AN51" s="118">
        <v>0.17738158830120931</v>
      </c>
      <c r="AO51" s="100">
        <v>0.32959972756127115</v>
      </c>
      <c r="AP51" s="118">
        <v>0.11393903628062213</v>
      </c>
      <c r="AQ51" s="275"/>
    </row>
    <row r="52" spans="2:43" x14ac:dyDescent="0.25">
      <c r="B52" s="241"/>
      <c r="C52" s="23">
        <v>40</v>
      </c>
      <c r="D52" s="8">
        <v>5.2254775717436068</v>
      </c>
      <c r="E52" s="8">
        <v>2.745130153784564E-2</v>
      </c>
      <c r="F52" s="9"/>
      <c r="G52" s="23">
        <v>40</v>
      </c>
      <c r="H52" s="8">
        <v>2.1282316919136584</v>
      </c>
      <c r="I52" s="8"/>
      <c r="J52" s="8">
        <v>5.7462255681668774E-2</v>
      </c>
      <c r="K52" s="23">
        <v>40</v>
      </c>
      <c r="L52" s="8">
        <v>3.1000849701844881</v>
      </c>
      <c r="M52" s="8">
        <v>0.41265405452877535</v>
      </c>
      <c r="N52" s="9"/>
      <c r="O52" s="242"/>
      <c r="Q52" s="274"/>
      <c r="R52" s="124">
        <v>215</v>
      </c>
      <c r="S52" s="43">
        <v>9.137263968820368E-2</v>
      </c>
      <c r="T52" s="43">
        <v>9.1583515116001907E-2</v>
      </c>
      <c r="U52" s="43">
        <v>9.4087420611062234E-2</v>
      </c>
      <c r="V52" s="43">
        <v>5.5925081966369736E-2</v>
      </c>
      <c r="W52" s="43">
        <v>4.8575477499525586E-2</v>
      </c>
      <c r="X52" s="43">
        <v>2.5068406755756896E-2</v>
      </c>
      <c r="Y52" s="43">
        <v>2.5581891451016678E-2</v>
      </c>
      <c r="Z52" s="43">
        <v>2.1727950325279344E-2</v>
      </c>
      <c r="AA52" s="43">
        <v>1.4097332058714208E-2</v>
      </c>
      <c r="AB52" s="43">
        <v>1.9411076460525093E-2</v>
      </c>
      <c r="AC52" s="43">
        <v>5.9190015945849196E-2</v>
      </c>
      <c r="AD52" s="118">
        <v>3.254715174963832E-2</v>
      </c>
      <c r="AE52" s="100">
        <v>4.8263996635661909E-2</v>
      </c>
      <c r="AF52" s="118">
        <v>3.0175901496147885E-2</v>
      </c>
      <c r="AG52" s="79"/>
      <c r="AH52" s="125">
        <v>215</v>
      </c>
      <c r="AI52" s="79">
        <v>0.48885839698130112</v>
      </c>
      <c r="AJ52" s="79">
        <v>0.3799891419992602</v>
      </c>
      <c r="AK52" s="79">
        <v>0.39988930090310226</v>
      </c>
      <c r="AL52" s="79">
        <v>0.31550511459676628</v>
      </c>
      <c r="AM52" s="79">
        <v>0.23147840454656285</v>
      </c>
      <c r="AN52" s="118">
        <v>0.17152576681942139</v>
      </c>
      <c r="AO52" s="100">
        <v>0.331207687641069</v>
      </c>
      <c r="AP52" s="118">
        <v>0.11631109748351703</v>
      </c>
      <c r="AQ52" s="275"/>
    </row>
    <row r="53" spans="2:43" x14ac:dyDescent="0.25">
      <c r="B53" s="241"/>
      <c r="C53" s="23">
        <v>41</v>
      </c>
      <c r="D53" s="8">
        <v>4.8637150692236348</v>
      </c>
      <c r="E53" s="8">
        <v>1.702585353530927E-2</v>
      </c>
      <c r="F53" s="9"/>
      <c r="G53" s="23">
        <v>41</v>
      </c>
      <c r="H53" s="8">
        <v>0.79803864309126615</v>
      </c>
      <c r="I53" s="8"/>
      <c r="J53" s="8">
        <v>0.33236547385293091</v>
      </c>
      <c r="K53" s="23">
        <v>41</v>
      </c>
      <c r="L53" s="8">
        <v>3.5065514661435344</v>
      </c>
      <c r="M53" s="8">
        <v>7.2410718142487882E-2</v>
      </c>
      <c r="N53" s="9"/>
      <c r="O53" s="242"/>
      <c r="Q53" s="274"/>
      <c r="R53" s="124">
        <v>220</v>
      </c>
      <c r="S53" s="43">
        <v>8.5235648685453844E-2</v>
      </c>
      <c r="T53" s="43">
        <v>9.1025060911291616E-2</v>
      </c>
      <c r="U53" s="43">
        <v>9.2644535713600845E-2</v>
      </c>
      <c r="V53" s="43">
        <v>5.2068742188972256E-2</v>
      </c>
      <c r="W53" s="43">
        <v>5.0462629490112536E-2</v>
      </c>
      <c r="X53" s="43">
        <v>2.4940283757678657E-2</v>
      </c>
      <c r="Y53" s="43">
        <v>2.3200304809128082E-2</v>
      </c>
      <c r="Z53" s="43">
        <v>2.2729550059841962E-2</v>
      </c>
      <c r="AA53" s="43">
        <v>1.5470323375512428E-2</v>
      </c>
      <c r="AB53" s="43">
        <v>1.9970032443915701E-2</v>
      </c>
      <c r="AC53" s="43">
        <v>6.4130788505971592E-2</v>
      </c>
      <c r="AD53" s="118">
        <v>3.1748040095427255E-2</v>
      </c>
      <c r="AE53" s="100">
        <v>4.7802161669742237E-2</v>
      </c>
      <c r="AF53" s="118">
        <v>2.924270229311984E-2</v>
      </c>
      <c r="AG53" s="79"/>
      <c r="AH53" s="125">
        <v>220</v>
      </c>
      <c r="AI53" s="79">
        <v>0.46591712579545369</v>
      </c>
      <c r="AJ53" s="79">
        <v>0.39083097934032413</v>
      </c>
      <c r="AK53" s="79">
        <v>0.43475270716684244</v>
      </c>
      <c r="AL53" s="79">
        <v>0.31149255801766346</v>
      </c>
      <c r="AM53" s="79">
        <v>0.23150926915689202</v>
      </c>
      <c r="AN53" s="118">
        <v>0.18906913323399588</v>
      </c>
      <c r="AO53" s="100">
        <v>0.33726196211852866</v>
      </c>
      <c r="AP53" s="118">
        <v>0.11201343214639292</v>
      </c>
      <c r="AQ53" s="275"/>
    </row>
    <row r="54" spans="2:43" x14ac:dyDescent="0.25">
      <c r="B54" s="241"/>
      <c r="C54" s="23">
        <v>42</v>
      </c>
      <c r="D54" s="8">
        <v>5.2686037986606236</v>
      </c>
      <c r="E54" s="8">
        <v>2.031597532739161E-2</v>
      </c>
      <c r="F54" s="9"/>
      <c r="G54" s="23">
        <v>42</v>
      </c>
      <c r="H54" s="8">
        <v>1.9087248553022005</v>
      </c>
      <c r="I54" s="8"/>
      <c r="J54" s="8">
        <v>4.3713018947193608E-2</v>
      </c>
      <c r="K54" s="23">
        <v>42</v>
      </c>
      <c r="L54" s="8">
        <v>2.6589237908234473</v>
      </c>
      <c r="M54" s="8">
        <v>0.58966085950196101</v>
      </c>
      <c r="N54" s="9"/>
      <c r="O54" s="242"/>
      <c r="Q54" s="274"/>
      <c r="R54" s="124">
        <v>225</v>
      </c>
      <c r="S54" s="43">
        <v>8.3195046975600442E-2</v>
      </c>
      <c r="T54" s="43">
        <v>0.10268716116757821</v>
      </c>
      <c r="U54" s="43">
        <v>0.10446845367212963</v>
      </c>
      <c r="V54" s="43">
        <v>5.4729964946003254E-2</v>
      </c>
      <c r="W54" s="43">
        <v>4.2350296286576328E-2</v>
      </c>
      <c r="X54" s="43">
        <v>2.5583878352675945E-2</v>
      </c>
      <c r="Y54" s="43">
        <v>2.567847094496134E-2</v>
      </c>
      <c r="Z54" s="43">
        <v>2.4403370107478423E-2</v>
      </c>
      <c r="AA54" s="43">
        <v>1.4589662119037384E-2</v>
      </c>
      <c r="AB54" s="43">
        <v>1.8067484786555132E-2</v>
      </c>
      <c r="AC54" s="43">
        <v>6.3894855022942482E-2</v>
      </c>
      <c r="AD54" s="118">
        <v>2.2691441347701805E-2</v>
      </c>
      <c r="AE54" s="100">
        <v>4.8528340477436697E-2</v>
      </c>
      <c r="AF54" s="118">
        <v>3.2966697876293777E-2</v>
      </c>
      <c r="AG54" s="79"/>
      <c r="AH54" s="125">
        <v>225</v>
      </c>
      <c r="AI54" s="79">
        <v>0.52352382885905713</v>
      </c>
      <c r="AJ54" s="79">
        <v>0.38972616350323597</v>
      </c>
      <c r="AK54" s="79">
        <v>0.41531032711680405</v>
      </c>
      <c r="AL54" s="79">
        <v>0.32000061652597883</v>
      </c>
      <c r="AM54" s="79">
        <v>0.20419408901559383</v>
      </c>
      <c r="AN54" s="118">
        <v>0.22095082796817453</v>
      </c>
      <c r="AO54" s="100">
        <v>0.34561764216480739</v>
      </c>
      <c r="AP54" s="118">
        <v>0.1221899432886657</v>
      </c>
      <c r="AQ54" s="275"/>
    </row>
    <row r="55" spans="2:43" x14ac:dyDescent="0.25">
      <c r="B55" s="241"/>
      <c r="C55" s="23">
        <v>43</v>
      </c>
      <c r="D55" s="8">
        <v>1.2330937966733091</v>
      </c>
      <c r="E55" s="8">
        <v>1.9395933501033247</v>
      </c>
      <c r="F55" s="9"/>
      <c r="G55" s="23">
        <v>43</v>
      </c>
      <c r="H55" s="8">
        <v>3.1909929857273385</v>
      </c>
      <c r="I55" s="8"/>
      <c r="J55" s="8">
        <v>8.299762528684472E-2</v>
      </c>
      <c r="K55" s="23">
        <v>43</v>
      </c>
      <c r="L55" s="8">
        <v>4.1866666666666665</v>
      </c>
      <c r="M55" s="8">
        <v>0.31532322019126752</v>
      </c>
      <c r="N55" s="9"/>
      <c r="O55" s="242"/>
      <c r="Q55" s="274"/>
      <c r="R55" s="124">
        <v>230</v>
      </c>
      <c r="S55" s="43">
        <v>8.3833612943223459E-2</v>
      </c>
      <c r="T55" s="43">
        <v>0.10165428115380654</v>
      </c>
      <c r="U55" s="43">
        <v>0.10513041199338376</v>
      </c>
      <c r="V55" s="43">
        <v>4.8424094482877857E-2</v>
      </c>
      <c r="W55" s="43">
        <v>5.1377413067173312E-2</v>
      </c>
      <c r="X55" s="43">
        <v>2.4909494510078529E-2</v>
      </c>
      <c r="Y55" s="43">
        <v>2.4582134491721214E-2</v>
      </c>
      <c r="Z55" s="43">
        <v>2.4386448470772218E-2</v>
      </c>
      <c r="AA55" s="43">
        <v>1.4510561089345394E-2</v>
      </c>
      <c r="AB55" s="43">
        <v>1.9200798901794006E-2</v>
      </c>
      <c r="AC55" s="43">
        <v>5.6980376842721864E-2</v>
      </c>
      <c r="AD55" s="118">
        <v>3.5072677540134628E-2</v>
      </c>
      <c r="AE55" s="100">
        <v>4.9171858790586061E-2</v>
      </c>
      <c r="AF55" s="118">
        <v>3.1993875035014684E-2</v>
      </c>
      <c r="AG55" s="79"/>
      <c r="AH55" s="125">
        <v>230</v>
      </c>
      <c r="AI55" s="79">
        <v>0.49101061005039498</v>
      </c>
      <c r="AJ55" s="79">
        <v>0.39288373096878654</v>
      </c>
      <c r="AK55" s="79">
        <v>0.4176390937070773</v>
      </c>
      <c r="AL55" s="79">
        <v>0.32872137649700217</v>
      </c>
      <c r="AM55" s="79">
        <v>0.23724391375604817</v>
      </c>
      <c r="AN55" s="118">
        <v>0.21647662691830366</v>
      </c>
      <c r="AO55" s="100">
        <v>0.34732922531626881</v>
      </c>
      <c r="AP55" s="118">
        <v>0.10700510386330606</v>
      </c>
      <c r="AQ55" s="275"/>
    </row>
    <row r="56" spans="2:43" x14ac:dyDescent="0.25">
      <c r="B56" s="241"/>
      <c r="C56" s="23">
        <v>44</v>
      </c>
      <c r="D56" s="8">
        <v>4.027690144250073</v>
      </c>
      <c r="E56" s="8">
        <v>2.031597532739161E-2</v>
      </c>
      <c r="F56" s="9"/>
      <c r="G56" s="23">
        <v>44</v>
      </c>
      <c r="H56" s="8">
        <v>0.11750894019684378</v>
      </c>
      <c r="I56" s="8"/>
      <c r="J56" s="8">
        <v>0.33236547385293091</v>
      </c>
      <c r="K56" s="23">
        <v>44</v>
      </c>
      <c r="L56" s="8">
        <v>2.6075169252021841</v>
      </c>
      <c r="M56" s="8"/>
      <c r="N56" s="9"/>
      <c r="O56" s="242"/>
      <c r="Q56" s="274"/>
      <c r="R56" s="124">
        <v>235</v>
      </c>
      <c r="S56" s="43">
        <v>7.0122667687157317E-2</v>
      </c>
      <c r="T56" s="43">
        <v>9.0252074032734622E-2</v>
      </c>
      <c r="U56" s="43">
        <v>9.4165893034604167E-2</v>
      </c>
      <c r="V56" s="43">
        <v>5.2582176442197509E-2</v>
      </c>
      <c r="W56" s="43">
        <v>4.1872457398959929E-2</v>
      </c>
      <c r="X56" s="43">
        <v>2.6199663304679464E-2</v>
      </c>
      <c r="Y56" s="43">
        <v>2.4273292373722312E-2</v>
      </c>
      <c r="Z56" s="43">
        <v>2.2552986763677754E-2</v>
      </c>
      <c r="AA56" s="43">
        <v>1.4019684574914724E-2</v>
      </c>
      <c r="AB56" s="43">
        <v>2.0092867308743267E-2</v>
      </c>
      <c r="AC56" s="43">
        <v>7.2109408051026724E-2</v>
      </c>
      <c r="AD56" s="118">
        <v>4.5073226929396727E-2</v>
      </c>
      <c r="AE56" s="100">
        <v>4.7776366491817879E-2</v>
      </c>
      <c r="AF56" s="118">
        <v>2.8079342305404691E-2</v>
      </c>
      <c r="AG56" s="79"/>
      <c r="AH56" s="125">
        <v>235</v>
      </c>
      <c r="AI56" s="79">
        <v>0.47631915559640398</v>
      </c>
      <c r="AJ56" s="79">
        <v>0.38934299587643173</v>
      </c>
      <c r="AK56" s="79">
        <v>0.39420454235942776</v>
      </c>
      <c r="AL56" s="79">
        <v>0.31333391560786894</v>
      </c>
      <c r="AM56" s="79">
        <v>0.22233013404500263</v>
      </c>
      <c r="AN56" s="118">
        <v>0.19109336782029299</v>
      </c>
      <c r="AO56" s="100">
        <v>0.33110401855090471</v>
      </c>
      <c r="AP56" s="118">
        <v>0.10973732950923767</v>
      </c>
      <c r="AQ56" s="275"/>
    </row>
    <row r="57" spans="2:43" x14ac:dyDescent="0.25">
      <c r="B57" s="241"/>
      <c r="C57" s="23">
        <v>45</v>
      </c>
      <c r="D57" s="8">
        <v>0.58966085950196101</v>
      </c>
      <c r="E57" s="8">
        <v>2.031597532739161E-2</v>
      </c>
      <c r="F57" s="9"/>
      <c r="G57" s="23">
        <v>45</v>
      </c>
      <c r="H57" s="8">
        <v>0.58966085950196101</v>
      </c>
      <c r="I57" s="8"/>
      <c r="J57" s="8"/>
      <c r="K57" s="23">
        <v>45</v>
      </c>
      <c r="L57" s="8">
        <v>12.011791894435058</v>
      </c>
      <c r="M57" s="8"/>
      <c r="N57" s="9"/>
      <c r="O57" s="242"/>
      <c r="Q57" s="274"/>
      <c r="R57" s="124">
        <v>240</v>
      </c>
      <c r="S57" s="43">
        <v>9.8648571180174005E-2</v>
      </c>
      <c r="T57" s="43">
        <v>0.1112052609211817</v>
      </c>
      <c r="U57" s="43">
        <v>8.0267738734582386E-2</v>
      </c>
      <c r="V57" s="43">
        <v>5.3836018481803936E-2</v>
      </c>
      <c r="W57" s="43">
        <v>5.5151076742530336E-2</v>
      </c>
      <c r="X57" s="43">
        <v>2.5844097154974204E-2</v>
      </c>
      <c r="Y57" s="43">
        <v>2.5861016801648012E-2</v>
      </c>
      <c r="Z57" s="43">
        <v>2.1748995722191241E-2</v>
      </c>
      <c r="AA57" s="43">
        <v>1.4265849605076271E-2</v>
      </c>
      <c r="AB57" s="43">
        <v>1.9745171999942752E-2</v>
      </c>
      <c r="AC57" s="43">
        <v>6.7012431253864468E-2</v>
      </c>
      <c r="AD57" s="118">
        <v>3.8229168574268203E-2</v>
      </c>
      <c r="AE57" s="100">
        <v>5.0984616431019786E-2</v>
      </c>
      <c r="AF57" s="118">
        <v>3.2534031485656617E-2</v>
      </c>
      <c r="AG57" s="79"/>
      <c r="AH57" s="125">
        <v>240</v>
      </c>
      <c r="AI57" s="79">
        <v>0.47553007747767023</v>
      </c>
      <c r="AJ57" s="79">
        <v>0.37787078598804474</v>
      </c>
      <c r="AK57" s="79">
        <v>0.39703524861577499</v>
      </c>
      <c r="AL57" s="79">
        <v>0.32537261288847558</v>
      </c>
      <c r="AM57" s="79">
        <v>0.25127187915064708</v>
      </c>
      <c r="AN57" s="118">
        <v>0.18541326114634329</v>
      </c>
      <c r="AO57" s="100">
        <v>0.33541564421115933</v>
      </c>
      <c r="AP57" s="118">
        <v>0.10479811040443741</v>
      </c>
      <c r="AQ57" s="275"/>
    </row>
    <row r="58" spans="2:43" x14ac:dyDescent="0.25">
      <c r="B58" s="241"/>
      <c r="C58" s="23">
        <v>46</v>
      </c>
      <c r="D58" s="8">
        <v>0.33236547385293091</v>
      </c>
      <c r="E58" s="8">
        <v>5.274087062069352E-2</v>
      </c>
      <c r="F58" s="9"/>
      <c r="G58" s="23">
        <v>46</v>
      </c>
      <c r="H58" s="8">
        <v>7.7649993745411345</v>
      </c>
      <c r="I58" s="8"/>
      <c r="J58" s="8"/>
      <c r="K58" s="23">
        <v>46</v>
      </c>
      <c r="L58" s="8">
        <v>2.6589237908234473</v>
      </c>
      <c r="M58" s="8"/>
      <c r="N58" s="9"/>
      <c r="O58" s="242"/>
      <c r="Q58" s="274"/>
      <c r="R58" s="124">
        <v>245</v>
      </c>
      <c r="S58" s="43">
        <v>0.11562447917200537</v>
      </c>
      <c r="T58" s="43">
        <v>0.11089628925399514</v>
      </c>
      <c r="U58" s="43">
        <v>7.9893800904143608E-2</v>
      </c>
      <c r="V58" s="43">
        <v>4.787735350232241E-2</v>
      </c>
      <c r="W58" s="43">
        <v>5.4175805609300971E-2</v>
      </c>
      <c r="X58" s="43">
        <v>2.5420000099320113E-2</v>
      </c>
      <c r="Y58" s="43">
        <v>2.5721984782892445E-2</v>
      </c>
      <c r="Z58" s="43">
        <v>2.3264596096647643E-2</v>
      </c>
      <c r="AA58" s="43">
        <v>1.4330321398690008E-2</v>
      </c>
      <c r="AB58" s="43">
        <v>1.8455269375383877E-2</v>
      </c>
      <c r="AC58" s="43">
        <v>6.1538774447590212E-2</v>
      </c>
      <c r="AD58" s="118">
        <v>3.2965020552152835E-2</v>
      </c>
      <c r="AE58" s="100">
        <v>5.0846974599537055E-2</v>
      </c>
      <c r="AF58" s="118">
        <v>3.5059707921681303E-2</v>
      </c>
      <c r="AG58" s="79"/>
      <c r="AH58" s="125">
        <v>245</v>
      </c>
      <c r="AI58" s="79">
        <v>0.48721523430819652</v>
      </c>
      <c r="AJ58" s="79">
        <v>0.43214652786427304</v>
      </c>
      <c r="AK58" s="79">
        <v>0.37224273646611133</v>
      </c>
      <c r="AL58" s="79">
        <v>0.30081330052045069</v>
      </c>
      <c r="AM58" s="79">
        <v>0.23349386360105637</v>
      </c>
      <c r="AN58" s="118">
        <v>0.18718848274781816</v>
      </c>
      <c r="AO58" s="100">
        <v>0.33551669091798436</v>
      </c>
      <c r="AP58" s="118">
        <v>0.11602828604644384</v>
      </c>
      <c r="AQ58" s="275"/>
    </row>
    <row r="59" spans="2:43" x14ac:dyDescent="0.25">
      <c r="B59" s="241"/>
      <c r="C59" s="23">
        <v>47</v>
      </c>
      <c r="D59" s="8">
        <v>0.3762571285060155</v>
      </c>
      <c r="E59" s="8">
        <v>0.55872060910396781</v>
      </c>
      <c r="F59" s="9"/>
      <c r="G59" s="23">
        <v>47</v>
      </c>
      <c r="H59" s="8">
        <v>3.1363430456391761</v>
      </c>
      <c r="I59" s="8"/>
      <c r="J59" s="8"/>
      <c r="K59" s="23">
        <v>47</v>
      </c>
      <c r="L59" s="8">
        <v>12.297100251403355</v>
      </c>
      <c r="M59" s="8"/>
      <c r="N59" s="9"/>
      <c r="O59" s="242"/>
      <c r="Q59" s="274"/>
      <c r="R59" s="124">
        <v>250</v>
      </c>
      <c r="S59" s="43">
        <v>0.124888621111325</v>
      </c>
      <c r="T59" s="43">
        <v>9.9704153122045322E-2</v>
      </c>
      <c r="U59" s="43">
        <v>6.5312631954557443E-2</v>
      </c>
      <c r="V59" s="43">
        <v>5.0604237004421918E-2</v>
      </c>
      <c r="W59" s="43">
        <v>4.9333172716176397E-2</v>
      </c>
      <c r="X59" s="43">
        <v>2.566333447551513E-2</v>
      </c>
      <c r="Y59" s="43">
        <v>2.6955230628647551E-2</v>
      </c>
      <c r="Z59" s="43">
        <v>2.3047411392480024E-2</v>
      </c>
      <c r="AA59" s="43">
        <v>1.4737689357174406E-2</v>
      </c>
      <c r="AB59" s="43">
        <v>1.9380108310966569E-2</v>
      </c>
      <c r="AC59" s="43">
        <v>7.1778287611051414E-2</v>
      </c>
      <c r="AD59" s="118">
        <v>4.0779666603958604E-2</v>
      </c>
      <c r="AE59" s="100">
        <v>5.1015378690693308E-2</v>
      </c>
      <c r="AF59" s="118">
        <v>3.4234241678428604E-2</v>
      </c>
      <c r="AG59" s="79"/>
      <c r="AH59" s="125">
        <v>250</v>
      </c>
      <c r="AI59" s="79">
        <v>0.48564307866478779</v>
      </c>
      <c r="AJ59" s="79">
        <v>0.38035709701557108</v>
      </c>
      <c r="AK59" s="79">
        <v>0.39661015630167745</v>
      </c>
      <c r="AL59" s="79">
        <v>0.27629200725445568</v>
      </c>
      <c r="AM59" s="79">
        <v>0.22363879352295865</v>
      </c>
      <c r="AN59" s="118">
        <v>0.19131527052047731</v>
      </c>
      <c r="AO59" s="100">
        <v>0.32564273387998799</v>
      </c>
      <c r="AP59" s="118">
        <v>0.11359076757306899</v>
      </c>
      <c r="AQ59" s="275"/>
    </row>
    <row r="60" spans="2:43" x14ac:dyDescent="0.25">
      <c r="B60" s="241"/>
      <c r="C60" s="23">
        <v>48</v>
      </c>
      <c r="D60" s="8">
        <v>0.14264114699232699</v>
      </c>
      <c r="E60" s="8">
        <v>4.3713018947193608E-2</v>
      </c>
      <c r="F60" s="9"/>
      <c r="G60" s="23">
        <v>48</v>
      </c>
      <c r="H60" s="8">
        <v>1.1933896723703918</v>
      </c>
      <c r="I60" s="8"/>
      <c r="J60" s="8"/>
      <c r="K60" s="23">
        <v>48</v>
      </c>
      <c r="L60" s="8">
        <v>18.057553157719852</v>
      </c>
      <c r="M60" s="8"/>
      <c r="N60" s="9"/>
      <c r="O60" s="242"/>
      <c r="Q60" s="274"/>
      <c r="R60" s="124">
        <v>255</v>
      </c>
      <c r="S60" s="43">
        <v>9.3377934242891217E-2</v>
      </c>
      <c r="T60" s="43">
        <v>0.10898259831415243</v>
      </c>
      <c r="U60" s="43">
        <v>7.4722667475831256E-2</v>
      </c>
      <c r="V60" s="43">
        <v>5.0234814333096643E-2</v>
      </c>
      <c r="W60" s="43">
        <v>4.9413253630341873E-2</v>
      </c>
      <c r="X60" s="43">
        <v>2.4735684241367763E-2</v>
      </c>
      <c r="Y60" s="43">
        <v>2.6534950633020159E-2</v>
      </c>
      <c r="Z60" s="43">
        <v>2.2971003329817868E-2</v>
      </c>
      <c r="AA60" s="43">
        <v>1.510543646794729E-2</v>
      </c>
      <c r="AB60" s="43">
        <v>2.1197998769357428E-2</v>
      </c>
      <c r="AC60" s="43">
        <v>6.4475739529434681E-2</v>
      </c>
      <c r="AD60" s="118">
        <v>3.6366239530388741E-2</v>
      </c>
      <c r="AE60" s="100">
        <v>4.90098600414706E-2</v>
      </c>
      <c r="AF60" s="118">
        <v>3.0633479020073281E-2</v>
      </c>
      <c r="AG60" s="79"/>
      <c r="AH60" s="125">
        <v>255</v>
      </c>
      <c r="AI60" s="79">
        <v>0.50303380034623424</v>
      </c>
      <c r="AJ60" s="79">
        <v>0.35877991060689757</v>
      </c>
      <c r="AK60" s="79">
        <v>0.38074360999677048</v>
      </c>
      <c r="AL60" s="79">
        <v>0.32746366350012074</v>
      </c>
      <c r="AM60" s="79">
        <v>0.25702915779737795</v>
      </c>
      <c r="AN60" s="118">
        <v>0.18924283987260174</v>
      </c>
      <c r="AO60" s="100">
        <v>0.33604883035333377</v>
      </c>
      <c r="AP60" s="118">
        <v>0.10795195053557488</v>
      </c>
      <c r="AQ60" s="275"/>
    </row>
    <row r="61" spans="2:43" x14ac:dyDescent="0.25">
      <c r="B61" s="241"/>
      <c r="C61" s="23">
        <v>49</v>
      </c>
      <c r="D61" s="8">
        <v>7.2410718142487882E-2</v>
      </c>
      <c r="E61" s="8"/>
      <c r="F61" s="9"/>
      <c r="G61" s="23">
        <v>49</v>
      </c>
      <c r="H61" s="8">
        <v>3.715958964545413</v>
      </c>
      <c r="I61" s="8"/>
      <c r="J61" s="8"/>
      <c r="K61" s="23">
        <v>49</v>
      </c>
      <c r="L61" s="8">
        <v>13.756663628828926</v>
      </c>
      <c r="M61" s="8"/>
      <c r="N61" s="9"/>
      <c r="O61" s="242"/>
      <c r="Q61" s="274"/>
      <c r="R61" s="124">
        <v>260</v>
      </c>
      <c r="S61" s="43">
        <v>8.9126269396631111E-2</v>
      </c>
      <c r="T61" s="43">
        <v>8.8695317870869136E-2</v>
      </c>
      <c r="U61" s="43">
        <v>8.7218470310389123E-2</v>
      </c>
      <c r="V61" s="43">
        <v>4.797792152683529E-2</v>
      </c>
      <c r="W61" s="43">
        <v>6.5205670923960443E-2</v>
      </c>
      <c r="X61" s="43">
        <v>2.5983145369942798E-2</v>
      </c>
      <c r="Y61" s="43">
        <v>2.6066911546980581E-2</v>
      </c>
      <c r="Z61" s="43">
        <v>1.8844588749718543E-2</v>
      </c>
      <c r="AA61" s="43">
        <v>1.4762587191653643E-2</v>
      </c>
      <c r="AB61" s="43">
        <v>2.0762860766653391E-2</v>
      </c>
      <c r="AC61" s="43">
        <v>5.9947443782745892E-2</v>
      </c>
      <c r="AD61" s="118">
        <v>2.8698097281854934E-2</v>
      </c>
      <c r="AE61" s="100">
        <v>4.7774107059852911E-2</v>
      </c>
      <c r="AF61" s="118">
        <v>2.916835629721445E-2</v>
      </c>
      <c r="AG61" s="79"/>
      <c r="AH61" s="125">
        <v>260</v>
      </c>
      <c r="AI61" s="79">
        <v>0.48948545906044699</v>
      </c>
      <c r="AJ61" s="79">
        <v>0.40400224766320036</v>
      </c>
      <c r="AK61" s="79">
        <v>0.37049178414259759</v>
      </c>
      <c r="AL61" s="79">
        <v>0.30674633552371311</v>
      </c>
      <c r="AM61" s="79">
        <v>0.25506102447872242</v>
      </c>
      <c r="AN61" s="118">
        <v>0.20729527718759913</v>
      </c>
      <c r="AO61" s="100">
        <v>0.33884702134271327</v>
      </c>
      <c r="AP61" s="118">
        <v>0.10324237709232553</v>
      </c>
      <c r="AQ61" s="275"/>
    </row>
    <row r="62" spans="2:43" x14ac:dyDescent="0.25">
      <c r="B62" s="241"/>
      <c r="C62" s="23">
        <v>50</v>
      </c>
      <c r="D62" s="8">
        <v>3.5268658511171586E-2</v>
      </c>
      <c r="E62" s="8"/>
      <c r="F62" s="9"/>
      <c r="G62" s="23">
        <v>50</v>
      </c>
      <c r="H62" s="8">
        <v>1.8322797204069523</v>
      </c>
      <c r="I62" s="8"/>
      <c r="J62" s="8"/>
      <c r="K62" s="23">
        <v>50</v>
      </c>
      <c r="L62" s="8">
        <v>2.9921578085098024</v>
      </c>
      <c r="M62" s="8"/>
      <c r="N62" s="9"/>
      <c r="O62" s="242"/>
      <c r="Q62" s="274"/>
      <c r="R62" s="124">
        <v>265</v>
      </c>
      <c r="S62" s="43">
        <v>9.5298567554546798E-2</v>
      </c>
      <c r="T62" s="43">
        <v>7.565827510524932E-2</v>
      </c>
      <c r="U62" s="43">
        <v>7.1704318013726467E-2</v>
      </c>
      <c r="V62" s="43">
        <v>4.422687521352605E-2</v>
      </c>
      <c r="W62" s="43">
        <v>9.4176521044333689E-2</v>
      </c>
      <c r="X62" s="43">
        <v>2.5709021746147653E-2</v>
      </c>
      <c r="Y62" s="43">
        <v>2.6479762350766108E-2</v>
      </c>
      <c r="Z62" s="43">
        <v>2.3128322411688704E-2</v>
      </c>
      <c r="AA62" s="43">
        <v>1.5216796838734573E-2</v>
      </c>
      <c r="AB62" s="43">
        <v>2.1367313167296651E-2</v>
      </c>
      <c r="AC62" s="43">
        <v>5.9926291125646791E-2</v>
      </c>
      <c r="AD62" s="118">
        <v>3.7684773759836962E-2</v>
      </c>
      <c r="AE62" s="100">
        <v>4.921473652762498E-2</v>
      </c>
      <c r="AF62" s="118">
        <v>2.9083136837396946E-2</v>
      </c>
      <c r="AG62" s="79"/>
      <c r="AH62" s="125">
        <v>265</v>
      </c>
      <c r="AI62" s="79">
        <v>0.48479399460546591</v>
      </c>
      <c r="AJ62" s="79">
        <v>0.3941359189700302</v>
      </c>
      <c r="AK62" s="79">
        <v>0.38667350186573701</v>
      </c>
      <c r="AL62" s="79">
        <v>0.35110024198644674</v>
      </c>
      <c r="AM62" s="79">
        <v>0.23993222131571718</v>
      </c>
      <c r="AN62" s="118">
        <v>0.19055819071984834</v>
      </c>
      <c r="AO62" s="100">
        <v>0.3411990115772075</v>
      </c>
      <c r="AP62" s="118">
        <v>0.1081992778758382</v>
      </c>
      <c r="AQ62" s="275"/>
    </row>
    <row r="63" spans="2:43" x14ac:dyDescent="0.25">
      <c r="B63" s="241"/>
      <c r="C63" s="23">
        <v>51</v>
      </c>
      <c r="D63" s="8">
        <v>6.2316680905175864E-2</v>
      </c>
      <c r="E63" s="8"/>
      <c r="F63" s="9"/>
      <c r="G63" s="23">
        <v>51</v>
      </c>
      <c r="H63" s="8">
        <v>2.7627357539992925</v>
      </c>
      <c r="I63" s="8"/>
      <c r="J63" s="8"/>
      <c r="K63" s="23">
        <v>51</v>
      </c>
      <c r="L63" s="8">
        <v>9.9446985809291508</v>
      </c>
      <c r="M63" s="8"/>
      <c r="N63" s="9"/>
      <c r="O63" s="242"/>
      <c r="Q63" s="274"/>
      <c r="R63" s="124">
        <v>270</v>
      </c>
      <c r="S63" s="43">
        <v>0.10141088151336333</v>
      </c>
      <c r="T63" s="43">
        <v>8.7905227867534019E-2</v>
      </c>
      <c r="U63" s="43">
        <v>8.9489395318651729E-2</v>
      </c>
      <c r="V63" s="43">
        <v>5.0778354209423469E-2</v>
      </c>
      <c r="W63" s="43">
        <v>9.5646876635180983E-2</v>
      </c>
      <c r="X63" s="43">
        <v>2.6112261569556369E-2</v>
      </c>
      <c r="Y63" s="43">
        <v>2.4905834993403944E-2</v>
      </c>
      <c r="Z63" s="43">
        <v>1.8541800471625472E-2</v>
      </c>
      <c r="AA63" s="43">
        <v>1.5046825746480171E-2</v>
      </c>
      <c r="AB63" s="43">
        <v>2.0156605986935326E-2</v>
      </c>
      <c r="AC63" s="43">
        <v>5.224136808877608E-2</v>
      </c>
      <c r="AD63" s="118">
        <v>3.8019401765037944E-2</v>
      </c>
      <c r="AE63" s="100">
        <v>5.1687902847164069E-2</v>
      </c>
      <c r="AF63" s="118">
        <v>3.3221327861546732E-2</v>
      </c>
      <c r="AG63" s="79"/>
      <c r="AH63" s="125">
        <v>270</v>
      </c>
      <c r="AI63" s="79">
        <v>0.49474998024804456</v>
      </c>
      <c r="AJ63" s="79">
        <v>0.42841468435259406</v>
      </c>
      <c r="AK63" s="79">
        <v>0.34528293444045405</v>
      </c>
      <c r="AL63" s="79">
        <v>0.34913352411387238</v>
      </c>
      <c r="AM63" s="79">
        <v>0.28760055432840154</v>
      </c>
      <c r="AN63" s="118">
        <v>0.19808882534148917</v>
      </c>
      <c r="AO63" s="100">
        <v>0.35054508380414262</v>
      </c>
      <c r="AP63" s="118">
        <v>0.10401282045979775</v>
      </c>
      <c r="AQ63" s="275"/>
    </row>
    <row r="64" spans="2:43" x14ac:dyDescent="0.25">
      <c r="B64" s="241"/>
      <c r="C64" s="23">
        <v>52</v>
      </c>
      <c r="D64" s="8">
        <v>6.2316680905175864E-2</v>
      </c>
      <c r="E64" s="8"/>
      <c r="F64" s="9"/>
      <c r="G64" s="23">
        <v>52</v>
      </c>
      <c r="H64" s="8">
        <v>1.5228386351962659</v>
      </c>
      <c r="I64" s="8"/>
      <c r="J64" s="8"/>
      <c r="K64" s="23">
        <v>52</v>
      </c>
      <c r="L64" s="8">
        <v>1.609296418027371</v>
      </c>
      <c r="M64" s="8"/>
      <c r="N64" s="9"/>
      <c r="O64" s="242"/>
      <c r="Q64" s="274"/>
      <c r="R64" s="124">
        <v>275</v>
      </c>
      <c r="S64" s="43">
        <v>8.9633477561163924E-2</v>
      </c>
      <c r="T64" s="43">
        <v>9.2113340177061923E-2</v>
      </c>
      <c r="U64" s="43">
        <v>9.4224173943320139E-2</v>
      </c>
      <c r="V64" s="43">
        <v>4.5882493942196061E-2</v>
      </c>
      <c r="W64" s="43">
        <v>0.10033058562455387</v>
      </c>
      <c r="X64" s="43">
        <v>2.4247029085906976E-2</v>
      </c>
      <c r="Y64" s="43">
        <v>2.7004051032180128E-2</v>
      </c>
      <c r="Z64" s="43">
        <v>2.1171290097050603E-2</v>
      </c>
      <c r="AA64" s="43">
        <v>1.4778716862201332E-2</v>
      </c>
      <c r="AB64" s="43">
        <v>2.0202157021735612E-2</v>
      </c>
      <c r="AC64" s="43">
        <v>5.0213153698460723E-2</v>
      </c>
      <c r="AD64" s="118">
        <v>3.9476115718026866E-2</v>
      </c>
      <c r="AE64" s="100">
        <v>5.1606382063654838E-2</v>
      </c>
      <c r="AF64" s="118">
        <v>3.3141091182279238E-2</v>
      </c>
      <c r="AG64" s="79"/>
      <c r="AH64" s="125">
        <v>275</v>
      </c>
      <c r="AI64" s="79">
        <v>0.49366387272339962</v>
      </c>
      <c r="AJ64" s="79">
        <v>0.40222902775255542</v>
      </c>
      <c r="AK64" s="79">
        <v>0.34176254751890056</v>
      </c>
      <c r="AL64" s="79">
        <v>0.28650681518092469</v>
      </c>
      <c r="AM64" s="79">
        <v>0.22326018763625438</v>
      </c>
      <c r="AN64" s="118">
        <v>0.18766843519437068</v>
      </c>
      <c r="AO64" s="100">
        <v>0.3225151476677342</v>
      </c>
      <c r="AP64" s="118">
        <v>0.11432273101320924</v>
      </c>
      <c r="AQ64" s="275"/>
    </row>
    <row r="65" spans="2:43" x14ac:dyDescent="0.25">
      <c r="B65" s="241"/>
      <c r="C65" s="23">
        <v>53</v>
      </c>
      <c r="D65" s="8">
        <v>0.16934660663159518</v>
      </c>
      <c r="E65" s="8"/>
      <c r="F65" s="9"/>
      <c r="G65" s="23">
        <v>53</v>
      </c>
      <c r="H65" s="8">
        <v>5.7952319518545732</v>
      </c>
      <c r="I65" s="8"/>
      <c r="J65" s="8"/>
      <c r="K65" s="23">
        <v>53</v>
      </c>
      <c r="L65" s="8">
        <v>1.0642158681455274</v>
      </c>
      <c r="M65" s="8"/>
      <c r="N65" s="9"/>
      <c r="O65" s="242"/>
      <c r="Q65" s="274"/>
      <c r="R65" s="124">
        <v>280</v>
      </c>
      <c r="S65" s="43">
        <v>9.6305390947017663E-2</v>
      </c>
      <c r="T65" s="43">
        <v>9.2497416870447949E-2</v>
      </c>
      <c r="U65" s="43">
        <v>6.3894149837584194E-2</v>
      </c>
      <c r="V65" s="43">
        <v>5.5515454950269522E-2</v>
      </c>
      <c r="W65" s="43">
        <v>7.8952652629057249E-2</v>
      </c>
      <c r="X65" s="43">
        <v>2.4819113170348992E-2</v>
      </c>
      <c r="Y65" s="43">
        <v>2.8017605062039031E-2</v>
      </c>
      <c r="Z65" s="43">
        <v>2.430117669364491E-2</v>
      </c>
      <c r="AA65" s="43">
        <v>1.3893694968049106E-2</v>
      </c>
      <c r="AB65" s="43">
        <v>1.9616820762795199E-2</v>
      </c>
      <c r="AC65" s="43">
        <v>5.1630381724104259E-2</v>
      </c>
      <c r="AD65" s="118">
        <v>2.6838497869867972E-2</v>
      </c>
      <c r="AE65" s="100">
        <v>4.8023529623768844E-2</v>
      </c>
      <c r="AF65" s="118">
        <v>2.9401166680769239E-2</v>
      </c>
      <c r="AG65" s="79"/>
      <c r="AH65" s="125">
        <v>280</v>
      </c>
      <c r="AI65" s="79">
        <v>0.51678216143398203</v>
      </c>
      <c r="AJ65" s="79">
        <v>0.38005474638201336</v>
      </c>
      <c r="AK65" s="79">
        <v>0.38311517764384079</v>
      </c>
      <c r="AL65" s="79">
        <v>0.32922590025637205</v>
      </c>
      <c r="AM65" s="79">
        <v>0.24689527740597353</v>
      </c>
      <c r="AN65" s="118">
        <v>0.19807476815686209</v>
      </c>
      <c r="AO65" s="100">
        <v>0.342358005213174</v>
      </c>
      <c r="AP65" s="118">
        <v>0.11279114747981815</v>
      </c>
      <c r="AQ65" s="275"/>
    </row>
    <row r="66" spans="2:43" x14ac:dyDescent="0.25">
      <c r="B66" s="241"/>
      <c r="C66" s="23">
        <v>54</v>
      </c>
      <c r="D66" s="8">
        <v>4.6136125855862335</v>
      </c>
      <c r="E66" s="8"/>
      <c r="F66" s="9"/>
      <c r="G66" s="23">
        <v>54</v>
      </c>
      <c r="H66" s="8">
        <v>0.29858263907449129</v>
      </c>
      <c r="I66" s="8"/>
      <c r="J66" s="8"/>
      <c r="K66" s="23">
        <v>54</v>
      </c>
      <c r="L66" s="8">
        <v>1.8474853129590596</v>
      </c>
      <c r="M66" s="8"/>
      <c r="N66" s="9"/>
      <c r="O66" s="242"/>
      <c r="Q66" s="274"/>
      <c r="R66" s="124">
        <v>285</v>
      </c>
      <c r="S66" s="43">
        <v>8.0791882543345225E-2</v>
      </c>
      <c r="T66" s="43">
        <v>6.0600089159333057E-2</v>
      </c>
      <c r="U66" s="43">
        <v>6.986974780910786E-2</v>
      </c>
      <c r="V66" s="43">
        <v>4.9545128805384135E-2</v>
      </c>
      <c r="W66" s="43">
        <v>7.3332816535394071E-2</v>
      </c>
      <c r="X66" s="43">
        <v>2.4573792391083042E-2</v>
      </c>
      <c r="Y66" s="43">
        <v>2.7421147088446639E-2</v>
      </c>
      <c r="Z66" s="43">
        <v>2.4725971394376028E-2</v>
      </c>
      <c r="AA66" s="43">
        <v>1.4386025028372284E-2</v>
      </c>
      <c r="AB66" s="43">
        <v>2.1395495821921462E-2</v>
      </c>
      <c r="AC66" s="43">
        <v>5.2617234534153401E-2</v>
      </c>
      <c r="AD66" s="118">
        <v>2.3360697358103647E-2</v>
      </c>
      <c r="AE66" s="100">
        <v>4.3551669039085077E-2</v>
      </c>
      <c r="AF66" s="118">
        <v>2.3547076167434546E-2</v>
      </c>
      <c r="AG66" s="79"/>
      <c r="AH66" s="125">
        <v>285</v>
      </c>
      <c r="AI66" s="79">
        <v>0.49262777014924475</v>
      </c>
      <c r="AJ66" s="79">
        <v>0.40826082781321571</v>
      </c>
      <c r="AK66" s="79">
        <v>0.36614650412641098</v>
      </c>
      <c r="AL66" s="79">
        <v>0.32188102076151232</v>
      </c>
      <c r="AM66" s="79">
        <v>0.27256640263707232</v>
      </c>
      <c r="AN66" s="118">
        <v>0.18018198029584348</v>
      </c>
      <c r="AO66" s="100">
        <v>0.34027741763054992</v>
      </c>
      <c r="AP66" s="118">
        <v>0.10867873907380997</v>
      </c>
      <c r="AQ66" s="275"/>
    </row>
    <row r="67" spans="2:43" x14ac:dyDescent="0.25">
      <c r="B67" s="241"/>
      <c r="C67" s="23">
        <v>55</v>
      </c>
      <c r="D67" s="8">
        <v>0.96448821083848713</v>
      </c>
      <c r="E67" s="8"/>
      <c r="F67" s="9"/>
      <c r="G67" s="23">
        <v>55</v>
      </c>
      <c r="H67" s="8">
        <v>5.1395803937873961</v>
      </c>
      <c r="I67" s="8"/>
      <c r="J67" s="8"/>
      <c r="K67" s="23">
        <v>55</v>
      </c>
      <c r="L67" s="8">
        <v>12.011791894435058</v>
      </c>
      <c r="M67" s="8"/>
      <c r="N67" s="9"/>
      <c r="O67" s="242"/>
      <c r="Q67" s="274"/>
      <c r="R67" s="124">
        <v>290</v>
      </c>
      <c r="S67" s="43">
        <v>8.8622478053565892E-2</v>
      </c>
      <c r="T67" s="43">
        <v>7.1988539419170466E-2</v>
      </c>
      <c r="U67" s="43">
        <v>7.4861940047369249E-2</v>
      </c>
      <c r="V67" s="43">
        <v>5.4402918797322307E-2</v>
      </c>
      <c r="W67" s="43">
        <v>7.4912194863330103E-2</v>
      </c>
      <c r="X67" s="43">
        <v>2.4223192249055246E-2</v>
      </c>
      <c r="Y67" s="43">
        <v>2.8807222023520752E-2</v>
      </c>
      <c r="Z67" s="43">
        <v>2.9497920345068703E-2</v>
      </c>
      <c r="AA67" s="43">
        <v>1.4507607108983536E-2</v>
      </c>
      <c r="AB67" s="43">
        <v>1.9943597550818062E-2</v>
      </c>
      <c r="AC67" s="43">
        <v>4.8874841355071752E-2</v>
      </c>
      <c r="AD67" s="118">
        <v>3.2488883191518762E-2</v>
      </c>
      <c r="AE67" s="100">
        <v>4.6927611250399563E-2</v>
      </c>
      <c r="AF67" s="118">
        <v>2.5450399919248502E-2</v>
      </c>
      <c r="AG67" s="79"/>
      <c r="AH67" s="125">
        <v>290</v>
      </c>
      <c r="AI67" s="79">
        <v>0.50499699470247561</v>
      </c>
      <c r="AJ67" s="79">
        <v>0.37200632464281258</v>
      </c>
      <c r="AK67" s="79">
        <v>0.39426971669591415</v>
      </c>
      <c r="AL67" s="79">
        <v>0.33165604015639205</v>
      </c>
      <c r="AM67" s="79">
        <v>0.25978330985908249</v>
      </c>
      <c r="AN67" s="118">
        <v>0.18330869979074876</v>
      </c>
      <c r="AO67" s="100">
        <v>0.34100351430790427</v>
      </c>
      <c r="AP67" s="118">
        <v>0.11157425830965577</v>
      </c>
      <c r="AQ67" s="275"/>
    </row>
    <row r="68" spans="2:43" x14ac:dyDescent="0.25">
      <c r="B68" s="241"/>
      <c r="C68" s="23">
        <v>56</v>
      </c>
      <c r="D68" s="8">
        <v>1.0896546262597933</v>
      </c>
      <c r="E68" s="8"/>
      <c r="F68" s="9"/>
      <c r="G68" s="23">
        <v>56</v>
      </c>
      <c r="H68" s="8">
        <v>0.19035482939953324</v>
      </c>
      <c r="I68" s="8"/>
      <c r="J68" s="8"/>
      <c r="K68" s="23">
        <v>56</v>
      </c>
      <c r="L68" s="8">
        <v>12.55577962460314</v>
      </c>
      <c r="M68" s="8"/>
      <c r="N68" s="9"/>
      <c r="O68" s="242"/>
      <c r="Q68" s="274"/>
      <c r="R68" s="124">
        <v>295</v>
      </c>
      <c r="S68" s="43">
        <v>0.12773976880267365</v>
      </c>
      <c r="T68" s="43">
        <v>8.7495124679920599E-2</v>
      </c>
      <c r="U68" s="43">
        <v>9.3815906777618488E-2</v>
      </c>
      <c r="V68" s="43">
        <v>5.0194533771554341E-2</v>
      </c>
      <c r="W68" s="43">
        <v>6.2694818380670023E-2</v>
      </c>
      <c r="X68" s="43">
        <v>2.4915453719291415E-2</v>
      </c>
      <c r="Y68" s="43">
        <v>2.944719383504435E-2</v>
      </c>
      <c r="Z68" s="43">
        <v>2.3311379445188376E-2</v>
      </c>
      <c r="AA68" s="43">
        <v>1.4661448530690249E-2</v>
      </c>
      <c r="AB68" s="43">
        <v>1.8882214745929576E-2</v>
      </c>
      <c r="AC68" s="43">
        <v>4.550261967522537E-2</v>
      </c>
      <c r="AD68" s="118">
        <v>3.0767463503072395E-2</v>
      </c>
      <c r="AE68" s="100">
        <v>5.0785660488906571E-2</v>
      </c>
      <c r="AF68" s="118">
        <v>3.554019525027223E-2</v>
      </c>
      <c r="AG68" s="79"/>
      <c r="AH68" s="125">
        <v>295</v>
      </c>
      <c r="AI68" s="79">
        <v>0.48142266084342344</v>
      </c>
      <c r="AJ68" s="79">
        <v>0.41208299619969974</v>
      </c>
      <c r="AK68" s="79">
        <v>0.35004649751170225</v>
      </c>
      <c r="AL68" s="79">
        <v>0.30451862165341992</v>
      </c>
      <c r="AM68" s="79">
        <v>0.26785440546015532</v>
      </c>
      <c r="AN68" s="118">
        <v>0.1562857705144528</v>
      </c>
      <c r="AO68" s="100">
        <v>0.32870182536380893</v>
      </c>
      <c r="AP68" s="118">
        <v>0.11379472754842597</v>
      </c>
      <c r="AQ68" s="275"/>
    </row>
    <row r="69" spans="2:43" x14ac:dyDescent="0.25">
      <c r="B69" s="241"/>
      <c r="C69" s="23">
        <v>57</v>
      </c>
      <c r="D69" s="8">
        <v>2.14421336517941</v>
      </c>
      <c r="E69" s="8"/>
      <c r="F69" s="9"/>
      <c r="G69" s="23">
        <v>57</v>
      </c>
      <c r="H69" s="8">
        <v>0.96448821083848713</v>
      </c>
      <c r="I69" s="8"/>
      <c r="J69" s="8"/>
      <c r="K69" s="23">
        <v>57</v>
      </c>
      <c r="L69" s="8">
        <v>1.8474853129590596</v>
      </c>
      <c r="M69" s="8"/>
      <c r="N69" s="9"/>
      <c r="O69" s="242"/>
      <c r="Q69" s="274"/>
      <c r="R69" s="124">
        <v>300</v>
      </c>
      <c r="S69" s="43">
        <v>6.0686925380795266E-2</v>
      </c>
      <c r="T69" s="43">
        <v>9.2847287314277757E-2</v>
      </c>
      <c r="U69" s="43">
        <v>6.3464826343572353E-2</v>
      </c>
      <c r="V69" s="43">
        <v>5.4050378139964113E-2</v>
      </c>
      <c r="W69" s="43">
        <v>8.2551427442295003E-2</v>
      </c>
      <c r="X69" s="43">
        <v>2.4161613753854814E-2</v>
      </c>
      <c r="Y69" s="43">
        <v>2.8552506874655707E-2</v>
      </c>
      <c r="Z69" s="43">
        <v>2.5721977982912488E-2</v>
      </c>
      <c r="AA69" s="43">
        <v>1.4923790119976582E-2</v>
      </c>
      <c r="AB69" s="43">
        <v>1.9069716787260372E-2</v>
      </c>
      <c r="AC69" s="43">
        <v>5.9228253441374543E-2</v>
      </c>
      <c r="AD69" s="118">
        <v>2.5804647167232429E-2</v>
      </c>
      <c r="AE69" s="100">
        <v>4.5921945895680945E-2</v>
      </c>
      <c r="AF69" s="118">
        <v>2.6254826116875636E-2</v>
      </c>
      <c r="AG69" s="79"/>
      <c r="AH69" s="125">
        <v>300</v>
      </c>
      <c r="AI69" s="79">
        <v>0.51074956420685647</v>
      </c>
      <c r="AJ69" s="79">
        <v>0.39376701316556356</v>
      </c>
      <c r="AK69" s="79">
        <v>0.34946771049365183</v>
      </c>
      <c r="AL69" s="79">
        <v>0.28955861877629868</v>
      </c>
      <c r="AM69" s="79">
        <v>0.26755604756030688</v>
      </c>
      <c r="AN69" s="118">
        <v>0.16731564002361604</v>
      </c>
      <c r="AO69" s="100">
        <v>0.32973576570438223</v>
      </c>
      <c r="AP69" s="118">
        <v>0.11757224439025524</v>
      </c>
      <c r="AQ69" s="275"/>
    </row>
    <row r="70" spans="2:43" x14ac:dyDescent="0.25">
      <c r="B70" s="241"/>
      <c r="C70" s="23">
        <v>58</v>
      </c>
      <c r="D70" s="8">
        <v>1.3002224209530631</v>
      </c>
      <c r="E70" s="8"/>
      <c r="F70" s="9"/>
      <c r="G70" s="23">
        <v>58</v>
      </c>
      <c r="H70" s="8">
        <v>2.4219136392255924</v>
      </c>
      <c r="I70" s="8"/>
      <c r="J70" s="8"/>
      <c r="K70" s="23">
        <v>58</v>
      </c>
      <c r="L70" s="8">
        <v>14.871335722974615</v>
      </c>
      <c r="M70" s="8"/>
      <c r="N70" s="9"/>
      <c r="O70" s="242"/>
      <c r="Q70" s="274"/>
      <c r="R70" s="124">
        <v>305</v>
      </c>
      <c r="S70" s="43">
        <v>9.8624273783070593E-2</v>
      </c>
      <c r="T70" s="43">
        <v>6.1251866936202E-2</v>
      </c>
      <c r="U70" s="43">
        <v>7.2532358124527907E-2</v>
      </c>
      <c r="V70" s="43">
        <v>5.579383669300015E-2</v>
      </c>
      <c r="W70" s="43">
        <v>7.0861705639805109E-2</v>
      </c>
      <c r="X70" s="43">
        <v>2.4141749723145041E-2</v>
      </c>
      <c r="Y70" s="43">
        <v>2.8430455865824558E-2</v>
      </c>
      <c r="Z70" s="43">
        <v>2.5377715105049218E-2</v>
      </c>
      <c r="AA70" s="43">
        <v>1.3846806390875563E-2</v>
      </c>
      <c r="AB70" s="43">
        <v>2.0145682477390816E-2</v>
      </c>
      <c r="AC70" s="43">
        <v>5.7734550424680314E-2</v>
      </c>
      <c r="AD70" s="118">
        <v>4.7568786032860064E-2</v>
      </c>
      <c r="AE70" s="100">
        <v>4.80258155997026E-2</v>
      </c>
      <c r="AF70" s="118">
        <v>2.5980519170216352E-2</v>
      </c>
      <c r="AG70" s="79"/>
      <c r="AH70" s="125">
        <v>305</v>
      </c>
      <c r="AI70" s="79">
        <v>0.51173966222656031</v>
      </c>
      <c r="AJ70" s="79">
        <v>0.4110704068137282</v>
      </c>
      <c r="AK70" s="79">
        <v>0.39507418201343952</v>
      </c>
      <c r="AL70" s="79">
        <v>0.29924835207743566</v>
      </c>
      <c r="AM70" s="79">
        <v>0.2497800896514048</v>
      </c>
      <c r="AN70" s="118">
        <v>0.15996172429442973</v>
      </c>
      <c r="AO70" s="100">
        <v>0.33781240284616637</v>
      </c>
      <c r="AP70" s="118">
        <v>0.12630445446912381</v>
      </c>
      <c r="AQ70" s="275"/>
    </row>
    <row r="71" spans="2:43" x14ac:dyDescent="0.25">
      <c r="B71" s="241"/>
      <c r="C71" s="23">
        <v>59</v>
      </c>
      <c r="D71" s="8">
        <v>1.1024489242469462</v>
      </c>
      <c r="E71" s="8"/>
      <c r="F71" s="9"/>
      <c r="G71" s="23">
        <v>59</v>
      </c>
      <c r="H71" s="8">
        <v>7.4477536095612882</v>
      </c>
      <c r="I71" s="8"/>
      <c r="J71" s="8"/>
      <c r="K71" s="23">
        <v>59</v>
      </c>
      <c r="L71" s="8">
        <v>0.3762571285060155</v>
      </c>
      <c r="M71" s="8"/>
      <c r="N71" s="9"/>
      <c r="O71" s="242"/>
      <c r="Q71" s="274"/>
      <c r="R71" s="124">
        <v>310</v>
      </c>
      <c r="S71" s="43">
        <v>0.10701864483545542</v>
      </c>
      <c r="T71" s="43">
        <v>8.9530396528511899E-2</v>
      </c>
      <c r="U71" s="43">
        <v>6.0085323250360097E-2</v>
      </c>
      <c r="V71" s="43">
        <v>5.2948969635049296E-2</v>
      </c>
      <c r="W71" s="43">
        <v>6.5694181575191649E-2</v>
      </c>
      <c r="X71" s="43">
        <v>2.385173487478217E-2</v>
      </c>
      <c r="Y71" s="43">
        <v>2.8106755364141828E-2</v>
      </c>
      <c r="Z71" s="43">
        <v>2.4164286814632206E-2</v>
      </c>
      <c r="AA71" s="43">
        <v>1.3857028100699449E-2</v>
      </c>
      <c r="AB71" s="43">
        <v>1.9423802349144512E-2</v>
      </c>
      <c r="AC71" s="43">
        <v>5.5155553386052249E-2</v>
      </c>
      <c r="AD71" s="118">
        <v>3.0669239362242383E-2</v>
      </c>
      <c r="AE71" s="100">
        <v>4.7542159673021937E-2</v>
      </c>
      <c r="AF71" s="118">
        <v>2.9495778104016632E-2</v>
      </c>
      <c r="AG71" s="79"/>
      <c r="AH71" s="125">
        <v>310</v>
      </c>
      <c r="AI71" s="79">
        <v>0.49453095856489787</v>
      </c>
      <c r="AJ71" s="79">
        <v>0.41018807540510704</v>
      </c>
      <c r="AK71" s="79">
        <v>0.37251218857367424</v>
      </c>
      <c r="AL71" s="79">
        <v>0.31395455175992476</v>
      </c>
      <c r="AM71" s="79">
        <v>0.24841896033588926</v>
      </c>
      <c r="AN71" s="118">
        <v>0.16096982524911341</v>
      </c>
      <c r="AO71" s="100">
        <v>0.33342909331476772</v>
      </c>
      <c r="AP71" s="118">
        <v>0.11892974419650641</v>
      </c>
      <c r="AQ71" s="275"/>
    </row>
    <row r="72" spans="2:43" x14ac:dyDescent="0.25">
      <c r="B72" s="241"/>
      <c r="C72" s="23">
        <v>60</v>
      </c>
      <c r="D72" s="8">
        <v>1.2867019785480369</v>
      </c>
      <c r="E72" s="8"/>
      <c r="F72" s="9"/>
      <c r="G72" s="23">
        <v>60</v>
      </c>
      <c r="H72" s="8">
        <v>0.33236547385293091</v>
      </c>
      <c r="I72" s="8"/>
      <c r="J72" s="8"/>
      <c r="K72" s="23">
        <v>60</v>
      </c>
      <c r="L72" s="8">
        <v>2.192396821210989</v>
      </c>
      <c r="M72" s="8"/>
      <c r="N72" s="9"/>
      <c r="O72" s="242"/>
      <c r="Q72" s="274"/>
      <c r="R72" s="124">
        <v>315</v>
      </c>
      <c r="S72" s="43">
        <v>8.1173807254063882E-2</v>
      </c>
      <c r="T72" s="43">
        <v>8.2537449336640492E-2</v>
      </c>
      <c r="U72" s="43">
        <v>5.0357111568083604E-2</v>
      </c>
      <c r="V72" s="43">
        <v>5.9884657355137184E-2</v>
      </c>
      <c r="W72" s="43">
        <v>6.9716838839209164E-2</v>
      </c>
      <c r="X72" s="43">
        <v>2.4557901166515222E-2</v>
      </c>
      <c r="Y72" s="43">
        <v>2.8481398895597625E-2</v>
      </c>
      <c r="Z72" s="43">
        <v>1.9873158824017273E-2</v>
      </c>
      <c r="AA72" s="43">
        <v>1.3997693832220333E-2</v>
      </c>
      <c r="AB72" s="43">
        <v>2.1519313802608034E-2</v>
      </c>
      <c r="AC72" s="43">
        <v>7.4140063132545744E-2</v>
      </c>
      <c r="AD72" s="118">
        <v>3.8006083237467708E-2</v>
      </c>
      <c r="AE72" s="100">
        <v>4.7020456437008855E-2</v>
      </c>
      <c r="AF72" s="118">
        <v>2.5694776250584292E-2</v>
      </c>
      <c r="AG72" s="79"/>
      <c r="AH72" s="125">
        <v>315</v>
      </c>
      <c r="AI72" s="79">
        <v>0.50557105153410187</v>
      </c>
      <c r="AJ72" s="79">
        <v>0.39855993625916197</v>
      </c>
      <c r="AK72" s="79">
        <v>0.35743746181951186</v>
      </c>
      <c r="AL72" s="79">
        <v>0.32478691320855529</v>
      </c>
      <c r="AM72" s="79">
        <v>0.25383158416727797</v>
      </c>
      <c r="AN72" s="118">
        <v>0.15356068486603502</v>
      </c>
      <c r="AO72" s="100">
        <v>0.33229127197577402</v>
      </c>
      <c r="AP72" s="118">
        <v>0.12100133016909363</v>
      </c>
      <c r="AQ72" s="275"/>
    </row>
    <row r="73" spans="2:43" x14ac:dyDescent="0.25">
      <c r="B73" s="241"/>
      <c r="C73" s="23">
        <v>61</v>
      </c>
      <c r="D73" s="8">
        <v>0.856275778872303</v>
      </c>
      <c r="E73" s="8"/>
      <c r="F73" s="9"/>
      <c r="G73" s="23">
        <v>61</v>
      </c>
      <c r="H73" s="8">
        <v>2.6246153629161513</v>
      </c>
      <c r="I73" s="8"/>
      <c r="J73" s="8"/>
      <c r="K73" s="23">
        <v>61</v>
      </c>
      <c r="L73" s="8">
        <v>0.26602896148920729</v>
      </c>
      <c r="M73" s="8"/>
      <c r="N73" s="9"/>
      <c r="O73" s="242"/>
      <c r="Q73" s="274"/>
      <c r="R73" s="124">
        <v>320</v>
      </c>
      <c r="S73" s="43">
        <v>0.11599007906904527</v>
      </c>
      <c r="T73" s="43">
        <v>9.3679763322497639E-2</v>
      </c>
      <c r="U73" s="43">
        <v>9.3570487751045026E-2</v>
      </c>
      <c r="V73" s="43">
        <v>5.8771054167447115E-2</v>
      </c>
      <c r="W73" s="43">
        <v>5.4038225232778875E-2</v>
      </c>
      <c r="X73" s="43">
        <v>2.4373165680914195E-2</v>
      </c>
      <c r="Y73" s="43">
        <v>2.9680682721503988E-2</v>
      </c>
      <c r="Z73" s="43">
        <v>2.2747609285570406E-2</v>
      </c>
      <c r="AA73" s="43">
        <v>1.4145721070357355E-2</v>
      </c>
      <c r="AB73" s="43">
        <v>2.0995913842784673E-2</v>
      </c>
      <c r="AC73" s="43">
        <v>6.1267044160239564E-2</v>
      </c>
      <c r="AD73" s="118">
        <v>3.7316849435710633E-2</v>
      </c>
      <c r="AE73" s="100">
        <v>5.2214716311657888E-2</v>
      </c>
      <c r="AF73" s="118">
        <v>3.3604999238095901E-2</v>
      </c>
      <c r="AG73" s="79"/>
      <c r="AH73" s="125">
        <v>320</v>
      </c>
      <c r="AI73" s="79">
        <v>0.48856936836746834</v>
      </c>
      <c r="AJ73" s="79">
        <v>0.41291493583606126</v>
      </c>
      <c r="AK73" s="79">
        <v>0.3864429598098077</v>
      </c>
      <c r="AL73" s="79">
        <v>0.31998109320331486</v>
      </c>
      <c r="AM73" s="79">
        <v>0.27528351716638183</v>
      </c>
      <c r="AN73" s="118">
        <v>0.17594474321540024</v>
      </c>
      <c r="AO73" s="100">
        <v>0.34318943626640569</v>
      </c>
      <c r="AP73" s="118">
        <v>0.11044316695671599</v>
      </c>
      <c r="AQ73" s="275"/>
    </row>
    <row r="74" spans="2:43" x14ac:dyDescent="0.25">
      <c r="B74" s="241"/>
      <c r="C74" s="23">
        <v>62</v>
      </c>
      <c r="D74" s="8">
        <v>1.2867019785480369</v>
      </c>
      <c r="E74" s="8"/>
      <c r="F74" s="9"/>
      <c r="G74" s="23">
        <v>62</v>
      </c>
      <c r="H74" s="8">
        <v>1.5228386351962659</v>
      </c>
      <c r="I74" s="8"/>
      <c r="J74" s="8"/>
      <c r="K74" s="23">
        <v>62</v>
      </c>
      <c r="L74" s="8">
        <v>0.1975375657430469</v>
      </c>
      <c r="M74" s="8"/>
      <c r="N74" s="9"/>
      <c r="O74" s="242"/>
      <c r="Q74" s="274"/>
      <c r="R74" s="124">
        <v>325</v>
      </c>
      <c r="S74" s="43">
        <v>0.10886183019384391</v>
      </c>
      <c r="T74" s="43">
        <v>8.1989405729621156E-2</v>
      </c>
      <c r="U74" s="43">
        <v>0.12625987344394668</v>
      </c>
      <c r="V74" s="43">
        <v>5.8742472879692358E-2</v>
      </c>
      <c r="W74" s="43">
        <v>7.4051965341868212E-2</v>
      </c>
      <c r="X74" s="43">
        <v>2.4871752851729913E-2</v>
      </c>
      <c r="Y74" s="43">
        <v>2.8776443943032991E-2</v>
      </c>
      <c r="Z74" s="43">
        <v>2.6719122160471186E-2</v>
      </c>
      <c r="AA74" s="43">
        <v>1.4236544244342753E-2</v>
      </c>
      <c r="AB74" s="43">
        <v>2.1687699702236087E-2</v>
      </c>
      <c r="AC74" s="43">
        <v>6.0355039213772055E-2</v>
      </c>
      <c r="AD74" s="118">
        <v>3.3437828280894408E-2</v>
      </c>
      <c r="AE74" s="100">
        <v>5.4999164832120973E-2</v>
      </c>
      <c r="AF74" s="118">
        <v>3.6611777048773837E-2</v>
      </c>
      <c r="AG74" s="79"/>
      <c r="AH74" s="125">
        <v>325</v>
      </c>
      <c r="AI74" s="79">
        <v>0.50962545291983907</v>
      </c>
      <c r="AJ74" s="79">
        <v>0.40788051255087898</v>
      </c>
      <c r="AK74" s="79">
        <v>0.37016396695758419</v>
      </c>
      <c r="AL74" s="79">
        <v>0.36473060383581907</v>
      </c>
      <c r="AM74" s="79">
        <v>0.28454084262443835</v>
      </c>
      <c r="AN74" s="118">
        <v>0.21888642999722874</v>
      </c>
      <c r="AO74" s="100">
        <v>0.35930463481429809</v>
      </c>
      <c r="AP74" s="118">
        <v>0.1004093893566493</v>
      </c>
      <c r="AQ74" s="275"/>
    </row>
    <row r="75" spans="2:43" x14ac:dyDescent="0.25">
      <c r="B75" s="241"/>
      <c r="C75" s="23">
        <v>63</v>
      </c>
      <c r="D75" s="8">
        <v>1.3137898912205013</v>
      </c>
      <c r="E75" s="8"/>
      <c r="F75" s="9"/>
      <c r="G75" s="23">
        <v>63</v>
      </c>
      <c r="H75" s="8">
        <v>3.0820087015183719</v>
      </c>
      <c r="I75" s="8"/>
      <c r="J75" s="8"/>
      <c r="K75" s="23">
        <v>63</v>
      </c>
      <c r="L75" s="8">
        <v>0.51834130358902486</v>
      </c>
      <c r="M75" s="8"/>
      <c r="N75" s="9"/>
      <c r="O75" s="242"/>
      <c r="Q75" s="274"/>
      <c r="R75" s="124">
        <v>330</v>
      </c>
      <c r="S75" s="43">
        <v>9.7216922985223803E-2</v>
      </c>
      <c r="T75" s="43">
        <v>9.8870189885583826E-2</v>
      </c>
      <c r="U75" s="43">
        <v>0.10104638671526163</v>
      </c>
      <c r="V75" s="43">
        <v>5.8870593265600749E-2</v>
      </c>
      <c r="W75" s="43">
        <v>6.5229959857947717E-2</v>
      </c>
      <c r="X75" s="43">
        <v>2.6179799273969601E-2</v>
      </c>
      <c r="Y75" s="43">
        <v>3.0252730493330195E-2</v>
      </c>
      <c r="Z75" s="43">
        <v>2.429638933984285E-2</v>
      </c>
      <c r="AA75" s="43">
        <v>1.4598477171545946E-2</v>
      </c>
      <c r="AB75" s="43">
        <v>1.8886748002390465E-2</v>
      </c>
      <c r="AC75" s="43">
        <v>4.8697484460932722E-2</v>
      </c>
      <c r="AD75" s="118">
        <v>2.755270391081914E-2</v>
      </c>
      <c r="AE75" s="100">
        <v>5.0974865446870715E-2</v>
      </c>
      <c r="AF75" s="118">
        <v>3.2846217100943646E-2</v>
      </c>
      <c r="AG75" s="79"/>
      <c r="AH75" s="125">
        <v>330</v>
      </c>
      <c r="AI75" s="79">
        <v>0.48627614133799246</v>
      </c>
      <c r="AJ75" s="79">
        <v>0.37158512548977468</v>
      </c>
      <c r="AK75" s="79">
        <v>0.38154904806558682</v>
      </c>
      <c r="AL75" s="79">
        <v>0.33373989796495057</v>
      </c>
      <c r="AM75" s="79">
        <v>0.26910133571745298</v>
      </c>
      <c r="AN75" s="118">
        <v>0.17667471273139126</v>
      </c>
      <c r="AO75" s="100">
        <v>0.33648771021785812</v>
      </c>
      <c r="AP75" s="118">
        <v>0.10562915784093256</v>
      </c>
      <c r="AQ75" s="275"/>
    </row>
    <row r="76" spans="2:43" x14ac:dyDescent="0.25">
      <c r="B76" s="241"/>
      <c r="C76" s="23">
        <v>64</v>
      </c>
      <c r="D76" s="8">
        <v>3.2643473719932024</v>
      </c>
      <c r="E76" s="8"/>
      <c r="F76" s="9"/>
      <c r="G76" s="23">
        <v>64</v>
      </c>
      <c r="H76" s="8">
        <v>0.77512932966506054</v>
      </c>
      <c r="I76" s="8"/>
      <c r="J76" s="8"/>
      <c r="K76" s="23">
        <v>64</v>
      </c>
      <c r="L76" s="8">
        <v>10.537512702536668</v>
      </c>
      <c r="M76" s="8"/>
      <c r="N76" s="9"/>
      <c r="O76" s="242"/>
      <c r="Q76" s="274"/>
      <c r="R76" s="124">
        <v>335</v>
      </c>
      <c r="S76" s="43">
        <v>8.3155563705307509E-2</v>
      </c>
      <c r="T76" s="43">
        <v>5.9116578988365032E-2</v>
      </c>
      <c r="U76" s="43">
        <v>6.7142690088823814E-2</v>
      </c>
      <c r="V76" s="43">
        <v>7.3962008609064975E-2</v>
      </c>
      <c r="W76" s="43">
        <v>5.8498467492057872E-2</v>
      </c>
      <c r="X76" s="43">
        <v>2.5330611961126088E-2</v>
      </c>
      <c r="Y76" s="43">
        <v>3.2697995922435004E-2</v>
      </c>
      <c r="Z76" s="43">
        <v>2.2573131569280432E-2</v>
      </c>
      <c r="AA76" s="43">
        <v>1.4555949232049501E-2</v>
      </c>
      <c r="AB76" s="43">
        <v>1.9785206662423248E-2</v>
      </c>
      <c r="AC76" s="43">
        <v>5.3537375117966697E-2</v>
      </c>
      <c r="AD76" s="118">
        <v>4.5609297664096722E-2</v>
      </c>
      <c r="AE76" s="100">
        <v>4.6330406417749742E-2</v>
      </c>
      <c r="AF76" s="118">
        <v>2.3006447646389906E-2</v>
      </c>
      <c r="AG76" s="79"/>
      <c r="AH76" s="125">
        <v>335</v>
      </c>
      <c r="AI76" s="79">
        <v>0.50714720757354981</v>
      </c>
      <c r="AJ76" s="79">
        <v>0.38929830883310712</v>
      </c>
      <c r="AK76" s="79">
        <v>0.36110570693727317</v>
      </c>
      <c r="AL76" s="79">
        <v>0.35010249744398608</v>
      </c>
      <c r="AM76" s="79">
        <v>0.25774830321804709</v>
      </c>
      <c r="AN76" s="118">
        <v>0.19675439688653443</v>
      </c>
      <c r="AO76" s="100">
        <v>0.34369273681541634</v>
      </c>
      <c r="AP76" s="118">
        <v>0.1078135892891899</v>
      </c>
      <c r="AQ76" s="275"/>
    </row>
    <row r="77" spans="2:43" x14ac:dyDescent="0.25">
      <c r="B77" s="241"/>
      <c r="C77" s="23">
        <v>65</v>
      </c>
      <c r="D77" s="8">
        <v>4.4902214428470266</v>
      </c>
      <c r="E77" s="8"/>
      <c r="F77" s="9"/>
      <c r="G77" s="23">
        <v>65</v>
      </c>
      <c r="H77" s="8">
        <v>1.9241384686207079</v>
      </c>
      <c r="I77" s="8"/>
      <c r="J77" s="8"/>
      <c r="K77" s="23">
        <v>65</v>
      </c>
      <c r="L77" s="8">
        <v>4.1866666666666665</v>
      </c>
      <c r="M77" s="8"/>
      <c r="N77" s="9"/>
      <c r="O77" s="242"/>
      <c r="Q77" s="274"/>
      <c r="R77" s="124">
        <v>340</v>
      </c>
      <c r="S77" s="43">
        <v>7.5029982608378704E-2</v>
      </c>
      <c r="T77" s="43">
        <v>7.0460784208015645E-2</v>
      </c>
      <c r="U77" s="43">
        <v>8.1237909061478111E-2</v>
      </c>
      <c r="V77" s="43">
        <v>6.5140984823526774E-2</v>
      </c>
      <c r="W77" s="43">
        <v>4.0843229828894087E-2</v>
      </c>
      <c r="X77" s="43">
        <v>2.6194697297001999E-2</v>
      </c>
      <c r="Y77" s="43">
        <v>3.1723710478026024E-2</v>
      </c>
      <c r="Z77" s="43">
        <v>2.7429546504876234E-2</v>
      </c>
      <c r="AA77" s="43">
        <v>1.3855574554807027E-2</v>
      </c>
      <c r="AB77" s="43">
        <v>2.0713704973703291E-2</v>
      </c>
      <c r="AC77" s="43">
        <v>5.8910150021152609E-2</v>
      </c>
      <c r="AD77" s="118">
        <v>3.5653698305383827E-2</v>
      </c>
      <c r="AE77" s="100">
        <v>4.5599497722103692E-2</v>
      </c>
      <c r="AF77" s="118">
        <v>2.3279190433100436E-2</v>
      </c>
      <c r="AG77" s="79"/>
      <c r="AH77" s="125">
        <v>340</v>
      </c>
      <c r="AI77" s="79">
        <v>0.48875638688230133</v>
      </c>
      <c r="AJ77" s="79">
        <v>0.35744690561240738</v>
      </c>
      <c r="AK77" s="79">
        <v>0.34954358509433747</v>
      </c>
      <c r="AL77" s="79">
        <v>0.3614332173921978</v>
      </c>
      <c r="AM77" s="79">
        <v>0.26848815879224719</v>
      </c>
      <c r="AN77" s="118">
        <v>0.20754228200318894</v>
      </c>
      <c r="AO77" s="100">
        <v>0.33886842262944672</v>
      </c>
      <c r="AP77" s="118">
        <v>9.5534944040106359E-2</v>
      </c>
      <c r="AQ77" s="275"/>
    </row>
    <row r="78" spans="2:43" x14ac:dyDescent="0.25">
      <c r="B78" s="241"/>
      <c r="C78" s="23">
        <v>66</v>
      </c>
      <c r="D78" s="8">
        <v>5.3335142750622673</v>
      </c>
      <c r="E78" s="8"/>
      <c r="F78" s="9"/>
      <c r="G78" s="23">
        <v>66</v>
      </c>
      <c r="H78" s="8">
        <v>4.5723583790530693</v>
      </c>
      <c r="I78" s="8"/>
      <c r="J78" s="8"/>
      <c r="K78" s="23">
        <v>66</v>
      </c>
      <c r="L78" s="8">
        <v>0.65318469646795085</v>
      </c>
      <c r="M78" s="8"/>
      <c r="N78" s="9"/>
      <c r="O78" s="242"/>
      <c r="Q78" s="274"/>
      <c r="R78" s="124">
        <v>345</v>
      </c>
      <c r="S78" s="43">
        <v>9.1945906401111277E-2</v>
      </c>
      <c r="T78" s="43">
        <v>8.2250042478956661E-2</v>
      </c>
      <c r="U78" s="43">
        <v>0.12593222193520442</v>
      </c>
      <c r="V78" s="43">
        <v>6.9642537644890493E-2</v>
      </c>
      <c r="W78" s="43">
        <v>4.8916419003491148E-2</v>
      </c>
      <c r="X78" s="43">
        <v>2.5337564371874486E-2</v>
      </c>
      <c r="Y78" s="43">
        <v>3.3611786518988461E-2</v>
      </c>
      <c r="Z78" s="43">
        <v>2.1401177878633527E-2</v>
      </c>
      <c r="AA78" s="43">
        <v>1.3704640224885075E-2</v>
      </c>
      <c r="AB78" s="43">
        <v>2.1349999404668713E-2</v>
      </c>
      <c r="AC78" s="43">
        <v>5.7900517426535236E-2</v>
      </c>
      <c r="AD78" s="118">
        <v>3.9173119215805095E-2</v>
      </c>
      <c r="AE78" s="100">
        <v>5.2597161042087059E-2</v>
      </c>
      <c r="AF78" s="118">
        <v>3.4223601925448009E-2</v>
      </c>
      <c r="AG78" s="79"/>
      <c r="AH78" s="125">
        <v>345</v>
      </c>
      <c r="AI78" s="79">
        <v>0.46903043401296729</v>
      </c>
      <c r="AJ78" s="79">
        <v>0.44965339017778783</v>
      </c>
      <c r="AK78" s="79">
        <v>0.38313949642611178</v>
      </c>
      <c r="AL78" s="79">
        <v>0.36735905959237358</v>
      </c>
      <c r="AM78" s="79">
        <v>0.27146659368901022</v>
      </c>
      <c r="AN78" s="118">
        <v>0.18280364522879072</v>
      </c>
      <c r="AO78" s="100">
        <v>0.35390876985450692</v>
      </c>
      <c r="AP78" s="118">
        <v>0.10911374948509824</v>
      </c>
      <c r="AQ78" s="275"/>
    </row>
    <row r="79" spans="2:43" x14ac:dyDescent="0.25">
      <c r="B79" s="241"/>
      <c r="C79" s="23">
        <v>67</v>
      </c>
      <c r="D79" s="8">
        <v>3.7351960018149679</v>
      </c>
      <c r="E79" s="8"/>
      <c r="F79" s="9"/>
      <c r="G79" s="23">
        <v>67</v>
      </c>
      <c r="H79" s="8">
        <v>1.5228386351962659</v>
      </c>
      <c r="I79" s="8"/>
      <c r="J79" s="8"/>
      <c r="K79" s="23">
        <v>67</v>
      </c>
      <c r="L79" s="8">
        <v>4.0079627042830959</v>
      </c>
      <c r="M79" s="8"/>
      <c r="N79" s="9"/>
      <c r="O79" s="242"/>
      <c r="Q79" s="274"/>
      <c r="R79" s="124">
        <v>350</v>
      </c>
      <c r="S79" s="43">
        <v>8.0033348177524388E-2</v>
      </c>
      <c r="T79" s="43">
        <v>0.11117402912810874</v>
      </c>
      <c r="U79" s="43">
        <v>0.11792371066649668</v>
      </c>
      <c r="V79" s="43">
        <v>7.8024819609202323E-2</v>
      </c>
      <c r="W79" s="43">
        <v>5.2283317736906545E-2</v>
      </c>
      <c r="X79" s="43">
        <v>2.4927372137717278E-2</v>
      </c>
      <c r="Y79" s="43">
        <v>3.4467204893927079E-2</v>
      </c>
      <c r="Z79" s="43">
        <v>3.3056441005344279E-2</v>
      </c>
      <c r="AA79" s="43">
        <v>1.3597687380352073E-2</v>
      </c>
      <c r="AB79" s="43">
        <v>2.0613591008728185E-2</v>
      </c>
      <c r="AC79" s="43">
        <v>5.6375085424192173E-2</v>
      </c>
      <c r="AD79" s="118">
        <v>3.0018296327249519E-2</v>
      </c>
      <c r="AE79" s="100">
        <v>5.4374575291312434E-2</v>
      </c>
      <c r="AF79" s="118">
        <v>3.5167706824086764E-2</v>
      </c>
      <c r="AG79" s="79"/>
      <c r="AH79" s="125">
        <v>350</v>
      </c>
      <c r="AI79" s="79">
        <v>0.47246177371559778</v>
      </c>
      <c r="AJ79" s="79">
        <v>0.47617277342052688</v>
      </c>
      <c r="AK79" s="79">
        <v>0.41241639202655217</v>
      </c>
      <c r="AL79" s="79">
        <v>0.3310158806816722</v>
      </c>
      <c r="AM79" s="79">
        <v>0.26698093698784037</v>
      </c>
      <c r="AN79" s="118">
        <v>0.2017316443291309</v>
      </c>
      <c r="AO79" s="100">
        <v>0.3601299001935534</v>
      </c>
      <c r="AP79" s="118">
        <v>0.11263448708390759</v>
      </c>
      <c r="AQ79" s="275"/>
    </row>
    <row r="80" spans="2:43" x14ac:dyDescent="0.25">
      <c r="B80" s="241"/>
      <c r="C80" s="23">
        <v>68</v>
      </c>
      <c r="D80" s="8">
        <v>2.9564663017918154</v>
      </c>
      <c r="E80" s="8"/>
      <c r="F80" s="9"/>
      <c r="G80" s="23">
        <v>68</v>
      </c>
      <c r="H80" s="8">
        <v>0.53840476280007321</v>
      </c>
      <c r="I80" s="8"/>
      <c r="J80" s="8"/>
      <c r="K80" s="23">
        <v>68</v>
      </c>
      <c r="L80" s="8">
        <v>4.5723583790530693</v>
      </c>
      <c r="M80" s="8"/>
      <c r="N80" s="9"/>
      <c r="O80" s="242"/>
      <c r="Q80" s="274"/>
      <c r="R80" s="124">
        <v>355</v>
      </c>
      <c r="S80" s="43">
        <v>6.5117024237033277E-2</v>
      </c>
      <c r="T80" s="43">
        <v>9.6073828984368101E-2</v>
      </c>
      <c r="U80" s="43">
        <v>9.8055335278787736E-2</v>
      </c>
      <c r="V80" s="43">
        <v>6.3042356134659E-2</v>
      </c>
      <c r="W80" s="43">
        <v>6.6204035753652371E-2</v>
      </c>
      <c r="X80" s="43">
        <v>2.463139808014143E-2</v>
      </c>
      <c r="Y80" s="43">
        <v>3.3023819050358325E-2</v>
      </c>
      <c r="Z80" s="43">
        <v>1.9986301532190255E-2</v>
      </c>
      <c r="AA80" s="43">
        <v>1.3407225979872803E-2</v>
      </c>
      <c r="AB80" s="43">
        <v>2.1090566052987522E-2</v>
      </c>
      <c r="AC80" s="43">
        <v>5.1033225942920347E-2</v>
      </c>
      <c r="AD80" s="118">
        <v>3.7812964587699935E-2</v>
      </c>
      <c r="AE80" s="100">
        <v>4.9123173467889254E-2</v>
      </c>
      <c r="AF80" s="118">
        <v>2.8984387595573674E-2</v>
      </c>
      <c r="AG80" s="79"/>
      <c r="AH80" s="125">
        <v>355</v>
      </c>
      <c r="AI80" s="79">
        <v>0.49211671955523595</v>
      </c>
      <c r="AJ80" s="79">
        <v>0.40648380474994739</v>
      </c>
      <c r="AK80" s="79">
        <v>0.37021357727341703</v>
      </c>
      <c r="AL80" s="79">
        <v>0.31956802079747637</v>
      </c>
      <c r="AM80" s="79">
        <v>0.29687022563058962</v>
      </c>
      <c r="AN80" s="118">
        <v>0.16963206323323282</v>
      </c>
      <c r="AO80" s="100">
        <v>0.34248073520664984</v>
      </c>
      <c r="AP80" s="118">
        <v>0.10930544883069006</v>
      </c>
      <c r="AQ80" s="275"/>
    </row>
    <row r="81" spans="2:43" x14ac:dyDescent="0.25">
      <c r="B81" s="241"/>
      <c r="C81" s="23">
        <v>69</v>
      </c>
      <c r="D81" s="8">
        <v>1.0264353008113043</v>
      </c>
      <c r="E81" s="8"/>
      <c r="F81" s="9"/>
      <c r="G81" s="23">
        <v>69</v>
      </c>
      <c r="H81" s="8">
        <v>0.38525108768979649</v>
      </c>
      <c r="I81" s="8"/>
      <c r="J81" s="8"/>
      <c r="K81" s="23">
        <v>69</v>
      </c>
      <c r="L81" s="8">
        <v>2.192396821210989</v>
      </c>
      <c r="M81" s="8"/>
      <c r="N81" s="9"/>
      <c r="O81" s="242"/>
      <c r="Q81" s="274"/>
      <c r="R81" s="124">
        <v>360</v>
      </c>
      <c r="S81" s="43">
        <v>6.9881971597102049E-2</v>
      </c>
      <c r="T81" s="43">
        <v>7.5510667702273271E-2</v>
      </c>
      <c r="U81" s="43">
        <v>0.1207565388359535</v>
      </c>
      <c r="V81" s="43">
        <v>5.6296638707180706E-2</v>
      </c>
      <c r="W81" s="43">
        <v>6.4962568148815292E-2</v>
      </c>
      <c r="X81" s="43">
        <v>2.5940437703916717E-2</v>
      </c>
      <c r="Y81" s="43">
        <v>3.4343031258855343E-2</v>
      </c>
      <c r="Z81" s="43">
        <v>1.7516216568510108E-2</v>
      </c>
      <c r="AA81" s="43">
        <v>1.3670974226474373E-2</v>
      </c>
      <c r="AB81" s="43">
        <v>2.1214384033674195E-2</v>
      </c>
      <c r="AC81" s="43">
        <v>4.8106837189625468E-2</v>
      </c>
      <c r="AD81" s="118">
        <v>2.0012752490148427E-2</v>
      </c>
      <c r="AE81" s="100">
        <v>4.7351084871877454E-2</v>
      </c>
      <c r="AF81" s="118">
        <v>3.1855252329182175E-2</v>
      </c>
      <c r="AG81" s="79"/>
      <c r="AH81" s="125">
        <v>360</v>
      </c>
      <c r="AI81" s="79">
        <v>0.49660116351518796</v>
      </c>
      <c r="AJ81" s="79">
        <v>0.45482187459294371</v>
      </c>
      <c r="AK81" s="79">
        <v>0.36123216460508245</v>
      </c>
      <c r="AL81" s="79">
        <v>0.34659035445106073</v>
      </c>
      <c r="AM81" s="79">
        <v>0.27573208283649886</v>
      </c>
      <c r="AN81" s="118">
        <v>0.200295803327938</v>
      </c>
      <c r="AO81" s="100">
        <v>0.35587890722145193</v>
      </c>
      <c r="AP81" s="118">
        <v>0.1098517314037354</v>
      </c>
      <c r="AQ81" s="275"/>
    </row>
    <row r="82" spans="2:43" x14ac:dyDescent="0.25">
      <c r="B82" s="241"/>
      <c r="C82" s="23">
        <v>70</v>
      </c>
      <c r="D82" s="8">
        <v>0.83281699502623574</v>
      </c>
      <c r="E82" s="8"/>
      <c r="F82" s="9"/>
      <c r="G82" s="23">
        <v>70</v>
      </c>
      <c r="H82" s="8">
        <v>0.29858263907449129</v>
      </c>
      <c r="I82" s="8"/>
      <c r="J82" s="8"/>
      <c r="K82" s="23">
        <v>70</v>
      </c>
      <c r="L82" s="8">
        <v>1.609296418027371</v>
      </c>
      <c r="M82" s="8"/>
      <c r="N82" s="9"/>
      <c r="O82" s="242"/>
      <c r="Q82" s="274"/>
      <c r="R82" s="124">
        <v>365</v>
      </c>
      <c r="S82" s="43">
        <v>6.0231349185107072E-2</v>
      </c>
      <c r="T82" s="43">
        <v>9.9446119022132573E-2</v>
      </c>
      <c r="U82" s="43">
        <v>9.946016838294533E-2</v>
      </c>
      <c r="V82" s="43">
        <v>6.8530001491943202E-2</v>
      </c>
      <c r="W82" s="43">
        <v>6.5551862935624552E-2</v>
      </c>
      <c r="X82" s="43">
        <v>2.7383559534983042E-2</v>
      </c>
      <c r="Y82" s="43">
        <v>3.4130768634801009E-2</v>
      </c>
      <c r="Z82" s="43">
        <v>2.2301200393416147E-2</v>
      </c>
      <c r="AA82" s="43">
        <v>1.3498049153858115E-2</v>
      </c>
      <c r="AB82" s="43">
        <v>2.0277693090235718E-2</v>
      </c>
      <c r="AC82" s="43">
        <v>5.1360278564222664E-2</v>
      </c>
      <c r="AD82" s="118">
        <v>3.7867903513926993E-2</v>
      </c>
      <c r="AE82" s="100">
        <v>5.0003246158599697E-2</v>
      </c>
      <c r="AF82" s="118">
        <v>2.9351373156951469E-2</v>
      </c>
      <c r="AG82" s="79"/>
      <c r="AH82" s="125">
        <v>365</v>
      </c>
      <c r="AI82" s="79">
        <v>0.48192371044733429</v>
      </c>
      <c r="AJ82" s="79">
        <v>0.44582836942683635</v>
      </c>
      <c r="AK82" s="79">
        <v>0.4119212616195142</v>
      </c>
      <c r="AL82" s="79">
        <v>0.34806487908384237</v>
      </c>
      <c r="AM82" s="79">
        <v>0.3156461969141563</v>
      </c>
      <c r="AN82" s="118">
        <v>0.17667471273139126</v>
      </c>
      <c r="AO82" s="100">
        <v>0.36334318837051249</v>
      </c>
      <c r="AP82" s="118">
        <v>0.11007136233968533</v>
      </c>
      <c r="AQ82" s="275"/>
    </row>
    <row r="83" spans="2:43" x14ac:dyDescent="0.25">
      <c r="B83" s="241"/>
      <c r="C83" s="23">
        <v>71</v>
      </c>
      <c r="D83" s="8">
        <v>8.1864601245064659</v>
      </c>
      <c r="E83" s="8"/>
      <c r="F83" s="9"/>
      <c r="G83" s="23">
        <v>71</v>
      </c>
      <c r="H83" s="8">
        <v>2.4219136392255924</v>
      </c>
      <c r="I83" s="8"/>
      <c r="J83" s="8"/>
      <c r="K83" s="23">
        <v>71</v>
      </c>
      <c r="L83" s="8">
        <v>0.94007152157475027</v>
      </c>
      <c r="M83" s="8"/>
      <c r="N83" s="9"/>
      <c r="O83" s="242"/>
      <c r="Q83" s="274"/>
      <c r="R83" s="124">
        <v>370</v>
      </c>
      <c r="S83" s="43">
        <v>6.9957141669390724E-2</v>
      </c>
      <c r="T83" s="43">
        <v>6.8363420580338716E-2</v>
      </c>
      <c r="U83" s="43">
        <v>0.10940823069313288</v>
      </c>
      <c r="V83" s="43">
        <v>6.5579231235765284E-2</v>
      </c>
      <c r="W83" s="43">
        <v>4.6278700534347975E-2</v>
      </c>
      <c r="X83" s="43">
        <v>2.6164901250937383E-2</v>
      </c>
      <c r="Y83" s="43">
        <v>3.526743498661155E-2</v>
      </c>
      <c r="Z83" s="43">
        <v>2.3456564244154987E-2</v>
      </c>
      <c r="AA83" s="43">
        <v>1.3583058144273821E-2</v>
      </c>
      <c r="AB83" s="43">
        <v>2.1708618223013738E-2</v>
      </c>
      <c r="AC83" s="43">
        <v>5.1129226463601088E-2</v>
      </c>
      <c r="AD83" s="118">
        <v>3.4223621407535244E-2</v>
      </c>
      <c r="AE83" s="100">
        <v>4.7093345786091943E-2</v>
      </c>
      <c r="AF83" s="118">
        <v>2.7446637550212625E-2</v>
      </c>
      <c r="AG83" s="79"/>
      <c r="AH83" s="125">
        <v>370</v>
      </c>
      <c r="AI83" s="79">
        <v>0.48347486401153711</v>
      </c>
      <c r="AJ83" s="79">
        <v>0.47999874495963429</v>
      </c>
      <c r="AK83" s="79">
        <v>0.43689859651443769</v>
      </c>
      <c r="AL83" s="79">
        <v>0.3046059628337589</v>
      </c>
      <c r="AM83" s="79">
        <v>0.26636981770332319</v>
      </c>
      <c r="AN83" s="118">
        <v>0.18777888450215474</v>
      </c>
      <c r="AO83" s="100">
        <v>0.3598544784208077</v>
      </c>
      <c r="AP83" s="118">
        <v>0.12414042930090996</v>
      </c>
      <c r="AQ83" s="275"/>
    </row>
    <row r="84" spans="2:43" x14ac:dyDescent="0.25">
      <c r="B84" s="241"/>
      <c r="C84" s="23">
        <v>72</v>
      </c>
      <c r="D84" s="8">
        <v>0.12363908849478653</v>
      </c>
      <c r="E84" s="8"/>
      <c r="F84" s="9"/>
      <c r="G84" s="23">
        <v>72</v>
      </c>
      <c r="H84" s="8">
        <v>0.38525108768979649</v>
      </c>
      <c r="I84" s="8"/>
      <c r="J84" s="8"/>
      <c r="K84" s="23">
        <v>72</v>
      </c>
      <c r="L84" s="8">
        <v>0.1975375657430469</v>
      </c>
      <c r="M84" s="8"/>
      <c r="N84" s="9"/>
      <c r="O84" s="242"/>
      <c r="Q84" s="274"/>
      <c r="R84" s="124">
        <v>375</v>
      </c>
      <c r="S84" s="43">
        <v>4.7472558178029256E-2</v>
      </c>
      <c r="T84" s="43">
        <v>9.391325815642447E-2</v>
      </c>
      <c r="U84" s="43">
        <v>9.4146077525640762E-2</v>
      </c>
      <c r="V84" s="43">
        <v>5.7655850427642735E-2</v>
      </c>
      <c r="W84" s="43">
        <v>3.5964995932350578E-2</v>
      </c>
      <c r="X84" s="43">
        <v>2.4231137861339066E-2</v>
      </c>
      <c r="Y84" s="43">
        <v>3.6037948311928358E-2</v>
      </c>
      <c r="Z84" s="43">
        <v>2.0916233158350006E-2</v>
      </c>
      <c r="AA84" s="43">
        <v>1.4218961027902642E-2</v>
      </c>
      <c r="AB84" s="43">
        <v>1.8824811703273311E-2</v>
      </c>
      <c r="AC84" s="43">
        <v>4.9209216049985328E-2</v>
      </c>
      <c r="AD84" s="118">
        <v>2.5047155911678186E-2</v>
      </c>
      <c r="AE84" s="100">
        <v>4.3136517020378733E-2</v>
      </c>
      <c r="AF84" s="118">
        <v>2.7226702277792118E-2</v>
      </c>
      <c r="AG84" s="79"/>
      <c r="AH84" s="125">
        <v>375</v>
      </c>
      <c r="AI84" s="79">
        <v>0.50678917212804075</v>
      </c>
      <c r="AJ84" s="79">
        <v>0.41563514074992458</v>
      </c>
      <c r="AK84" s="79">
        <v>0.38385544137617073</v>
      </c>
      <c r="AL84" s="79">
        <v>0.35102317623908874</v>
      </c>
      <c r="AM84" s="79">
        <v>0.30078488704067025</v>
      </c>
      <c r="AN84" s="118">
        <v>0.21672764807235834</v>
      </c>
      <c r="AO84" s="100">
        <v>0.36246924426770888</v>
      </c>
      <c r="AP84" s="118">
        <v>9.9286261702743711E-2</v>
      </c>
      <c r="AQ84" s="275"/>
    </row>
    <row r="85" spans="2:43" x14ac:dyDescent="0.25">
      <c r="B85" s="241"/>
      <c r="C85" s="23">
        <v>73</v>
      </c>
      <c r="D85" s="8">
        <v>0.41265405452877535</v>
      </c>
      <c r="E85" s="8"/>
      <c r="F85" s="9"/>
      <c r="G85" s="23">
        <v>73</v>
      </c>
      <c r="H85" s="8">
        <v>9.9754830386408269E-2</v>
      </c>
      <c r="I85" s="8"/>
      <c r="J85" s="8"/>
      <c r="K85" s="23">
        <v>73</v>
      </c>
      <c r="L85" s="8">
        <v>1.5658686136505364</v>
      </c>
      <c r="M85" s="8"/>
      <c r="N85" s="9"/>
      <c r="O85" s="242"/>
      <c r="Q85" s="274"/>
      <c r="R85" s="124">
        <v>380</v>
      </c>
      <c r="S85" s="43">
        <v>5.3767102615121319E-2</v>
      </c>
      <c r="T85" s="43">
        <v>8.49478745091682E-2</v>
      </c>
      <c r="U85" s="43">
        <v>8.1527583978089402E-2</v>
      </c>
      <c r="V85" s="43">
        <v>5.7404449420552492E-2</v>
      </c>
      <c r="W85" s="43">
        <v>3.6336757489635753E-2</v>
      </c>
      <c r="X85" s="43">
        <v>2.6290044644409E-2</v>
      </c>
      <c r="Y85" s="43">
        <v>3.3640441973235832E-2</v>
      </c>
      <c r="Z85" s="43">
        <v>1.8902937586652253E-2</v>
      </c>
      <c r="AA85" s="43">
        <v>1.3682649482190768E-2</v>
      </c>
      <c r="AB85" s="43">
        <v>2.0066487033193359E-2</v>
      </c>
      <c r="AC85" s="43">
        <v>4.613150444205804E-2</v>
      </c>
      <c r="AD85" s="118">
        <v>4.3976113220802873E-2</v>
      </c>
      <c r="AE85" s="100">
        <v>4.3056162199592442E-2</v>
      </c>
      <c r="AF85" s="118">
        <v>2.3268166006111608E-2</v>
      </c>
      <c r="AG85" s="79"/>
      <c r="AH85" s="125">
        <v>380</v>
      </c>
      <c r="AI85" s="79">
        <v>0.4522007678760197</v>
      </c>
      <c r="AJ85" s="79">
        <v>0.41705181510212885</v>
      </c>
      <c r="AK85" s="79">
        <v>0.39626774784730145</v>
      </c>
      <c r="AL85" s="79">
        <v>0.36212372648852487</v>
      </c>
      <c r="AM85" s="79">
        <v>0.26956121841135738</v>
      </c>
      <c r="AN85" s="118">
        <v>0.17469064152974298</v>
      </c>
      <c r="AO85" s="100">
        <v>0.34531598620917925</v>
      </c>
      <c r="AP85" s="118">
        <v>0.10421205394514658</v>
      </c>
      <c r="AQ85" s="275"/>
    </row>
    <row r="86" spans="2:43" x14ac:dyDescent="0.25">
      <c r="B86" s="241"/>
      <c r="C86" s="23">
        <v>74</v>
      </c>
      <c r="D86" s="8">
        <v>1.1152929091398529</v>
      </c>
      <c r="E86" s="8"/>
      <c r="F86" s="9"/>
      <c r="G86" s="23">
        <v>74</v>
      </c>
      <c r="H86" s="8">
        <v>0.45969804545335019</v>
      </c>
      <c r="I86" s="8"/>
      <c r="J86" s="8"/>
      <c r="K86" s="23">
        <v>74</v>
      </c>
      <c r="L86" s="8">
        <v>0.1975375657430469</v>
      </c>
      <c r="M86" s="8"/>
      <c r="N86" s="9"/>
      <c r="O86" s="242"/>
      <c r="Q86" s="274"/>
      <c r="R86" s="124">
        <v>385</v>
      </c>
      <c r="S86" s="43">
        <v>6.8484871263658334E-2</v>
      </c>
      <c r="T86" s="43">
        <v>9.3503154968810967E-2</v>
      </c>
      <c r="U86" s="43">
        <v>9.0576917075291058E-2</v>
      </c>
      <c r="V86" s="43">
        <v>5.7949094440005844E-2</v>
      </c>
      <c r="W86" s="43">
        <v>5.6345759335680153E-2</v>
      </c>
      <c r="X86" s="43">
        <v>2.5907662053245479E-2</v>
      </c>
      <c r="Y86" s="43">
        <v>3.30078993535542E-2</v>
      </c>
      <c r="Z86" s="43">
        <v>2.1520008531917708E-2</v>
      </c>
      <c r="AA86" s="43">
        <v>1.4167711813051832E-2</v>
      </c>
      <c r="AB86" s="43">
        <v>1.8927711163182228E-2</v>
      </c>
      <c r="AC86" s="43">
        <v>5.0160272055712857E-2</v>
      </c>
      <c r="AD86" s="118">
        <v>5.0129272958228083E-2</v>
      </c>
      <c r="AE86" s="100">
        <v>4.8390027917694894E-2</v>
      </c>
      <c r="AF86" s="118">
        <v>2.6769756264290376E-2</v>
      </c>
      <c r="AG86" s="79"/>
      <c r="AH86" s="125">
        <v>385</v>
      </c>
      <c r="AI86" s="79">
        <v>0.50971646192973097</v>
      </c>
      <c r="AJ86" s="79">
        <v>0.37898320813037961</v>
      </c>
      <c r="AK86" s="79">
        <v>0.39418508733361091</v>
      </c>
      <c r="AL86" s="79">
        <v>0.36466895123793269</v>
      </c>
      <c r="AM86" s="79">
        <v>0.2999443408193731</v>
      </c>
      <c r="AN86" s="118">
        <v>0.18652779507034614</v>
      </c>
      <c r="AO86" s="100">
        <v>0.35567097408689557</v>
      </c>
      <c r="AP86" s="118">
        <v>0.10728713413637646</v>
      </c>
      <c r="AQ86" s="275"/>
    </row>
    <row r="87" spans="2:43" x14ac:dyDescent="0.25">
      <c r="B87" s="241"/>
      <c r="C87" s="23">
        <v>75</v>
      </c>
      <c r="D87" s="8">
        <v>2.1282316919136584</v>
      </c>
      <c r="E87" s="8"/>
      <c r="F87" s="9"/>
      <c r="G87" s="23">
        <v>75</v>
      </c>
      <c r="H87" s="8">
        <v>0.33236547385293091</v>
      </c>
      <c r="I87" s="8"/>
      <c r="J87" s="8"/>
      <c r="K87" s="23">
        <v>75</v>
      </c>
      <c r="L87" s="8">
        <v>1.5658686136505364</v>
      </c>
      <c r="M87" s="8"/>
      <c r="N87" s="9"/>
      <c r="O87" s="242"/>
      <c r="Q87" s="274"/>
      <c r="R87" s="124">
        <v>390</v>
      </c>
      <c r="S87" s="43">
        <v>5.9666814349283413E-2</v>
      </c>
      <c r="T87" s="43">
        <v>7.7051064353481372E-2</v>
      </c>
      <c r="U87" s="43">
        <v>7.3267449586073882E-2</v>
      </c>
      <c r="V87" s="43">
        <v>6.0553154621527529E-2</v>
      </c>
      <c r="W87" s="43">
        <v>5.013180481805362E-2</v>
      </c>
      <c r="X87" s="43">
        <v>2.5875879604109839E-2</v>
      </c>
      <c r="Y87" s="43">
        <v>3.3114030665581315E-2</v>
      </c>
      <c r="Z87" s="43">
        <v>1.6738579672706196E-2</v>
      </c>
      <c r="AA87" s="43">
        <v>1.3738353111872957E-2</v>
      </c>
      <c r="AB87" s="43">
        <v>1.7928210039863165E-2</v>
      </c>
      <c r="AC87" s="43">
        <v>6.0015783136450875E-2</v>
      </c>
      <c r="AD87" s="118">
        <v>4.7114291279527591E-2</v>
      </c>
      <c r="AE87" s="100">
        <v>4.4599617936544315E-2</v>
      </c>
      <c r="AF87" s="118">
        <v>2.246933207068532E-2</v>
      </c>
      <c r="AG87" s="79"/>
      <c r="AH87" s="125">
        <v>390</v>
      </c>
      <c r="AI87" s="79">
        <v>0.53474894014507424</v>
      </c>
      <c r="AJ87" s="79">
        <v>0.43431432485959232</v>
      </c>
      <c r="AK87" s="79">
        <v>0.36674280066769654</v>
      </c>
      <c r="AL87" s="79">
        <v>0.33139298907207704</v>
      </c>
      <c r="AM87" s="79">
        <v>0.29806777251136068</v>
      </c>
      <c r="AN87" s="118">
        <v>0.18636814561636736</v>
      </c>
      <c r="AO87" s="100">
        <v>0.35860582881202802</v>
      </c>
      <c r="AP87" s="118">
        <v>0.11907610740600627</v>
      </c>
      <c r="AQ87" s="275"/>
    </row>
    <row r="88" spans="2:43" x14ac:dyDescent="0.25">
      <c r="B88" s="241"/>
      <c r="C88" s="23">
        <v>76</v>
      </c>
      <c r="D88" s="8">
        <v>1.5085843534891761</v>
      </c>
      <c r="E88" s="8"/>
      <c r="F88" s="9"/>
      <c r="G88" s="23">
        <v>76</v>
      </c>
      <c r="H88" s="8">
        <v>0.56897220506318735</v>
      </c>
      <c r="I88" s="8"/>
      <c r="J88" s="8"/>
      <c r="K88" s="23">
        <v>76</v>
      </c>
      <c r="L88" s="8">
        <v>1.4802101952838398</v>
      </c>
      <c r="M88" s="8"/>
      <c r="N88" s="9"/>
      <c r="O88" s="242"/>
      <c r="Q88" s="274"/>
      <c r="R88" s="124">
        <v>395</v>
      </c>
      <c r="S88" s="43">
        <v>6.6162571606137741E-2</v>
      </c>
      <c r="T88" s="43">
        <v>9.4822326419085293E-2</v>
      </c>
      <c r="U88" s="43">
        <v>9.5249729933789135E-2</v>
      </c>
      <c r="V88" s="43">
        <v>6.9198994167321323E-2</v>
      </c>
      <c r="W88" s="43">
        <v>6.0644089597395312E-2</v>
      </c>
      <c r="X88" s="43">
        <v>2.6677393243249987E-2</v>
      </c>
      <c r="Y88" s="43">
        <v>3.1115578060110585E-2</v>
      </c>
      <c r="Z88" s="43">
        <v>1.4680538932799258E-2</v>
      </c>
      <c r="AA88" s="43">
        <v>1.358891921642061E-2</v>
      </c>
      <c r="AB88" s="43">
        <v>1.8430691478908873E-2</v>
      </c>
      <c r="AC88" s="43">
        <v>5.1828077711607939E-2</v>
      </c>
      <c r="AD88" s="118">
        <v>4.2379554728326989E-2</v>
      </c>
      <c r="AE88" s="100">
        <v>4.8731538757929425E-2</v>
      </c>
      <c r="AF88" s="118">
        <v>2.9095811359812474E-2</v>
      </c>
      <c r="AG88" s="79"/>
      <c r="AH88" s="125">
        <v>395</v>
      </c>
      <c r="AI88" s="79">
        <v>0.50585707985090522</v>
      </c>
      <c r="AJ88" s="79">
        <v>0.42408004115011133</v>
      </c>
      <c r="AK88" s="79">
        <v>0.44146371832235426</v>
      </c>
      <c r="AL88" s="79">
        <v>0.32423203982757826</v>
      </c>
      <c r="AM88" s="79">
        <v>0.29902046015018718</v>
      </c>
      <c r="AN88" s="118">
        <v>0.1740379865292008</v>
      </c>
      <c r="AO88" s="100">
        <v>0.36144855430505612</v>
      </c>
      <c r="AP88" s="118">
        <v>0.11965283838772379</v>
      </c>
      <c r="AQ88" s="275"/>
    </row>
    <row r="89" spans="2:43" x14ac:dyDescent="0.25">
      <c r="B89" s="241"/>
      <c r="C89" s="23">
        <v>77</v>
      </c>
      <c r="D89" s="8">
        <v>1.6973311551514332</v>
      </c>
      <c r="E89" s="8"/>
      <c r="F89" s="9"/>
      <c r="G89" s="23">
        <v>77</v>
      </c>
      <c r="H89" s="8">
        <v>0.34099807712918734</v>
      </c>
      <c r="I89" s="8"/>
      <c r="J89" s="8"/>
      <c r="K89" s="23">
        <v>77</v>
      </c>
      <c r="L89" s="8">
        <v>6.2010346373204843</v>
      </c>
      <c r="M89" s="8"/>
      <c r="N89" s="9"/>
      <c r="O89" s="242"/>
      <c r="Q89" s="274"/>
      <c r="R89" s="124">
        <v>400</v>
      </c>
      <c r="S89" s="43">
        <v>6.7431351311129303E-2</v>
      </c>
      <c r="T89" s="43">
        <v>7.2796104354344013E-2</v>
      </c>
      <c r="U89" s="43">
        <v>6.906152320726984E-2</v>
      </c>
      <c r="V89" s="43">
        <v>5.9978861279576634E-2</v>
      </c>
      <c r="W89" s="43">
        <v>6.0872892209296675E-2</v>
      </c>
      <c r="X89" s="43">
        <v>2.6387378394887025E-2</v>
      </c>
      <c r="Y89" s="43">
        <v>3.4569090953473117E-2</v>
      </c>
      <c r="Z89" s="43">
        <v>1.4692104421192323E-2</v>
      </c>
      <c r="AA89" s="43">
        <v>1.3651890575564828E-2</v>
      </c>
      <c r="AB89" s="43">
        <v>1.7941864426793755E-2</v>
      </c>
      <c r="AC89" s="43">
        <v>4.5886621757948477E-2</v>
      </c>
      <c r="AD89" s="118">
        <v>3.8487215045940645E-2</v>
      </c>
      <c r="AE89" s="100">
        <v>4.3479741494784722E-2</v>
      </c>
      <c r="AF89" s="118">
        <v>2.2228519378523343E-2</v>
      </c>
      <c r="AG89" s="79"/>
      <c r="AH89" s="125">
        <v>400</v>
      </c>
      <c r="AI89" s="79">
        <v>0.52097657668109143</v>
      </c>
      <c r="AJ89" s="79">
        <v>0.42757894156360909</v>
      </c>
      <c r="AK89" s="79">
        <v>0.45612308027532761</v>
      </c>
      <c r="AL89" s="79">
        <v>0.36647537235600264</v>
      </c>
      <c r="AM89" s="79">
        <v>0.33164332444775496</v>
      </c>
      <c r="AN89" s="118">
        <v>0.19037946365816139</v>
      </c>
      <c r="AO89" s="100">
        <v>0.38219612649699114</v>
      </c>
      <c r="AP89" s="118">
        <v>0.11522253928813822</v>
      </c>
      <c r="AQ89" s="275"/>
    </row>
    <row r="90" spans="2:43" x14ac:dyDescent="0.25">
      <c r="B90" s="241"/>
      <c r="C90" s="23">
        <v>78</v>
      </c>
      <c r="D90" s="8">
        <v>1.4379871124589463</v>
      </c>
      <c r="E90" s="8"/>
      <c r="F90" s="9"/>
      <c r="G90" s="23">
        <v>78</v>
      </c>
      <c r="H90" s="8">
        <v>3.3754157197243853</v>
      </c>
      <c r="I90" s="8"/>
      <c r="J90" s="8"/>
      <c r="K90" s="23">
        <v>78</v>
      </c>
      <c r="L90" s="8">
        <v>4.758971146101513</v>
      </c>
      <c r="M90" s="8"/>
      <c r="N90" s="9"/>
      <c r="O90" s="242"/>
      <c r="Q90" s="274"/>
      <c r="R90" s="124">
        <v>405</v>
      </c>
      <c r="S90" s="43">
        <v>5.6060549113581583E-2</v>
      </c>
      <c r="T90" s="43">
        <v>0.10307867400217206</v>
      </c>
      <c r="U90" s="43">
        <v>0.10549649130129236</v>
      </c>
      <c r="V90" s="43">
        <v>6.0009576636817025E-2</v>
      </c>
      <c r="W90" s="43">
        <v>4.800099512061351E-2</v>
      </c>
      <c r="X90" s="43">
        <v>2.6048696671285097E-2</v>
      </c>
      <c r="Y90" s="43">
        <v>3.3824049143042698E-2</v>
      </c>
      <c r="Z90" s="43">
        <v>1.8704475701809449E-2</v>
      </c>
      <c r="AA90" s="43">
        <v>1.3550798803178447E-2</v>
      </c>
      <c r="AB90" s="43">
        <v>1.7321955260144999E-2</v>
      </c>
      <c r="AC90" s="43">
        <v>5.2194181392170205E-2</v>
      </c>
      <c r="AD90" s="118">
        <v>2.7754146640318157E-2</v>
      </c>
      <c r="AE90" s="100">
        <v>4.6837049148868805E-2</v>
      </c>
      <c r="AF90" s="118">
        <v>3.1084782073337126E-2</v>
      </c>
      <c r="AG90" s="79"/>
      <c r="AH90" s="125">
        <v>405</v>
      </c>
      <c r="AI90" s="79">
        <v>0.49869437074270351</v>
      </c>
      <c r="AJ90" s="79">
        <v>0.47814660963205441</v>
      </c>
      <c r="AK90" s="79">
        <v>0.49479188958883752</v>
      </c>
      <c r="AL90" s="79">
        <v>0.39481193388786417</v>
      </c>
      <c r="AM90" s="79">
        <v>0.29760788981745639</v>
      </c>
      <c r="AN90" s="118">
        <v>0.18871569544908687</v>
      </c>
      <c r="AO90" s="100">
        <v>0.3921280648530005</v>
      </c>
      <c r="AP90" s="118">
        <v>0.12618501271905072</v>
      </c>
      <c r="AQ90" s="275"/>
    </row>
    <row r="91" spans="2:43" x14ac:dyDescent="0.25">
      <c r="B91" s="241"/>
      <c r="C91" s="23">
        <v>79</v>
      </c>
      <c r="D91" s="8">
        <v>1.1152929091398529</v>
      </c>
      <c r="E91" s="8"/>
      <c r="F91" s="9"/>
      <c r="G91" s="23">
        <v>79</v>
      </c>
      <c r="H91" s="8">
        <v>0.34099807712918734</v>
      </c>
      <c r="I91" s="8"/>
      <c r="J91" s="8"/>
      <c r="K91" s="23">
        <v>79</v>
      </c>
      <c r="L91" s="8">
        <v>0.94007152157475027</v>
      </c>
      <c r="M91" s="8"/>
      <c r="N91" s="9"/>
      <c r="O91" s="242"/>
      <c r="Q91" s="274"/>
      <c r="R91" s="124">
        <v>410</v>
      </c>
      <c r="S91" s="43">
        <v>7.1353862356004757E-2</v>
      </c>
      <c r="T91" s="43">
        <v>9.9604137022799591E-2</v>
      </c>
      <c r="U91" s="43">
        <v>0.10509363862001329</v>
      </c>
      <c r="V91" s="43">
        <v>5.998210049218887E-2</v>
      </c>
      <c r="W91" s="43">
        <v>5.0802930688261305E-2</v>
      </c>
      <c r="X91" s="43">
        <v>2.6454916099300254E-2</v>
      </c>
      <c r="Y91" s="43">
        <v>3.1932789162719473E-2</v>
      </c>
      <c r="Z91" s="43">
        <v>1.5751484198177491E-2</v>
      </c>
      <c r="AA91" s="43">
        <v>1.3794009852978134E-2</v>
      </c>
      <c r="AB91" s="43">
        <v>1.6730283365668695E-2</v>
      </c>
      <c r="AC91" s="43">
        <v>4.9554167073448487E-2</v>
      </c>
      <c r="AD91" s="118">
        <v>2.9149262403295028E-2</v>
      </c>
      <c r="AE91" s="100">
        <v>4.7516965111237951E-2</v>
      </c>
      <c r="AF91" s="118">
        <v>3.1456498180021275E-2</v>
      </c>
      <c r="AG91" s="79"/>
      <c r="AH91" s="125">
        <v>410</v>
      </c>
      <c r="AI91" s="79">
        <v>0.48562707708063096</v>
      </c>
      <c r="AJ91" s="79">
        <v>0.44480246900668302</v>
      </c>
      <c r="AK91" s="79">
        <v>0.47847009567981708</v>
      </c>
      <c r="AL91" s="79">
        <v>0.36508716136026176</v>
      </c>
      <c r="AM91" s="79">
        <v>0.29886819473922999</v>
      </c>
      <c r="AN91" s="118">
        <v>0.20198969407549913</v>
      </c>
      <c r="AO91" s="100">
        <v>0.37914078199035361</v>
      </c>
      <c r="AP91" s="118">
        <v>0.11273047609952185</v>
      </c>
      <c r="AQ91" s="275"/>
    </row>
    <row r="92" spans="2:43" x14ac:dyDescent="0.25">
      <c r="B92" s="241"/>
      <c r="C92" s="23">
        <v>80</v>
      </c>
      <c r="D92" s="8">
        <v>8.8468930096145509E-2</v>
      </c>
      <c r="E92" s="8"/>
      <c r="F92" s="9"/>
      <c r="G92" s="23">
        <v>80</v>
      </c>
      <c r="H92" s="8">
        <v>5.1395803937873961</v>
      </c>
      <c r="I92" s="8"/>
      <c r="J92" s="8"/>
      <c r="K92" s="23">
        <v>80</v>
      </c>
      <c r="L92" s="8">
        <v>1.1024489242469462</v>
      </c>
      <c r="M92" s="8"/>
      <c r="N92" s="9"/>
      <c r="O92" s="242"/>
      <c r="Q92" s="274"/>
      <c r="R92" s="124">
        <v>415</v>
      </c>
      <c r="S92" s="43">
        <v>8.3406889906595449E-2</v>
      </c>
      <c r="T92" s="43">
        <v>6.6979926508616491E-2</v>
      </c>
      <c r="U92" s="43">
        <v>7.3606268468937988E-2</v>
      </c>
      <c r="V92" s="43">
        <v>6.2135186061325183E-2</v>
      </c>
      <c r="W92" s="43">
        <v>5.1721299977896609E-2</v>
      </c>
      <c r="X92" s="43">
        <v>2.4808187953458551E-2</v>
      </c>
      <c r="Y92" s="43">
        <v>3.1808615527647736E-2</v>
      </c>
      <c r="Z92" s="43">
        <v>1.6456220597471257E-2</v>
      </c>
      <c r="AA92" s="43">
        <v>1.3414540597911929E-2</v>
      </c>
      <c r="AB92" s="43">
        <v>1.7536766075337072E-2</v>
      </c>
      <c r="AC92" s="43">
        <v>4.791809040320217E-2</v>
      </c>
      <c r="AD92" s="118">
        <v>2.8408419307203395E-2</v>
      </c>
      <c r="AE92" s="100">
        <v>4.3183367615466983E-2</v>
      </c>
      <c r="AF92" s="118">
        <v>2.4323294294621111E-2</v>
      </c>
      <c r="AG92" s="79"/>
      <c r="AH92" s="125">
        <v>415</v>
      </c>
      <c r="AI92" s="79">
        <v>0.47568709302220918</v>
      </c>
      <c r="AJ92" s="79">
        <v>0.43848923565189363</v>
      </c>
      <c r="AK92" s="79">
        <v>0.43273716649221999</v>
      </c>
      <c r="AL92" s="79">
        <v>0.36690385791131275</v>
      </c>
      <c r="AM92" s="79">
        <v>0.29702866396361272</v>
      </c>
      <c r="AN92" s="118">
        <v>0.16682564673090128</v>
      </c>
      <c r="AO92" s="100">
        <v>0.36294527729535825</v>
      </c>
      <c r="AP92" s="118">
        <v>0.11498877703635886</v>
      </c>
      <c r="AQ92" s="275"/>
    </row>
    <row r="93" spans="2:43" x14ac:dyDescent="0.25">
      <c r="B93" s="241"/>
      <c r="C93" s="23">
        <v>81</v>
      </c>
      <c r="D93" s="8">
        <v>1.702585353530927E-2</v>
      </c>
      <c r="E93" s="8"/>
      <c r="F93" s="9"/>
      <c r="G93" s="23">
        <v>81</v>
      </c>
      <c r="H93" s="8">
        <v>0.29858263907449129</v>
      </c>
      <c r="I93" s="8"/>
      <c r="J93" s="8"/>
      <c r="K93" s="23">
        <v>81</v>
      </c>
      <c r="L93" s="8">
        <v>13.756663628828926</v>
      </c>
      <c r="M93" s="8"/>
      <c r="N93" s="9"/>
      <c r="O93" s="242"/>
      <c r="Q93" s="274"/>
      <c r="R93" s="124">
        <v>420</v>
      </c>
      <c r="S93" s="43">
        <v>5.182900554929773E-2</v>
      </c>
      <c r="T93" s="43">
        <v>8.0206962682097135E-2</v>
      </c>
      <c r="U93" s="43">
        <v>9.4029966915244068E-2</v>
      </c>
      <c r="V93" s="43">
        <v>5.915373855629056E-2</v>
      </c>
      <c r="W93" s="43">
        <v>4.390837377433731E-2</v>
      </c>
      <c r="X93" s="43">
        <v>2.5016760275911397E-2</v>
      </c>
      <c r="Y93" s="43">
        <v>3.3189383897120575E-2</v>
      </c>
      <c r="Z93" s="43">
        <v>1.8002061880102851E-2</v>
      </c>
      <c r="AA93" s="43">
        <v>1.3323670535349432E-2</v>
      </c>
      <c r="AB93" s="43">
        <v>1.72482215707199E-2</v>
      </c>
      <c r="AC93" s="43">
        <v>4.6434150151322851E-2</v>
      </c>
      <c r="AD93" s="118">
        <v>3.9967236422177421E-2</v>
      </c>
      <c r="AE93" s="100">
        <v>4.3525794350830933E-2</v>
      </c>
      <c r="AF93" s="118">
        <v>2.510738664351814E-2</v>
      </c>
      <c r="AG93" s="79"/>
      <c r="AH93" s="125">
        <v>420</v>
      </c>
      <c r="AI93" s="79">
        <v>0.5066361569795409</v>
      </c>
      <c r="AJ93" s="79">
        <v>0.44741238249446874</v>
      </c>
      <c r="AK93" s="79">
        <v>0.47851095123403231</v>
      </c>
      <c r="AL93" s="79">
        <v>0.38989411166313015</v>
      </c>
      <c r="AM93" s="79">
        <v>0.28668490422197007</v>
      </c>
      <c r="AN93" s="118">
        <v>0.20404907162336386</v>
      </c>
      <c r="AO93" s="100">
        <v>0.38553126303608437</v>
      </c>
      <c r="AP93" s="118">
        <v>0.11820855603447722</v>
      </c>
      <c r="AQ93" s="275"/>
    </row>
    <row r="94" spans="2:43" x14ac:dyDescent="0.25">
      <c r="B94" s="241"/>
      <c r="C94" s="23">
        <v>82</v>
      </c>
      <c r="D94" s="8">
        <v>0.1298722765238346</v>
      </c>
      <c r="E94" s="8"/>
      <c r="F94" s="9"/>
      <c r="G94" s="23">
        <v>82</v>
      </c>
      <c r="H94" s="8">
        <v>2.7627357539992925</v>
      </c>
      <c r="I94" s="8"/>
      <c r="J94" s="8"/>
      <c r="K94" s="23">
        <v>82</v>
      </c>
      <c r="L94" s="8">
        <v>0.29032719419407782</v>
      </c>
      <c r="M94" s="8"/>
      <c r="N94" s="9"/>
      <c r="O94" s="242"/>
      <c r="Q94" s="274"/>
      <c r="R94" s="124">
        <v>425</v>
      </c>
      <c r="S94" s="43">
        <v>4.8495706384179028E-2</v>
      </c>
      <c r="T94" s="43">
        <v>0.10371111781190062</v>
      </c>
      <c r="U94" s="43">
        <v>0.1055977120795267</v>
      </c>
      <c r="V94" s="43">
        <v>5.8374117243109938E-2</v>
      </c>
      <c r="W94" s="43">
        <v>5.4284871033444253E-2</v>
      </c>
      <c r="X94" s="43">
        <v>2.5746763404496179E-2</v>
      </c>
      <c r="Y94" s="43">
        <v>3.4999984080303165E-2</v>
      </c>
      <c r="Z94" s="43">
        <v>1.4981810425529428E-2</v>
      </c>
      <c r="AA94" s="43">
        <v>1.3333939133750417E-2</v>
      </c>
      <c r="AB94" s="43">
        <v>1.9217184166110672E-2</v>
      </c>
      <c r="AC94" s="43">
        <v>4.6518760779719476E-2</v>
      </c>
      <c r="AD94" s="118">
        <v>3.5653698305383945E-2</v>
      </c>
      <c r="AE94" s="100">
        <v>4.6742972070621142E-2</v>
      </c>
      <c r="AF94" s="118">
        <v>3.0879311381718788E-2</v>
      </c>
      <c r="AG94" s="79"/>
      <c r="AH94" s="125">
        <v>425</v>
      </c>
      <c r="AI94" s="79">
        <v>0.48251976945717623</v>
      </c>
      <c r="AJ94" s="79">
        <v>0.41657261787158462</v>
      </c>
      <c r="AK94" s="79">
        <v>0.43077804539246628</v>
      </c>
      <c r="AL94" s="79">
        <v>0.3835767754663762</v>
      </c>
      <c r="AM94" s="79">
        <v>0.29954515852578273</v>
      </c>
      <c r="AN94" s="118">
        <v>0.19934593928099506</v>
      </c>
      <c r="AO94" s="100">
        <v>0.3687230509990635</v>
      </c>
      <c r="AP94" s="118">
        <v>0.10274718139437099</v>
      </c>
      <c r="AQ94" s="275"/>
    </row>
    <row r="95" spans="2:43" x14ac:dyDescent="0.25">
      <c r="B95" s="241"/>
      <c r="C95" s="23">
        <v>83</v>
      </c>
      <c r="D95" s="8">
        <v>6.7300595350009151E-2</v>
      </c>
      <c r="E95" s="8"/>
      <c r="F95" s="9"/>
      <c r="G95" s="23">
        <v>83</v>
      </c>
      <c r="H95" s="8">
        <v>3.715958964545413</v>
      </c>
      <c r="I95" s="8"/>
      <c r="J95" s="8"/>
      <c r="K95" s="23">
        <v>83</v>
      </c>
      <c r="L95" s="8">
        <v>0.11148359363141203</v>
      </c>
      <c r="M95" s="8"/>
      <c r="N95" s="9"/>
      <c r="O95" s="242"/>
      <c r="Q95" s="274"/>
      <c r="R95" s="124">
        <v>430</v>
      </c>
      <c r="S95" s="43">
        <v>4.391868420483161E-2</v>
      </c>
      <c r="T95" s="43">
        <v>6.7743246403603255E-2</v>
      </c>
      <c r="U95" s="43">
        <v>0.10663650347636225</v>
      </c>
      <c r="V95" s="43">
        <v>6.4898043877611833E-2</v>
      </c>
      <c r="W95" s="43">
        <v>5.2883924593147551E-2</v>
      </c>
      <c r="X95" s="43">
        <v>2.5356435201048837E-2</v>
      </c>
      <c r="Y95" s="43">
        <v>3.6460350933796341E-2</v>
      </c>
      <c r="Z95" s="43">
        <v>1.3285191197904981E-2</v>
      </c>
      <c r="AA95" s="43">
        <v>1.3736852677403436E-2</v>
      </c>
      <c r="AB95" s="43">
        <v>2.0554440204544843E-2</v>
      </c>
      <c r="AC95" s="43">
        <v>4.8073481076507503E-2</v>
      </c>
      <c r="AD95" s="118">
        <v>4.0504971972823545E-2</v>
      </c>
      <c r="AE95" s="100">
        <v>4.450434381829884E-2</v>
      </c>
      <c r="AF95" s="118">
        <v>2.670013458735921E-2</v>
      </c>
      <c r="AG95" s="79"/>
      <c r="AH95" s="125">
        <v>430</v>
      </c>
      <c r="AI95" s="79">
        <v>0.51535201984996515</v>
      </c>
      <c r="AJ95" s="79">
        <v>0.45615392879927813</v>
      </c>
      <c r="AK95" s="79">
        <v>0.42567596487200543</v>
      </c>
      <c r="AL95" s="79">
        <v>0.38689779540585389</v>
      </c>
      <c r="AM95" s="79">
        <v>0.3219508079840574</v>
      </c>
      <c r="AN95" s="118">
        <v>0.23086515946871872</v>
      </c>
      <c r="AO95" s="100">
        <v>0.38948261272997975</v>
      </c>
      <c r="AP95" s="118">
        <v>0.10131619138751191</v>
      </c>
      <c r="AQ95" s="275"/>
    </row>
    <row r="96" spans="2:43" x14ac:dyDescent="0.25">
      <c r="B96" s="241"/>
      <c r="C96" s="23">
        <v>84</v>
      </c>
      <c r="D96" s="8">
        <v>2.5225857615301401</v>
      </c>
      <c r="E96" s="8"/>
      <c r="F96" s="9"/>
      <c r="G96" s="23">
        <v>84</v>
      </c>
      <c r="H96" s="8">
        <v>2.4219136392255924</v>
      </c>
      <c r="I96" s="8"/>
      <c r="J96" s="8"/>
      <c r="K96" s="23">
        <v>84</v>
      </c>
      <c r="L96" s="8">
        <v>1.4802101952838398</v>
      </c>
      <c r="M96" s="8"/>
      <c r="N96" s="9"/>
      <c r="O96" s="242"/>
      <c r="Q96" s="274"/>
      <c r="R96" s="124">
        <v>435</v>
      </c>
      <c r="S96" s="43">
        <v>7.5522764193381428E-2</v>
      </c>
      <c r="T96" s="43">
        <v>9.1710301323595908E-2</v>
      </c>
      <c r="U96" s="43">
        <v>9.1887560710846555E-2</v>
      </c>
      <c r="V96" s="43">
        <v>5.7679172758450602E-2</v>
      </c>
      <c r="W96" s="43">
        <v>4.4528488614466101E-2</v>
      </c>
      <c r="X96" s="43">
        <v>2.6053662678962471E-2</v>
      </c>
      <c r="Y96" s="43">
        <v>4.0179192107226577E-2</v>
      </c>
      <c r="Z96" s="43">
        <v>1.7773074689829232E-2</v>
      </c>
      <c r="AA96" s="43">
        <v>1.2577860826825668E-2</v>
      </c>
      <c r="AB96" s="43">
        <v>1.9310033997238716E-2</v>
      </c>
      <c r="AC96" s="43">
        <v>5.0466985583650675E-2</v>
      </c>
      <c r="AD96" s="118">
        <v>5.6755240424394983E-2</v>
      </c>
      <c r="AE96" s="100">
        <v>4.870369482573908E-2</v>
      </c>
      <c r="AF96" s="118">
        <v>2.7487290670913437E-2</v>
      </c>
      <c r="AG96" s="79"/>
      <c r="AH96" s="125">
        <v>435</v>
      </c>
      <c r="AI96" s="79">
        <v>0.51390987707783065</v>
      </c>
      <c r="AJ96" s="79">
        <v>0.45060988306256466</v>
      </c>
      <c r="AK96" s="79">
        <v>0.41032789500511663</v>
      </c>
      <c r="AL96" s="79">
        <v>0.40017057218748553</v>
      </c>
      <c r="AM96" s="79">
        <v>0.35302118238206887</v>
      </c>
      <c r="AN96" s="118">
        <v>0.22157336043023018</v>
      </c>
      <c r="AO96" s="100">
        <v>0.39160212835754948</v>
      </c>
      <c r="AP96" s="118">
        <v>9.9260711657534959E-2</v>
      </c>
      <c r="AQ96" s="275"/>
    </row>
    <row r="97" spans="2:43" x14ac:dyDescent="0.25">
      <c r="B97" s="241"/>
      <c r="C97" s="23">
        <v>85</v>
      </c>
      <c r="D97" s="8">
        <v>0.11750894019684378</v>
      </c>
      <c r="E97" s="8"/>
      <c r="F97" s="9"/>
      <c r="G97" s="23">
        <v>85</v>
      </c>
      <c r="H97" s="8">
        <v>2.4219136392255924</v>
      </c>
      <c r="I97" s="8"/>
      <c r="J97" s="8"/>
      <c r="K97" s="23">
        <v>85</v>
      </c>
      <c r="L97" s="8">
        <v>2.6589237908234473</v>
      </c>
      <c r="M97" s="8"/>
      <c r="N97" s="9"/>
      <c r="O97" s="242"/>
      <c r="Q97" s="274"/>
      <c r="R97" s="124">
        <v>440</v>
      </c>
      <c r="S97" s="43">
        <v>6.5191814662492076E-2</v>
      </c>
      <c r="T97" s="43">
        <v>7.4796054532197953E-2</v>
      </c>
      <c r="U97" s="43">
        <v>0.1147454083104064</v>
      </c>
      <c r="V97" s="43">
        <v>5.8775284198034773E-2</v>
      </c>
      <c r="W97" s="43">
        <v>6.1200771474597855E-2</v>
      </c>
      <c r="X97" s="43">
        <v>2.4560880771121667E-2</v>
      </c>
      <c r="Y97" s="43">
        <v>3.7367773651628224E-2</v>
      </c>
      <c r="Z97" s="43">
        <v>1.6201779852824425E-2</v>
      </c>
      <c r="AA97" s="43">
        <v>1.2404935754209409E-2</v>
      </c>
      <c r="AB97" s="43">
        <v>1.8949558182271252E-2</v>
      </c>
      <c r="AC97" s="43">
        <v>5.20705197045137E-2</v>
      </c>
      <c r="AD97" s="118">
        <v>4.4438932053866835E-2</v>
      </c>
      <c r="AE97" s="100">
        <v>4.8391976095680383E-2</v>
      </c>
      <c r="AF97" s="118">
        <v>2.9497011235791747E-2</v>
      </c>
      <c r="AG97" s="79"/>
      <c r="AH97" s="125">
        <v>440</v>
      </c>
      <c r="AI97" s="79">
        <v>0.54021448123364213</v>
      </c>
      <c r="AJ97" s="79">
        <v>0.48575481645510044</v>
      </c>
      <c r="AK97" s="79">
        <v>0.42762146745368734</v>
      </c>
      <c r="AL97" s="79">
        <v>0.38438236941209108</v>
      </c>
      <c r="AM97" s="79">
        <v>0.34140374305417664</v>
      </c>
      <c r="AN97" s="118">
        <v>0.19181028423627317</v>
      </c>
      <c r="AO97" s="100">
        <v>0.3951978603074951</v>
      </c>
      <c r="AP97" s="118">
        <v>0.12219571264690698</v>
      </c>
      <c r="AQ97" s="275"/>
    </row>
    <row r="98" spans="2:43" x14ac:dyDescent="0.25">
      <c r="B98" s="241"/>
      <c r="C98" s="23">
        <v>86</v>
      </c>
      <c r="D98" s="8">
        <v>1.3547728530527614</v>
      </c>
      <c r="E98" s="8"/>
      <c r="F98" s="9"/>
      <c r="G98" s="23">
        <v>86</v>
      </c>
      <c r="H98" s="8">
        <v>9.9754830386408269E-2</v>
      </c>
      <c r="I98" s="8"/>
      <c r="J98" s="8"/>
      <c r="K98" s="23">
        <v>86</v>
      </c>
      <c r="L98" s="8">
        <v>0.55872060910396781</v>
      </c>
      <c r="M98" s="8"/>
      <c r="N98" s="9"/>
      <c r="O98" s="242"/>
      <c r="Q98" s="274"/>
      <c r="R98" s="124">
        <v>445</v>
      </c>
      <c r="S98" s="43">
        <v>5.7835777689446609E-2</v>
      </c>
      <c r="T98" s="43">
        <v>7.1836098524409323E-2</v>
      </c>
      <c r="U98" s="43">
        <v>0.10956525074138959</v>
      </c>
      <c r="V98" s="43">
        <v>6.8352683182713092E-2</v>
      </c>
      <c r="W98" s="43">
        <v>4.0699161020094188E-2</v>
      </c>
      <c r="X98" s="43">
        <v>2.5010801066698507E-2</v>
      </c>
      <c r="Y98" s="43">
        <v>3.8474723236071103E-2</v>
      </c>
      <c r="Z98" s="43">
        <v>1.3957079714180764E-2</v>
      </c>
      <c r="AA98" s="43">
        <v>1.331194839105594E-2</v>
      </c>
      <c r="AB98" s="43">
        <v>1.8660959060106244E-2</v>
      </c>
      <c r="AC98" s="43">
        <v>4.7957955026196791E-2</v>
      </c>
      <c r="AD98" s="118">
        <v>4.73024154814565E-2</v>
      </c>
      <c r="AE98" s="100">
        <v>4.6080404427818217E-2</v>
      </c>
      <c r="AF98" s="118">
        <v>2.8157319793258556E-2</v>
      </c>
      <c r="AG98" s="79"/>
      <c r="AH98" s="125">
        <v>445</v>
      </c>
      <c r="AI98" s="79">
        <v>0.50989047915743657</v>
      </c>
      <c r="AJ98" s="79">
        <v>0.4656950879431504</v>
      </c>
      <c r="AK98" s="79">
        <v>0.40221612199079387</v>
      </c>
      <c r="AL98" s="79">
        <v>0.36495152564491184</v>
      </c>
      <c r="AM98" s="79">
        <v>0.30729629099977673</v>
      </c>
      <c r="AN98" s="118">
        <v>0.19495005683118927</v>
      </c>
      <c r="AO98" s="100">
        <v>0.37416659376120975</v>
      </c>
      <c r="AP98" s="118">
        <v>0.11336695843952697</v>
      </c>
      <c r="AQ98" s="275"/>
    </row>
    <row r="99" spans="2:43" x14ac:dyDescent="0.25">
      <c r="B99" s="241"/>
      <c r="C99" s="23">
        <v>87</v>
      </c>
      <c r="D99" s="8">
        <v>2.7801662314676552</v>
      </c>
      <c r="E99" s="8"/>
      <c r="F99" s="9"/>
      <c r="G99" s="23">
        <v>87</v>
      </c>
      <c r="H99" s="8">
        <v>1.273228728154036</v>
      </c>
      <c r="I99" s="8"/>
      <c r="J99" s="8"/>
      <c r="K99" s="23">
        <v>87</v>
      </c>
      <c r="L99" s="8">
        <v>1.0642158681455274</v>
      </c>
      <c r="M99" s="8"/>
      <c r="N99" s="9"/>
      <c r="O99" s="242"/>
      <c r="Q99" s="274"/>
      <c r="R99" s="124">
        <v>450</v>
      </c>
      <c r="S99" s="43">
        <v>8.9429227566763678E-2</v>
      </c>
      <c r="T99" s="43">
        <v>9.0155032389972092E-2</v>
      </c>
      <c r="U99" s="43">
        <v>0.131003337804043</v>
      </c>
      <c r="V99" s="43">
        <v>5.966606766638928E-2</v>
      </c>
      <c r="W99" s="43">
        <v>4.1900929664284201E-2</v>
      </c>
      <c r="X99" s="43">
        <v>2.5668300483192595E-2</v>
      </c>
      <c r="Y99" s="43">
        <v>3.8821772626399735E-2</v>
      </c>
      <c r="Z99" s="43">
        <v>1.4614463970422721E-2</v>
      </c>
      <c r="AA99" s="43">
        <v>1.2372723301691046E-2</v>
      </c>
      <c r="AB99" s="43">
        <v>1.9537625318597842E-2</v>
      </c>
      <c r="AC99" s="43">
        <v>5.1208955709590331E-2</v>
      </c>
      <c r="AD99" s="118">
        <v>6.7896188736854129E-2</v>
      </c>
      <c r="AE99" s="100">
        <v>5.3522885436516711E-2</v>
      </c>
      <c r="AF99" s="118">
        <v>3.6147871039865498E-2</v>
      </c>
      <c r="AG99" s="79"/>
      <c r="AH99" s="125">
        <v>450</v>
      </c>
      <c r="AI99" s="79">
        <v>0.52211868975028519</v>
      </c>
      <c r="AJ99" s="79">
        <v>0.42875601730054125</v>
      </c>
      <c r="AK99" s="79">
        <v>0.45096068917483456</v>
      </c>
      <c r="AL99" s="79">
        <v>0.37874115670549063</v>
      </c>
      <c r="AM99" s="79">
        <v>0.31189820439985311</v>
      </c>
      <c r="AN99" s="118">
        <v>0.2228294702851199</v>
      </c>
      <c r="AO99" s="100">
        <v>0.38588403793602072</v>
      </c>
      <c r="AP99" s="118">
        <v>0.10653128540872976</v>
      </c>
      <c r="AQ99" s="275"/>
    </row>
    <row r="100" spans="2:43" x14ac:dyDescent="0.25">
      <c r="B100" s="241"/>
      <c r="C100" s="23">
        <v>88</v>
      </c>
      <c r="D100" s="8">
        <v>0.12363908849478653</v>
      </c>
      <c r="E100" s="8"/>
      <c r="F100" s="9"/>
      <c r="G100" s="23">
        <v>88</v>
      </c>
      <c r="H100" s="8">
        <v>2.6589237908234473</v>
      </c>
      <c r="I100" s="8"/>
      <c r="J100" s="8"/>
      <c r="K100" s="23">
        <v>88</v>
      </c>
      <c r="L100" s="8">
        <v>1.8474853129590596</v>
      </c>
      <c r="M100" s="8"/>
      <c r="N100" s="9"/>
      <c r="O100" s="242"/>
      <c r="Q100" s="274"/>
      <c r="R100" s="124">
        <v>455</v>
      </c>
      <c r="S100" s="43">
        <v>8.091564740984046E-2</v>
      </c>
      <c r="T100" s="43">
        <v>7.536715017696162E-2</v>
      </c>
      <c r="U100" s="43">
        <v>8.128423298376071E-2</v>
      </c>
      <c r="V100" s="43">
        <v>5.5682712646210011E-2</v>
      </c>
      <c r="W100" s="43">
        <v>5.3732927419286723E-2</v>
      </c>
      <c r="X100" s="43">
        <v>2.6554236252849302E-2</v>
      </c>
      <c r="Y100" s="43">
        <v>3.8343120409157404E-2</v>
      </c>
      <c r="Z100" s="43">
        <v>1.558733958217305E-2</v>
      </c>
      <c r="AA100" s="43">
        <v>1.3423308761843392E-2</v>
      </c>
      <c r="AB100" s="43">
        <v>1.9983632213298654E-2</v>
      </c>
      <c r="AC100" s="43">
        <v>4.6098961892674678E-2</v>
      </c>
      <c r="AD100" s="118">
        <v>6.3133150314567052E-2</v>
      </c>
      <c r="AE100" s="100">
        <v>4.7508868338551911E-2</v>
      </c>
      <c r="AF100" s="118">
        <v>2.4947370442569023E-2</v>
      </c>
      <c r="AG100" s="79"/>
      <c r="AH100" s="125">
        <v>455</v>
      </c>
      <c r="AI100" s="79">
        <v>0.50151264975232546</v>
      </c>
      <c r="AJ100" s="79">
        <v>0.37074653033632227</v>
      </c>
      <c r="AK100" s="79">
        <v>0.44508040762170098</v>
      </c>
      <c r="AL100" s="79">
        <v>0.3848036621643145</v>
      </c>
      <c r="AM100" s="79">
        <v>0.30223758136682899</v>
      </c>
      <c r="AN100" s="118">
        <v>0.21905411212813725</v>
      </c>
      <c r="AO100" s="100">
        <v>0.37057249056160485</v>
      </c>
      <c r="AP100" s="118">
        <v>0.10052541006762454</v>
      </c>
      <c r="AQ100" s="275"/>
    </row>
    <row r="101" spans="2:43" x14ac:dyDescent="0.25">
      <c r="B101" s="241"/>
      <c r="C101" s="23">
        <v>89</v>
      </c>
      <c r="D101" s="8">
        <v>0.26602896148920729</v>
      </c>
      <c r="E101" s="8"/>
      <c r="F101" s="9"/>
      <c r="G101" s="23">
        <v>89</v>
      </c>
      <c r="H101" s="8">
        <v>3.1909929857273385</v>
      </c>
      <c r="I101" s="8"/>
      <c r="J101" s="8"/>
      <c r="K101" s="23">
        <v>89</v>
      </c>
      <c r="L101" s="8">
        <v>6.2010346373204843</v>
      </c>
      <c r="M101" s="8"/>
      <c r="N101" s="9"/>
      <c r="O101" s="242"/>
      <c r="Q101" s="274"/>
      <c r="R101" s="124">
        <v>460</v>
      </c>
      <c r="S101" s="43">
        <v>7.9335557304461929E-2</v>
      </c>
      <c r="T101" s="43">
        <v>7.2294536629873882E-2</v>
      </c>
      <c r="U101" s="43">
        <v>8.0600767127161022E-2</v>
      </c>
      <c r="V101" s="43">
        <v>5.1992563530010028E-2</v>
      </c>
      <c r="W101" s="43">
        <v>5.0055309616462824E-2</v>
      </c>
      <c r="X101" s="43">
        <v>2.6707189289314603E-2</v>
      </c>
      <c r="Y101" s="43">
        <v>3.7564116578878336E-2</v>
      </c>
      <c r="Z101" s="43">
        <v>1.6584531159274354E-2</v>
      </c>
      <c r="AA101" s="43">
        <v>1.2380037919730172E-2</v>
      </c>
      <c r="AB101" s="43">
        <v>1.8518079555264563E-2</v>
      </c>
      <c r="AC101" s="43">
        <v>4.6322691919684994E-2</v>
      </c>
      <c r="AD101" s="118">
        <v>5.9693640569566934E-2</v>
      </c>
      <c r="AE101" s="100">
        <v>4.6004085099973634E-2</v>
      </c>
      <c r="AF101" s="118">
        <v>2.4184998133183203E-2</v>
      </c>
      <c r="AG101" s="79"/>
      <c r="AH101" s="125">
        <v>460</v>
      </c>
      <c r="AI101" s="79">
        <v>0.50813830569226348</v>
      </c>
      <c r="AJ101" s="79">
        <v>0.41815187699843781</v>
      </c>
      <c r="AK101" s="79">
        <v>0.38695170873491752</v>
      </c>
      <c r="AL101" s="79">
        <v>0.41214350669701344</v>
      </c>
      <c r="AM101" s="79">
        <v>0.3052386503111667</v>
      </c>
      <c r="AN101" s="118">
        <v>0.19652144925557166</v>
      </c>
      <c r="AO101" s="100">
        <v>0.3711909162815617</v>
      </c>
      <c r="AP101" s="118">
        <v>0.10746586493964065</v>
      </c>
      <c r="AQ101" s="275"/>
    </row>
    <row r="102" spans="2:43" x14ac:dyDescent="0.25">
      <c r="B102" s="241"/>
      <c r="C102" s="23">
        <v>90</v>
      </c>
      <c r="D102" s="8">
        <v>3.0459620457496186</v>
      </c>
      <c r="E102" s="8"/>
      <c r="F102" s="9"/>
      <c r="G102" s="23">
        <v>90</v>
      </c>
      <c r="H102" s="8">
        <v>0.53840476280007321</v>
      </c>
      <c r="I102" s="8"/>
      <c r="J102" s="8"/>
      <c r="K102" s="23">
        <v>90</v>
      </c>
      <c r="L102" s="8">
        <v>3.5822308183916567</v>
      </c>
      <c r="M102" s="8"/>
      <c r="N102" s="9"/>
      <c r="O102" s="242"/>
      <c r="Q102" s="274"/>
      <c r="R102" s="124">
        <v>465</v>
      </c>
      <c r="S102" s="43">
        <v>6.2122749690872565E-2</v>
      </c>
      <c r="T102" s="43">
        <v>7.5582054657868727E-2</v>
      </c>
      <c r="U102" s="43">
        <v>8.243905978982026E-2</v>
      </c>
      <c r="V102" s="43">
        <v>4.7954103787039709E-2</v>
      </c>
      <c r="W102" s="43">
        <v>6.5021860467459086E-2</v>
      </c>
      <c r="X102" s="43">
        <v>2.6613828344978625E-2</v>
      </c>
      <c r="Y102" s="43">
        <v>4.0489095538345767E-2</v>
      </c>
      <c r="Z102" s="43">
        <v>1.5799168138027446E-2</v>
      </c>
      <c r="AA102" s="43">
        <v>1.3014487257466571E-2</v>
      </c>
      <c r="AB102" s="43">
        <v>1.7874466372904348E-2</v>
      </c>
      <c r="AC102" s="43">
        <v>4.4577597709004546E-2</v>
      </c>
      <c r="AD102" s="118">
        <v>4.7931715909147764E-2</v>
      </c>
      <c r="AE102" s="100">
        <v>4.4951682305244621E-2</v>
      </c>
      <c r="AF102" s="118">
        <v>2.3390822914966417E-2</v>
      </c>
      <c r="AG102" s="79"/>
      <c r="AH102" s="125">
        <v>465</v>
      </c>
      <c r="AI102" s="79">
        <v>0.50635112876174737</v>
      </c>
      <c r="AJ102" s="79">
        <v>0.41679034835927237</v>
      </c>
      <c r="AK102" s="79">
        <v>0.44812122815686978</v>
      </c>
      <c r="AL102" s="79">
        <v>0.39877516838865801</v>
      </c>
      <c r="AM102" s="79">
        <v>0.33844382692361114</v>
      </c>
      <c r="AN102" s="118">
        <v>0.21661519059534184</v>
      </c>
      <c r="AO102" s="100">
        <v>0.3875161485309167</v>
      </c>
      <c r="AP102" s="118">
        <v>0.10039293070521006</v>
      </c>
      <c r="AQ102" s="275"/>
    </row>
    <row r="103" spans="2:43" x14ac:dyDescent="0.25">
      <c r="B103" s="241"/>
      <c r="C103" s="23">
        <v>91</v>
      </c>
      <c r="D103" s="8">
        <v>6.2238465223946609</v>
      </c>
      <c r="E103" s="8"/>
      <c r="F103" s="9"/>
      <c r="G103" s="23">
        <v>91</v>
      </c>
      <c r="H103" s="8">
        <v>1.1933896723703918</v>
      </c>
      <c r="I103" s="8"/>
      <c r="J103" s="8"/>
      <c r="K103" s="23">
        <v>91</v>
      </c>
      <c r="L103" s="8">
        <v>5.8398677626110782</v>
      </c>
      <c r="M103" s="8"/>
      <c r="N103" s="9"/>
      <c r="O103" s="242"/>
      <c r="Q103" s="274"/>
      <c r="R103" s="124">
        <v>470</v>
      </c>
      <c r="S103" s="43">
        <v>4.4032198606923978E-2</v>
      </c>
      <c r="T103" s="43">
        <v>4.6700825820661818E-2</v>
      </c>
      <c r="U103" s="43">
        <v>0.10111500778520144</v>
      </c>
      <c r="V103" s="43">
        <v>5.3378717877728889E-2</v>
      </c>
      <c r="W103" s="43">
        <v>6.2496195516271336E-2</v>
      </c>
      <c r="X103" s="43">
        <v>2.5338557573409994E-2</v>
      </c>
      <c r="Y103" s="43">
        <v>4.0272587661810452E-2</v>
      </c>
      <c r="Z103" s="43">
        <v>1.3236322269490099E-2</v>
      </c>
      <c r="AA103" s="43">
        <v>1.2573500189148485E-2</v>
      </c>
      <c r="AB103" s="43">
        <v>1.9927212286501392E-2</v>
      </c>
      <c r="AC103" s="43">
        <v>5.3693579355006633E-2</v>
      </c>
      <c r="AD103" s="118">
        <v>4.7801860265338419E-2</v>
      </c>
      <c r="AE103" s="100">
        <v>4.3380547100624417E-2</v>
      </c>
      <c r="AF103" s="118">
        <v>2.4641013612886745E-2</v>
      </c>
      <c r="AG103" s="79"/>
      <c r="AH103" s="125">
        <v>470</v>
      </c>
      <c r="AI103" s="79">
        <v>0.50660315371221754</v>
      </c>
      <c r="AJ103" s="79">
        <v>0.43049691041388749</v>
      </c>
      <c r="AK103" s="79">
        <v>0.46864044388586906</v>
      </c>
      <c r="AL103" s="79">
        <v>0.3979541612934715</v>
      </c>
      <c r="AM103" s="79">
        <v>0.29539901253823353</v>
      </c>
      <c r="AN103" s="118">
        <v>0.24515127538827952</v>
      </c>
      <c r="AO103" s="100">
        <v>0.39070749287199313</v>
      </c>
      <c r="AP103" s="118">
        <v>0.1014015580536653</v>
      </c>
      <c r="AQ103" s="275"/>
    </row>
    <row r="104" spans="2:43" x14ac:dyDescent="0.25">
      <c r="B104" s="241"/>
      <c r="C104" s="23">
        <v>92</v>
      </c>
      <c r="D104" s="8">
        <v>1.3685268268714899</v>
      </c>
      <c r="E104" s="8"/>
      <c r="F104" s="9"/>
      <c r="G104" s="23">
        <v>92</v>
      </c>
      <c r="H104" s="8">
        <v>0.79803864309126615</v>
      </c>
      <c r="I104" s="8"/>
      <c r="J104" s="8"/>
      <c r="K104" s="23">
        <v>92</v>
      </c>
      <c r="L104" s="8">
        <v>5.2902111795402886</v>
      </c>
      <c r="M104" s="8"/>
      <c r="N104" s="9"/>
      <c r="O104" s="242"/>
      <c r="Q104" s="274"/>
      <c r="R104" s="124">
        <v>475</v>
      </c>
      <c r="S104" s="43">
        <v>4.1463508156901953E-2</v>
      </c>
      <c r="T104" s="43">
        <v>7.1076496700026429E-2</v>
      </c>
      <c r="U104" s="43">
        <v>8.0198741658779951E-2</v>
      </c>
      <c r="V104" s="43">
        <v>4.9808152869494561E-2</v>
      </c>
      <c r="W104" s="43">
        <v>6.1587900371488362E-2</v>
      </c>
      <c r="X104" s="43">
        <v>2.8213876018652384E-2</v>
      </c>
      <c r="Y104" s="43">
        <v>4.4526330647857361E-2</v>
      </c>
      <c r="Z104" s="43">
        <v>1.3493180390809222E-2</v>
      </c>
      <c r="AA104" s="43">
        <v>1.1799791777206529E-2</v>
      </c>
      <c r="AB104" s="43">
        <v>1.7292844107208917E-2</v>
      </c>
      <c r="AC104" s="43">
        <v>4.3258810895245553E-2</v>
      </c>
      <c r="AD104" s="118">
        <v>4.7182548733324767E-2</v>
      </c>
      <c r="AE104" s="100">
        <v>4.2491848527249659E-2</v>
      </c>
      <c r="AF104" s="118">
        <v>2.196410776932263E-2</v>
      </c>
      <c r="AG104" s="79"/>
      <c r="AH104" s="125">
        <v>475</v>
      </c>
      <c r="AI104" s="79">
        <v>0.51451693717678049</v>
      </c>
      <c r="AJ104" s="79">
        <v>0.45046156011025335</v>
      </c>
      <c r="AK104" s="79">
        <v>0.47519192382968295</v>
      </c>
      <c r="AL104" s="79">
        <v>0.42529503336946861</v>
      </c>
      <c r="AM104" s="79">
        <v>0.33226781839674813</v>
      </c>
      <c r="AN104" s="118">
        <v>0.19311559423735755</v>
      </c>
      <c r="AO104" s="100">
        <v>0.39847481118671518</v>
      </c>
      <c r="AP104" s="118">
        <v>0.11775314062774138</v>
      </c>
      <c r="AQ104" s="275"/>
    </row>
    <row r="105" spans="2:43" x14ac:dyDescent="0.25">
      <c r="B105" s="241"/>
      <c r="C105" s="23">
        <v>93</v>
      </c>
      <c r="D105" s="8">
        <v>6.1782506908860402</v>
      </c>
      <c r="E105" s="8"/>
      <c r="F105" s="9"/>
      <c r="G105" s="23">
        <v>93</v>
      </c>
      <c r="H105" s="8">
        <v>2.1282316919136584</v>
      </c>
      <c r="I105" s="8"/>
      <c r="J105" s="8"/>
      <c r="K105" s="23">
        <v>93</v>
      </c>
      <c r="L105" s="8">
        <v>0.94007152157475027</v>
      </c>
      <c r="M105" s="8"/>
      <c r="N105" s="9"/>
      <c r="O105" s="242"/>
      <c r="Q105" s="274"/>
      <c r="R105" s="124">
        <v>480</v>
      </c>
      <c r="S105" s="43">
        <v>6.5902513527765633E-2</v>
      </c>
      <c r="T105" s="43">
        <v>6.5481172248172292E-2</v>
      </c>
      <c r="U105" s="43">
        <v>7.1162192760909473E-2</v>
      </c>
      <c r="V105" s="43">
        <v>6.3430871106204476E-2</v>
      </c>
      <c r="W105" s="43">
        <v>4.8488950840136776E-2</v>
      </c>
      <c r="X105" s="43">
        <v>2.7822554613669441E-2</v>
      </c>
      <c r="Y105" s="43">
        <v>4.1509017446926443E-2</v>
      </c>
      <c r="Z105" s="43">
        <v>1.5821066726706128E-2</v>
      </c>
      <c r="AA105" s="43">
        <v>1.2113382581343757E-2</v>
      </c>
      <c r="AB105" s="43">
        <v>1.7341071401847843E-2</v>
      </c>
      <c r="AC105" s="43">
        <v>4.6265742458264203E-2</v>
      </c>
      <c r="AD105" s="118">
        <v>5.733459637369781E-2</v>
      </c>
      <c r="AE105" s="100">
        <v>4.4389427673803689E-2</v>
      </c>
      <c r="AF105" s="118">
        <v>2.1420470387148852E-2</v>
      </c>
      <c r="AG105" s="79"/>
      <c r="AH105" s="125">
        <v>480</v>
      </c>
      <c r="AI105" s="79">
        <v>0.56404484043920344</v>
      </c>
      <c r="AJ105" s="79">
        <v>0.4519124628360679</v>
      </c>
      <c r="AK105" s="79">
        <v>0.47801873908086678</v>
      </c>
      <c r="AL105" s="79">
        <v>0.44944435596154936</v>
      </c>
      <c r="AM105" s="79">
        <v>0.32753524481294499</v>
      </c>
      <c r="AN105" s="118">
        <v>0.18492929236132591</v>
      </c>
      <c r="AO105" s="100">
        <v>0.40931415591532638</v>
      </c>
      <c r="AP105" s="118">
        <v>0.13350903376377235</v>
      </c>
      <c r="AQ105" s="275"/>
    </row>
    <row r="106" spans="2:43" x14ac:dyDescent="0.25">
      <c r="B106" s="241"/>
      <c r="C106" s="23">
        <v>94</v>
      </c>
      <c r="D106" s="8">
        <v>0.21961041230276512</v>
      </c>
      <c r="E106" s="8"/>
      <c r="F106" s="9"/>
      <c r="G106" s="23">
        <v>94</v>
      </c>
      <c r="H106" s="8">
        <v>1.8322797204069523</v>
      </c>
      <c r="I106" s="8"/>
      <c r="J106" s="8"/>
      <c r="K106" s="23">
        <v>94</v>
      </c>
      <c r="L106" s="8">
        <v>3.2827726357979685</v>
      </c>
      <c r="M106" s="8"/>
      <c r="N106" s="9"/>
      <c r="O106" s="242"/>
      <c r="Q106" s="274"/>
      <c r="R106" s="124">
        <v>485</v>
      </c>
      <c r="S106" s="43">
        <v>5.8240860856779368E-2</v>
      </c>
      <c r="T106" s="43">
        <v>6.2173204831855788E-2</v>
      </c>
      <c r="U106" s="43">
        <v>0.11495285074484876</v>
      </c>
      <c r="V106" s="43">
        <v>5.4837430587960874E-2</v>
      </c>
      <c r="W106" s="43">
        <v>5.2513998579204031E-2</v>
      </c>
      <c r="X106" s="43">
        <v>2.788810591501174E-2</v>
      </c>
      <c r="Y106" s="43">
        <v>4.2207361480064778E-2</v>
      </c>
      <c r="Z106" s="43">
        <v>1.6080010427899312E-2</v>
      </c>
      <c r="AA106" s="43">
        <v>1.2117743219020939E-2</v>
      </c>
      <c r="AB106" s="43">
        <v>1.5389367951537275E-2</v>
      </c>
      <c r="AC106" s="43">
        <v>4.8340329981450693E-2</v>
      </c>
      <c r="AD106" s="118">
        <v>5.3011069361226723E-2</v>
      </c>
      <c r="AE106" s="100">
        <v>4.6479361161405018E-2</v>
      </c>
      <c r="AF106" s="118">
        <v>2.8059940247412013E-2</v>
      </c>
      <c r="AG106" s="79"/>
      <c r="AH106" s="125">
        <v>485</v>
      </c>
      <c r="AI106" s="79">
        <v>0.5273052032151182</v>
      </c>
      <c r="AJ106" s="79">
        <v>0.4537142063913881</v>
      </c>
      <c r="AK106" s="79">
        <v>0.50194258432780947</v>
      </c>
      <c r="AL106" s="79">
        <v>0.37948715313991543</v>
      </c>
      <c r="AM106" s="79">
        <v>0.32299506063352701</v>
      </c>
      <c r="AN106" s="118">
        <v>0.20637754384837514</v>
      </c>
      <c r="AO106" s="100">
        <v>0.39863695859268883</v>
      </c>
      <c r="AP106" s="118">
        <v>0.12108936125142548</v>
      </c>
      <c r="AQ106" s="275"/>
    </row>
    <row r="107" spans="2:43" x14ac:dyDescent="0.25">
      <c r="B107" s="241"/>
      <c r="C107" s="23">
        <v>95</v>
      </c>
      <c r="D107" s="8">
        <v>1.9087248553022005</v>
      </c>
      <c r="E107" s="8"/>
      <c r="F107" s="9"/>
      <c r="G107" s="23">
        <v>95</v>
      </c>
      <c r="H107" s="8">
        <v>0.92794166056220129</v>
      </c>
      <c r="I107" s="8"/>
      <c r="J107" s="8"/>
      <c r="K107" s="23">
        <v>95</v>
      </c>
      <c r="L107" s="8">
        <v>2.6589237908234473</v>
      </c>
      <c r="M107" s="8"/>
      <c r="N107" s="9"/>
      <c r="O107" s="242"/>
      <c r="Q107" s="274"/>
      <c r="R107" s="124">
        <v>490</v>
      </c>
      <c r="S107" s="43">
        <v>5.132369561891352E-2</v>
      </c>
      <c r="T107" s="43">
        <v>8.4399087288028127E-2</v>
      </c>
      <c r="U107" s="43">
        <v>9.666779844431328E-2</v>
      </c>
      <c r="V107" s="43">
        <v>4.9689102278900436E-2</v>
      </c>
      <c r="W107" s="43">
        <v>6.2107871381855959E-2</v>
      </c>
      <c r="X107" s="43">
        <v>2.6377446379532092E-2</v>
      </c>
      <c r="Y107" s="43">
        <v>5.0687253311031522E-2</v>
      </c>
      <c r="Z107" s="43">
        <v>1.4845821137826027E-2</v>
      </c>
      <c r="AA107" s="43">
        <v>1.1632774665313985E-2</v>
      </c>
      <c r="AB107" s="43">
        <v>1.6633774158843401E-2</v>
      </c>
      <c r="AC107" s="43">
        <v>4.7427511471248657E-2</v>
      </c>
      <c r="AD107" s="118">
        <v>3.878022265248468E-2</v>
      </c>
      <c r="AE107" s="100">
        <v>4.588102989902431E-2</v>
      </c>
      <c r="AF107" s="118">
        <v>2.6659814454654852E-2</v>
      </c>
      <c r="AG107" s="79"/>
      <c r="AH107" s="125">
        <v>490</v>
      </c>
      <c r="AI107" s="79">
        <v>0.50112461133652231</v>
      </c>
      <c r="AJ107" s="79">
        <v>0.41193182088292085</v>
      </c>
      <c r="AK107" s="79">
        <v>0.52087135169628374</v>
      </c>
      <c r="AL107" s="79">
        <v>0.40588782309814581</v>
      </c>
      <c r="AM107" s="79">
        <v>0.33573905823843325</v>
      </c>
      <c r="AN107" s="118">
        <v>0.21910632452818063</v>
      </c>
      <c r="AO107" s="100">
        <v>0.3991101649634145</v>
      </c>
      <c r="AP107" s="118">
        <v>0.11122980276229888</v>
      </c>
      <c r="AQ107" s="275"/>
    </row>
    <row r="108" spans="2:43" x14ac:dyDescent="0.25">
      <c r="B108" s="241"/>
      <c r="C108" s="23">
        <v>96</v>
      </c>
      <c r="D108" s="8">
        <v>0.45969804545335019</v>
      </c>
      <c r="E108" s="8"/>
      <c r="F108" s="9"/>
      <c r="G108" s="23">
        <v>96</v>
      </c>
      <c r="H108" s="8">
        <v>1.9241384686207079</v>
      </c>
      <c r="I108" s="8"/>
      <c r="J108" s="8"/>
      <c r="K108" s="23">
        <v>96</v>
      </c>
      <c r="L108" s="8">
        <v>0.90384004246534955</v>
      </c>
      <c r="M108" s="8"/>
      <c r="N108" s="9"/>
      <c r="O108" s="242"/>
      <c r="Q108" s="274"/>
      <c r="R108" s="124">
        <v>495</v>
      </c>
      <c r="S108" s="43">
        <v>5.6730246121243284E-2</v>
      </c>
      <c r="T108" s="43">
        <v>8.4783907595534891E-2</v>
      </c>
      <c r="U108" s="43">
        <v>9.3910961059704867E-2</v>
      </c>
      <c r="V108" s="43">
        <v>5.86604636380283E-2</v>
      </c>
      <c r="W108" s="43">
        <v>7.0438975739495591E-2</v>
      </c>
      <c r="X108" s="43">
        <v>2.5771593442883507E-2</v>
      </c>
      <c r="Y108" s="43">
        <v>4.5384932962156767E-2</v>
      </c>
      <c r="Z108" s="43">
        <v>1.6380096932064641E-2</v>
      </c>
      <c r="AA108" s="43">
        <v>1.1785162541128276E-2</v>
      </c>
      <c r="AB108" s="43">
        <v>1.6565502224190457E-2</v>
      </c>
      <c r="AC108" s="43">
        <v>4.6879169514139757E-2</v>
      </c>
      <c r="AD108" s="118">
        <v>5.3538816016195354E-2</v>
      </c>
      <c r="AE108" s="100">
        <v>4.8402485648897146E-2</v>
      </c>
      <c r="AF108" s="118">
        <v>2.6942083221978757E-2</v>
      </c>
      <c r="AG108" s="79"/>
      <c r="AH108" s="125">
        <v>495</v>
      </c>
      <c r="AI108" s="79">
        <v>0.51251673915717655</v>
      </c>
      <c r="AJ108" s="79">
        <v>0.46313461543946849</v>
      </c>
      <c r="AK108" s="79">
        <v>0.45524274035711643</v>
      </c>
      <c r="AL108" s="79">
        <v>0.3827845395835367</v>
      </c>
      <c r="AM108" s="79">
        <v>0.35551607171700855</v>
      </c>
      <c r="AN108" s="118">
        <v>0.26666579645999927</v>
      </c>
      <c r="AO108" s="100">
        <v>0.40597675045238435</v>
      </c>
      <c r="AP108" s="118">
        <v>8.8923145614716384E-2</v>
      </c>
      <c r="AQ108" s="275"/>
    </row>
    <row r="109" spans="2:43" x14ac:dyDescent="0.25">
      <c r="B109" s="241"/>
      <c r="C109" s="23">
        <v>97</v>
      </c>
      <c r="D109" s="8">
        <v>0.21961041230276512</v>
      </c>
      <c r="E109" s="8"/>
      <c r="F109" s="9"/>
      <c r="G109" s="23">
        <v>97</v>
      </c>
      <c r="H109" s="8">
        <v>1.5514809034050576</v>
      </c>
      <c r="I109" s="8"/>
      <c r="J109" s="8"/>
      <c r="K109" s="23">
        <v>97</v>
      </c>
      <c r="L109" s="8">
        <v>0.26602896148920729</v>
      </c>
      <c r="M109" s="8"/>
      <c r="N109" s="9"/>
      <c r="O109" s="242"/>
      <c r="Q109" s="274"/>
      <c r="R109" s="124">
        <v>500</v>
      </c>
      <c r="S109" s="43">
        <v>9.5314892368225559E-2</v>
      </c>
      <c r="T109" s="43">
        <v>5.5267260492116353E-2</v>
      </c>
      <c r="U109" s="43">
        <v>0.10403130925617389</v>
      </c>
      <c r="V109" s="43">
        <v>5.9134684364454099E-2</v>
      </c>
      <c r="W109" s="43">
        <v>6.0299647754964013E-2</v>
      </c>
      <c r="X109" s="43">
        <v>2.6169867258614848E-2</v>
      </c>
      <c r="Y109" s="43">
        <v>3.9865043423626303E-2</v>
      </c>
      <c r="Z109" s="43">
        <v>1.732514901231207E-2</v>
      </c>
      <c r="AA109" s="43">
        <v>1.2163225138879241E-2</v>
      </c>
      <c r="AB109" s="43">
        <v>1.5564144104248752E-2</v>
      </c>
      <c r="AC109" s="43">
        <v>4.8963519802141309E-2</v>
      </c>
      <c r="AD109" s="118">
        <v>3.741340876059452E-2</v>
      </c>
      <c r="AE109" s="100">
        <v>4.762601264469591E-2</v>
      </c>
      <c r="AF109" s="118">
        <v>2.9599824977777908E-2</v>
      </c>
      <c r="AG109" s="79"/>
      <c r="AH109" s="125">
        <v>500</v>
      </c>
      <c r="AI109" s="79">
        <v>0.5151840032163183</v>
      </c>
      <c r="AJ109" s="79">
        <v>0.40588670978807878</v>
      </c>
      <c r="AK109" s="79">
        <v>0.47879791286483037</v>
      </c>
      <c r="AL109" s="79">
        <v>0.43136473163137917</v>
      </c>
      <c r="AM109" s="79">
        <v>0.34706842786992004</v>
      </c>
      <c r="AN109" s="118">
        <v>0.20410329219263965</v>
      </c>
      <c r="AO109" s="100">
        <v>0.39706751292719439</v>
      </c>
      <c r="AP109" s="118">
        <v>0.11101399910512069</v>
      </c>
      <c r="AQ109" s="275"/>
    </row>
    <row r="110" spans="2:43" x14ac:dyDescent="0.25">
      <c r="B110" s="241"/>
      <c r="C110" s="23">
        <v>98</v>
      </c>
      <c r="D110" s="8">
        <v>1.7718779846131301</v>
      </c>
      <c r="E110" s="8"/>
      <c r="F110" s="9"/>
      <c r="G110" s="23">
        <v>98</v>
      </c>
      <c r="H110" s="8">
        <v>0.38525108768979649</v>
      </c>
      <c r="I110" s="8"/>
      <c r="J110" s="8"/>
      <c r="K110" s="23">
        <v>98</v>
      </c>
      <c r="L110" s="8">
        <v>9.4055441330516715E-2</v>
      </c>
      <c r="M110" s="8"/>
      <c r="N110" s="9"/>
      <c r="O110" s="242"/>
      <c r="Q110" s="274"/>
      <c r="R110" s="124">
        <v>505</v>
      </c>
      <c r="S110" s="43">
        <v>5.5667994291630246E-2</v>
      </c>
      <c r="T110" s="43">
        <v>5.8986074710167077E-2</v>
      </c>
      <c r="U110" s="43">
        <v>0.11607425062971573</v>
      </c>
      <c r="V110" s="43">
        <v>5.0003496444201961E-2</v>
      </c>
      <c r="W110" s="43">
        <v>6.8114921746518661E-2</v>
      </c>
      <c r="X110" s="43">
        <v>2.693264603787078E-2</v>
      </c>
      <c r="Y110" s="43">
        <v>4.1191684823965381E-2</v>
      </c>
      <c r="Z110" s="43">
        <v>1.8611430399696625E-2</v>
      </c>
      <c r="AA110" s="43">
        <v>1.1984438994116194E-2</v>
      </c>
      <c r="AB110" s="43">
        <v>1.7579531615203647E-2</v>
      </c>
      <c r="AC110" s="43">
        <v>4.7159035438836268E-2</v>
      </c>
      <c r="AD110" s="118">
        <v>4.9163679709389708E-2</v>
      </c>
      <c r="AE110" s="100">
        <v>4.678909873677603E-2</v>
      </c>
      <c r="AF110" s="118">
        <v>2.8257075944172743E-2</v>
      </c>
      <c r="AG110" s="79"/>
      <c r="AH110" s="125">
        <v>505</v>
      </c>
      <c r="AI110" s="79">
        <v>0.51125661440482606</v>
      </c>
      <c r="AJ110" s="79">
        <v>0.41895719456643576</v>
      </c>
      <c r="AK110" s="79">
        <v>0.50283265175892888</v>
      </c>
      <c r="AL110" s="79">
        <v>0.43386988219216088</v>
      </c>
      <c r="AM110" s="79">
        <v>0.36004288123195066</v>
      </c>
      <c r="AN110" s="118">
        <v>0.20347674339211913</v>
      </c>
      <c r="AO110" s="100">
        <v>0.40507266125773689</v>
      </c>
      <c r="AP110" s="118">
        <v>0.11359815406663468</v>
      </c>
      <c r="AQ110" s="275"/>
    </row>
    <row r="111" spans="2:43" x14ac:dyDescent="0.25">
      <c r="B111" s="241"/>
      <c r="C111" s="23">
        <v>99</v>
      </c>
      <c r="D111" s="8">
        <v>1.2464244686789996</v>
      </c>
      <c r="E111" s="8"/>
      <c r="F111" s="9"/>
      <c r="G111" s="23">
        <v>99</v>
      </c>
      <c r="H111" s="8">
        <v>1.273228728154036</v>
      </c>
      <c r="I111" s="8"/>
      <c r="J111" s="8"/>
      <c r="K111" s="23">
        <v>99</v>
      </c>
      <c r="L111" s="8">
        <v>2.192396821210989</v>
      </c>
      <c r="M111" s="8"/>
      <c r="N111" s="9"/>
      <c r="O111" s="242"/>
      <c r="Q111" s="274"/>
      <c r="R111" s="124">
        <v>510</v>
      </c>
      <c r="S111" s="43">
        <v>4.059677444460516E-2</v>
      </c>
      <c r="T111" s="43">
        <v>7.7112040711385874E-2</v>
      </c>
      <c r="U111" s="43">
        <v>0.13520757215646509</v>
      </c>
      <c r="V111" s="43">
        <v>5.4399184175722363E-2</v>
      </c>
      <c r="W111" s="43">
        <v>7.1271373301450086E-2</v>
      </c>
      <c r="X111" s="43">
        <v>2.6593964314268758E-2</v>
      </c>
      <c r="Y111" s="43">
        <v>3.840361525701283E-2</v>
      </c>
      <c r="Z111" s="43">
        <v>1.9313844221403222E-2</v>
      </c>
      <c r="AA111" s="43">
        <v>1.2214474353730052E-2</v>
      </c>
      <c r="AB111" s="43">
        <v>1.7220912796858723E-2</v>
      </c>
      <c r="AC111" s="43">
        <v>4.3185590159133043E-2</v>
      </c>
      <c r="AD111" s="118">
        <v>4.0598201665814813E-2</v>
      </c>
      <c r="AE111" s="100">
        <v>4.8009795629820849E-2</v>
      </c>
      <c r="AF111" s="118">
        <v>3.4070929009441919E-2</v>
      </c>
      <c r="AG111" s="79"/>
      <c r="AH111" s="125">
        <v>510</v>
      </c>
      <c r="AI111" s="79">
        <v>0.5252530000470047</v>
      </c>
      <c r="AJ111" s="79">
        <v>0.5303838617021579</v>
      </c>
      <c r="AK111" s="79">
        <v>0.51043762135072357</v>
      </c>
      <c r="AL111" s="79">
        <v>0.49872430499540171</v>
      </c>
      <c r="AM111" s="79">
        <v>0.35871055888607567</v>
      </c>
      <c r="AN111" s="118">
        <v>0.21481687504769403</v>
      </c>
      <c r="AO111" s="100">
        <v>0.43972103700484294</v>
      </c>
      <c r="AP111" s="118">
        <v>0.12740664429277959</v>
      </c>
      <c r="AQ111" s="275"/>
    </row>
    <row r="112" spans="2:43" x14ac:dyDescent="0.25">
      <c r="B112" s="241"/>
      <c r="C112" s="23">
        <v>100</v>
      </c>
      <c r="D112" s="8">
        <v>1.7718779846131301</v>
      </c>
      <c r="E112" s="8"/>
      <c r="F112" s="9"/>
      <c r="G112" s="23">
        <v>100</v>
      </c>
      <c r="H112" s="8">
        <v>9.9754830386408269E-2</v>
      </c>
      <c r="I112" s="8"/>
      <c r="J112" s="8"/>
      <c r="K112" s="23">
        <v>100</v>
      </c>
      <c r="L112" s="8">
        <v>3.2827726357979685</v>
      </c>
      <c r="M112" s="8"/>
      <c r="N112" s="9"/>
      <c r="O112" s="242"/>
      <c r="Q112" s="274"/>
      <c r="R112" s="124">
        <v>515</v>
      </c>
      <c r="S112" s="43">
        <v>4.8267538639505184E-2</v>
      </c>
      <c r="T112" s="43">
        <v>9.0332012550719168E-2</v>
      </c>
      <c r="U112" s="43">
        <v>0.10686665666491073</v>
      </c>
      <c r="V112" s="43">
        <v>5.3807970711420634E-2</v>
      </c>
      <c r="W112" s="43">
        <v>7.4407078947914304E-2</v>
      </c>
      <c r="X112" s="43">
        <v>2.7960609627102433E-2</v>
      </c>
      <c r="Y112" s="43">
        <v>4.0432845942971425E-2</v>
      </c>
      <c r="Z112" s="43">
        <v>1.8166490893362919E-2</v>
      </c>
      <c r="AA112" s="43">
        <v>1.2130965797783781E-2</v>
      </c>
      <c r="AB112" s="43">
        <v>1.7986432345735236E-2</v>
      </c>
      <c r="AC112" s="43">
        <v>5.1671873474568003E-2</v>
      </c>
      <c r="AD112" s="118">
        <v>4.258765672161112E-2</v>
      </c>
      <c r="AE112" s="100">
        <v>4.8718177693133746E-2</v>
      </c>
      <c r="AF112" s="118">
        <v>2.9482331145574896E-2</v>
      </c>
      <c r="AG112" s="79"/>
      <c r="AH112" s="125">
        <v>515</v>
      </c>
      <c r="AI112" s="79">
        <v>0.51422990876096741</v>
      </c>
      <c r="AJ112" s="79">
        <v>0.54081686013620989</v>
      </c>
      <c r="AK112" s="79">
        <v>0.55248674139990583</v>
      </c>
      <c r="AL112" s="79">
        <v>0.43724022420994763</v>
      </c>
      <c r="AM112" s="79">
        <v>0.3440231196507772</v>
      </c>
      <c r="AN112" s="118">
        <v>0.2374459300434166</v>
      </c>
      <c r="AO112" s="100">
        <v>0.43770713070020412</v>
      </c>
      <c r="AP112" s="118">
        <v>0.1253340905862054</v>
      </c>
      <c r="AQ112" s="275"/>
    </row>
    <row r="113" spans="2:43" x14ac:dyDescent="0.25">
      <c r="B113" s="241"/>
      <c r="C113" s="23">
        <v>101</v>
      </c>
      <c r="D113" s="8">
        <v>8.299762528684472E-2</v>
      </c>
      <c r="E113" s="8"/>
      <c r="F113" s="9"/>
      <c r="G113" s="23">
        <v>101</v>
      </c>
      <c r="H113" s="8">
        <v>0.77512932966506054</v>
      </c>
      <c r="I113" s="8"/>
      <c r="J113" s="8"/>
      <c r="K113" s="23">
        <v>101</v>
      </c>
      <c r="L113" s="8">
        <v>2.6075169252021841</v>
      </c>
      <c r="M113" s="8"/>
      <c r="N113" s="9"/>
      <c r="O113" s="242"/>
      <c r="Q113" s="274"/>
      <c r="R113" s="124">
        <v>520</v>
      </c>
      <c r="S113" s="43">
        <v>5.6531311182459375E-2</v>
      </c>
      <c r="T113" s="43">
        <v>9.4955433346706045E-2</v>
      </c>
      <c r="U113" s="43">
        <v>0.10755173934671981</v>
      </c>
      <c r="V113" s="43">
        <v>5.4211843361586243E-2</v>
      </c>
      <c r="W113" s="43">
        <v>4.6497471688451482E-2</v>
      </c>
      <c r="X113" s="43">
        <v>2.7657683158778097E-2</v>
      </c>
      <c r="Y113" s="43">
        <v>4.0230135136999544E-2</v>
      </c>
      <c r="Z113" s="43">
        <v>1.5608100581829407E-2</v>
      </c>
      <c r="AA113" s="43">
        <v>1.1691385386781021E-2</v>
      </c>
      <c r="AB113" s="43">
        <v>1.6827666453257725E-2</v>
      </c>
      <c r="AC113" s="43">
        <v>4.6121741677242985E-2</v>
      </c>
      <c r="AD113" s="118">
        <v>3.5450590759938561E-2</v>
      </c>
      <c r="AE113" s="100">
        <v>4.6111258506729182E-2</v>
      </c>
      <c r="AF113" s="118">
        <v>2.9842774836680023E-2</v>
      </c>
      <c r="AG113" s="79"/>
      <c r="AH113" s="125">
        <v>520</v>
      </c>
      <c r="AI113" s="79">
        <v>0.50036053569303351</v>
      </c>
      <c r="AJ113" s="79">
        <v>0.52082273600701301</v>
      </c>
      <c r="AK113" s="79">
        <v>0.51680525130056854</v>
      </c>
      <c r="AL113" s="79">
        <v>0.53240820185060544</v>
      </c>
      <c r="AM113" s="79">
        <v>0.33367935990913455</v>
      </c>
      <c r="AN113" s="118">
        <v>0.23016029206813315</v>
      </c>
      <c r="AO113" s="100">
        <v>0.43903939613808135</v>
      </c>
      <c r="AP113" s="118">
        <v>0.12644783611988031</v>
      </c>
      <c r="AQ113" s="275"/>
    </row>
    <row r="114" spans="2:43" x14ac:dyDescent="0.25">
      <c r="B114" s="241"/>
      <c r="C114" s="23">
        <v>102</v>
      </c>
      <c r="D114" s="8">
        <v>0.31532322019126752</v>
      </c>
      <c r="E114" s="8"/>
      <c r="F114" s="9"/>
      <c r="G114" s="23">
        <v>102</v>
      </c>
      <c r="H114" s="8">
        <v>2.4219136392255924</v>
      </c>
      <c r="I114" s="8"/>
      <c r="J114" s="8"/>
      <c r="K114" s="23">
        <v>102</v>
      </c>
      <c r="L114" s="8">
        <v>1.5658686136505364</v>
      </c>
      <c r="M114" s="8"/>
      <c r="N114" s="9"/>
      <c r="O114" s="242"/>
      <c r="Q114" s="274"/>
      <c r="R114" s="124">
        <v>525</v>
      </c>
      <c r="S114" s="43">
        <v>6.6750644545405177E-2</v>
      </c>
      <c r="T114" s="43">
        <v>5.6850786762330179E-2</v>
      </c>
      <c r="U114" s="43">
        <v>0.10800542802063365</v>
      </c>
      <c r="V114" s="43">
        <v>5.5743571734935653E-2</v>
      </c>
      <c r="W114" s="43">
        <v>4.8992871518027704E-2</v>
      </c>
      <c r="X114" s="43">
        <v>2.7293178195253506E-2</v>
      </c>
      <c r="Y114" s="43">
        <v>3.8487458993514252E-2</v>
      </c>
      <c r="Z114" s="43">
        <v>1.725224851580184E-2</v>
      </c>
      <c r="AA114" s="43">
        <v>1.1728005365553663E-2</v>
      </c>
      <c r="AB114" s="43">
        <v>1.6269693585726122E-2</v>
      </c>
      <c r="AC114" s="43">
        <v>4.8747111848742253E-2</v>
      </c>
      <c r="AD114" s="118">
        <v>4.4935047205856254E-2</v>
      </c>
      <c r="AE114" s="100">
        <v>4.5088003857648357E-2</v>
      </c>
      <c r="AF114" s="118">
        <v>2.6606345289706304E-2</v>
      </c>
      <c r="AG114" s="79"/>
      <c r="AH114" s="125">
        <v>525</v>
      </c>
      <c r="AI114" s="79">
        <v>0.51228971668195145</v>
      </c>
      <c r="AJ114" s="79">
        <v>0.48947715208522102</v>
      </c>
      <c r="AK114" s="79">
        <v>0.54606074637261048</v>
      </c>
      <c r="AL114" s="79">
        <v>0.47506512055651745</v>
      </c>
      <c r="AM114" s="79">
        <v>0.36999671806310164</v>
      </c>
      <c r="AN114" s="118">
        <v>0.251317359016479</v>
      </c>
      <c r="AO114" s="100">
        <v>0.44070113546264683</v>
      </c>
      <c r="AP114" s="118">
        <v>0.11013708300296561</v>
      </c>
      <c r="AQ114" s="275"/>
    </row>
    <row r="115" spans="2:43" x14ac:dyDescent="0.25">
      <c r="B115" s="241"/>
      <c r="C115" s="23">
        <v>103</v>
      </c>
      <c r="D115" s="8">
        <v>0.45969804545335019</v>
      </c>
      <c r="E115" s="8"/>
      <c r="F115" s="9"/>
      <c r="G115" s="23">
        <v>103</v>
      </c>
      <c r="H115" s="8">
        <v>1.1152929091398529</v>
      </c>
      <c r="I115" s="8"/>
      <c r="J115" s="8"/>
      <c r="K115" s="23">
        <v>103</v>
      </c>
      <c r="L115" s="8">
        <v>0.1298722765238346</v>
      </c>
      <c r="M115" s="8"/>
      <c r="N115" s="9"/>
      <c r="O115" s="242"/>
      <c r="Q115" s="274"/>
      <c r="R115" s="124">
        <v>530</v>
      </c>
      <c r="S115" s="43">
        <v>5.1561734181160619E-2</v>
      </c>
      <c r="T115" s="43">
        <v>5.9598812745694785E-2</v>
      </c>
      <c r="U115" s="43">
        <v>7.152375999846583E-2</v>
      </c>
      <c r="V115" s="43">
        <v>5.9593585520643387E-2</v>
      </c>
      <c r="W115" s="43">
        <v>5.0260463600193782E-2</v>
      </c>
      <c r="X115" s="43">
        <v>2.7209749266272367E-2</v>
      </c>
      <c r="Y115" s="43">
        <v>4.1466564922115534E-2</v>
      </c>
      <c r="Z115" s="43">
        <v>1.4740357155553524E-2</v>
      </c>
      <c r="AA115" s="43">
        <v>1.1933142890688286E-2</v>
      </c>
      <c r="AB115" s="43">
        <v>1.6207757286608969E-2</v>
      </c>
      <c r="AC115" s="43">
        <v>4.7454359074489888E-2</v>
      </c>
      <c r="AD115" s="118">
        <v>2.9031060471109666E-2</v>
      </c>
      <c r="AE115" s="100">
        <v>4.0048445592749712E-2</v>
      </c>
      <c r="AF115" s="118">
        <v>1.9849862408399727E-2</v>
      </c>
      <c r="AG115" s="79"/>
      <c r="AH115" s="125">
        <v>530</v>
      </c>
      <c r="AI115" s="79">
        <v>0.48892740381297745</v>
      </c>
      <c r="AJ115" s="79">
        <v>0.49144052962703433</v>
      </c>
      <c r="AK115" s="79">
        <v>0.49845624370143538</v>
      </c>
      <c r="AL115" s="79">
        <v>0.42397258514480646</v>
      </c>
      <c r="AM115" s="79">
        <v>0.35171560936514579</v>
      </c>
      <c r="AN115" s="118">
        <v>0.22406349027845274</v>
      </c>
      <c r="AO115" s="100">
        <v>0.41309597698830869</v>
      </c>
      <c r="AP115" s="118">
        <v>0.10843779831960809</v>
      </c>
      <c r="AQ115" s="275"/>
    </row>
    <row r="116" spans="2:43" x14ac:dyDescent="0.25">
      <c r="B116" s="241"/>
      <c r="C116" s="23">
        <v>104</v>
      </c>
      <c r="D116" s="8">
        <v>0.23475273465083185</v>
      </c>
      <c r="E116" s="8"/>
      <c r="F116" s="9"/>
      <c r="G116" s="23">
        <v>104</v>
      </c>
      <c r="H116" s="8">
        <v>1.5228386351962659</v>
      </c>
      <c r="I116" s="8"/>
      <c r="J116" s="8"/>
      <c r="K116" s="23">
        <v>104</v>
      </c>
      <c r="L116" s="8">
        <v>0.1298722765238346</v>
      </c>
      <c r="M116" s="8"/>
      <c r="N116" s="9"/>
      <c r="O116" s="242"/>
      <c r="Q116" s="274"/>
      <c r="R116" s="124">
        <v>535</v>
      </c>
      <c r="S116" s="43">
        <v>5.3407577067357333E-2</v>
      </c>
      <c r="T116" s="43">
        <v>7.4763707317943739E-2</v>
      </c>
      <c r="U116" s="43">
        <v>9.3511830836466428E-2</v>
      </c>
      <c r="V116" s="43">
        <v>5.8179345294157678E-2</v>
      </c>
      <c r="W116" s="43">
        <v>3.8450364304128869E-2</v>
      </c>
      <c r="X116" s="43">
        <v>2.7318008233640747E-2</v>
      </c>
      <c r="Y116" s="43">
        <v>4.1327532903360067E-2</v>
      </c>
      <c r="Z116" s="43">
        <v>1.8140089348137798E-2</v>
      </c>
      <c r="AA116" s="43">
        <v>1.2029827136820386E-2</v>
      </c>
      <c r="AB116" s="43">
        <v>1.6607393883293395E-2</v>
      </c>
      <c r="AC116" s="43">
        <v>4.5730417520908617E-2</v>
      </c>
      <c r="AD116" s="118">
        <v>4.0017180900565615E-2</v>
      </c>
      <c r="AE116" s="100">
        <v>4.3290272895565057E-2</v>
      </c>
      <c r="AF116" s="118">
        <v>2.4229222119573152E-2</v>
      </c>
      <c r="AG116" s="79"/>
      <c r="AH116" s="125">
        <v>535</v>
      </c>
      <c r="AI116" s="79">
        <v>0.50975946618715251</v>
      </c>
      <c r="AJ116" s="79">
        <v>0.47884448813844233</v>
      </c>
      <c r="AK116" s="79">
        <v>0.4840488243327899</v>
      </c>
      <c r="AL116" s="79">
        <v>0.46098366719927658</v>
      </c>
      <c r="AM116" s="79">
        <v>0.37815834985447333</v>
      </c>
      <c r="AN116" s="118">
        <v>0.22476534542518964</v>
      </c>
      <c r="AO116" s="100">
        <v>0.42276002352288738</v>
      </c>
      <c r="AP116" s="118">
        <v>0.10688586069705992</v>
      </c>
      <c r="AQ116" s="275"/>
    </row>
    <row r="117" spans="2:43" x14ac:dyDescent="0.25">
      <c r="B117" s="241"/>
      <c r="C117" s="23">
        <v>105</v>
      </c>
      <c r="D117" s="8">
        <v>1.6678127694164993</v>
      </c>
      <c r="E117" s="8"/>
      <c r="F117" s="9"/>
      <c r="G117" s="23">
        <v>105</v>
      </c>
      <c r="H117" s="8">
        <v>0.72998347032638478</v>
      </c>
      <c r="I117" s="8"/>
      <c r="J117" s="8"/>
      <c r="K117" s="23">
        <v>105</v>
      </c>
      <c r="L117" s="8">
        <v>2.6589237908234473</v>
      </c>
      <c r="M117" s="8"/>
      <c r="N117" s="9"/>
      <c r="O117" s="242"/>
      <c r="Q117" s="274"/>
      <c r="R117" s="124">
        <v>540</v>
      </c>
      <c r="S117" s="43">
        <v>5.2827476711514339E-2</v>
      </c>
      <c r="T117" s="43">
        <v>8.9466073907063862E-2</v>
      </c>
      <c r="U117" s="43">
        <v>0.10607456271458184</v>
      </c>
      <c r="V117" s="43">
        <v>5.7393359880903633E-2</v>
      </c>
      <c r="W117" s="43">
        <v>4.3661727973671932E-2</v>
      </c>
      <c r="X117" s="43">
        <v>2.567922570008295E-2</v>
      </c>
      <c r="Y117" s="43">
        <v>4.0791569777623098E-2</v>
      </c>
      <c r="Z117" s="43">
        <v>1.3475121165080779E-2</v>
      </c>
      <c r="AA117" s="43">
        <v>1.1496516460047467E-2</v>
      </c>
      <c r="AB117" s="43">
        <v>1.764332491094334E-2</v>
      </c>
      <c r="AC117" s="43">
        <v>4.5818282404243571E-2</v>
      </c>
      <c r="AD117" s="118">
        <v>3.5395651833711503E-2</v>
      </c>
      <c r="AE117" s="100">
        <v>4.4976907786622361E-2</v>
      </c>
      <c r="AF117" s="118">
        <v>2.9033818266383335E-2</v>
      </c>
      <c r="AG117" s="79"/>
      <c r="AH117" s="125">
        <v>540</v>
      </c>
      <c r="AI117" s="79">
        <v>0.49957445787132926</v>
      </c>
      <c r="AJ117" s="79">
        <v>0.49413981720146904</v>
      </c>
      <c r="AK117" s="79">
        <v>0.47425419158531229</v>
      </c>
      <c r="AL117" s="79">
        <v>0.43149625717353668</v>
      </c>
      <c r="AM117" s="79">
        <v>0.33753332091890115</v>
      </c>
      <c r="AN117" s="118">
        <v>0.26468072117373476</v>
      </c>
      <c r="AO117" s="100">
        <v>0.41694646098738053</v>
      </c>
      <c r="AP117" s="118">
        <v>9.568006584918877E-2</v>
      </c>
      <c r="AQ117" s="275"/>
    </row>
    <row r="118" spans="2:43" x14ac:dyDescent="0.25">
      <c r="B118" s="241"/>
      <c r="C118" s="23">
        <v>106</v>
      </c>
      <c r="D118" s="8">
        <v>1.9087248553022005</v>
      </c>
      <c r="E118" s="8"/>
      <c r="F118" s="9"/>
      <c r="G118" s="23">
        <v>106</v>
      </c>
      <c r="H118" s="8">
        <v>0.79803864309126615</v>
      </c>
      <c r="I118" s="8"/>
      <c r="J118" s="8"/>
      <c r="K118" s="23">
        <v>106</v>
      </c>
      <c r="L118" s="8">
        <v>15.952070745697105</v>
      </c>
      <c r="M118" s="8"/>
      <c r="N118" s="9"/>
      <c r="O118" s="242"/>
      <c r="Q118" s="274"/>
      <c r="R118" s="124">
        <v>545</v>
      </c>
      <c r="S118" s="43">
        <v>7.7291159126311182E-2</v>
      </c>
      <c r="T118" s="43">
        <v>6.07160929621757E-2</v>
      </c>
      <c r="U118" s="43">
        <v>8.5391758628300563E-2</v>
      </c>
      <c r="V118" s="43">
        <v>6.0092157504236222E-2</v>
      </c>
      <c r="W118" s="43">
        <v>4.5078682059390841E-2</v>
      </c>
      <c r="X118" s="43">
        <v>2.6407242425596798E-2</v>
      </c>
      <c r="Y118" s="43">
        <v>4.5821132654588287E-2</v>
      </c>
      <c r="Z118" s="43">
        <v>1.5586154593608206E-2</v>
      </c>
      <c r="AA118" s="43">
        <v>1.1934643325157807E-2</v>
      </c>
      <c r="AB118" s="43">
        <v>1.879302429049888E-2</v>
      </c>
      <c r="AC118" s="43">
        <v>4.0788831397051688E-2</v>
      </c>
      <c r="AD118" s="118">
        <v>3.7844596090679271E-2</v>
      </c>
      <c r="AE118" s="100">
        <v>4.3812122921466294E-2</v>
      </c>
      <c r="AF118" s="118">
        <v>2.3726954014727703E-2</v>
      </c>
      <c r="AG118" s="79"/>
      <c r="AH118" s="125">
        <v>545</v>
      </c>
      <c r="AI118" s="79">
        <v>0.52906337727435016</v>
      </c>
      <c r="AJ118" s="79">
        <v>0.50165104363261914</v>
      </c>
      <c r="AK118" s="79">
        <v>0.47488258891919555</v>
      </c>
      <c r="AL118" s="79">
        <v>0.45762360061447088</v>
      </c>
      <c r="AM118" s="79">
        <v>0.37919128548015557</v>
      </c>
      <c r="AN118" s="118">
        <v>0.2306673547993236</v>
      </c>
      <c r="AO118" s="100">
        <v>0.42884654178668585</v>
      </c>
      <c r="AP118" s="118">
        <v>0.10957370212637622</v>
      </c>
      <c r="AQ118" s="275"/>
    </row>
    <row r="119" spans="2:43" x14ac:dyDescent="0.25">
      <c r="B119" s="241"/>
      <c r="C119" s="23">
        <v>107</v>
      </c>
      <c r="D119" s="8">
        <v>4.9480557849478011</v>
      </c>
      <c r="E119" s="8"/>
      <c r="F119" s="9"/>
      <c r="G119" s="23">
        <v>107</v>
      </c>
      <c r="H119" s="8">
        <v>1.1933896723703918</v>
      </c>
      <c r="I119" s="8"/>
      <c r="J119" s="8"/>
      <c r="K119" s="23">
        <v>107</v>
      </c>
      <c r="L119" s="8">
        <v>1.5658686136505364</v>
      </c>
      <c r="M119" s="8"/>
      <c r="N119" s="9"/>
      <c r="O119" s="242"/>
      <c r="Q119" s="274"/>
      <c r="R119" s="124">
        <v>550</v>
      </c>
      <c r="S119" s="43">
        <v>5.332671229262264E-2</v>
      </c>
      <c r="T119" s="43">
        <v>6.5399002887825408E-2</v>
      </c>
      <c r="U119" s="43">
        <v>7.9890492052552151E-2</v>
      </c>
      <c r="V119" s="43">
        <v>5.177183977177649E-2</v>
      </c>
      <c r="W119" s="43">
        <v>3.762270500521938E-2</v>
      </c>
      <c r="X119" s="43">
        <v>2.6861135527315595E-2</v>
      </c>
      <c r="Y119" s="43">
        <v>4.276242824196666E-2</v>
      </c>
      <c r="Z119" s="43">
        <v>1.474334332673689E-2</v>
      </c>
      <c r="AA119" s="43">
        <v>1.1875985715113673E-2</v>
      </c>
      <c r="AB119" s="43">
        <v>1.7727053611601779E-2</v>
      </c>
      <c r="AC119" s="43">
        <v>4.1990465033030694E-2</v>
      </c>
      <c r="AD119" s="118">
        <v>4.1900087735800416E-2</v>
      </c>
      <c r="AE119" s="100">
        <v>4.0489270933463474E-2</v>
      </c>
      <c r="AF119" s="118">
        <v>2.0600293809626986E-2</v>
      </c>
      <c r="AG119" s="79"/>
      <c r="AH119" s="125">
        <v>550</v>
      </c>
      <c r="AI119" s="79">
        <v>0.51400388638475203</v>
      </c>
      <c r="AJ119" s="79">
        <v>0.46284367426378092</v>
      </c>
      <c r="AK119" s="79">
        <v>0.46053839838445476</v>
      </c>
      <c r="AL119" s="79">
        <v>0.45663304887509693</v>
      </c>
      <c r="AM119" s="79">
        <v>0.36489376915534877</v>
      </c>
      <c r="AN119" s="118">
        <v>0.22479747613290865</v>
      </c>
      <c r="AO119" s="100">
        <v>0.41395170886605698</v>
      </c>
      <c r="AP119" s="118">
        <v>0.10447859507235097</v>
      </c>
      <c r="AQ119" s="275"/>
    </row>
    <row r="120" spans="2:43" x14ac:dyDescent="0.25">
      <c r="B120" s="241"/>
      <c r="C120" s="23">
        <v>108</v>
      </c>
      <c r="D120" s="8">
        <v>1.273228728154036</v>
      </c>
      <c r="E120" s="8"/>
      <c r="F120" s="9"/>
      <c r="G120" s="23">
        <v>108</v>
      </c>
      <c r="H120" s="8">
        <v>0.2048084393165639</v>
      </c>
      <c r="I120" s="8"/>
      <c r="J120" s="8"/>
      <c r="K120" s="23">
        <v>108</v>
      </c>
      <c r="L120" s="8">
        <v>0.29032719419407782</v>
      </c>
      <c r="M120" s="8"/>
      <c r="N120" s="9"/>
      <c r="O120" s="242"/>
      <c r="Q120" s="274"/>
      <c r="R120" s="124">
        <v>555</v>
      </c>
      <c r="S120" s="43">
        <v>6.4134118594835948E-2</v>
      </c>
      <c r="T120" s="43">
        <v>9.3824024461930153E-2</v>
      </c>
      <c r="U120" s="43">
        <v>6.7511664641875052E-2</v>
      </c>
      <c r="V120" s="43">
        <v>5.8029541237939415E-2</v>
      </c>
      <c r="W120" s="43">
        <v>5.4629355562929943E-2</v>
      </c>
      <c r="X120" s="43">
        <v>2.651848099757162E-2</v>
      </c>
      <c r="Y120" s="43">
        <v>4.1123760784267993E-2</v>
      </c>
      <c r="Z120" s="43">
        <v>1.6730284752752123E-2</v>
      </c>
      <c r="AA120" s="43">
        <v>1.1578524581524219E-2</v>
      </c>
      <c r="AB120" s="43">
        <v>1.8576356478684369E-2</v>
      </c>
      <c r="AC120" s="43">
        <v>4.0275472680529806E-2</v>
      </c>
      <c r="AD120" s="118">
        <v>4.2875669880316408E-2</v>
      </c>
      <c r="AE120" s="100">
        <v>4.4650604554596414E-2</v>
      </c>
      <c r="AF120" s="118">
        <v>2.433760629057289E-2</v>
      </c>
      <c r="AG120" s="79"/>
      <c r="AH120" s="125">
        <v>555</v>
      </c>
      <c r="AI120" s="79">
        <v>0.49348985549569407</v>
      </c>
      <c r="AJ120" s="79">
        <v>0.53343874404687763</v>
      </c>
      <c r="AK120" s="79">
        <v>0.50125776741905737</v>
      </c>
      <c r="AL120" s="79">
        <v>0.49625203582015937</v>
      </c>
      <c r="AM120" s="79">
        <v>0.3554666883404819</v>
      </c>
      <c r="AN120" s="118">
        <v>0.23682640983520961</v>
      </c>
      <c r="AO120" s="100">
        <v>0.43612191682624663</v>
      </c>
      <c r="AP120" s="118">
        <v>0.11562345824187088</v>
      </c>
      <c r="AQ120" s="275"/>
    </row>
    <row r="121" spans="2:43" x14ac:dyDescent="0.25">
      <c r="B121" s="241"/>
      <c r="C121" s="23">
        <v>109</v>
      </c>
      <c r="D121" s="8">
        <v>3.0459620457496186</v>
      </c>
      <c r="E121" s="8"/>
      <c r="F121" s="9"/>
      <c r="G121" s="23">
        <v>109</v>
      </c>
      <c r="H121" s="8">
        <v>0.23475273465083185</v>
      </c>
      <c r="I121" s="8"/>
      <c r="J121" s="8"/>
      <c r="K121" s="23">
        <v>109</v>
      </c>
      <c r="L121" s="8">
        <v>4.758971146101513</v>
      </c>
      <c r="M121" s="8"/>
      <c r="N121" s="9"/>
      <c r="O121" s="242"/>
      <c r="Q121" s="274"/>
      <c r="R121" s="124">
        <v>560</v>
      </c>
      <c r="S121" s="43">
        <v>5.8326661040300654E-2</v>
      </c>
      <c r="T121" s="43">
        <v>6.4093588298785656E-2</v>
      </c>
      <c r="U121" s="43">
        <v>7.7903037864166372E-2</v>
      </c>
      <c r="V121" s="43">
        <v>5.4810983369691889E-2</v>
      </c>
      <c r="W121" s="43">
        <v>5.9617807434087129E-2</v>
      </c>
      <c r="X121" s="43">
        <v>2.6769760986050457E-2</v>
      </c>
      <c r="Y121" s="43">
        <v>4.1324348963999183E-2</v>
      </c>
      <c r="Z121" s="43">
        <v>1.392451622841832E-2</v>
      </c>
      <c r="AA121" s="43">
        <v>1.0985102748814745E-2</v>
      </c>
      <c r="AB121" s="43">
        <v>1.8427960601522696E-2</v>
      </c>
      <c r="AC121" s="43">
        <v>4.3344235087376705E-2</v>
      </c>
      <c r="AD121" s="118">
        <v>3.9822397434851595E-2</v>
      </c>
      <c r="AE121" s="100">
        <v>4.2445866671505454E-2</v>
      </c>
      <c r="AF121" s="118">
        <v>2.1448883820703726E-2</v>
      </c>
      <c r="AG121" s="79"/>
      <c r="AH121" s="125">
        <v>560</v>
      </c>
      <c r="AI121" s="79">
        <v>0.50560005440538613</v>
      </c>
      <c r="AJ121" s="79">
        <v>0.52847277750891597</v>
      </c>
      <c r="AK121" s="79">
        <v>0.54381369089076781</v>
      </c>
      <c r="AL121" s="79">
        <v>0.48698051264135139</v>
      </c>
      <c r="AM121" s="79">
        <v>0.33999528800282314</v>
      </c>
      <c r="AN121" s="118">
        <v>0.2205060184831896</v>
      </c>
      <c r="AO121" s="100">
        <v>0.43756139032207231</v>
      </c>
      <c r="AP121" s="118">
        <v>0.12904117166494763</v>
      </c>
      <c r="AQ121" s="275"/>
    </row>
    <row r="122" spans="2:43" x14ac:dyDescent="0.25">
      <c r="B122" s="241"/>
      <c r="C122" s="23">
        <v>110</v>
      </c>
      <c r="D122" s="8">
        <v>1.273228728154036</v>
      </c>
      <c r="E122" s="8"/>
      <c r="F122" s="9"/>
      <c r="G122" s="23">
        <v>110</v>
      </c>
      <c r="H122" s="8">
        <v>1.0896546262597933</v>
      </c>
      <c r="I122" s="8"/>
      <c r="J122" s="8"/>
      <c r="K122" s="23">
        <v>110</v>
      </c>
      <c r="L122" s="8">
        <v>4.5723583790530693</v>
      </c>
      <c r="M122" s="8"/>
      <c r="N122" s="9"/>
      <c r="O122" s="242"/>
      <c r="Q122" s="274"/>
      <c r="R122" s="124">
        <v>565</v>
      </c>
      <c r="S122" s="43">
        <v>8.1410706875821734E-2</v>
      </c>
      <c r="T122" s="43">
        <v>8.3065415362398504E-2</v>
      </c>
      <c r="U122" s="43">
        <v>0.10054847975189632</v>
      </c>
      <c r="V122" s="43">
        <v>5.4767044403316999E-2</v>
      </c>
      <c r="W122" s="43">
        <v>5.7762670734344587E-2</v>
      </c>
      <c r="X122" s="43">
        <v>2.750075731617084E-2</v>
      </c>
      <c r="Y122" s="43">
        <v>4.3486243789991677E-2</v>
      </c>
      <c r="Z122" s="43">
        <v>1.4765858109469168E-2</v>
      </c>
      <c r="AA122" s="43">
        <v>1.1528728912565745E-2</v>
      </c>
      <c r="AB122" s="43">
        <v>1.7985558464971699E-2</v>
      </c>
      <c r="AC122" s="43">
        <v>4.2758469198477055E-2</v>
      </c>
      <c r="AD122" s="118">
        <v>3.2700314816695518E-2</v>
      </c>
      <c r="AE122" s="100">
        <v>4.7356687311343321E-2</v>
      </c>
      <c r="AF122" s="118">
        <v>2.9047004677578998E-2</v>
      </c>
      <c r="AG122" s="79"/>
      <c r="AH122" s="125">
        <v>565</v>
      </c>
      <c r="AI122" s="79">
        <v>0.54002546252078953</v>
      </c>
      <c r="AJ122" s="79">
        <v>0.50232230007064349</v>
      </c>
      <c r="AK122" s="79">
        <v>0.5374801072361024</v>
      </c>
      <c r="AL122" s="79">
        <v>0.49724978036262002</v>
      </c>
      <c r="AM122" s="79">
        <v>0.35100160804619812</v>
      </c>
      <c r="AN122" s="118">
        <v>0.26999835330122934</v>
      </c>
      <c r="AO122" s="100">
        <v>0.44967960192293049</v>
      </c>
      <c r="AP122" s="118">
        <v>0.11218571779621603</v>
      </c>
      <c r="AQ122" s="275"/>
    </row>
    <row r="123" spans="2:43" x14ac:dyDescent="0.25">
      <c r="B123" s="241"/>
      <c r="C123" s="23">
        <v>111</v>
      </c>
      <c r="D123" s="8">
        <v>0.45969804545335019</v>
      </c>
      <c r="E123" s="8"/>
      <c r="F123" s="9"/>
      <c r="G123" s="24">
        <v>111</v>
      </c>
      <c r="H123" s="11">
        <v>0.856275778872303</v>
      </c>
      <c r="I123" s="11"/>
      <c r="J123" s="11"/>
      <c r="K123" s="23">
        <v>111</v>
      </c>
      <c r="L123" s="8">
        <v>10.105238878694093</v>
      </c>
      <c r="M123" s="8"/>
      <c r="N123" s="9"/>
      <c r="O123" s="242"/>
      <c r="Q123" s="274"/>
      <c r="R123" s="124">
        <v>570</v>
      </c>
      <c r="S123" s="43">
        <v>9.6390052190049633E-2</v>
      </c>
      <c r="T123" s="43">
        <v>4.7183803192112302E-2</v>
      </c>
      <c r="U123" s="43">
        <v>9.8470144946499985E-2</v>
      </c>
      <c r="V123" s="43">
        <v>5.6907973398061674E-2</v>
      </c>
      <c r="W123" s="43">
        <v>5.8188986347228557E-2</v>
      </c>
      <c r="X123" s="43">
        <v>2.7745084893901189E-2</v>
      </c>
      <c r="Y123" s="43">
        <v>4.3064902481243984E-2</v>
      </c>
      <c r="Z123" s="43">
        <v>1.5854246406522252E-2</v>
      </c>
      <c r="AA123" s="43">
        <v>1.1175611037871114E-2</v>
      </c>
      <c r="AB123" s="43">
        <v>1.6473580891373584E-2</v>
      </c>
      <c r="AC123" s="43">
        <v>4.0990595203228154E-2</v>
      </c>
      <c r="AD123" s="118">
        <v>5.3467228930505685E-2</v>
      </c>
      <c r="AE123" s="100">
        <v>4.7159350826549852E-2</v>
      </c>
      <c r="AF123" s="118">
        <v>2.8542034900944913E-2</v>
      </c>
      <c r="AG123" s="79"/>
      <c r="AH123" s="125">
        <v>570</v>
      </c>
      <c r="AI123" s="79">
        <v>0.53354582103628256</v>
      </c>
      <c r="AJ123" s="79">
        <v>0.44930635250090561</v>
      </c>
      <c r="AK123" s="79">
        <v>0.52426138994486449</v>
      </c>
      <c r="AL123" s="79">
        <v>0.50505294416843483</v>
      </c>
      <c r="AM123" s="79">
        <v>0.35609323993016362</v>
      </c>
      <c r="AN123" s="118">
        <v>0.22338272090865638</v>
      </c>
      <c r="AO123" s="100">
        <v>0.4319404114148846</v>
      </c>
      <c r="AP123" s="118">
        <v>0.12144376837699933</v>
      </c>
      <c r="AQ123" s="275"/>
    </row>
    <row r="124" spans="2:43" x14ac:dyDescent="0.25">
      <c r="B124" s="241"/>
      <c r="C124" s="23">
        <v>112</v>
      </c>
      <c r="D124" s="8">
        <v>0.62115204703383531</v>
      </c>
      <c r="E124" s="8"/>
      <c r="F124" s="9"/>
      <c r="G124" s="8"/>
      <c r="H124" s="8"/>
      <c r="I124" s="8"/>
      <c r="J124" s="8"/>
      <c r="K124" s="23">
        <v>112</v>
      </c>
      <c r="L124" s="8">
        <v>1.9862045088626157</v>
      </c>
      <c r="M124" s="8"/>
      <c r="N124" s="9"/>
      <c r="O124" s="242"/>
      <c r="Q124" s="274"/>
      <c r="R124" s="124">
        <v>575</v>
      </c>
      <c r="S124" s="43">
        <v>9.3492967232302451E-2</v>
      </c>
      <c r="T124" s="43">
        <v>4.4670015656795327E-2</v>
      </c>
      <c r="U124" s="43">
        <v>9.6526871446979551E-2</v>
      </c>
      <c r="V124" s="43">
        <v>4.6904027274932383E-2</v>
      </c>
      <c r="W124" s="43">
        <v>6.5052082902016237E-2</v>
      </c>
      <c r="X124" s="43">
        <v>2.6884972364167235E-2</v>
      </c>
      <c r="Y124" s="43">
        <v>4.4951917209086131E-2</v>
      </c>
      <c r="Z124" s="43">
        <v>1.6211828555854419E-2</v>
      </c>
      <c r="AA124" s="43">
        <v>1.0541114811557617E-2</v>
      </c>
      <c r="AB124" s="43">
        <v>1.7718806361895715E-2</v>
      </c>
      <c r="AC124" s="43">
        <v>4.3685118292167008E-2</v>
      </c>
      <c r="AD124" s="118">
        <v>3.3086552116230815E-2</v>
      </c>
      <c r="AE124" s="100">
        <v>4.497718951866541E-2</v>
      </c>
      <c r="AF124" s="118">
        <v>2.8033507789727668E-2</v>
      </c>
      <c r="AG124" s="79"/>
      <c r="AH124" s="125">
        <v>575</v>
      </c>
      <c r="AI124" s="79">
        <v>0.52982345252179963</v>
      </c>
      <c r="AJ124" s="79">
        <v>0.50673110474928185</v>
      </c>
      <c r="AK124" s="79">
        <v>0.51908635307759055</v>
      </c>
      <c r="AL124" s="79">
        <v>0.47668247370773592</v>
      </c>
      <c r="AM124" s="79">
        <v>0.35169503295825971</v>
      </c>
      <c r="AN124" s="118">
        <v>0.23308117421671359</v>
      </c>
      <c r="AO124" s="100">
        <v>0.43618326520523015</v>
      </c>
      <c r="AP124" s="118">
        <v>0.11886741434492738</v>
      </c>
      <c r="AQ124" s="275"/>
    </row>
    <row r="125" spans="2:43" x14ac:dyDescent="0.25">
      <c r="B125" s="241"/>
      <c r="C125" s="23">
        <v>113</v>
      </c>
      <c r="D125" s="8">
        <v>0.62115204703383531</v>
      </c>
      <c r="E125" s="8"/>
      <c r="F125" s="9"/>
      <c r="G125" s="8"/>
      <c r="H125" s="8"/>
      <c r="I125" s="8"/>
      <c r="J125" s="8"/>
      <c r="K125" s="23">
        <v>113</v>
      </c>
      <c r="L125" s="8">
        <v>7.375171599476638</v>
      </c>
      <c r="M125" s="8"/>
      <c r="N125" s="9"/>
      <c r="O125" s="242"/>
      <c r="Q125" s="274"/>
      <c r="R125" s="124">
        <v>580</v>
      </c>
      <c r="S125" s="43">
        <v>8.5664269956230582E-2</v>
      </c>
      <c r="T125" s="43">
        <v>5.4155185574480916E-2</v>
      </c>
      <c r="U125" s="43">
        <v>0.10336980214195507</v>
      </c>
      <c r="V125" s="43">
        <v>5.7003282465627657E-2</v>
      </c>
      <c r="W125" s="43">
        <v>6.6025006247250412E-2</v>
      </c>
      <c r="X125" s="43">
        <v>2.7252456932298448E-2</v>
      </c>
      <c r="Y125" s="43">
        <v>4.376324651438232E-2</v>
      </c>
      <c r="Z125" s="43">
        <v>1.3728092523907144E-2</v>
      </c>
      <c r="AA125" s="43">
        <v>1.0620262729826706E-2</v>
      </c>
      <c r="AB125" s="43">
        <v>2.0503427414972204E-2</v>
      </c>
      <c r="AC125" s="43">
        <v>3.7956816036968349E-2</v>
      </c>
      <c r="AD125" s="118">
        <v>3.4210302879965133E-2</v>
      </c>
      <c r="AE125" s="100">
        <v>4.6187679284822071E-2</v>
      </c>
      <c r="AF125" s="118">
        <v>2.8534104343410607E-2</v>
      </c>
      <c r="AG125" s="79"/>
      <c r="AH125" s="125">
        <v>580</v>
      </c>
      <c r="AI125" s="79">
        <v>0.54391884796594869</v>
      </c>
      <c r="AJ125" s="79">
        <v>0.5124500955066702</v>
      </c>
      <c r="AK125" s="79">
        <v>0.47673957113341087</v>
      </c>
      <c r="AL125" s="79">
        <v>0.5502802624345583</v>
      </c>
      <c r="AM125" s="79">
        <v>0.33256000337453068</v>
      </c>
      <c r="AN125" s="118">
        <v>0.23044746026837171</v>
      </c>
      <c r="AO125" s="100">
        <v>0.44106604011391509</v>
      </c>
      <c r="AP125" s="118">
        <v>0.1303905493545503</v>
      </c>
      <c r="AQ125" s="275"/>
    </row>
    <row r="126" spans="2:43" x14ac:dyDescent="0.25">
      <c r="B126" s="241"/>
      <c r="C126" s="24">
        <v>114</v>
      </c>
      <c r="D126" s="11">
        <v>4.1866666666666665</v>
      </c>
      <c r="E126" s="11"/>
      <c r="F126" s="12"/>
      <c r="G126" s="8"/>
      <c r="H126" s="8"/>
      <c r="I126" s="8"/>
      <c r="J126" s="8"/>
      <c r="K126" s="23">
        <v>114</v>
      </c>
      <c r="L126" s="8">
        <v>7.375171599476638</v>
      </c>
      <c r="M126" s="8"/>
      <c r="N126" s="9"/>
      <c r="O126" s="242"/>
      <c r="Q126" s="274"/>
      <c r="R126" s="125">
        <v>585</v>
      </c>
      <c r="S126" s="79">
        <v>8.8302815422924605E-2</v>
      </c>
      <c r="T126" s="79">
        <v>6.3420617519474323E-2</v>
      </c>
      <c r="U126" s="79">
        <v>7.8662080899165307E-2</v>
      </c>
      <c r="V126" s="79">
        <v>5.5762625926772044E-2</v>
      </c>
      <c r="W126" s="79">
        <v>7.0071397513547337E-2</v>
      </c>
      <c r="X126" s="79">
        <v>2.5831185535012829E-2</v>
      </c>
      <c r="Y126" s="79">
        <v>3.8518237074002204E-2</v>
      </c>
      <c r="Z126" s="79">
        <v>1.6567609522568149E-2</v>
      </c>
      <c r="AA126" s="79">
        <v>1.0844437017293776E-2</v>
      </c>
      <c r="AB126" s="79">
        <v>2.0317727752716213E-2</v>
      </c>
      <c r="AC126" s="79">
        <v>4.1590191675615867E-2</v>
      </c>
      <c r="AD126" s="118">
        <v>3.3660913617695021E-2</v>
      </c>
      <c r="AE126" s="100">
        <v>4.5295819956398975E-2</v>
      </c>
      <c r="AF126" s="118">
        <v>2.5628151932462928E-2</v>
      </c>
      <c r="AG126" s="79"/>
      <c r="AH126" s="125">
        <v>585</v>
      </c>
      <c r="AI126" s="79">
        <v>0.51972245252279969</v>
      </c>
      <c r="AJ126" s="79">
        <v>0.48299562922684752</v>
      </c>
      <c r="AK126" s="79">
        <v>0.52095500830729613</v>
      </c>
      <c r="AL126" s="79">
        <v>0.47750964606271096</v>
      </c>
      <c r="AM126" s="79">
        <v>0.33964754672644798</v>
      </c>
      <c r="AN126" s="118">
        <v>0.27659418514517053</v>
      </c>
      <c r="AO126" s="100">
        <v>0.43623741133187877</v>
      </c>
      <c r="AP126" s="118">
        <v>0.10281256076192768</v>
      </c>
      <c r="AQ126" s="275"/>
    </row>
    <row r="127" spans="2:43" x14ac:dyDescent="0.25">
      <c r="B127" s="241"/>
      <c r="C127" s="8"/>
      <c r="D127" s="8"/>
      <c r="E127" s="8"/>
      <c r="F127" s="8"/>
      <c r="G127" s="8"/>
      <c r="H127" s="8"/>
      <c r="I127" s="8"/>
      <c r="J127" s="8"/>
      <c r="K127" s="23">
        <v>115</v>
      </c>
      <c r="L127" s="8">
        <v>2.6075169252021841</v>
      </c>
      <c r="M127" s="8"/>
      <c r="N127" s="9"/>
      <c r="O127" s="242"/>
      <c r="Q127" s="274"/>
      <c r="R127" s="125">
        <v>590</v>
      </c>
      <c r="S127" s="79">
        <v>0.10566520388743174</v>
      </c>
      <c r="T127" s="79">
        <v>7.139885342138716E-2</v>
      </c>
      <c r="U127" s="79">
        <v>8.3113802310405632E-2</v>
      </c>
      <c r="V127" s="79">
        <v>4.7360794361635962E-2</v>
      </c>
      <c r="W127" s="79">
        <v>6.8966272360653016E-2</v>
      </c>
      <c r="X127" s="79">
        <v>2.6933639239406292E-2</v>
      </c>
      <c r="Y127" s="79">
        <v>4.0365983216394327E-2</v>
      </c>
      <c r="Z127" s="79">
        <v>1.6056026259346566E-2</v>
      </c>
      <c r="AA127" s="79">
        <v>1.0758021369562745E-2</v>
      </c>
      <c r="AB127" s="79">
        <v>1.8960481691815662E-2</v>
      </c>
      <c r="AC127" s="79">
        <v>4.5500992547756171E-2</v>
      </c>
      <c r="AD127" s="118">
        <v>3.8462242806746427E-2</v>
      </c>
      <c r="AE127" s="100">
        <v>4.7795192789378473E-2</v>
      </c>
      <c r="AF127" s="118">
        <v>2.9225161442640424E-2</v>
      </c>
      <c r="AG127" s="79"/>
      <c r="AH127" s="125">
        <v>590</v>
      </c>
      <c r="AI127" s="79">
        <v>0.52988845895743675</v>
      </c>
      <c r="AJ127" s="79">
        <v>0.47034444202521675</v>
      </c>
      <c r="AK127" s="79">
        <v>0.52280907226763895</v>
      </c>
      <c r="AL127" s="79">
        <v>0.47678728312414265</v>
      </c>
      <c r="AM127" s="79">
        <v>0.33237893099393306</v>
      </c>
      <c r="AN127" s="118">
        <v>0.30281183855925908</v>
      </c>
      <c r="AO127" s="100">
        <v>0.43917000432127118</v>
      </c>
      <c r="AP127" s="118">
        <v>9.7580858411459762E-2</v>
      </c>
      <c r="AQ127" s="275"/>
    </row>
    <row r="128" spans="2:43" x14ac:dyDescent="0.25">
      <c r="B128" s="241"/>
      <c r="C128" s="8"/>
      <c r="D128" s="8"/>
      <c r="E128" s="8"/>
      <c r="F128" s="8"/>
      <c r="G128" s="8"/>
      <c r="H128" s="8"/>
      <c r="I128" s="8"/>
      <c r="J128" s="8"/>
      <c r="K128" s="23">
        <v>116</v>
      </c>
      <c r="L128" s="8">
        <v>2.192396821210989</v>
      </c>
      <c r="M128" s="8"/>
      <c r="N128" s="9"/>
      <c r="O128" s="242"/>
      <c r="Q128" s="274"/>
      <c r="R128" s="126">
        <v>595</v>
      </c>
      <c r="S128" s="80">
        <v>7.3650725675932754E-2</v>
      </c>
      <c r="T128" s="80">
        <v>5.9873949970385518E-2</v>
      </c>
      <c r="U128" s="80">
        <v>7.0683311694195852E-2</v>
      </c>
      <c r="V128" s="80">
        <v>6.0501822628720114E-2</v>
      </c>
      <c r="W128" s="80">
        <v>7.3721695601517367E-2</v>
      </c>
      <c r="X128" s="80">
        <v>2.8879321047430382E-2</v>
      </c>
      <c r="Y128" s="80">
        <v>4.0119758572491344E-2</v>
      </c>
      <c r="Z128" s="80">
        <v>1.4806432117930061E-2</v>
      </c>
      <c r="AA128" s="80">
        <v>1.1117000316404078E-2</v>
      </c>
      <c r="AB128" s="80">
        <v>2.1079642543443012E-2</v>
      </c>
      <c r="AC128" s="80">
        <v>4.1725243255556634E-2</v>
      </c>
      <c r="AD128" s="119">
        <v>3.1361802795891826E-2</v>
      </c>
      <c r="AE128" s="101">
        <v>4.396005885165824E-2</v>
      </c>
      <c r="AF128" s="119">
        <v>2.3093300389837312E-2</v>
      </c>
      <c r="AG128" s="79"/>
      <c r="AH128" s="126">
        <v>595</v>
      </c>
      <c r="AI128" s="80">
        <v>0.53442990856094752</v>
      </c>
      <c r="AJ128" s="80">
        <v>0.47104517289607212</v>
      </c>
      <c r="AK128" s="80">
        <v>0.52019139854398588</v>
      </c>
      <c r="AL128" s="80">
        <v>0.51055030081330055</v>
      </c>
      <c r="AM128" s="80">
        <v>0.33089537205744524</v>
      </c>
      <c r="AN128" s="119">
        <v>0.26379009811914866</v>
      </c>
      <c r="AO128" s="101">
        <v>0.43848370849848334</v>
      </c>
      <c r="AP128" s="119">
        <v>0.11333911086302083</v>
      </c>
      <c r="AQ128" s="275"/>
    </row>
    <row r="129" spans="2:43" ht="15.75" thickBot="1" x14ac:dyDescent="0.3">
      <c r="B129" s="241"/>
      <c r="C129" s="8"/>
      <c r="D129" s="8"/>
      <c r="E129" s="8"/>
      <c r="F129" s="8"/>
      <c r="G129" s="8"/>
      <c r="H129" s="8"/>
      <c r="I129" s="8"/>
      <c r="J129" s="8"/>
      <c r="K129" s="23">
        <v>117</v>
      </c>
      <c r="L129" s="8">
        <v>0.1975375657430469</v>
      </c>
      <c r="M129" s="8"/>
      <c r="N129" s="9"/>
      <c r="O129" s="242"/>
      <c r="Q129" s="276"/>
      <c r="R129" s="277"/>
      <c r="S129" s="277"/>
      <c r="T129" s="277"/>
      <c r="U129" s="277"/>
      <c r="V129" s="277"/>
      <c r="W129" s="277"/>
      <c r="X129" s="277"/>
      <c r="Y129" s="277"/>
      <c r="Z129" s="277"/>
      <c r="AA129" s="277"/>
      <c r="AB129" s="277"/>
      <c r="AC129" s="277"/>
      <c r="AD129" s="277"/>
      <c r="AE129" s="277"/>
      <c r="AF129" s="277"/>
      <c r="AG129" s="277"/>
      <c r="AH129" s="277"/>
      <c r="AI129" s="277"/>
      <c r="AJ129" s="277"/>
      <c r="AK129" s="277"/>
      <c r="AL129" s="277"/>
      <c r="AM129" s="277"/>
      <c r="AN129" s="277"/>
      <c r="AO129" s="277"/>
      <c r="AP129" s="277"/>
      <c r="AQ129" s="278"/>
    </row>
    <row r="130" spans="2:43" x14ac:dyDescent="0.25">
      <c r="B130" s="241"/>
      <c r="C130" s="8"/>
      <c r="D130" s="8"/>
      <c r="E130" s="8"/>
      <c r="F130" s="8"/>
      <c r="G130" s="8"/>
      <c r="H130" s="8"/>
      <c r="I130" s="8"/>
      <c r="J130" s="8"/>
      <c r="K130" s="23">
        <v>118</v>
      </c>
      <c r="L130" s="8">
        <v>0.83281699502623574</v>
      </c>
      <c r="M130" s="8"/>
      <c r="N130" s="9"/>
      <c r="O130" s="242"/>
    </row>
    <row r="131" spans="2:43" x14ac:dyDescent="0.25">
      <c r="B131" s="241"/>
      <c r="C131" s="8"/>
      <c r="D131" s="8"/>
      <c r="E131" s="8"/>
      <c r="F131" s="8"/>
      <c r="G131" s="8"/>
      <c r="H131" s="8"/>
      <c r="I131" s="8"/>
      <c r="J131" s="8"/>
      <c r="K131" s="23">
        <v>119</v>
      </c>
      <c r="L131" s="8">
        <v>6.0647512433167492</v>
      </c>
      <c r="M131" s="8"/>
      <c r="N131" s="9"/>
      <c r="O131" s="242"/>
    </row>
    <row r="132" spans="2:43" x14ac:dyDescent="0.25">
      <c r="B132" s="241"/>
      <c r="C132" s="8"/>
      <c r="D132" s="8"/>
      <c r="E132" s="8"/>
      <c r="F132" s="8"/>
      <c r="G132" s="8"/>
      <c r="H132" s="8"/>
      <c r="I132" s="8"/>
      <c r="J132" s="8"/>
      <c r="K132" s="23">
        <v>120</v>
      </c>
      <c r="L132" s="8">
        <v>1.9862045088626157</v>
      </c>
      <c r="M132" s="8"/>
      <c r="N132" s="9"/>
      <c r="O132" s="242"/>
    </row>
    <row r="133" spans="2:43" x14ac:dyDescent="0.25">
      <c r="B133" s="241"/>
      <c r="C133" s="8"/>
      <c r="D133" s="8"/>
      <c r="E133" s="8"/>
      <c r="F133" s="8"/>
      <c r="G133" s="8"/>
      <c r="H133" s="8"/>
      <c r="I133" s="8"/>
      <c r="J133" s="8"/>
      <c r="K133" s="23">
        <v>121</v>
      </c>
      <c r="L133" s="8">
        <v>0.26602896148920729</v>
      </c>
      <c r="M133" s="8"/>
      <c r="N133" s="9"/>
      <c r="O133" s="242"/>
    </row>
    <row r="134" spans="2:43" x14ac:dyDescent="0.25">
      <c r="B134" s="241"/>
      <c r="C134" s="8"/>
      <c r="D134" s="8"/>
      <c r="E134" s="8"/>
      <c r="F134" s="8"/>
      <c r="G134" s="8"/>
      <c r="H134" s="8"/>
      <c r="I134" s="8"/>
      <c r="J134" s="8"/>
      <c r="K134" s="23">
        <v>122</v>
      </c>
      <c r="L134" s="8">
        <v>0.1298722765238346</v>
      </c>
      <c r="M134" s="8"/>
      <c r="N134" s="9"/>
      <c r="O134" s="242"/>
    </row>
    <row r="135" spans="2:43" x14ac:dyDescent="0.25">
      <c r="B135" s="241"/>
      <c r="C135" s="8"/>
      <c r="D135" s="8"/>
      <c r="E135" s="8"/>
      <c r="F135" s="8"/>
      <c r="G135" s="8"/>
      <c r="H135" s="8"/>
      <c r="I135" s="8"/>
      <c r="J135" s="8"/>
      <c r="K135" s="23">
        <v>123</v>
      </c>
      <c r="L135" s="8">
        <v>2.192396821210989</v>
      </c>
      <c r="M135" s="8"/>
      <c r="N135" s="9"/>
      <c r="O135" s="242"/>
    </row>
    <row r="136" spans="2:43" x14ac:dyDescent="0.25">
      <c r="B136" s="241"/>
      <c r="C136" s="8"/>
      <c r="D136" s="8"/>
      <c r="E136" s="8"/>
      <c r="F136" s="8"/>
      <c r="G136" s="8"/>
      <c r="H136" s="8"/>
      <c r="I136" s="8"/>
      <c r="J136" s="8"/>
      <c r="K136" s="23">
        <v>124</v>
      </c>
      <c r="L136" s="8">
        <v>0.51834130358902486</v>
      </c>
      <c r="M136" s="8"/>
      <c r="N136" s="9"/>
      <c r="O136" s="242"/>
    </row>
    <row r="137" spans="2:43" x14ac:dyDescent="0.25">
      <c r="B137" s="241"/>
      <c r="C137" s="8"/>
      <c r="D137" s="8"/>
      <c r="E137" s="8"/>
      <c r="F137" s="8"/>
      <c r="G137" s="8"/>
      <c r="H137" s="8"/>
      <c r="I137" s="8"/>
      <c r="J137" s="8"/>
      <c r="K137" s="23">
        <v>125</v>
      </c>
      <c r="L137" s="8">
        <v>0.51834130358902486</v>
      </c>
      <c r="M137" s="8"/>
      <c r="N137" s="9"/>
      <c r="O137" s="242"/>
    </row>
    <row r="138" spans="2:43" x14ac:dyDescent="0.25">
      <c r="B138" s="241"/>
      <c r="C138" s="8"/>
      <c r="D138" s="8"/>
      <c r="E138" s="8"/>
      <c r="F138" s="8"/>
      <c r="G138" s="8"/>
      <c r="H138" s="8"/>
      <c r="I138" s="8"/>
      <c r="J138" s="8"/>
      <c r="K138" s="23">
        <v>126</v>
      </c>
      <c r="L138" s="8">
        <v>0.1975375657430469</v>
      </c>
      <c r="M138" s="8"/>
      <c r="N138" s="9"/>
      <c r="O138" s="242"/>
    </row>
    <row r="139" spans="2:43" x14ac:dyDescent="0.25">
      <c r="B139" s="241"/>
      <c r="C139" s="8"/>
      <c r="D139" s="8"/>
      <c r="E139" s="8"/>
      <c r="F139" s="8"/>
      <c r="G139" s="8"/>
      <c r="H139" s="8"/>
      <c r="I139" s="8"/>
      <c r="J139" s="8"/>
      <c r="K139" s="23">
        <v>127</v>
      </c>
      <c r="L139" s="8">
        <v>0.1975375657430469</v>
      </c>
      <c r="M139" s="8"/>
      <c r="N139" s="9"/>
      <c r="O139" s="242"/>
    </row>
    <row r="140" spans="2:43" x14ac:dyDescent="0.25">
      <c r="B140" s="241"/>
      <c r="C140" s="8"/>
      <c r="D140" s="8"/>
      <c r="E140" s="8"/>
      <c r="F140" s="8"/>
      <c r="G140" s="8"/>
      <c r="H140" s="8"/>
      <c r="I140" s="8"/>
      <c r="J140" s="8"/>
      <c r="K140" s="23">
        <v>128</v>
      </c>
      <c r="L140" s="8">
        <v>17.539174569687912</v>
      </c>
      <c r="M140" s="8"/>
      <c r="N140" s="9"/>
      <c r="O140" s="242"/>
    </row>
    <row r="141" spans="2:43" x14ac:dyDescent="0.25">
      <c r="B141" s="241"/>
      <c r="C141" s="8"/>
      <c r="D141" s="8"/>
      <c r="E141" s="8"/>
      <c r="F141" s="8"/>
      <c r="G141" s="8"/>
      <c r="H141" s="8"/>
      <c r="I141" s="8"/>
      <c r="J141" s="8"/>
      <c r="K141" s="23">
        <v>129</v>
      </c>
      <c r="L141" s="8">
        <v>10.105238878694093</v>
      </c>
      <c r="M141" s="8"/>
      <c r="N141" s="9"/>
      <c r="O141" s="242"/>
    </row>
    <row r="142" spans="2:43" x14ac:dyDescent="0.25">
      <c r="B142" s="241"/>
      <c r="C142" s="8"/>
      <c r="D142" s="8"/>
      <c r="E142" s="8"/>
      <c r="F142" s="8"/>
      <c r="G142" s="8"/>
      <c r="H142" s="8"/>
      <c r="I142" s="8"/>
      <c r="J142" s="8"/>
      <c r="K142" s="23">
        <v>130</v>
      </c>
      <c r="L142" s="8">
        <v>0.29032719419407782</v>
      </c>
      <c r="M142" s="8"/>
      <c r="N142" s="9"/>
      <c r="O142" s="242"/>
    </row>
    <row r="143" spans="2:43" x14ac:dyDescent="0.25">
      <c r="B143" s="241"/>
      <c r="C143" s="8"/>
      <c r="D143" s="8"/>
      <c r="E143" s="8"/>
      <c r="F143" s="8"/>
      <c r="G143" s="8"/>
      <c r="H143" s="8"/>
      <c r="I143" s="8"/>
      <c r="J143" s="8"/>
      <c r="K143" s="23">
        <v>131</v>
      </c>
      <c r="L143" s="8">
        <v>0.11148359363141203</v>
      </c>
      <c r="M143" s="8"/>
      <c r="N143" s="9"/>
      <c r="O143" s="242"/>
    </row>
    <row r="144" spans="2:43" x14ac:dyDescent="0.25">
      <c r="B144" s="241"/>
      <c r="C144" s="8"/>
      <c r="D144" s="8"/>
      <c r="E144" s="8"/>
      <c r="F144" s="8"/>
      <c r="G144" s="8"/>
      <c r="H144" s="8"/>
      <c r="I144" s="8"/>
      <c r="J144" s="8"/>
      <c r="K144" s="23">
        <v>132</v>
      </c>
      <c r="L144" s="8">
        <v>0.11148359363141203</v>
      </c>
      <c r="M144" s="8"/>
      <c r="N144" s="9"/>
      <c r="O144" s="242"/>
    </row>
    <row r="145" spans="2:15" x14ac:dyDescent="0.25">
      <c r="B145" s="241"/>
      <c r="C145" s="8"/>
      <c r="D145" s="8"/>
      <c r="E145" s="8"/>
      <c r="F145" s="8"/>
      <c r="G145" s="8"/>
      <c r="H145" s="8"/>
      <c r="I145" s="8"/>
      <c r="J145" s="8"/>
      <c r="K145" s="23">
        <v>133</v>
      </c>
      <c r="L145" s="8">
        <v>1.1024489242469462</v>
      </c>
      <c r="M145" s="8"/>
      <c r="N145" s="9"/>
      <c r="O145" s="242"/>
    </row>
    <row r="146" spans="2:15" x14ac:dyDescent="0.25">
      <c r="B146" s="241"/>
      <c r="C146" s="8"/>
      <c r="D146" s="8"/>
      <c r="E146" s="8"/>
      <c r="F146" s="8"/>
      <c r="G146" s="8"/>
      <c r="H146" s="8"/>
      <c r="I146" s="8"/>
      <c r="J146" s="8"/>
      <c r="K146" s="23">
        <v>134</v>
      </c>
      <c r="L146" s="8">
        <v>8.7939654725949321</v>
      </c>
      <c r="M146" s="8"/>
      <c r="N146" s="9"/>
      <c r="O146" s="242"/>
    </row>
    <row r="147" spans="2:15" x14ac:dyDescent="0.25">
      <c r="B147" s="241"/>
      <c r="C147" s="8"/>
      <c r="D147" s="8"/>
      <c r="E147" s="8"/>
      <c r="F147" s="8"/>
      <c r="G147" s="8"/>
      <c r="H147" s="8"/>
      <c r="I147" s="8"/>
      <c r="J147" s="8"/>
      <c r="K147" s="23">
        <v>135</v>
      </c>
      <c r="L147" s="8">
        <v>1.8474853129590596</v>
      </c>
      <c r="M147" s="8"/>
      <c r="N147" s="9"/>
      <c r="O147" s="242"/>
    </row>
    <row r="148" spans="2:15" x14ac:dyDescent="0.25">
      <c r="B148" s="241"/>
      <c r="C148" s="8"/>
      <c r="D148" s="8"/>
      <c r="E148" s="8"/>
      <c r="F148" s="8"/>
      <c r="G148" s="8"/>
      <c r="H148" s="8"/>
      <c r="I148" s="8"/>
      <c r="J148" s="8"/>
      <c r="K148" s="23">
        <v>136</v>
      </c>
      <c r="L148" s="8">
        <v>4.5723583790530693</v>
      </c>
      <c r="M148" s="8"/>
      <c r="N148" s="9"/>
      <c r="O148" s="242"/>
    </row>
    <row r="149" spans="2:15" x14ac:dyDescent="0.25">
      <c r="B149" s="241"/>
      <c r="C149" s="8"/>
      <c r="D149" s="8"/>
      <c r="E149" s="8"/>
      <c r="F149" s="8"/>
      <c r="G149" s="8"/>
      <c r="H149" s="8"/>
      <c r="I149" s="8"/>
      <c r="J149" s="8"/>
      <c r="K149" s="23">
        <v>137</v>
      </c>
      <c r="L149" s="8">
        <v>1.5658686136505364</v>
      </c>
      <c r="M149" s="8"/>
      <c r="N149" s="9"/>
      <c r="O149" s="242"/>
    </row>
    <row r="150" spans="2:15" x14ac:dyDescent="0.25">
      <c r="B150" s="241"/>
      <c r="C150" s="8"/>
      <c r="D150" s="8"/>
      <c r="E150" s="8"/>
      <c r="F150" s="8"/>
      <c r="G150" s="8"/>
      <c r="H150" s="8"/>
      <c r="I150" s="8"/>
      <c r="J150" s="8"/>
      <c r="K150" s="23">
        <v>138</v>
      </c>
      <c r="L150" s="8">
        <v>0.11148359363141203</v>
      </c>
      <c r="M150" s="8"/>
      <c r="N150" s="9"/>
      <c r="O150" s="242"/>
    </row>
    <row r="151" spans="2:15" x14ac:dyDescent="0.25">
      <c r="B151" s="241"/>
      <c r="C151" s="8"/>
      <c r="D151" s="8"/>
      <c r="E151" s="8"/>
      <c r="F151" s="8"/>
      <c r="G151" s="8"/>
      <c r="H151" s="8"/>
      <c r="I151" s="8"/>
      <c r="J151" s="8"/>
      <c r="K151" s="23">
        <v>139</v>
      </c>
      <c r="L151" s="8">
        <v>3.5822308183916567</v>
      </c>
      <c r="M151" s="8"/>
      <c r="N151" s="9"/>
      <c r="O151" s="242"/>
    </row>
    <row r="152" spans="2:15" x14ac:dyDescent="0.25">
      <c r="B152" s="241"/>
      <c r="C152" s="8"/>
      <c r="D152" s="8"/>
      <c r="E152" s="8"/>
      <c r="F152" s="8"/>
      <c r="G152" s="8"/>
      <c r="H152" s="8"/>
      <c r="I152" s="8"/>
      <c r="J152" s="8"/>
      <c r="K152" s="23">
        <v>140</v>
      </c>
      <c r="L152" s="8">
        <v>0.83281699502623574</v>
      </c>
      <c r="M152" s="8"/>
      <c r="N152" s="9"/>
      <c r="O152" s="242"/>
    </row>
    <row r="153" spans="2:15" x14ac:dyDescent="0.25">
      <c r="B153" s="241"/>
      <c r="C153" s="8"/>
      <c r="D153" s="8"/>
      <c r="E153" s="8"/>
      <c r="F153" s="8"/>
      <c r="G153" s="8"/>
      <c r="H153" s="8"/>
      <c r="I153" s="8"/>
      <c r="J153" s="8"/>
      <c r="K153" s="23">
        <v>141</v>
      </c>
      <c r="L153" s="8">
        <v>1.1024489242469462</v>
      </c>
      <c r="M153" s="8"/>
      <c r="N153" s="9"/>
      <c r="O153" s="242"/>
    </row>
    <row r="154" spans="2:15" x14ac:dyDescent="0.25">
      <c r="B154" s="241"/>
      <c r="C154" s="8"/>
      <c r="D154" s="8"/>
      <c r="E154" s="8"/>
      <c r="F154" s="8"/>
      <c r="G154" s="8"/>
      <c r="H154" s="8"/>
      <c r="I154" s="8"/>
      <c r="J154" s="8"/>
      <c r="K154" s="23">
        <v>142</v>
      </c>
      <c r="L154" s="8">
        <v>8.463100307110242</v>
      </c>
      <c r="M154" s="8"/>
      <c r="N154" s="9"/>
      <c r="O154" s="242"/>
    </row>
    <row r="155" spans="2:15" x14ac:dyDescent="0.25">
      <c r="B155" s="241"/>
      <c r="C155" s="8"/>
      <c r="D155" s="8"/>
      <c r="E155" s="8"/>
      <c r="F155" s="8"/>
      <c r="G155" s="8"/>
      <c r="H155" s="8"/>
      <c r="I155" s="8"/>
      <c r="J155" s="8"/>
      <c r="K155" s="23">
        <v>143</v>
      </c>
      <c r="L155" s="8">
        <v>5.0328784541576308</v>
      </c>
      <c r="M155" s="8"/>
      <c r="N155" s="9"/>
      <c r="O155" s="242"/>
    </row>
    <row r="156" spans="2:15" x14ac:dyDescent="0.25">
      <c r="B156" s="241"/>
      <c r="C156" s="8"/>
      <c r="D156" s="8"/>
      <c r="E156" s="8"/>
      <c r="F156" s="8"/>
      <c r="G156" s="8"/>
      <c r="H156" s="8"/>
      <c r="I156" s="8"/>
      <c r="J156" s="8"/>
      <c r="K156" s="23">
        <v>144</v>
      </c>
      <c r="L156" s="8">
        <v>1.4802101952838398</v>
      </c>
      <c r="M156" s="8"/>
      <c r="N156" s="9"/>
      <c r="O156" s="242"/>
    </row>
    <row r="157" spans="2:15" x14ac:dyDescent="0.25">
      <c r="B157" s="241"/>
      <c r="C157" s="8"/>
      <c r="D157" s="8"/>
      <c r="E157" s="8"/>
      <c r="F157" s="8"/>
      <c r="G157" s="8"/>
      <c r="H157" s="8"/>
      <c r="I157" s="8"/>
      <c r="J157" s="8"/>
      <c r="K157" s="23">
        <v>145</v>
      </c>
      <c r="L157" s="8">
        <v>7.3028269158245251</v>
      </c>
      <c r="M157" s="8"/>
      <c r="N157" s="9"/>
      <c r="O157" s="242"/>
    </row>
    <row r="158" spans="2:15" x14ac:dyDescent="0.25">
      <c r="B158" s="241"/>
      <c r="C158" s="8"/>
      <c r="D158" s="8"/>
      <c r="E158" s="8"/>
      <c r="F158" s="8"/>
      <c r="G158" s="8"/>
      <c r="H158" s="8"/>
      <c r="I158" s="8"/>
      <c r="J158" s="8"/>
      <c r="K158" s="23">
        <v>146</v>
      </c>
      <c r="L158" s="8">
        <v>0.83281699502623574</v>
      </c>
      <c r="M158" s="8"/>
      <c r="N158" s="9"/>
      <c r="O158" s="242"/>
    </row>
    <row r="159" spans="2:15" x14ac:dyDescent="0.25">
      <c r="B159" s="241"/>
      <c r="C159" s="8"/>
      <c r="D159" s="8"/>
      <c r="E159" s="8"/>
      <c r="F159" s="8"/>
      <c r="G159" s="8"/>
      <c r="H159" s="8"/>
      <c r="I159" s="8"/>
      <c r="J159" s="8"/>
      <c r="K159" s="23">
        <v>147</v>
      </c>
      <c r="L159" s="8">
        <v>0.11148359363141203</v>
      </c>
      <c r="M159" s="8"/>
      <c r="N159" s="9"/>
      <c r="O159" s="242"/>
    </row>
    <row r="160" spans="2:15" x14ac:dyDescent="0.25">
      <c r="B160" s="241"/>
      <c r="C160" s="8"/>
      <c r="D160" s="8"/>
      <c r="E160" s="8"/>
      <c r="F160" s="8"/>
      <c r="G160" s="8"/>
      <c r="H160" s="8"/>
      <c r="I160" s="8"/>
      <c r="J160" s="8"/>
      <c r="K160" s="23">
        <v>148</v>
      </c>
      <c r="L160" s="8">
        <v>9.4055441330516715E-2</v>
      </c>
      <c r="M160" s="8"/>
      <c r="N160" s="9"/>
      <c r="O160" s="242"/>
    </row>
    <row r="161" spans="2:15" x14ac:dyDescent="0.25">
      <c r="B161" s="241"/>
      <c r="C161" s="8"/>
      <c r="D161" s="8"/>
      <c r="E161" s="8"/>
      <c r="F161" s="8"/>
      <c r="G161" s="8"/>
      <c r="H161" s="8"/>
      <c r="I161" s="8"/>
      <c r="J161" s="8"/>
      <c r="K161" s="23">
        <v>149</v>
      </c>
      <c r="L161" s="8">
        <v>0.1298722765238346</v>
      </c>
      <c r="M161" s="8"/>
      <c r="N161" s="9"/>
      <c r="O161" s="242"/>
    </row>
    <row r="162" spans="2:15" x14ac:dyDescent="0.25">
      <c r="B162" s="241"/>
      <c r="C162" s="8"/>
      <c r="D162" s="8"/>
      <c r="E162" s="8"/>
      <c r="F162" s="8"/>
      <c r="G162" s="8"/>
      <c r="H162" s="8"/>
      <c r="I162" s="8"/>
      <c r="J162" s="8"/>
      <c r="K162" s="23">
        <v>150</v>
      </c>
      <c r="L162" s="8">
        <v>1.4802101952838398</v>
      </c>
      <c r="M162" s="8"/>
      <c r="N162" s="9"/>
      <c r="O162" s="242"/>
    </row>
    <row r="163" spans="2:15" x14ac:dyDescent="0.25">
      <c r="B163" s="241"/>
      <c r="C163" s="8"/>
      <c r="D163" s="8"/>
      <c r="E163" s="8"/>
      <c r="F163" s="8"/>
      <c r="G163" s="8"/>
      <c r="H163" s="8"/>
      <c r="I163" s="8"/>
      <c r="J163" s="8"/>
      <c r="K163" s="24">
        <v>151</v>
      </c>
      <c r="L163" s="11">
        <v>0.29032719419407782</v>
      </c>
      <c r="M163" s="11"/>
      <c r="N163" s="12"/>
      <c r="O163" s="242"/>
    </row>
    <row r="164" spans="2:15" ht="15.75" thickBot="1" x14ac:dyDescent="0.3">
      <c r="B164" s="243"/>
      <c r="C164" s="244"/>
      <c r="D164" s="244"/>
      <c r="E164" s="244"/>
      <c r="F164" s="244"/>
      <c r="G164" s="244"/>
      <c r="H164" s="244"/>
      <c r="I164" s="244"/>
      <c r="J164" s="244"/>
      <c r="K164" s="244"/>
      <c r="L164" s="244"/>
      <c r="M164" s="244"/>
      <c r="N164" s="244"/>
      <c r="O164" s="245"/>
    </row>
  </sheetData>
  <mergeCells count="6">
    <mergeCell ref="B3:C3"/>
    <mergeCell ref="Q3:R3"/>
    <mergeCell ref="E11:F11"/>
    <mergeCell ref="I11:J11"/>
    <mergeCell ref="M11:N11"/>
    <mergeCell ref="F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Fig1</vt:lpstr>
      <vt:lpstr>Fig2</vt:lpstr>
      <vt:lpstr>Fig3</vt:lpstr>
      <vt:lpstr>Fig4a,b</vt:lpstr>
      <vt:lpstr>Fig4d</vt:lpstr>
      <vt:lpstr>Fig4e</vt:lpstr>
      <vt:lpstr>Fig5</vt:lpstr>
      <vt:lpstr>Fig6a,c</vt:lpstr>
      <vt:lpstr>Fig6b</vt:lpstr>
      <vt:lpstr>Fig6f</vt:lpstr>
      <vt:lpstr>Fig6g</vt:lpstr>
      <vt:lpstr>Fig6h</vt:lpstr>
      <vt:lpstr>Fig8a</vt:lpstr>
      <vt:lpstr>Fig8c, d</vt:lpstr>
      <vt:lpstr>Sup1</vt:lpstr>
      <vt:lpstr>Sup2a,b</vt:lpstr>
      <vt:lpstr>Sup2d,f,g</vt:lpstr>
      <vt:lpstr>Sup4a</vt:lpstr>
      <vt:lpstr>Sup4d</vt:lpstr>
      <vt:lpstr>Sup4e</vt:lpstr>
      <vt:lpstr>Sup5</vt:lpstr>
      <vt:lpstr>Sup6</vt:lpstr>
      <vt:lpstr>Sup7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Park, Jung Eun (NIH/NCI) [E]</dc:creator>
  <cp:lastModifiedBy>Park, Jung Eun (NIH/NCI) [E]</cp:lastModifiedBy>
  <dcterms:created xsi:type="dcterms:W3CDTF">2019-05-02T23:11:38Z</dcterms:created>
  <dcterms:modified xsi:type="dcterms:W3CDTF">2019-07-29T19:10:14Z</dcterms:modified>
</cp:coreProperties>
</file>