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Y\Desktop\"/>
    </mc:Choice>
  </mc:AlternateContent>
  <bookViews>
    <workbookView xWindow="0" yWindow="0" windowWidth="20490" windowHeight="7380" firstSheet="1" activeTab="8"/>
  </bookViews>
  <sheets>
    <sheet name="Figure 1" sheetId="1" r:id="rId1"/>
    <sheet name="Figure 2" sheetId="5" r:id="rId2"/>
    <sheet name="Figure 3" sheetId="10" r:id="rId3"/>
    <sheet name="Figure 4" sheetId="11" r:id="rId4"/>
    <sheet name="Figure 5" sheetId="12" r:id="rId5"/>
    <sheet name="Figure 6" sheetId="27" r:id="rId6"/>
    <sheet name="Figure S1" sheetId="22" r:id="rId7"/>
    <sheet name="Figure S2" sheetId="19" r:id="rId8"/>
    <sheet name="Figure S3" sheetId="23" r:id="rId9"/>
    <sheet name="Figure S5" sheetId="28" r:id="rId10"/>
    <sheet name="Figure S6" sheetId="24" r:id="rId11"/>
    <sheet name="Figure S7" sheetId="26" r:id="rId12"/>
    <sheet name="Figure S8" sheetId="29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24" l="1"/>
  <c r="F37" i="24"/>
  <c r="G36" i="24"/>
  <c r="F36" i="24"/>
  <c r="G35" i="24"/>
  <c r="F35" i="24"/>
  <c r="G34" i="24"/>
  <c r="F34" i="24"/>
  <c r="G33" i="24"/>
  <c r="F33" i="24"/>
  <c r="G32" i="24"/>
  <c r="F32" i="24"/>
  <c r="G29" i="24"/>
  <c r="F29" i="24"/>
  <c r="G28" i="24"/>
  <c r="F28" i="24"/>
  <c r="G27" i="24"/>
  <c r="F27" i="24"/>
  <c r="G26" i="24"/>
  <c r="F26" i="24"/>
  <c r="G25" i="24"/>
  <c r="F25" i="24"/>
  <c r="G24" i="24"/>
  <c r="F24" i="24"/>
  <c r="L57" i="19"/>
  <c r="K57" i="19"/>
  <c r="E57" i="19"/>
  <c r="D57" i="19"/>
  <c r="L56" i="19"/>
  <c r="K56" i="19"/>
  <c r="E56" i="19"/>
  <c r="D56" i="19"/>
  <c r="O53" i="19"/>
  <c r="N53" i="19"/>
  <c r="M53" i="19"/>
  <c r="L53" i="19"/>
  <c r="K53" i="19"/>
  <c r="J53" i="19"/>
  <c r="H53" i="19"/>
  <c r="G53" i="19"/>
  <c r="F53" i="19"/>
  <c r="E53" i="19"/>
  <c r="D53" i="19"/>
  <c r="C53" i="19"/>
  <c r="O52" i="19"/>
  <c r="N52" i="19"/>
  <c r="M52" i="19"/>
  <c r="L52" i="19"/>
  <c r="K52" i="19"/>
  <c r="J52" i="19"/>
  <c r="H52" i="19"/>
  <c r="G52" i="19"/>
  <c r="F52" i="19"/>
  <c r="E52" i="19"/>
  <c r="D52" i="19"/>
  <c r="C52" i="19"/>
  <c r="H43" i="19"/>
  <c r="G43" i="19"/>
  <c r="H42" i="19"/>
  <c r="G42" i="19"/>
  <c r="H41" i="19"/>
  <c r="G41" i="19"/>
  <c r="H40" i="19"/>
  <c r="G40" i="19"/>
  <c r="H39" i="19"/>
  <c r="G39" i="19"/>
  <c r="H38" i="19"/>
  <c r="G38" i="19"/>
  <c r="H37" i="19"/>
  <c r="G37" i="19"/>
  <c r="H36" i="19"/>
  <c r="G36" i="19"/>
  <c r="H35" i="19"/>
  <c r="G35" i="19"/>
  <c r="H34" i="19"/>
  <c r="G34" i="19"/>
  <c r="H33" i="19"/>
  <c r="G33" i="19"/>
  <c r="H32" i="19"/>
  <c r="G32" i="19"/>
  <c r="H30" i="19"/>
  <c r="G30" i="19"/>
  <c r="H29" i="19"/>
  <c r="G29" i="19"/>
  <c r="H28" i="19"/>
  <c r="G28" i="19"/>
  <c r="H27" i="19"/>
  <c r="G27" i="19"/>
  <c r="H26" i="19"/>
  <c r="G26" i="19"/>
  <c r="H25" i="19"/>
  <c r="G25" i="19"/>
  <c r="H24" i="19"/>
  <c r="G24" i="19"/>
  <c r="H23" i="19"/>
  <c r="G23" i="19"/>
  <c r="H22" i="19"/>
  <c r="G22" i="19"/>
  <c r="H21" i="19"/>
  <c r="G21" i="19"/>
  <c r="H20" i="19"/>
  <c r="G20" i="19"/>
  <c r="H19" i="19"/>
  <c r="G19" i="19"/>
  <c r="K52" i="27"/>
  <c r="J52" i="27"/>
  <c r="I52" i="27"/>
  <c r="H52" i="27"/>
  <c r="G52" i="27"/>
  <c r="K51" i="27"/>
  <c r="J51" i="27"/>
  <c r="I51" i="27"/>
  <c r="H51" i="27"/>
  <c r="G51" i="27"/>
  <c r="O48" i="27"/>
  <c r="N48" i="27"/>
  <c r="H85" i="12"/>
  <c r="G85" i="12"/>
  <c r="F85" i="12"/>
  <c r="J85" i="12" s="1"/>
  <c r="H84" i="12"/>
  <c r="G84" i="12"/>
  <c r="F84" i="12"/>
  <c r="I84" i="12" s="1"/>
  <c r="H83" i="12"/>
  <c r="G83" i="12"/>
  <c r="F83" i="12"/>
  <c r="L85" i="12" s="1"/>
  <c r="F77" i="12"/>
  <c r="E77" i="12"/>
  <c r="D77" i="12"/>
  <c r="C77" i="12"/>
  <c r="B77" i="12"/>
  <c r="F76" i="12"/>
  <c r="E76" i="12"/>
  <c r="D76" i="12"/>
  <c r="C76" i="12"/>
  <c r="B76" i="12"/>
  <c r="J75" i="12"/>
  <c r="I75" i="12"/>
  <c r="J74" i="12"/>
  <c r="I74" i="12"/>
  <c r="J73" i="12"/>
  <c r="I73" i="12"/>
  <c r="F70" i="12"/>
  <c r="E70" i="12"/>
  <c r="D70" i="12"/>
  <c r="C70" i="12"/>
  <c r="B70" i="12"/>
  <c r="F69" i="12"/>
  <c r="E69" i="12"/>
  <c r="D69" i="12"/>
  <c r="C69" i="12"/>
  <c r="B69" i="12"/>
  <c r="J68" i="12"/>
  <c r="I68" i="12"/>
  <c r="J67" i="12"/>
  <c r="I67" i="12"/>
  <c r="J66" i="12"/>
  <c r="I66" i="12"/>
  <c r="F61" i="12"/>
  <c r="E61" i="12"/>
  <c r="D61" i="12"/>
  <c r="C61" i="12"/>
  <c r="B61" i="12"/>
  <c r="F60" i="12"/>
  <c r="E60" i="12"/>
  <c r="D60" i="12"/>
  <c r="C60" i="12"/>
  <c r="B60" i="12"/>
  <c r="J59" i="12"/>
  <c r="I59" i="12"/>
  <c r="J58" i="12"/>
  <c r="I58" i="12"/>
  <c r="J57" i="12"/>
  <c r="I57" i="12"/>
  <c r="F54" i="12"/>
  <c r="E54" i="12"/>
  <c r="D54" i="12"/>
  <c r="C54" i="12"/>
  <c r="B54" i="12"/>
  <c r="F53" i="12"/>
  <c r="E53" i="12"/>
  <c r="D53" i="12"/>
  <c r="C53" i="12"/>
  <c r="B53" i="12"/>
  <c r="J52" i="12"/>
  <c r="I52" i="12"/>
  <c r="J51" i="12"/>
  <c r="I51" i="12"/>
  <c r="J50" i="12"/>
  <c r="I50" i="12"/>
  <c r="B7" i="12"/>
  <c r="C7" i="12"/>
  <c r="D7" i="12"/>
  <c r="E7" i="12"/>
  <c r="I7" i="12"/>
  <c r="J7" i="12"/>
  <c r="K7" i="12"/>
  <c r="L7" i="12"/>
  <c r="B8" i="12"/>
  <c r="C8" i="12"/>
  <c r="D8" i="12"/>
  <c r="E8" i="12"/>
  <c r="I8" i="12"/>
  <c r="J8" i="12"/>
  <c r="K8" i="12"/>
  <c r="L8" i="12"/>
  <c r="C10" i="12"/>
  <c r="D10" i="12"/>
  <c r="J10" i="12"/>
  <c r="K10" i="12"/>
  <c r="C11" i="12"/>
  <c r="D11" i="12"/>
  <c r="J11" i="12"/>
  <c r="K11" i="12"/>
  <c r="B17" i="12"/>
  <c r="C17" i="12"/>
  <c r="D17" i="12"/>
  <c r="E17" i="12"/>
  <c r="I17" i="12"/>
  <c r="J17" i="12"/>
  <c r="K17" i="12"/>
  <c r="L17" i="12"/>
  <c r="B18" i="12"/>
  <c r="C18" i="12"/>
  <c r="D18" i="12"/>
  <c r="E18" i="12"/>
  <c r="I18" i="12"/>
  <c r="J18" i="12"/>
  <c r="K18" i="12"/>
  <c r="L18" i="12"/>
  <c r="C20" i="12"/>
  <c r="D20" i="12"/>
  <c r="J20" i="12"/>
  <c r="K20" i="12"/>
  <c r="C21" i="12"/>
  <c r="D21" i="12"/>
  <c r="J21" i="12"/>
  <c r="K21" i="12"/>
  <c r="K8" i="5"/>
  <c r="P8" i="5" s="1"/>
  <c r="M4" i="5"/>
  <c r="N4" i="5" s="1"/>
  <c r="L4" i="5"/>
  <c r="K4" i="5"/>
  <c r="P4" i="5" s="1"/>
  <c r="O44" i="1"/>
  <c r="N44" i="1"/>
  <c r="M44" i="1"/>
  <c r="L44" i="1"/>
  <c r="O43" i="1"/>
  <c r="N43" i="1"/>
  <c r="M43" i="1"/>
  <c r="L43" i="1"/>
  <c r="O37" i="1"/>
  <c r="N37" i="1"/>
  <c r="M37" i="1"/>
  <c r="L37" i="1"/>
  <c r="O36" i="1"/>
  <c r="N36" i="1"/>
  <c r="M36" i="1"/>
  <c r="L36" i="1"/>
  <c r="S34" i="1"/>
  <c r="R34" i="1"/>
  <c r="S33" i="1"/>
  <c r="R33" i="1"/>
  <c r="O30" i="1"/>
  <c r="N30" i="1"/>
  <c r="M30" i="1"/>
  <c r="L30" i="1"/>
  <c r="O29" i="1"/>
  <c r="N29" i="1"/>
  <c r="M29" i="1"/>
  <c r="L29" i="1"/>
  <c r="O15" i="1"/>
  <c r="N15" i="1"/>
  <c r="M15" i="1"/>
  <c r="L15" i="1"/>
  <c r="O14" i="1"/>
  <c r="N14" i="1"/>
  <c r="M14" i="1"/>
  <c r="L14" i="1"/>
  <c r="S12" i="1"/>
  <c r="R12" i="1"/>
  <c r="S11" i="1"/>
  <c r="R11" i="1"/>
  <c r="J84" i="12" l="1"/>
  <c r="I83" i="12"/>
  <c r="L84" i="12"/>
  <c r="I85" i="12"/>
  <c r="J83" i="12"/>
  <c r="L83" i="12"/>
  <c r="N8" i="5"/>
  <c r="O4" i="5"/>
  <c r="O8" i="5"/>
  <c r="L16" i="26" l="1"/>
  <c r="K16" i="26"/>
  <c r="L15" i="26"/>
  <c r="K15" i="26"/>
  <c r="L6" i="26"/>
  <c r="K6" i="26"/>
  <c r="D14" i="19" l="1"/>
  <c r="E14" i="19"/>
  <c r="F14" i="19"/>
  <c r="G14" i="19"/>
  <c r="C14" i="19"/>
  <c r="D13" i="19"/>
  <c r="E13" i="19"/>
  <c r="F13" i="19"/>
  <c r="G13" i="19"/>
  <c r="C13" i="19"/>
  <c r="F11" i="26" l="1"/>
  <c r="F9" i="26"/>
</calcChain>
</file>

<file path=xl/sharedStrings.xml><?xml version="1.0" encoding="utf-8"?>
<sst xmlns="http://schemas.openxmlformats.org/spreadsheetml/2006/main" count="634" uniqueCount="171">
  <si>
    <t>Mock</t>
  </si>
  <si>
    <t>US7</t>
  </si>
  <si>
    <t>US8</t>
  </si>
  <si>
    <t>Ifnb</t>
  </si>
  <si>
    <t>IFIT3</t>
    <phoneticPr fontId="2" type="noConversion"/>
  </si>
  <si>
    <t>ISG15</t>
    <phoneticPr fontId="2" type="noConversion"/>
  </si>
  <si>
    <t>CCL8</t>
    <phoneticPr fontId="2" type="noConversion"/>
  </si>
  <si>
    <t>CXCL10</t>
    <phoneticPr fontId="2" type="noConversion"/>
  </si>
  <si>
    <t>CXCL11</t>
    <phoneticPr fontId="2" type="noConversion"/>
  </si>
  <si>
    <t>TNFSF10</t>
    <phoneticPr fontId="2" type="noConversion"/>
  </si>
  <si>
    <t>TLR3</t>
    <phoneticPr fontId="2" type="noConversion"/>
  </si>
  <si>
    <t>TLR3+US7</t>
    <phoneticPr fontId="2" type="noConversion"/>
  </si>
  <si>
    <t>TLR3+US8</t>
    <phoneticPr fontId="2" type="noConversion"/>
  </si>
  <si>
    <t>TLR4</t>
    <phoneticPr fontId="2" type="noConversion"/>
  </si>
  <si>
    <t>TLR4+US7</t>
    <phoneticPr fontId="2" type="noConversion"/>
  </si>
  <si>
    <t>TLR4+US8</t>
    <phoneticPr fontId="2" type="noConversion"/>
  </si>
  <si>
    <t>US7</t>
    <phoneticPr fontId="2" type="noConversion"/>
  </si>
  <si>
    <t>US8</t>
    <phoneticPr fontId="2" type="noConversion"/>
  </si>
  <si>
    <t>poly I:C</t>
    <phoneticPr fontId="2" type="noConversion"/>
  </si>
  <si>
    <t>no stimulus</t>
    <phoneticPr fontId="2" type="noConversion"/>
  </si>
  <si>
    <t>Mock</t>
    <phoneticPr fontId="2" type="noConversion"/>
  </si>
  <si>
    <t>LPS</t>
    <phoneticPr fontId="2" type="noConversion"/>
  </si>
  <si>
    <t>LPS</t>
  </si>
  <si>
    <t>ifnb promoter</t>
    <phoneticPr fontId="2" type="noConversion"/>
  </si>
  <si>
    <t>IFNB</t>
    <phoneticPr fontId="2" type="noConversion"/>
  </si>
  <si>
    <t>relative value</t>
    <phoneticPr fontId="2" type="noConversion"/>
  </si>
  <si>
    <t>Mock+</t>
    <phoneticPr fontId="2" type="noConversion"/>
  </si>
  <si>
    <t>US7 CT</t>
    <phoneticPr fontId="2" type="noConversion"/>
  </si>
  <si>
    <t>IFNB</t>
    <phoneticPr fontId="2" type="noConversion"/>
  </si>
  <si>
    <t>poly I:C</t>
    <phoneticPr fontId="2" type="noConversion"/>
  </si>
  <si>
    <t>US7CT</t>
  </si>
  <si>
    <t>US8 Y204/211A</t>
    <phoneticPr fontId="2" type="noConversion"/>
  </si>
  <si>
    <t>US8 CT</t>
    <phoneticPr fontId="2" type="noConversion"/>
  </si>
  <si>
    <t>no infection</t>
    <phoneticPr fontId="2" type="noConversion"/>
  </si>
  <si>
    <t>HCMV WT</t>
    <phoneticPr fontId="2" type="noConversion"/>
  </si>
  <si>
    <t>deletion</t>
    <phoneticPr fontId="2" type="noConversion"/>
  </si>
  <si>
    <t xml:space="preserve">Mock </t>
    <phoneticPr fontId="2" type="noConversion"/>
  </si>
  <si>
    <t>MAVS</t>
    <phoneticPr fontId="2" type="noConversion"/>
  </si>
  <si>
    <t>US9</t>
    <phoneticPr fontId="2" type="noConversion"/>
  </si>
  <si>
    <t>US8</t>
    <phoneticPr fontId="2" type="noConversion"/>
  </si>
  <si>
    <t>STING</t>
    <phoneticPr fontId="2" type="noConversion"/>
  </si>
  <si>
    <t>PAM3</t>
  </si>
  <si>
    <t>Imquimod</t>
  </si>
  <si>
    <t>CPG</t>
  </si>
  <si>
    <t>No stimulus</t>
    <phoneticPr fontId="2" type="noConversion"/>
  </si>
  <si>
    <t>US14</t>
    <phoneticPr fontId="2" type="noConversion"/>
  </si>
  <si>
    <t>US15</t>
    <phoneticPr fontId="2" type="noConversion"/>
  </si>
  <si>
    <t>US8 and GM130</t>
    <phoneticPr fontId="2" type="noConversion"/>
  </si>
  <si>
    <t>US7 and PDI</t>
    <phoneticPr fontId="2" type="noConversion"/>
  </si>
  <si>
    <t>US7</t>
    <phoneticPr fontId="2" type="noConversion"/>
  </si>
  <si>
    <t>Mock</t>
    <phoneticPr fontId="2" type="noConversion"/>
  </si>
  <si>
    <t>ifnb promoter</t>
    <phoneticPr fontId="2" type="noConversion"/>
  </si>
  <si>
    <t>US8Y204/211A</t>
    <phoneticPr fontId="2" type="noConversion"/>
  </si>
  <si>
    <t>US8</t>
    <phoneticPr fontId="2" type="noConversion"/>
  </si>
  <si>
    <t>USCT</t>
    <phoneticPr fontId="2" type="noConversion"/>
  </si>
  <si>
    <t>USCT</t>
    <phoneticPr fontId="2" type="noConversion"/>
  </si>
  <si>
    <t>Mock</t>
    <phoneticPr fontId="2" type="noConversion"/>
  </si>
  <si>
    <t>USCT</t>
  </si>
  <si>
    <t>TLR4(%)</t>
    <phoneticPr fontId="2" type="noConversion"/>
  </si>
  <si>
    <t>TLR4(%)</t>
  </si>
  <si>
    <t>relative value</t>
  </si>
  <si>
    <t xml:space="preserve">Mock </t>
  </si>
  <si>
    <t>US7 CT</t>
  </si>
  <si>
    <t>TLR4(%)</t>
    <phoneticPr fontId="2" type="noConversion"/>
  </si>
  <si>
    <t>relative value</t>
    <phoneticPr fontId="2" type="noConversion"/>
  </si>
  <si>
    <t xml:space="preserve">Mock </t>
    <phoneticPr fontId="2" type="noConversion"/>
  </si>
  <si>
    <t>US8 CT</t>
    <phoneticPr fontId="2" type="noConversion"/>
  </si>
  <si>
    <t>poly I:C</t>
    <phoneticPr fontId="2" type="noConversion"/>
  </si>
  <si>
    <t>ifnb promoter (poly I:C)</t>
    <phoneticPr fontId="2" type="noConversion"/>
  </si>
  <si>
    <t>ifnb promoter (LPS)</t>
    <phoneticPr fontId="2" type="noConversion"/>
  </si>
  <si>
    <t>nfkb promoter (poly I:C)</t>
    <phoneticPr fontId="2" type="noConversion"/>
  </si>
  <si>
    <t>nfkb promoter (LPS)</t>
    <phoneticPr fontId="2" type="noConversion"/>
  </si>
  <si>
    <t>Rev. US7</t>
    <phoneticPr fontId="2" type="noConversion"/>
  </si>
  <si>
    <t>Rev. US8</t>
    <phoneticPr fontId="2" type="noConversion"/>
  </si>
  <si>
    <t>Total cells</t>
    <phoneticPr fontId="2" type="noConversion"/>
  </si>
  <si>
    <t>colocalization (%)</t>
    <phoneticPr fontId="2" type="noConversion"/>
  </si>
  <si>
    <t># colocalized cells</t>
    <phoneticPr fontId="2" type="noConversion"/>
  </si>
  <si>
    <t>CXCL10</t>
    <phoneticPr fontId="2" type="noConversion"/>
  </si>
  <si>
    <t>Mock+dsDNA</t>
    <phoneticPr fontId="2" type="noConversion"/>
  </si>
  <si>
    <t>US7+dsDNA</t>
    <phoneticPr fontId="2" type="noConversion"/>
  </si>
  <si>
    <t>US8+dsDNA</t>
    <phoneticPr fontId="2" type="noConversion"/>
  </si>
  <si>
    <t>poly IC</t>
    <phoneticPr fontId="2" type="noConversion"/>
  </si>
  <si>
    <t>AVERAGE</t>
  </si>
  <si>
    <t>STDEV</t>
  </si>
  <si>
    <t xml:space="preserve">F test </t>
  </si>
  <si>
    <t>T test</t>
  </si>
  <si>
    <t xml:space="preserve">T test </t>
  </si>
  <si>
    <t>F test</t>
  </si>
  <si>
    <t>F TEST</t>
  </si>
  <si>
    <t>T TEST</t>
  </si>
  <si>
    <t>Ftest</t>
  </si>
  <si>
    <t>t test</t>
  </si>
  <si>
    <t>con-us7</t>
  </si>
  <si>
    <t>con-us8</t>
  </si>
  <si>
    <t>poly IC</t>
  </si>
  <si>
    <t>TTEST</t>
    <phoneticPr fontId="2" type="noConversion"/>
  </si>
  <si>
    <t>AVERAGE</t>
    <phoneticPr fontId="2" type="noConversion"/>
  </si>
  <si>
    <t>STDEV</t>
    <phoneticPr fontId="2" type="noConversion"/>
  </si>
  <si>
    <t>FTEST</t>
    <phoneticPr fontId="2" type="noConversion"/>
  </si>
  <si>
    <t>AVERAGE</t>
    <phoneticPr fontId="2" type="noConversion"/>
  </si>
  <si>
    <t>AVERAGE</t>
    <phoneticPr fontId="2" type="noConversion"/>
  </si>
  <si>
    <t>STDEV</t>
    <phoneticPr fontId="2" type="noConversion"/>
  </si>
  <si>
    <t>FTEST</t>
    <phoneticPr fontId="2" type="noConversion"/>
  </si>
  <si>
    <t>AVERAGE</t>
    <phoneticPr fontId="2" type="noConversion"/>
  </si>
  <si>
    <t>TTEST</t>
    <phoneticPr fontId="2" type="noConversion"/>
  </si>
  <si>
    <t>STDEV</t>
    <phoneticPr fontId="2" type="noConversion"/>
  </si>
  <si>
    <t>FTEST</t>
    <phoneticPr fontId="2" type="noConversion"/>
  </si>
  <si>
    <t>F-test</t>
  </si>
  <si>
    <t>T-test</t>
  </si>
  <si>
    <t>AD169-del</t>
  </si>
  <si>
    <t>del-US7</t>
  </si>
  <si>
    <t>del-US8</t>
  </si>
  <si>
    <t>AD-DEL</t>
  </si>
  <si>
    <t>DEL-US7</t>
  </si>
  <si>
    <t>DEL-US8</t>
  </si>
  <si>
    <t>US9</t>
  </si>
  <si>
    <t>STDEV</t>
    <phoneticPr fontId="2" type="noConversion"/>
  </si>
  <si>
    <t>FTEST</t>
    <phoneticPr fontId="2" type="noConversion"/>
  </si>
  <si>
    <t>poly I:C</t>
  </si>
  <si>
    <t>US8</t>
    <phoneticPr fontId="2" type="noConversion"/>
  </si>
  <si>
    <t>TTEST</t>
    <phoneticPr fontId="2" type="noConversion"/>
  </si>
  <si>
    <t>FTEST</t>
    <phoneticPr fontId="2" type="noConversion"/>
  </si>
  <si>
    <t>STDEV</t>
    <phoneticPr fontId="2" type="noConversion"/>
  </si>
  <si>
    <t>AVERAGE</t>
    <phoneticPr fontId="2" type="noConversion"/>
  </si>
  <si>
    <t>STDEV</t>
    <phoneticPr fontId="2" type="noConversion"/>
  </si>
  <si>
    <t>Figure 1d</t>
    <phoneticPr fontId="2" type="noConversion"/>
  </si>
  <si>
    <t>Figure 1e</t>
    <phoneticPr fontId="2" type="noConversion"/>
  </si>
  <si>
    <t>Figure 1f</t>
    <phoneticPr fontId="2" type="noConversion"/>
  </si>
  <si>
    <t>Figure 1g</t>
    <phoneticPr fontId="2" type="noConversion"/>
  </si>
  <si>
    <t>Figure 2a</t>
    <phoneticPr fontId="2" type="noConversion"/>
  </si>
  <si>
    <t>Figure 2b</t>
    <phoneticPr fontId="2" type="noConversion"/>
  </si>
  <si>
    <t>Figure 2d</t>
    <phoneticPr fontId="2" type="noConversion"/>
  </si>
  <si>
    <t>Figure 2e</t>
    <phoneticPr fontId="2" type="noConversion"/>
  </si>
  <si>
    <t>Figure 3a</t>
    <phoneticPr fontId="2" type="noConversion"/>
  </si>
  <si>
    <t>Figure 3c</t>
    <phoneticPr fontId="2" type="noConversion"/>
  </si>
  <si>
    <t>Figure 4a</t>
    <phoneticPr fontId="2" type="noConversion"/>
  </si>
  <si>
    <t>Figure 4c</t>
    <phoneticPr fontId="2" type="noConversion"/>
  </si>
  <si>
    <t>Figure 4d</t>
    <phoneticPr fontId="2" type="noConversion"/>
  </si>
  <si>
    <t>Figure 4f</t>
    <phoneticPr fontId="2" type="noConversion"/>
  </si>
  <si>
    <t>Figure 4g</t>
    <phoneticPr fontId="2" type="noConversion"/>
  </si>
  <si>
    <t>Figure 4h</t>
    <phoneticPr fontId="2" type="noConversion"/>
  </si>
  <si>
    <t>Figure 5b</t>
    <phoneticPr fontId="2" type="noConversion"/>
  </si>
  <si>
    <t>Figure 5c</t>
    <phoneticPr fontId="2" type="noConversion"/>
  </si>
  <si>
    <t>Figure 5d</t>
    <phoneticPr fontId="2" type="noConversion"/>
  </si>
  <si>
    <t>Figure 5e</t>
    <phoneticPr fontId="2" type="noConversion"/>
  </si>
  <si>
    <t>Figure 5f</t>
    <phoneticPr fontId="2" type="noConversion"/>
  </si>
  <si>
    <t>Figure 5g</t>
    <phoneticPr fontId="2" type="noConversion"/>
  </si>
  <si>
    <t>Figure 5h</t>
    <phoneticPr fontId="2" type="noConversion"/>
  </si>
  <si>
    <t>Figure 6b</t>
    <phoneticPr fontId="2" type="noConversion"/>
  </si>
  <si>
    <t>Figure 6c</t>
    <phoneticPr fontId="2" type="noConversion"/>
  </si>
  <si>
    <t>Figure 6d</t>
    <phoneticPr fontId="2" type="noConversion"/>
  </si>
  <si>
    <t>Figure 6e</t>
    <phoneticPr fontId="2" type="noConversion"/>
  </si>
  <si>
    <t>Figure 6f</t>
    <phoneticPr fontId="2" type="noConversion"/>
  </si>
  <si>
    <t>Figure S2b</t>
    <phoneticPr fontId="2" type="noConversion"/>
  </si>
  <si>
    <t>Figure S1b</t>
    <phoneticPr fontId="2" type="noConversion"/>
  </si>
  <si>
    <t>Figure S2a</t>
    <phoneticPr fontId="2" type="noConversion"/>
  </si>
  <si>
    <t>Figure S2c</t>
    <phoneticPr fontId="2" type="noConversion"/>
  </si>
  <si>
    <t>Figure S3a</t>
    <phoneticPr fontId="2" type="noConversion"/>
  </si>
  <si>
    <t>Figure S3b</t>
    <phoneticPr fontId="2" type="noConversion"/>
  </si>
  <si>
    <t>Figure S3d</t>
    <phoneticPr fontId="2" type="noConversion"/>
  </si>
  <si>
    <t>Figure S5a</t>
    <phoneticPr fontId="2" type="noConversion"/>
  </si>
  <si>
    <t>Figure S5b</t>
    <phoneticPr fontId="2" type="noConversion"/>
  </si>
  <si>
    <t>Figure S6b</t>
    <phoneticPr fontId="2" type="noConversion"/>
  </si>
  <si>
    <t>Figure S6c</t>
    <phoneticPr fontId="2" type="noConversion"/>
  </si>
  <si>
    <t>Figure S7b</t>
    <phoneticPr fontId="2" type="noConversion"/>
  </si>
  <si>
    <t>Figure S7c</t>
    <phoneticPr fontId="2" type="noConversion"/>
  </si>
  <si>
    <t>Figure S8a</t>
    <phoneticPr fontId="2" type="noConversion"/>
  </si>
  <si>
    <t>Figure S8b</t>
    <phoneticPr fontId="2" type="noConversion"/>
  </si>
  <si>
    <t>Figure S8c</t>
    <phoneticPr fontId="2" type="noConversion"/>
  </si>
  <si>
    <t>Figure 3e</t>
  </si>
  <si>
    <t>Figure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</si>
</sst>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  <font>
      <b/>
      <sz val="11"/>
      <color rgb="FFFF0000"/>
      <name val="Calibri"/>
      <family val="3"/>
      <charset val="129"/>
      <scheme val="minor"/>
    </font>
    <font>
      <b/>
      <sz val="11"/>
      <color rgb="FFC00000"/>
      <name val="Calibri"/>
      <family val="3"/>
      <charset val="129"/>
      <scheme val="minor"/>
    </font>
    <font>
      <sz val="11"/>
      <color rgb="FFFF0000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8.emf"/><Relationship Id="rId6" Type="http://schemas.openxmlformats.org/officeDocument/2006/relationships/image" Target="../media/image13.emf"/><Relationship Id="rId5" Type="http://schemas.openxmlformats.org/officeDocument/2006/relationships/image" Target="../media/image12.emf"/><Relationship Id="rId4" Type="http://schemas.openxmlformats.org/officeDocument/2006/relationships/image" Target="../media/image1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emf"/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image" Target="../media/image18.emf"/><Relationship Id="rId1" Type="http://schemas.openxmlformats.org/officeDocument/2006/relationships/image" Target="../media/image17.emf"/><Relationship Id="rId5" Type="http://schemas.openxmlformats.org/officeDocument/2006/relationships/image" Target="../media/image21.emf"/><Relationship Id="rId4" Type="http://schemas.openxmlformats.org/officeDocument/2006/relationships/image" Target="../media/image20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emf"/><Relationship Id="rId1" Type="http://schemas.openxmlformats.org/officeDocument/2006/relationships/image" Target="../media/image25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emf"/><Relationship Id="rId2" Type="http://schemas.openxmlformats.org/officeDocument/2006/relationships/image" Target="../media/image30.emf"/><Relationship Id="rId1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95250</xdr:rowOff>
    </xdr:from>
    <xdr:to>
      <xdr:col>3</xdr:col>
      <xdr:colOff>76200</xdr:colOff>
      <xdr:row>29</xdr:row>
      <xdr:rowOff>104775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04800"/>
          <a:ext cx="2019300" cy="5876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485775</xdr:colOff>
      <xdr:row>10</xdr:row>
      <xdr:rowOff>104775</xdr:rowOff>
    </xdr:from>
    <xdr:to>
      <xdr:col>10</xdr:col>
      <xdr:colOff>552450</xdr:colOff>
      <xdr:row>37</xdr:row>
      <xdr:rowOff>114300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2200275"/>
          <a:ext cx="4181475" cy="5667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12</xdr:col>
      <xdr:colOff>19050</xdr:colOff>
      <xdr:row>10</xdr:row>
      <xdr:rowOff>180975</xdr:rowOff>
    </xdr:from>
    <xdr:to>
      <xdr:col>23</xdr:col>
      <xdr:colOff>19050</xdr:colOff>
      <xdr:row>25</xdr:row>
      <xdr:rowOff>114300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276475"/>
          <a:ext cx="7543800" cy="3076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200025</xdr:rowOff>
    </xdr:from>
    <xdr:to>
      <xdr:col>5</xdr:col>
      <xdr:colOff>485775</xdr:colOff>
      <xdr:row>19</xdr:row>
      <xdr:rowOff>28575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09575"/>
          <a:ext cx="3810000" cy="3600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619125</xdr:colOff>
      <xdr:row>2</xdr:row>
      <xdr:rowOff>28575</xdr:rowOff>
    </xdr:from>
    <xdr:to>
      <xdr:col>12</xdr:col>
      <xdr:colOff>561975</xdr:colOff>
      <xdr:row>18</xdr:row>
      <xdr:rowOff>19050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447675"/>
          <a:ext cx="4057650" cy="3343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8</xdr:col>
      <xdr:colOff>392642</xdr:colOff>
      <xdr:row>24</xdr:row>
      <xdr:rowOff>55033</xdr:rowOff>
    </xdr:from>
    <xdr:to>
      <xdr:col>13</xdr:col>
      <xdr:colOff>468843</xdr:colOff>
      <xdr:row>44</xdr:row>
      <xdr:rowOff>140759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309" y="5272616"/>
          <a:ext cx="3145367" cy="368405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285750</xdr:colOff>
      <xdr:row>24</xdr:row>
      <xdr:rowOff>10584</xdr:rowOff>
    </xdr:from>
    <xdr:to>
      <xdr:col>6</xdr:col>
      <xdr:colOff>138641</xdr:colOff>
      <xdr:row>49</xdr:row>
      <xdr:rowOff>86785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228167"/>
          <a:ext cx="3535891" cy="457411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57150</xdr:rowOff>
    </xdr:from>
    <xdr:to>
      <xdr:col>6</xdr:col>
      <xdr:colOff>419100</xdr:colOff>
      <xdr:row>24</xdr:row>
      <xdr:rowOff>76200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6700"/>
          <a:ext cx="4476750" cy="483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228600</xdr:colOff>
      <xdr:row>28</xdr:row>
      <xdr:rowOff>57150</xdr:rowOff>
    </xdr:from>
    <xdr:to>
      <xdr:col>9</xdr:col>
      <xdr:colOff>657225</xdr:colOff>
      <xdr:row>47</xdr:row>
      <xdr:rowOff>171450</xdr:rowOff>
    </xdr:to>
    <xdr:pic>
      <xdr:nvPicPr>
        <xdr:cNvPr id="8" name="그림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5924550"/>
          <a:ext cx="2486025" cy="409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9525</xdr:colOff>
      <xdr:row>28</xdr:row>
      <xdr:rowOff>19050</xdr:rowOff>
    </xdr:from>
    <xdr:to>
      <xdr:col>13</xdr:col>
      <xdr:colOff>200025</xdr:colOff>
      <xdr:row>45</xdr:row>
      <xdr:rowOff>66675</xdr:rowOff>
    </xdr:to>
    <xdr:pic>
      <xdr:nvPicPr>
        <xdr:cNvPr id="9" name="그림 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886450"/>
          <a:ext cx="1562100" cy="3609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7</xdr:col>
      <xdr:colOff>476250</xdr:colOff>
      <xdr:row>1</xdr:row>
      <xdr:rowOff>152400</xdr:rowOff>
    </xdr:from>
    <xdr:to>
      <xdr:col>10</xdr:col>
      <xdr:colOff>438150</xdr:colOff>
      <xdr:row>20</xdr:row>
      <xdr:rowOff>142875</xdr:rowOff>
    </xdr:to>
    <xdr:pic>
      <xdr:nvPicPr>
        <xdr:cNvPr id="11" name="그림 1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361950"/>
          <a:ext cx="2019300" cy="397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638175</xdr:colOff>
      <xdr:row>1</xdr:row>
      <xdr:rowOff>66675</xdr:rowOff>
    </xdr:from>
    <xdr:to>
      <xdr:col>16</xdr:col>
      <xdr:colOff>438150</xdr:colOff>
      <xdr:row>20</xdr:row>
      <xdr:rowOff>47625</xdr:rowOff>
    </xdr:to>
    <xdr:pic>
      <xdr:nvPicPr>
        <xdr:cNvPr id="12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276225"/>
          <a:ext cx="3228975" cy="396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66675</xdr:colOff>
      <xdr:row>28</xdr:row>
      <xdr:rowOff>66675</xdr:rowOff>
    </xdr:from>
    <xdr:to>
      <xdr:col>4</xdr:col>
      <xdr:colOff>666750</xdr:colOff>
      <xdr:row>43</xdr:row>
      <xdr:rowOff>161925</xdr:rowOff>
    </xdr:to>
    <xdr:pic>
      <xdr:nvPicPr>
        <xdr:cNvPr id="13" name="그림 1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934075"/>
          <a:ext cx="3343275" cy="3238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19050</xdr:colOff>
      <xdr:row>2</xdr:row>
      <xdr:rowOff>0</xdr:rowOff>
    </xdr:from>
    <xdr:to>
      <xdr:col>20</xdr:col>
      <xdr:colOff>0</xdr:colOff>
      <xdr:row>18</xdr:row>
      <xdr:rowOff>9525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419100"/>
          <a:ext cx="4095750" cy="3362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28575</xdr:colOff>
      <xdr:row>25</xdr:row>
      <xdr:rowOff>76200</xdr:rowOff>
    </xdr:from>
    <xdr:to>
      <xdr:col>4</xdr:col>
      <xdr:colOff>381000</xdr:colOff>
      <xdr:row>43</xdr:row>
      <xdr:rowOff>28575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314950"/>
          <a:ext cx="3095625" cy="3724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28575</xdr:colOff>
      <xdr:row>48</xdr:row>
      <xdr:rowOff>19050</xdr:rowOff>
    </xdr:from>
    <xdr:to>
      <xdr:col>18</xdr:col>
      <xdr:colOff>28575</xdr:colOff>
      <xdr:row>65</xdr:row>
      <xdr:rowOff>0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10077450"/>
          <a:ext cx="5114925" cy="3543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161925</xdr:rowOff>
    </xdr:from>
    <xdr:to>
      <xdr:col>7</xdr:col>
      <xdr:colOff>409575</xdr:colOff>
      <xdr:row>21</xdr:row>
      <xdr:rowOff>28575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1475"/>
          <a:ext cx="5172075" cy="405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0</xdr:colOff>
      <xdr:row>1</xdr:row>
      <xdr:rowOff>76200</xdr:rowOff>
    </xdr:from>
    <xdr:to>
      <xdr:col>16</xdr:col>
      <xdr:colOff>371475</xdr:colOff>
      <xdr:row>21</xdr:row>
      <xdr:rowOff>161925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285750"/>
          <a:ext cx="5172075" cy="427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142875</xdr:colOff>
      <xdr:row>24</xdr:row>
      <xdr:rowOff>200025</xdr:rowOff>
    </xdr:from>
    <xdr:to>
      <xdr:col>7</xdr:col>
      <xdr:colOff>295275</xdr:colOff>
      <xdr:row>42</xdr:row>
      <xdr:rowOff>133350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229225"/>
          <a:ext cx="4953000" cy="3705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8</xdr:col>
      <xdr:colOff>209550</xdr:colOff>
      <xdr:row>24</xdr:row>
      <xdr:rowOff>123825</xdr:rowOff>
    </xdr:from>
    <xdr:to>
      <xdr:col>13</xdr:col>
      <xdr:colOff>504825</xdr:colOff>
      <xdr:row>41</xdr:row>
      <xdr:rowOff>47625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5153025"/>
          <a:ext cx="3724275" cy="3486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95250</xdr:colOff>
      <xdr:row>46</xdr:row>
      <xdr:rowOff>47625</xdr:rowOff>
    </xdr:from>
    <xdr:to>
      <xdr:col>3</xdr:col>
      <xdr:colOff>390525</xdr:colOff>
      <xdr:row>85</xdr:row>
      <xdr:rowOff>19050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686925"/>
          <a:ext cx="2352675" cy="814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11</xdr:col>
      <xdr:colOff>0</xdr:colOff>
      <xdr:row>16</xdr:row>
      <xdr:rowOff>57150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0"/>
          <a:ext cx="7505700" cy="3124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7</xdr:col>
      <xdr:colOff>25400</xdr:colOff>
      <xdr:row>21</xdr:row>
      <xdr:rowOff>6350</xdr:rowOff>
    </xdr:from>
    <xdr:to>
      <xdr:col>12</xdr:col>
      <xdr:colOff>25400</xdr:colOff>
      <xdr:row>43</xdr:row>
      <xdr:rowOff>111125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2600" y="4006850"/>
          <a:ext cx="3048000" cy="429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330200</xdr:colOff>
      <xdr:row>21</xdr:row>
      <xdr:rowOff>63500</xdr:rowOff>
    </xdr:from>
    <xdr:to>
      <xdr:col>5</xdr:col>
      <xdr:colOff>311150</xdr:colOff>
      <xdr:row>37</xdr:row>
      <xdr:rowOff>177800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4064000"/>
          <a:ext cx="3028950" cy="3162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104775</xdr:rowOff>
    </xdr:from>
    <xdr:to>
      <xdr:col>5</xdr:col>
      <xdr:colOff>161925</xdr:colOff>
      <xdr:row>17</xdr:row>
      <xdr:rowOff>200025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14325"/>
          <a:ext cx="3314700" cy="3448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209550</xdr:colOff>
      <xdr:row>1</xdr:row>
      <xdr:rowOff>104775</xdr:rowOff>
    </xdr:from>
    <xdr:to>
      <xdr:col>12</xdr:col>
      <xdr:colOff>485775</xdr:colOff>
      <xdr:row>18</xdr:row>
      <xdr:rowOff>66675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314325"/>
          <a:ext cx="4391025" cy="3524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76200</xdr:rowOff>
    </xdr:from>
    <xdr:to>
      <xdr:col>10</xdr:col>
      <xdr:colOff>180975</xdr:colOff>
      <xdr:row>16</xdr:row>
      <xdr:rowOff>28575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0"/>
          <a:ext cx="7010400" cy="3095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26</xdr:row>
      <xdr:rowOff>9525</xdr:rowOff>
    </xdr:from>
    <xdr:to>
      <xdr:col>5</xdr:col>
      <xdr:colOff>266700</xdr:colOff>
      <xdr:row>43</xdr:row>
      <xdr:rowOff>95250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5457825"/>
          <a:ext cx="2952750" cy="3648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47625</xdr:rowOff>
    </xdr:from>
    <xdr:to>
      <xdr:col>4</xdr:col>
      <xdr:colOff>419100</xdr:colOff>
      <xdr:row>18</xdr:row>
      <xdr:rowOff>28575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7175"/>
          <a:ext cx="2628900" cy="3543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323850</xdr:colOff>
      <xdr:row>1</xdr:row>
      <xdr:rowOff>95250</xdr:rowOff>
    </xdr:from>
    <xdr:to>
      <xdr:col>9</xdr:col>
      <xdr:colOff>600075</xdr:colOff>
      <xdr:row>19</xdr:row>
      <xdr:rowOff>142875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304800"/>
          <a:ext cx="3019425" cy="381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428625</xdr:colOff>
      <xdr:row>1</xdr:row>
      <xdr:rowOff>142875</xdr:rowOff>
    </xdr:from>
    <xdr:to>
      <xdr:col>17</xdr:col>
      <xdr:colOff>171450</xdr:colOff>
      <xdr:row>23</xdr:row>
      <xdr:rowOff>28575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352425"/>
          <a:ext cx="4543425" cy="449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zoomScale="98" zoomScaleNormal="98" workbookViewId="0">
      <selection activeCell="E59" sqref="E59"/>
    </sheetView>
  </sheetViews>
  <sheetFormatPr defaultRowHeight="14.5"/>
  <cols>
    <col min="8" max="9" width="13.08984375" bestFit="1" customWidth="1"/>
  </cols>
  <sheetData>
    <row r="1" spans="1:19">
      <c r="A1" s="2" t="s">
        <v>125</v>
      </c>
      <c r="K1" s="2" t="s">
        <v>126</v>
      </c>
    </row>
    <row r="2" spans="1:19">
      <c r="A2" t="s">
        <v>3</v>
      </c>
      <c r="B2" t="s">
        <v>0</v>
      </c>
      <c r="C2" t="s">
        <v>78</v>
      </c>
      <c r="D2" t="s">
        <v>79</v>
      </c>
      <c r="E2" t="s">
        <v>80</v>
      </c>
      <c r="H2" t="s">
        <v>1</v>
      </c>
      <c r="I2" t="s">
        <v>2</v>
      </c>
      <c r="K2" s="2" t="s">
        <v>67</v>
      </c>
    </row>
    <row r="3" spans="1:19">
      <c r="B3">
        <v>0.94218703708180762</v>
      </c>
      <c r="C3">
        <v>3.6735615925977823</v>
      </c>
      <c r="D3">
        <v>1.5618210548965483</v>
      </c>
      <c r="E3">
        <v>1.1488483074889091</v>
      </c>
      <c r="G3" t="s">
        <v>84</v>
      </c>
      <c r="H3">
        <v>0.84052556577164139</v>
      </c>
      <c r="I3">
        <v>0.18085115366604412</v>
      </c>
      <c r="K3" t="s">
        <v>3</v>
      </c>
      <c r="L3" t="s">
        <v>0</v>
      </c>
      <c r="M3" t="s">
        <v>10</v>
      </c>
      <c r="N3" t="s">
        <v>11</v>
      </c>
      <c r="O3" t="s">
        <v>12</v>
      </c>
    </row>
    <row r="4" spans="1:19">
      <c r="B4">
        <v>1.1074910179392365</v>
      </c>
      <c r="C4">
        <v>3.8797262738027229</v>
      </c>
      <c r="D4">
        <v>1.3218006433529879</v>
      </c>
      <c r="E4">
        <v>1.2133134274089725</v>
      </c>
      <c r="G4" t="s">
        <v>85</v>
      </c>
      <c r="H4" s="7">
        <v>1.4408754896557962E-5</v>
      </c>
      <c r="I4" s="7">
        <v>1.9875835222866804E-6</v>
      </c>
      <c r="L4">
        <v>9.3844405294316179E-5</v>
      </c>
      <c r="M4">
        <v>0.96651721556414538</v>
      </c>
      <c r="N4">
        <v>0.75711035386109093</v>
      </c>
      <c r="O4">
        <v>0.30773006256951296</v>
      </c>
      <c r="R4" t="s">
        <v>1</v>
      </c>
      <c r="S4" t="s">
        <v>2</v>
      </c>
    </row>
    <row r="5" spans="1:19">
      <c r="B5">
        <v>0.95834672390886866</v>
      </c>
      <c r="C5">
        <v>3.7823084440299617</v>
      </c>
      <c r="D5">
        <v>1.4702946426608505</v>
      </c>
      <c r="E5">
        <v>1.1736292565921307</v>
      </c>
      <c r="L5">
        <v>3.2485493386365614E-3</v>
      </c>
      <c r="M5">
        <v>0.97889339459940128</v>
      </c>
      <c r="N5">
        <v>0.76208594555301801</v>
      </c>
      <c r="O5">
        <v>0.31466643295841168</v>
      </c>
      <c r="Q5" t="s">
        <v>88</v>
      </c>
      <c r="R5">
        <v>0.36731619680011662</v>
      </c>
      <c r="S5">
        <v>0.85332158231024502</v>
      </c>
    </row>
    <row r="6" spans="1:19">
      <c r="A6" t="s">
        <v>82</v>
      </c>
      <c r="B6">
        <v>1.002674926309971</v>
      </c>
      <c r="C6">
        <v>3.7785321034768224</v>
      </c>
      <c r="D6">
        <v>1.451305446970129</v>
      </c>
      <c r="E6">
        <v>1.1785969971633374</v>
      </c>
      <c r="L6">
        <v>2.6439197421254655E-3</v>
      </c>
      <c r="M6">
        <v>1.056951374726832</v>
      </c>
      <c r="N6">
        <v>0.4785698456907968</v>
      </c>
      <c r="O6">
        <v>0.33195483924200236</v>
      </c>
      <c r="Q6" t="s">
        <v>89</v>
      </c>
      <c r="R6" s="1">
        <v>5.5901981513566498E-2</v>
      </c>
      <c r="S6" s="1">
        <v>5.0845923402082001E-2</v>
      </c>
    </row>
    <row r="7" spans="1:19">
      <c r="A7" t="s">
        <v>83</v>
      </c>
      <c r="B7">
        <v>9.1132286638233348E-2</v>
      </c>
      <c r="C7">
        <v>0.10313420628028157</v>
      </c>
      <c r="D7">
        <v>0.12113171200854228</v>
      </c>
      <c r="E7">
        <v>3.2518406424118476E-2</v>
      </c>
      <c r="K7" t="s">
        <v>82</v>
      </c>
      <c r="L7">
        <v>4.4515617082118125E-2</v>
      </c>
      <c r="M7">
        <v>1.0092498180309362</v>
      </c>
      <c r="N7">
        <v>0.68340185552829513</v>
      </c>
      <c r="O7">
        <v>0.61235771120421412</v>
      </c>
    </row>
    <row r="8" spans="1:19">
      <c r="K8" t="s">
        <v>83</v>
      </c>
      <c r="L8">
        <v>4.6485704340139496E-2</v>
      </c>
      <c r="M8">
        <v>0.17218699917835062</v>
      </c>
      <c r="N8">
        <v>0.36302067507970742</v>
      </c>
      <c r="O8" s="3">
        <v>0.19960196461425589</v>
      </c>
    </row>
    <row r="9" spans="1:19">
      <c r="A9" t="s">
        <v>4</v>
      </c>
      <c r="B9" t="s">
        <v>0</v>
      </c>
      <c r="C9" t="s">
        <v>78</v>
      </c>
      <c r="D9" t="s">
        <v>79</v>
      </c>
      <c r="E9" t="s">
        <v>80</v>
      </c>
      <c r="H9" t="s">
        <v>1</v>
      </c>
      <c r="I9" t="s">
        <v>2</v>
      </c>
    </row>
    <row r="10" spans="1:19">
      <c r="B10">
        <v>0.82757999269602267</v>
      </c>
      <c r="C10">
        <v>3.4297169635899372</v>
      </c>
      <c r="D10">
        <v>0.64253810414309342</v>
      </c>
      <c r="E10">
        <v>0.12919661394393453</v>
      </c>
      <c r="G10" t="s">
        <v>84</v>
      </c>
      <c r="H10">
        <v>1.3071191438019159E-2</v>
      </c>
      <c r="I10">
        <v>2.9005004549029618E-2</v>
      </c>
      <c r="K10" t="s">
        <v>7</v>
      </c>
      <c r="L10" t="s">
        <v>0</v>
      </c>
      <c r="M10" t="s">
        <v>10</v>
      </c>
      <c r="N10" t="s">
        <v>11</v>
      </c>
      <c r="O10" t="s">
        <v>12</v>
      </c>
      <c r="R10" t="s">
        <v>1</v>
      </c>
      <c r="S10" t="s">
        <v>2</v>
      </c>
    </row>
    <row r="11" spans="1:19">
      <c r="B11">
        <v>0.77953105630688824</v>
      </c>
      <c r="C11">
        <v>4.6504336886744575</v>
      </c>
      <c r="D11">
        <v>0.7434191842109279</v>
      </c>
      <c r="E11">
        <v>0.13782937382503094</v>
      </c>
      <c r="G11" t="s">
        <v>85</v>
      </c>
      <c r="H11" s="1">
        <v>1.2953562547913508E-2</v>
      </c>
      <c r="I11" s="1">
        <v>9.6021280249337978E-3</v>
      </c>
      <c r="L11">
        <v>7.2301408710098658E-2</v>
      </c>
      <c r="M11">
        <v>1323.0221223439501</v>
      </c>
      <c r="N11">
        <v>899.26951530886299</v>
      </c>
      <c r="O11">
        <v>245.26163856740499</v>
      </c>
      <c r="Q11" t="s">
        <v>88</v>
      </c>
      <c r="R11">
        <f>_xlfn.F.TEST(M11:M13,N11:N13)</f>
        <v>0.80404560868875519</v>
      </c>
      <c r="S11">
        <f>_xlfn.F.TEST(M11:M13,O11:O13)</f>
        <v>2.5772196336260177E-2</v>
      </c>
    </row>
    <row r="12" spans="1:19">
      <c r="B12">
        <v>1.5500888602058109</v>
      </c>
      <c r="C12">
        <v>4.7259997862355458</v>
      </c>
      <c r="D12">
        <v>0.63992447975124034</v>
      </c>
      <c r="E12">
        <v>0.286203933903043</v>
      </c>
      <c r="L12">
        <v>0.18372318068426211</v>
      </c>
      <c r="M12">
        <v>1432.8678802089401</v>
      </c>
      <c r="N12">
        <v>980.41892309729303</v>
      </c>
      <c r="O12">
        <v>231.26204116478399</v>
      </c>
      <c r="Q12" t="s">
        <v>89</v>
      </c>
      <c r="R12" s="1">
        <f>TTEST(M11:M13,N11:N13,2,2)</f>
        <v>8.0462000457933792E-4</v>
      </c>
      <c r="S12" s="1">
        <f>TTEST(M11:M13,O11:O13,2,2)</f>
        <v>6.4386834404913765E-6</v>
      </c>
    </row>
    <row r="13" spans="1:19">
      <c r="A13" t="s">
        <v>82</v>
      </c>
      <c r="B13">
        <v>1.0523999697362407</v>
      </c>
      <c r="C13">
        <v>4.2687168128333139</v>
      </c>
      <c r="D13">
        <v>0.67529392270175392</v>
      </c>
      <c r="E13">
        <v>0.18440997389066949</v>
      </c>
      <c r="L13">
        <v>0.18615177327720969</v>
      </c>
      <c r="M13">
        <v>1436.1272943567001</v>
      </c>
      <c r="N13">
        <v>998.33368481671403</v>
      </c>
      <c r="O13">
        <v>234.34577169829299</v>
      </c>
    </row>
    <row r="14" spans="1:19">
      <c r="A14" t="s">
        <v>83</v>
      </c>
      <c r="B14">
        <v>0.43168026228292594</v>
      </c>
      <c r="C14">
        <v>0.72757688188119263</v>
      </c>
      <c r="D14">
        <v>5.9012678297849112E-2</v>
      </c>
      <c r="E14">
        <v>8.8261763278566385E-2</v>
      </c>
      <c r="K14" t="s">
        <v>82</v>
      </c>
      <c r="L14">
        <f>AVERAGE(L11:L13)</f>
        <v>0.14739212089052348</v>
      </c>
      <c r="M14">
        <f t="shared" ref="M14:O14" si="0">AVERAGE(M11:M13)</f>
        <v>1397.3390989698635</v>
      </c>
      <c r="N14">
        <f t="shared" si="0"/>
        <v>959.34070774095665</v>
      </c>
      <c r="O14">
        <f t="shared" si="0"/>
        <v>236.95648381016065</v>
      </c>
    </row>
    <row r="15" spans="1:19">
      <c r="K15" t="s">
        <v>83</v>
      </c>
      <c r="L15">
        <f>STDEV(L11:L13)</f>
        <v>6.5041800461842908E-2</v>
      </c>
      <c r="M15">
        <f t="shared" ref="M15:N15" si="1">STDEV(M11:M13)</f>
        <v>64.381019767157042</v>
      </c>
      <c r="N15">
        <f t="shared" si="1"/>
        <v>52.788690001042177</v>
      </c>
      <c r="O15">
        <f>STDEV(O11:O13)</f>
        <v>7.3558850695995446</v>
      </c>
    </row>
    <row r="16" spans="1:19">
      <c r="A16" t="s">
        <v>5</v>
      </c>
      <c r="B16" t="s">
        <v>0</v>
      </c>
      <c r="C16" t="s">
        <v>78</v>
      </c>
      <c r="D16" t="s">
        <v>79</v>
      </c>
      <c r="E16" t="s">
        <v>80</v>
      </c>
      <c r="H16" t="s">
        <v>1</v>
      </c>
      <c r="I16" t="s">
        <v>2</v>
      </c>
      <c r="R16" s="1"/>
      <c r="S16" s="1"/>
    </row>
    <row r="17" spans="1:19">
      <c r="B17">
        <v>1.2654750662802652</v>
      </c>
      <c r="C17">
        <v>196.73591636455768</v>
      </c>
      <c r="D17">
        <v>102.94232553834887</v>
      </c>
      <c r="E17">
        <v>67.326340112489547</v>
      </c>
      <c r="G17" t="s">
        <v>84</v>
      </c>
      <c r="H17">
        <v>0.21455302246419525</v>
      </c>
      <c r="I17">
        <v>0.13578899297381772</v>
      </c>
      <c r="K17" t="s">
        <v>8</v>
      </c>
      <c r="L17" t="s">
        <v>0</v>
      </c>
      <c r="M17" t="s">
        <v>10</v>
      </c>
      <c r="N17" t="s">
        <v>11</v>
      </c>
      <c r="O17" t="s">
        <v>12</v>
      </c>
      <c r="R17" t="s">
        <v>1</v>
      </c>
      <c r="S17" t="s">
        <v>2</v>
      </c>
    </row>
    <row r="18" spans="1:19">
      <c r="B18">
        <v>0.7076376618625726</v>
      </c>
      <c r="C18">
        <v>162.54242588067498</v>
      </c>
      <c r="D18">
        <v>94.388045968380482</v>
      </c>
      <c r="E18">
        <v>80.706333263106131</v>
      </c>
      <c r="G18" t="s">
        <v>86</v>
      </c>
      <c r="H18" s="1">
        <v>6.5928805705606063E-3</v>
      </c>
      <c r="I18" s="1">
        <v>3.020698135084481E-3</v>
      </c>
      <c r="L18">
        <v>0.17004323796297446</v>
      </c>
      <c r="M18">
        <v>0.92445370159591467</v>
      </c>
      <c r="N18">
        <v>0.75401511773063912</v>
      </c>
      <c r="O18">
        <v>0.47706128799773234</v>
      </c>
      <c r="Q18" t="s">
        <v>88</v>
      </c>
      <c r="R18">
        <v>0.95121556141512686</v>
      </c>
      <c r="S18">
        <v>0.95121556141512686</v>
      </c>
    </row>
    <row r="19" spans="1:19">
      <c r="B19">
        <v>1.1166973061939387</v>
      </c>
      <c r="C19">
        <v>227.52977633999561</v>
      </c>
      <c r="D19">
        <v>80.606985915281768</v>
      </c>
      <c r="E19">
        <v>64.184552024241313</v>
      </c>
      <c r="L19">
        <v>0.32574715716998009</v>
      </c>
      <c r="M19">
        <v>1.0616466794427004</v>
      </c>
      <c r="N19">
        <v>0.68392710393019629</v>
      </c>
      <c r="O19">
        <v>0.49465433305995349</v>
      </c>
      <c r="Q19" t="s">
        <v>89</v>
      </c>
      <c r="R19" s="1">
        <v>4.9057140887510727E-3</v>
      </c>
      <c r="S19" s="1">
        <v>4.9057140887510727E-3</v>
      </c>
    </row>
    <row r="20" spans="1:19">
      <c r="A20" t="s">
        <v>82</v>
      </c>
      <c r="B20">
        <v>1.0299366781122588</v>
      </c>
      <c r="C20">
        <v>195.60270619507608</v>
      </c>
      <c r="D20">
        <v>92.645785807337049</v>
      </c>
      <c r="E20">
        <v>70.739075133279002</v>
      </c>
      <c r="L20">
        <v>0.18443153060018549</v>
      </c>
      <c r="M20">
        <v>1.0189076630752198</v>
      </c>
      <c r="N20">
        <v>0.62035398560462907</v>
      </c>
      <c r="O20">
        <v>0.56247919818838044</v>
      </c>
    </row>
    <row r="21" spans="1:19">
      <c r="A21" t="s">
        <v>83</v>
      </c>
      <c r="B21">
        <v>0.28886190018884972</v>
      </c>
      <c r="C21">
        <v>32.508492027419621</v>
      </c>
      <c r="D21">
        <v>11.269137139595344</v>
      </c>
      <c r="E21">
        <v>8.7736756304196142</v>
      </c>
      <c r="K21" t="s">
        <v>82</v>
      </c>
      <c r="L21">
        <v>0.22674064191104668</v>
      </c>
      <c r="M21">
        <v>1.0016693480379451</v>
      </c>
      <c r="N21">
        <v>0.6860987357551549</v>
      </c>
      <c r="O21">
        <v>0.51139827308202213</v>
      </c>
    </row>
    <row r="22" spans="1:19">
      <c r="K22" t="s">
        <v>83</v>
      </c>
      <c r="L22">
        <v>8.6043438384583268E-2</v>
      </c>
      <c r="M22">
        <v>7.0202193139605074E-2</v>
      </c>
      <c r="N22">
        <v>6.685702318297651E-2</v>
      </c>
      <c r="O22">
        <v>4.5103486460930924E-2</v>
      </c>
    </row>
    <row r="23" spans="1:19">
      <c r="A23" t="s">
        <v>6</v>
      </c>
      <c r="B23" t="s">
        <v>0</v>
      </c>
      <c r="C23" t="s">
        <v>78</v>
      </c>
      <c r="D23" t="s">
        <v>79</v>
      </c>
      <c r="E23" t="s">
        <v>80</v>
      </c>
      <c r="H23" t="s">
        <v>1</v>
      </c>
      <c r="I23" t="s">
        <v>2</v>
      </c>
    </row>
    <row r="24" spans="1:19">
      <c r="B24">
        <v>0.96606199770270629</v>
      </c>
      <c r="C24">
        <v>17.882036883571626</v>
      </c>
      <c r="D24">
        <v>9.3359988763707857</v>
      </c>
      <c r="E24">
        <v>6.0810824717617882</v>
      </c>
      <c r="G24" t="s">
        <v>87</v>
      </c>
      <c r="H24">
        <v>0.18963750975278845</v>
      </c>
      <c r="I24">
        <v>0.26098978438129583</v>
      </c>
      <c r="K24" s="2" t="s">
        <v>21</v>
      </c>
    </row>
    <row r="25" spans="1:19">
      <c r="B25">
        <v>0.63008491009076073</v>
      </c>
      <c r="C25">
        <v>18.758813021545279</v>
      </c>
      <c r="D25">
        <v>12.927835848914047</v>
      </c>
      <c r="E25">
        <v>4.3640959783773008</v>
      </c>
      <c r="G25" t="s">
        <v>85</v>
      </c>
      <c r="H25" s="1">
        <v>2.4642381627507566E-3</v>
      </c>
      <c r="I25" s="1">
        <v>1.7070554942917696E-4</v>
      </c>
      <c r="K25" t="s">
        <v>3</v>
      </c>
      <c r="L25" t="s">
        <v>0</v>
      </c>
      <c r="M25" t="s">
        <v>13</v>
      </c>
      <c r="N25" t="s">
        <v>14</v>
      </c>
      <c r="O25" t="s">
        <v>15</v>
      </c>
      <c r="R25" t="s">
        <v>1</v>
      </c>
      <c r="S25" t="s">
        <v>2</v>
      </c>
    </row>
    <row r="26" spans="1:19">
      <c r="B26">
        <v>1.6428424745989336</v>
      </c>
      <c r="C26">
        <v>18.98164441454529</v>
      </c>
      <c r="D26">
        <v>11.175036327448836</v>
      </c>
      <c r="E26">
        <v>7.3542109341244188</v>
      </c>
      <c r="L26">
        <v>0.87537585553674069</v>
      </c>
      <c r="M26">
        <v>2.2672984743815996</v>
      </c>
      <c r="N26">
        <v>1.6821864278169023</v>
      </c>
      <c r="O26">
        <v>1.0821054213060384</v>
      </c>
      <c r="Q26" t="s">
        <v>90</v>
      </c>
      <c r="R26">
        <v>0.25795932099743291</v>
      </c>
      <c r="S26">
        <v>0.31534581874277889</v>
      </c>
    </row>
    <row r="27" spans="1:19">
      <c r="A27" t="s">
        <v>82</v>
      </c>
      <c r="B27">
        <v>1.0796631274641335</v>
      </c>
      <c r="C27">
        <v>18.540831439887398</v>
      </c>
      <c r="D27">
        <v>11.146290350911222</v>
      </c>
      <c r="E27">
        <v>5.9331297947545023</v>
      </c>
      <c r="L27">
        <v>1.322945762974205</v>
      </c>
      <c r="M27">
        <v>2.317537113803871</v>
      </c>
      <c r="N27">
        <v>1.8861599224888013</v>
      </c>
      <c r="O27">
        <v>1.0829927710132998</v>
      </c>
      <c r="Q27" t="s">
        <v>91</v>
      </c>
      <c r="R27" s="1">
        <v>8.4291979792950722E-2</v>
      </c>
      <c r="S27" s="1">
        <v>9.1405454394544693E-4</v>
      </c>
    </row>
    <row r="28" spans="1:19">
      <c r="A28" t="s">
        <v>83</v>
      </c>
      <c r="B28">
        <v>0.51584724834919504</v>
      </c>
      <c r="C28">
        <v>0.58130986401406681</v>
      </c>
      <c r="D28">
        <v>1.7960910215541781</v>
      </c>
      <c r="E28">
        <v>1.5005380228840839</v>
      </c>
      <c r="L28">
        <v>0.86350209680228363</v>
      </c>
      <c r="M28">
        <v>2.6914367387068348</v>
      </c>
      <c r="N28">
        <v>2.1148662207552826</v>
      </c>
      <c r="O28">
        <v>1.2562067320731256</v>
      </c>
    </row>
    <row r="29" spans="1:19">
      <c r="K29" t="s">
        <v>82</v>
      </c>
      <c r="L29">
        <f>AVERAGE(L26:L28)</f>
        <v>1.0206079051044097</v>
      </c>
      <c r="M29">
        <f t="shared" ref="M29:O29" si="2">AVERAGE(M26:M28)</f>
        <v>2.4254241089641018</v>
      </c>
      <c r="N29">
        <f t="shared" si="2"/>
        <v>1.8944041903536621</v>
      </c>
      <c r="O29">
        <f t="shared" si="2"/>
        <v>1.140434974797488</v>
      </c>
    </row>
    <row r="30" spans="1:19">
      <c r="A30" t="s">
        <v>7</v>
      </c>
      <c r="B30" t="s">
        <v>0</v>
      </c>
      <c r="C30" t="s">
        <v>78</v>
      </c>
      <c r="D30" t="s">
        <v>79</v>
      </c>
      <c r="E30" t="s">
        <v>80</v>
      </c>
      <c r="H30" t="s">
        <v>1</v>
      </c>
      <c r="I30" t="s">
        <v>2</v>
      </c>
      <c r="K30" t="s">
        <v>83</v>
      </c>
      <c r="L30">
        <f>STDEV(L26:L28)</f>
        <v>0.26189956426575745</v>
      </c>
      <c r="M30">
        <f t="shared" ref="M30:O30" si="3">STDEV(M26:M28)</f>
        <v>0.2317391197224446</v>
      </c>
      <c r="N30">
        <f t="shared" si="3"/>
        <v>0.21645767893232756</v>
      </c>
      <c r="O30">
        <f t="shared" si="3"/>
        <v>0.10026226450860073</v>
      </c>
    </row>
    <row r="31" spans="1:19">
      <c r="B31">
        <v>0.73765680672750822</v>
      </c>
      <c r="C31">
        <v>23.227108480060259</v>
      </c>
      <c r="D31">
        <v>3.3461418599010653</v>
      </c>
      <c r="E31">
        <v>1.4319641424366691</v>
      </c>
      <c r="G31" t="s">
        <v>87</v>
      </c>
      <c r="H31">
        <v>7.7922325205221857E-3</v>
      </c>
      <c r="I31">
        <v>6.8046809679641329E-2</v>
      </c>
    </row>
    <row r="32" spans="1:19">
      <c r="B32">
        <v>1.0009304050257251</v>
      </c>
      <c r="C32">
        <v>19.366101563199489</v>
      </c>
      <c r="D32">
        <v>3.2271286893302378</v>
      </c>
      <c r="E32">
        <v>1.7579674604333757</v>
      </c>
      <c r="G32" t="s">
        <v>85</v>
      </c>
      <c r="H32" s="1">
        <v>3.7111392362832152E-3</v>
      </c>
      <c r="I32" s="1">
        <v>6.6625695081253697E-5</v>
      </c>
      <c r="K32" t="s">
        <v>7</v>
      </c>
      <c r="L32" t="s">
        <v>0</v>
      </c>
      <c r="M32" t="s">
        <v>13</v>
      </c>
      <c r="N32" t="s">
        <v>14</v>
      </c>
      <c r="O32" t="s">
        <v>15</v>
      </c>
      <c r="R32" t="s">
        <v>1</v>
      </c>
      <c r="S32" t="s">
        <v>2</v>
      </c>
    </row>
    <row r="33" spans="1:19">
      <c r="B33">
        <v>1.3543838417967542</v>
      </c>
      <c r="C33">
        <v>21.594764233582634</v>
      </c>
      <c r="D33">
        <v>3.4695441131930602</v>
      </c>
      <c r="E33">
        <v>2.1581892313894078</v>
      </c>
      <c r="L33">
        <v>0.21755601671377434</v>
      </c>
      <c r="M33">
        <v>12145.0809079378</v>
      </c>
      <c r="N33">
        <v>112.195121966369</v>
      </c>
      <c r="O33">
        <v>723.09192403570398</v>
      </c>
      <c r="Q33" t="s">
        <v>90</v>
      </c>
      <c r="R33">
        <f>_xlfn.F.TEST(M33:M35,N33:N35)</f>
        <v>8.7671014334409881E-6</v>
      </c>
      <c r="S33">
        <f>_xlfn.F.TEST(M33:M35,O33:O35)</f>
        <v>7.0491262236566424E-4</v>
      </c>
    </row>
    <row r="34" spans="1:19">
      <c r="A34" t="s">
        <v>82</v>
      </c>
      <c r="B34">
        <v>1.03099035118333</v>
      </c>
      <c r="C34">
        <v>21.395991425614127</v>
      </c>
      <c r="D34">
        <v>3.3476048874747875</v>
      </c>
      <c r="E34">
        <v>1.7827069447531507</v>
      </c>
      <c r="L34">
        <v>4.3671476961953698E-2</v>
      </c>
      <c r="M34">
        <v>8910.9271599293006</v>
      </c>
      <c r="N34">
        <v>116.15687194721001</v>
      </c>
      <c r="O34">
        <v>753.17487415449898</v>
      </c>
      <c r="Q34" t="s">
        <v>91</v>
      </c>
      <c r="R34" s="1">
        <f>TTEST(M33:M35,N33:N35,2,3)</f>
        <v>8.1678460447357944E-3</v>
      </c>
      <c r="S34" s="1">
        <f>TTEST(M33:M35,O33:O35,2,3)</f>
        <v>9.2114706184944911E-3</v>
      </c>
    </row>
    <row r="35" spans="1:19">
      <c r="A35" t="s">
        <v>83</v>
      </c>
      <c r="B35">
        <v>0.30946043239576582</v>
      </c>
      <c r="C35">
        <v>1.9381631961479511</v>
      </c>
      <c r="D35">
        <v>0.12121433400761261</v>
      </c>
      <c r="E35">
        <v>0.36374407420521587</v>
      </c>
      <c r="L35">
        <v>3.3385575115453293E-2</v>
      </c>
      <c r="M35">
        <v>11334.9978301909</v>
      </c>
      <c r="N35">
        <v>109.129073122316</v>
      </c>
      <c r="O35">
        <v>786.26659940450702</v>
      </c>
    </row>
    <row r="36" spans="1:19">
      <c r="K36" t="s">
        <v>82</v>
      </c>
      <c r="L36">
        <f>AVERAGE(L33:L35)</f>
        <v>9.820435626372713E-2</v>
      </c>
      <c r="M36">
        <f t="shared" ref="M36:O36" si="4">AVERAGE(M33:M35)</f>
        <v>10797.001966019334</v>
      </c>
      <c r="N36">
        <f t="shared" si="4"/>
        <v>112.493689011965</v>
      </c>
      <c r="O36">
        <f t="shared" si="4"/>
        <v>754.1777991982367</v>
      </c>
    </row>
    <row r="37" spans="1:19">
      <c r="A37" t="s">
        <v>8</v>
      </c>
      <c r="B37" t="s">
        <v>0</v>
      </c>
      <c r="C37" t="s">
        <v>78</v>
      </c>
      <c r="D37" t="s">
        <v>79</v>
      </c>
      <c r="E37" t="s">
        <v>80</v>
      </c>
      <c r="H37" t="s">
        <v>1</v>
      </c>
      <c r="I37" t="s">
        <v>2</v>
      </c>
      <c r="K37" t="s">
        <v>83</v>
      </c>
      <c r="L37">
        <f>STDEV(L33:L35)</f>
        <v>0.10348943947735191</v>
      </c>
      <c r="M37">
        <f t="shared" ref="M37:O37" si="5">STDEV(M33:M35)</f>
        <v>1682.8598512171577</v>
      </c>
      <c r="N37">
        <f t="shared" si="5"/>
        <v>3.5233997490112214</v>
      </c>
      <c r="O37">
        <f t="shared" si="5"/>
        <v>31.599276826708067</v>
      </c>
    </row>
    <row r="38" spans="1:19">
      <c r="B38">
        <v>0.78774668347605947</v>
      </c>
      <c r="C38">
        <v>5027.5096479647864</v>
      </c>
      <c r="D38">
        <v>1701.0947812418899</v>
      </c>
      <c r="E38">
        <v>1708.7861929343796</v>
      </c>
      <c r="G38" t="s">
        <v>87</v>
      </c>
      <c r="H38">
        <v>0.12258581873498497</v>
      </c>
      <c r="I38">
        <v>0.35564845146802032</v>
      </c>
    </row>
    <row r="39" spans="1:19">
      <c r="B39">
        <v>1</v>
      </c>
      <c r="C39">
        <v>5664.7215714065505</v>
      </c>
      <c r="D39">
        <v>2570.7478786312295</v>
      </c>
      <c r="E39">
        <v>1562.1175027149197</v>
      </c>
      <c r="G39" t="s">
        <v>85</v>
      </c>
      <c r="H39" s="1">
        <v>1.1551616088671973E-2</v>
      </c>
      <c r="I39" s="1">
        <v>7.5091979635066823E-5</v>
      </c>
      <c r="K39" t="s">
        <v>8</v>
      </c>
      <c r="L39" t="s">
        <v>0</v>
      </c>
      <c r="M39" t="s">
        <v>13</v>
      </c>
      <c r="N39" t="s">
        <v>14</v>
      </c>
      <c r="O39" t="s">
        <v>15</v>
      </c>
      <c r="R39" t="s">
        <v>1</v>
      </c>
      <c r="S39" t="s">
        <v>2</v>
      </c>
    </row>
    <row r="40" spans="1:19">
      <c r="B40">
        <v>1.2694436180769921</v>
      </c>
      <c r="C40">
        <v>5661.307535765276</v>
      </c>
      <c r="D40">
        <v>2431.5131901366781</v>
      </c>
      <c r="E40">
        <v>1368.5841940168823</v>
      </c>
      <c r="L40">
        <v>2.7620879862462937</v>
      </c>
      <c r="M40">
        <v>6.5373181424406708</v>
      </c>
      <c r="N40">
        <v>1.8771449928748691</v>
      </c>
      <c r="O40">
        <v>2.3683863296733496</v>
      </c>
      <c r="Q40" t="s">
        <v>90</v>
      </c>
      <c r="R40">
        <v>0.9313455811315583</v>
      </c>
      <c r="S40">
        <v>0.79187587673749782</v>
      </c>
    </row>
    <row r="41" spans="1:19">
      <c r="A41" t="s">
        <v>82</v>
      </c>
      <c r="B41">
        <v>1.0190634338510172</v>
      </c>
      <c r="C41">
        <v>5451.1795850455374</v>
      </c>
      <c r="D41">
        <v>1673.0906721934423</v>
      </c>
      <c r="E41">
        <v>1546.4959632220605</v>
      </c>
      <c r="L41">
        <v>1.0043086380644604</v>
      </c>
      <c r="M41">
        <v>7.9180451686892983</v>
      </c>
      <c r="N41">
        <v>3.0383257834886175</v>
      </c>
      <c r="O41">
        <v>3.4053825176415593</v>
      </c>
      <c r="Q41" t="s">
        <v>91</v>
      </c>
      <c r="R41" s="1">
        <v>8.4966169682660004E-4</v>
      </c>
      <c r="S41" s="1">
        <v>9.5746908038747474E-4</v>
      </c>
    </row>
    <row r="42" spans="1:19">
      <c r="A42" t="s">
        <v>83</v>
      </c>
      <c r="B42">
        <v>0.24141363897598639</v>
      </c>
      <c r="C42">
        <v>366.91289919999514</v>
      </c>
      <c r="D42">
        <v>1435.8957534408578</v>
      </c>
      <c r="E42">
        <v>170.63813872918456</v>
      </c>
      <c r="L42">
        <v>0.36049171916739947</v>
      </c>
      <c r="M42">
        <v>7.4764131389085255</v>
      </c>
      <c r="N42">
        <v>1.9203755168291927</v>
      </c>
      <c r="O42">
        <v>2.473109692177351</v>
      </c>
    </row>
    <row r="43" spans="1:19">
      <c r="K43" t="s">
        <v>82</v>
      </c>
      <c r="L43">
        <f>AVERAGE(L40:L42)</f>
        <v>1.3756294478260511</v>
      </c>
      <c r="M43">
        <f t="shared" ref="M43:O43" si="6">AVERAGE(M40:M42)</f>
        <v>7.3105921500128312</v>
      </c>
      <c r="N43">
        <f t="shared" si="6"/>
        <v>2.2786154310642264</v>
      </c>
      <c r="O43">
        <f t="shared" si="6"/>
        <v>2.7489595131640865</v>
      </c>
    </row>
    <row r="44" spans="1:19">
      <c r="A44" t="s">
        <v>9</v>
      </c>
      <c r="B44" t="s">
        <v>0</v>
      </c>
      <c r="C44" t="s">
        <v>78</v>
      </c>
      <c r="D44" t="s">
        <v>79</v>
      </c>
      <c r="E44" t="s">
        <v>80</v>
      </c>
      <c r="H44" t="s">
        <v>1</v>
      </c>
      <c r="I44" t="s">
        <v>2</v>
      </c>
      <c r="K44" t="s">
        <v>83</v>
      </c>
      <c r="L44">
        <f>STDEV(L40:L42)</f>
        <v>1.2431112240396363</v>
      </c>
      <c r="M44">
        <f t="shared" ref="M44:O44" si="7">STDEV(M40:M42)</f>
        <v>0.7051412840857525</v>
      </c>
      <c r="N44">
        <f t="shared" si="7"/>
        <v>0.65828343761326424</v>
      </c>
      <c r="O44">
        <f t="shared" si="7"/>
        <v>0.57088537927412453</v>
      </c>
    </row>
    <row r="45" spans="1:19">
      <c r="B45">
        <v>0.62354105928326975</v>
      </c>
      <c r="C45">
        <v>36.722713714388512</v>
      </c>
      <c r="D45">
        <v>1.5476447225922389E-2</v>
      </c>
      <c r="E45">
        <v>2.9380858248856797E-3</v>
      </c>
      <c r="G45" t="s">
        <v>87</v>
      </c>
      <c r="H45">
        <v>2.5544650879625957E-8</v>
      </c>
      <c r="I45">
        <v>5.2090681400225225E-8</v>
      </c>
    </row>
    <row r="46" spans="1:19">
      <c r="B46">
        <v>0.57300349942719697</v>
      </c>
      <c r="C46">
        <v>26.72644836980523</v>
      </c>
      <c r="D46">
        <v>1.6137734882008009E-2</v>
      </c>
      <c r="E46">
        <v>2.0589794868300154E-3</v>
      </c>
      <c r="G46" t="s">
        <v>85</v>
      </c>
      <c r="H46" s="1">
        <v>8.8852275296033411E-3</v>
      </c>
      <c r="I46" s="1">
        <v>8.8777994100837296E-3</v>
      </c>
    </row>
    <row r="47" spans="1:19">
      <c r="B47">
        <v>2.7988374043191526</v>
      </c>
      <c r="C47">
        <v>29.878212971510756</v>
      </c>
      <c r="D47">
        <v>1.6627319585415749E-2</v>
      </c>
      <c r="E47">
        <v>3.7072970574345433E-3</v>
      </c>
    </row>
    <row r="48" spans="1:19">
      <c r="A48" t="s">
        <v>82</v>
      </c>
      <c r="B48">
        <v>1.3317939876765397</v>
      </c>
      <c r="C48">
        <v>31.109125018568164</v>
      </c>
      <c r="D48">
        <v>1.6080500564448718E-2</v>
      </c>
      <c r="E48">
        <v>2.9014541230500796E-3</v>
      </c>
    </row>
    <row r="49" spans="1:24">
      <c r="A49" t="s">
        <v>83</v>
      </c>
      <c r="B49">
        <v>1.2707481264888312</v>
      </c>
      <c r="C49">
        <v>5.1105467966278093</v>
      </c>
      <c r="D49">
        <v>5.7756698511195355E-4</v>
      </c>
      <c r="E49">
        <v>8.2476912804458952E-4</v>
      </c>
    </row>
    <row r="52" spans="1:24">
      <c r="A52" s="2" t="s">
        <v>127</v>
      </c>
      <c r="N52" s="2" t="s">
        <v>128</v>
      </c>
    </row>
    <row r="53" spans="1:24">
      <c r="A53" s="2" t="s">
        <v>68</v>
      </c>
      <c r="N53" t="s">
        <v>24</v>
      </c>
      <c r="S53" t="s">
        <v>82</v>
      </c>
      <c r="T53" t="s">
        <v>83</v>
      </c>
    </row>
    <row r="54" spans="1:24">
      <c r="A54" s="2"/>
      <c r="F54" t="s">
        <v>82</v>
      </c>
      <c r="G54" t="s">
        <v>83</v>
      </c>
      <c r="H54" s="2"/>
      <c r="N54" s="2" t="s">
        <v>81</v>
      </c>
      <c r="O54" t="s">
        <v>20</v>
      </c>
      <c r="P54">
        <v>0.78979999999999995</v>
      </c>
      <c r="Q54">
        <v>0.78520000000000001</v>
      </c>
      <c r="R54">
        <v>0.70940000000000003</v>
      </c>
      <c r="S54">
        <v>0.76146666666666663</v>
      </c>
      <c r="T54">
        <v>4.5149677001431729E-2</v>
      </c>
      <c r="V54" t="s">
        <v>94</v>
      </c>
      <c r="W54" t="s">
        <v>88</v>
      </c>
      <c r="X54" t="s">
        <v>89</v>
      </c>
    </row>
    <row r="55" spans="1:24">
      <c r="A55" t="s">
        <v>19</v>
      </c>
      <c r="B55" t="s">
        <v>20</v>
      </c>
      <c r="C55">
        <v>0.3947</v>
      </c>
      <c r="D55">
        <v>0.36549999999999999</v>
      </c>
      <c r="E55">
        <v>0.27639999999999998</v>
      </c>
      <c r="F55">
        <v>0.3455333333333333</v>
      </c>
      <c r="G55">
        <v>6.1625671057874157E-2</v>
      </c>
      <c r="J55" t="s">
        <v>88</v>
      </c>
      <c r="K55" t="s">
        <v>89</v>
      </c>
      <c r="O55" t="s">
        <v>16</v>
      </c>
      <c r="P55">
        <v>0.1157</v>
      </c>
      <c r="Q55">
        <v>0.13489999999999999</v>
      </c>
      <c r="R55">
        <v>0.254</v>
      </c>
      <c r="S55">
        <v>0.16819999999999999</v>
      </c>
      <c r="T55">
        <v>7.4922560020330389E-2</v>
      </c>
      <c r="V55" t="s">
        <v>1</v>
      </c>
      <c r="W55">
        <v>0.53280826288952765</v>
      </c>
      <c r="X55" s="1">
        <v>3.0043461621712949E-4</v>
      </c>
    </row>
    <row r="56" spans="1:24">
      <c r="B56" t="s">
        <v>16</v>
      </c>
      <c r="C56">
        <v>0.2656</v>
      </c>
      <c r="D56">
        <v>0.17150000000000001</v>
      </c>
      <c r="E56">
        <v>0.23719999999999999</v>
      </c>
      <c r="F56">
        <v>0.22476666666666667</v>
      </c>
      <c r="G56">
        <v>4.8266378912585992E-2</v>
      </c>
      <c r="I56" t="s">
        <v>92</v>
      </c>
      <c r="J56">
        <v>0.41609313967726197</v>
      </c>
      <c r="K56" s="1">
        <v>1.4111272628751482E-3</v>
      </c>
      <c r="O56" t="s">
        <v>17</v>
      </c>
      <c r="P56">
        <v>0.1731</v>
      </c>
      <c r="Q56">
        <v>0.12239999999999999</v>
      </c>
      <c r="R56">
        <v>0.14549999999999999</v>
      </c>
      <c r="S56">
        <v>0.14699999999999999</v>
      </c>
      <c r="T56">
        <v>2.5383262201695216E-2</v>
      </c>
      <c r="V56" t="s">
        <v>2</v>
      </c>
      <c r="W56">
        <v>0.48032592772982574</v>
      </c>
      <c r="X56" s="1">
        <v>3.3133443171887225E-5</v>
      </c>
    </row>
    <row r="57" spans="1:24">
      <c r="B57" t="s">
        <v>17</v>
      </c>
      <c r="C57">
        <v>0.29499999999999998</v>
      </c>
      <c r="D57">
        <v>0.27750000000000002</v>
      </c>
      <c r="E57">
        <v>0.33090000000000003</v>
      </c>
      <c r="F57">
        <v>0.30113333333333331</v>
      </c>
      <c r="G57">
        <v>2.7223213133892438E-2</v>
      </c>
      <c r="I57" t="s">
        <v>93</v>
      </c>
      <c r="J57">
        <v>3.6283880630996683E-2</v>
      </c>
      <c r="K57" s="1">
        <v>6.639931702577549E-3</v>
      </c>
    </row>
    <row r="58" spans="1:24">
      <c r="N58" s="2" t="s">
        <v>22</v>
      </c>
      <c r="O58" t="s">
        <v>20</v>
      </c>
      <c r="P58">
        <v>0.8589</v>
      </c>
      <c r="Q58">
        <v>0.70019999999999993</v>
      </c>
      <c r="R58">
        <v>0.77955000000000008</v>
      </c>
      <c r="S58">
        <v>0.77954999999999997</v>
      </c>
      <c r="T58">
        <v>7.9350000000000406E-2</v>
      </c>
      <c r="V58" t="s">
        <v>22</v>
      </c>
      <c r="W58" t="s">
        <v>88</v>
      </c>
      <c r="X58" t="s">
        <v>89</v>
      </c>
    </row>
    <row r="59" spans="1:24">
      <c r="A59" t="s">
        <v>18</v>
      </c>
      <c r="B59" t="s">
        <v>20</v>
      </c>
      <c r="C59">
        <v>12.118333012834736</v>
      </c>
      <c r="D59">
        <v>12.032433629057859</v>
      </c>
      <c r="E59">
        <v>13.869882499658996</v>
      </c>
      <c r="F59">
        <v>12.673549713850528</v>
      </c>
      <c r="G59">
        <v>1.0369444425008962</v>
      </c>
      <c r="O59" t="s">
        <v>16</v>
      </c>
      <c r="P59">
        <v>0.32879999999999998</v>
      </c>
      <c r="Q59">
        <v>0.30809999999999998</v>
      </c>
      <c r="R59">
        <v>0.31845000000000001</v>
      </c>
      <c r="S59">
        <v>0.31845000000000001</v>
      </c>
      <c r="T59">
        <v>1.0349999999999998E-2</v>
      </c>
      <c r="V59" t="s">
        <v>1</v>
      </c>
      <c r="W59">
        <v>3.3457249070631932E-2</v>
      </c>
      <c r="X59" s="1">
        <v>8.8388349040754172E-3</v>
      </c>
    </row>
    <row r="60" spans="1:24">
      <c r="B60" t="s">
        <v>16</v>
      </c>
      <c r="C60">
        <v>7.8479530537323399</v>
      </c>
      <c r="D60">
        <v>6.8027829050120685</v>
      </c>
      <c r="E60">
        <v>7.4930691009336554</v>
      </c>
      <c r="F60">
        <v>7.3812683532260221</v>
      </c>
      <c r="G60">
        <v>0.53147880045678031</v>
      </c>
      <c r="O60" t="s">
        <v>17</v>
      </c>
      <c r="P60">
        <v>0.50970000000000004</v>
      </c>
      <c r="Q60">
        <v>0.3498</v>
      </c>
      <c r="R60">
        <v>0.42974999999999997</v>
      </c>
      <c r="S60">
        <v>0.42975000000000002</v>
      </c>
      <c r="T60">
        <v>7.9949999999999966E-2</v>
      </c>
      <c r="V60" t="s">
        <v>2</v>
      </c>
      <c r="W60">
        <v>0.99246715017821374</v>
      </c>
      <c r="X60" s="1">
        <v>5.7736808913350533E-3</v>
      </c>
    </row>
    <row r="61" spans="1:24">
      <c r="B61" t="s">
        <v>17</v>
      </c>
      <c r="C61">
        <v>5.758659844396159</v>
      </c>
      <c r="D61">
        <v>5.6368028171063544</v>
      </c>
      <c r="E61">
        <v>5.9178813480642463</v>
      </c>
      <c r="F61">
        <v>5.771114669855586</v>
      </c>
      <c r="G61">
        <v>0.14095257056641514</v>
      </c>
    </row>
    <row r="62" spans="1:24">
      <c r="A62" s="2" t="s">
        <v>69</v>
      </c>
    </row>
    <row r="63" spans="1:24">
      <c r="A63" s="2"/>
      <c r="F63" t="s">
        <v>82</v>
      </c>
      <c r="G63" t="s">
        <v>83</v>
      </c>
      <c r="H63" s="2"/>
    </row>
    <row r="64" spans="1:24">
      <c r="A64" t="s">
        <v>19</v>
      </c>
      <c r="B64" t="s">
        <v>20</v>
      </c>
      <c r="C64">
        <v>0.18140000000000001</v>
      </c>
      <c r="D64">
        <v>0.1827</v>
      </c>
      <c r="E64">
        <v>0.28039999999999998</v>
      </c>
      <c r="F64">
        <v>0.21483333333333332</v>
      </c>
      <c r="G64">
        <v>5.6786119195920894E-2</v>
      </c>
      <c r="J64" t="s">
        <v>88</v>
      </c>
      <c r="K64" t="s">
        <v>89</v>
      </c>
    </row>
    <row r="65" spans="1:11">
      <c r="B65" t="s">
        <v>16</v>
      </c>
      <c r="C65">
        <v>0.27610000000000001</v>
      </c>
      <c r="D65">
        <v>0.29649999999999999</v>
      </c>
      <c r="E65">
        <v>0.114</v>
      </c>
      <c r="F65">
        <v>0.22886666666666666</v>
      </c>
      <c r="G65">
        <v>9.9999016661831974E-2</v>
      </c>
      <c r="I65" t="s">
        <v>92</v>
      </c>
      <c r="J65" s="3">
        <v>4.3893323357067381E-2</v>
      </c>
      <c r="K65" s="1">
        <v>9.3837234298033943E-3</v>
      </c>
    </row>
    <row r="66" spans="1:11">
      <c r="B66" t="s">
        <v>17</v>
      </c>
      <c r="C66">
        <v>0.183</v>
      </c>
      <c r="D66">
        <v>0.27760000000000001</v>
      </c>
      <c r="E66">
        <v>0.27150000000000002</v>
      </c>
      <c r="F66">
        <v>0.24403333333333332</v>
      </c>
      <c r="G66">
        <v>5.2944341844368359E-2</v>
      </c>
      <c r="I66" t="s">
        <v>93</v>
      </c>
      <c r="J66">
        <v>0.18377308366969503</v>
      </c>
      <c r="K66" s="1">
        <v>8.7816950249943392E-4</v>
      </c>
    </row>
    <row r="68" spans="1:11">
      <c r="A68" t="s">
        <v>22</v>
      </c>
      <c r="B68" t="s">
        <v>20</v>
      </c>
      <c r="C68">
        <v>14.78093412338794</v>
      </c>
      <c r="D68">
        <v>12.741305406721871</v>
      </c>
      <c r="E68">
        <v>14.699781659388647</v>
      </c>
      <c r="F68">
        <v>14.074007063166151</v>
      </c>
      <c r="G68">
        <v>1.1548665331631565</v>
      </c>
    </row>
    <row r="69" spans="1:11">
      <c r="B69" t="s">
        <v>16</v>
      </c>
      <c r="C69">
        <v>7.4769594328475781</v>
      </c>
      <c r="D69">
        <v>7.8229490711936718</v>
      </c>
      <c r="E69">
        <v>7.6507835854696982</v>
      </c>
      <c r="F69">
        <v>7.6502306965036491</v>
      </c>
      <c r="G69">
        <v>0.17299548180623606</v>
      </c>
    </row>
    <row r="70" spans="1:11">
      <c r="B70" t="s">
        <v>17</v>
      </c>
      <c r="C70">
        <v>7.5064608758076092</v>
      </c>
      <c r="D70">
        <v>8.2344820205479454</v>
      </c>
      <c r="E70">
        <v>7.784790419161677</v>
      </c>
      <c r="F70">
        <v>7.8419111051724109</v>
      </c>
      <c r="G70">
        <v>0.36735647044119146</v>
      </c>
    </row>
    <row r="72" spans="1:11">
      <c r="A72" s="2" t="s">
        <v>70</v>
      </c>
    </row>
    <row r="73" spans="1:11">
      <c r="A73" s="2"/>
      <c r="F73" t="s">
        <v>82</v>
      </c>
      <c r="G73" t="s">
        <v>83</v>
      </c>
    </row>
    <row r="74" spans="1:11">
      <c r="A74" t="s">
        <v>19</v>
      </c>
      <c r="B74" t="s">
        <v>20</v>
      </c>
      <c r="C74">
        <v>0.412503971475977</v>
      </c>
      <c r="D74">
        <v>0.47746977469774698</v>
      </c>
      <c r="E74">
        <v>0.48549806049235605</v>
      </c>
      <c r="F74">
        <v>0.4584906022220267</v>
      </c>
      <c r="G74">
        <v>4.0027378114612024E-2</v>
      </c>
      <c r="J74" t="s">
        <v>88</v>
      </c>
      <c r="K74" t="s">
        <v>89</v>
      </c>
    </row>
    <row r="75" spans="1:11">
      <c r="B75" t="s">
        <v>16</v>
      </c>
      <c r="C75">
        <v>0.46590730027238142</v>
      </c>
      <c r="D75">
        <v>0.48147248576850094</v>
      </c>
      <c r="E75">
        <v>0.4845280118424049</v>
      </c>
      <c r="F75">
        <v>0.47730259929442909</v>
      </c>
      <c r="G75">
        <v>9.9861749307974344E-3</v>
      </c>
      <c r="I75" t="s">
        <v>92</v>
      </c>
      <c r="J75">
        <v>0.74639804577439228</v>
      </c>
      <c r="K75" s="1">
        <v>7.0220776701598791E-5</v>
      </c>
    </row>
    <row r="76" spans="1:11">
      <c r="B76" t="s">
        <v>17</v>
      </c>
      <c r="C76">
        <v>0.43148555987691922</v>
      </c>
      <c r="D76">
        <v>0.26698004919376878</v>
      </c>
      <c r="E76">
        <v>0.80512869765655015</v>
      </c>
      <c r="F76">
        <v>0.50119810224241268</v>
      </c>
      <c r="G76">
        <v>0.27576415808236415</v>
      </c>
      <c r="I76" t="s">
        <v>93</v>
      </c>
      <c r="J76">
        <v>0.53517603319408502</v>
      </c>
      <c r="K76" s="1">
        <v>3.937459528547771E-5</v>
      </c>
    </row>
    <row r="78" spans="1:11">
      <c r="A78" t="s">
        <v>18</v>
      </c>
      <c r="B78" t="s">
        <v>20</v>
      </c>
      <c r="C78">
        <v>14.555529006375995</v>
      </c>
      <c r="D78">
        <v>13.108901555238482</v>
      </c>
      <c r="E78">
        <v>14.794054164563443</v>
      </c>
      <c r="F78">
        <v>14.152828242059307</v>
      </c>
      <c r="G78">
        <v>0.91189953304331417</v>
      </c>
    </row>
    <row r="79" spans="1:11">
      <c r="B79" t="s">
        <v>16</v>
      </c>
      <c r="C79">
        <v>2.3624468120937232</v>
      </c>
      <c r="D79">
        <v>3.6551579029779906</v>
      </c>
      <c r="E79">
        <v>2.5271238306181329</v>
      </c>
      <c r="F79">
        <v>2.8482428485632822</v>
      </c>
      <c r="G79">
        <v>0.70364306213331163</v>
      </c>
    </row>
    <row r="80" spans="1:11">
      <c r="B80" t="s">
        <v>17</v>
      </c>
      <c r="C80">
        <v>2.3240844185315783</v>
      </c>
      <c r="D80">
        <v>2.4107116615933664</v>
      </c>
      <c r="E80">
        <v>1.4156583789749957</v>
      </c>
      <c r="F80">
        <v>2.0501514863666466</v>
      </c>
      <c r="G80">
        <v>0.55119161577962816</v>
      </c>
    </row>
    <row r="82" spans="1:11">
      <c r="A82" s="2" t="s">
        <v>71</v>
      </c>
    </row>
    <row r="83" spans="1:11">
      <c r="A83" s="2"/>
      <c r="F83" t="s">
        <v>82</v>
      </c>
      <c r="G83" t="s">
        <v>83</v>
      </c>
    </row>
    <row r="84" spans="1:11">
      <c r="A84" t="s">
        <v>19</v>
      </c>
      <c r="B84" t="s">
        <v>20</v>
      </c>
      <c r="C84">
        <v>0.65500556649824437</v>
      </c>
      <c r="D84">
        <v>0.79243682471649257</v>
      </c>
      <c r="E84">
        <v>0.74007740447957837</v>
      </c>
      <c r="F84">
        <v>0.72917326523143844</v>
      </c>
      <c r="G84">
        <v>6.9361465335010211E-2</v>
      </c>
      <c r="J84" t="s">
        <v>88</v>
      </c>
      <c r="K84" t="s">
        <v>89</v>
      </c>
    </row>
    <row r="85" spans="1:11">
      <c r="B85" t="s">
        <v>16</v>
      </c>
      <c r="C85">
        <v>0.43020130219222269</v>
      </c>
      <c r="D85">
        <v>0.43102057698273188</v>
      </c>
      <c r="E85">
        <v>0.37543236421426568</v>
      </c>
      <c r="F85">
        <v>0.41221808112974007</v>
      </c>
      <c r="G85">
        <v>3.1859998894140845E-2</v>
      </c>
      <c r="I85" t="s">
        <v>92</v>
      </c>
      <c r="J85">
        <v>0.76458722274260538</v>
      </c>
      <c r="K85" s="1">
        <v>1.903074487211186E-4</v>
      </c>
    </row>
    <row r="86" spans="1:11">
      <c r="B86" t="s">
        <v>17</v>
      </c>
      <c r="C86">
        <v>0.37543236421426568</v>
      </c>
      <c r="D86">
        <v>0.78460385101010099</v>
      </c>
      <c r="E86">
        <v>0.36667167712600052</v>
      </c>
      <c r="F86">
        <v>0.50890263078345577</v>
      </c>
      <c r="G86">
        <v>0.23880443784697658</v>
      </c>
      <c r="I86" t="s">
        <v>93</v>
      </c>
      <c r="J86">
        <v>1.9553608340709273E-2</v>
      </c>
      <c r="K86" s="1">
        <v>2.4634769651884665E-3</v>
      </c>
    </row>
    <row r="88" spans="1:11">
      <c r="A88" t="s">
        <v>22</v>
      </c>
      <c r="B88" t="s">
        <v>20</v>
      </c>
      <c r="C88">
        <v>17.905000193013485</v>
      </c>
      <c r="D88">
        <v>16.433185504629432</v>
      </c>
      <c r="E88">
        <v>15.364255061952251</v>
      </c>
      <c r="F88">
        <v>16.567480253198386</v>
      </c>
      <c r="G88">
        <v>1.2756852138645889</v>
      </c>
    </row>
    <row r="89" spans="1:11">
      <c r="B89" t="s">
        <v>16</v>
      </c>
      <c r="C89">
        <v>3.8833951124443509</v>
      </c>
      <c r="D89">
        <v>5.3210122620550218</v>
      </c>
      <c r="E89">
        <v>3.3891714535093613</v>
      </c>
      <c r="F89">
        <v>4.1978596093362439</v>
      </c>
      <c r="G89">
        <v>1.0035776837119785</v>
      </c>
    </row>
    <row r="90" spans="1:11">
      <c r="B90" t="s">
        <v>17</v>
      </c>
      <c r="C90">
        <v>2.2005378911423654</v>
      </c>
      <c r="D90">
        <v>2.407331413540327</v>
      </c>
      <c r="E90">
        <v>2.4309390341561925</v>
      </c>
      <c r="F90">
        <v>2.3462694462796283</v>
      </c>
      <c r="G90">
        <v>0.12675801576164514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P28" sqref="P28"/>
    </sheetView>
  </sheetViews>
  <sheetFormatPr defaultRowHeight="14.5"/>
  <sheetData>
    <row r="1" spans="1:16">
      <c r="A1" s="2" t="s">
        <v>129</v>
      </c>
      <c r="F1" s="2" t="s">
        <v>130</v>
      </c>
    </row>
    <row r="2" spans="1:16">
      <c r="G2" t="s">
        <v>58</v>
      </c>
      <c r="K2" t="s">
        <v>25</v>
      </c>
      <c r="N2" t="s">
        <v>82</v>
      </c>
      <c r="O2" t="s">
        <v>83</v>
      </c>
      <c r="P2" t="s">
        <v>95</v>
      </c>
    </row>
    <row r="3" spans="1:16">
      <c r="A3" s="2"/>
      <c r="F3" t="s">
        <v>36</v>
      </c>
      <c r="G3">
        <v>28.7</v>
      </c>
      <c r="H3">
        <v>31.6</v>
      </c>
      <c r="I3">
        <v>37.68</v>
      </c>
      <c r="J3" t="s">
        <v>36</v>
      </c>
      <c r="K3">
        <v>1</v>
      </c>
      <c r="L3">
        <v>1</v>
      </c>
      <c r="M3">
        <v>1</v>
      </c>
    </row>
    <row r="4" spans="1:16">
      <c r="F4" t="s">
        <v>16</v>
      </c>
      <c r="G4">
        <v>12.4</v>
      </c>
      <c r="H4">
        <v>20.9</v>
      </c>
      <c r="I4">
        <v>16.34</v>
      </c>
      <c r="J4" t="s">
        <v>16</v>
      </c>
      <c r="K4">
        <f>G4/G3</f>
        <v>0.43205574912891986</v>
      </c>
      <c r="L4">
        <f>H4/H3</f>
        <v>0.66139240506329111</v>
      </c>
      <c r="M4">
        <f>I4/I3</f>
        <v>0.43365180467091297</v>
      </c>
      <c r="N4">
        <f>AVERAGE(K4:M4)</f>
        <v>0.50903331962104137</v>
      </c>
      <c r="O4">
        <f>STDEV(K4:M4)</f>
        <v>0.13194925174445776</v>
      </c>
      <c r="P4">
        <f>TTEST(K3:M3,K4:M4,2,2)</f>
        <v>2.9829647118876637E-3</v>
      </c>
    </row>
    <row r="6" spans="1:16">
      <c r="G6" t="s">
        <v>58</v>
      </c>
      <c r="K6" t="s">
        <v>25</v>
      </c>
      <c r="N6" t="s">
        <v>82</v>
      </c>
      <c r="O6" t="s">
        <v>83</v>
      </c>
      <c r="P6" t="s">
        <v>95</v>
      </c>
    </row>
    <row r="7" spans="1:16">
      <c r="C7" s="4"/>
      <c r="D7" s="4"/>
      <c r="E7" s="4"/>
      <c r="F7" t="s">
        <v>36</v>
      </c>
      <c r="G7">
        <v>33</v>
      </c>
      <c r="H7">
        <v>37.799999999999997</v>
      </c>
      <c r="I7">
        <v>37.68</v>
      </c>
      <c r="J7" t="s">
        <v>36</v>
      </c>
      <c r="K7">
        <v>1</v>
      </c>
      <c r="L7">
        <v>1</v>
      </c>
      <c r="M7">
        <v>1</v>
      </c>
    </row>
    <row r="8" spans="1:16">
      <c r="B8" s="6"/>
      <c r="C8" s="6"/>
      <c r="D8" s="6"/>
      <c r="E8" s="6"/>
      <c r="F8" t="s">
        <v>17</v>
      </c>
      <c r="G8">
        <v>22</v>
      </c>
      <c r="H8">
        <v>18</v>
      </c>
      <c r="I8">
        <v>21.38</v>
      </c>
      <c r="J8" t="s">
        <v>17</v>
      </c>
      <c r="K8">
        <f>G8/G7</f>
        <v>0.66666666666666663</v>
      </c>
      <c r="L8">
        <v>0.47</v>
      </c>
      <c r="M8">
        <v>0.56000000000000005</v>
      </c>
      <c r="N8">
        <f>AVERAGE(K8:M8)</f>
        <v>0.56555555555555559</v>
      </c>
      <c r="O8">
        <f>STDEV(K8:M8)</f>
        <v>9.8450965422348574E-2</v>
      </c>
      <c r="P8">
        <f>TTEST(K7:M7,K8:M8,2,2)</f>
        <v>1.5741534142089109E-3</v>
      </c>
    </row>
    <row r="10" spans="1:16">
      <c r="F10" s="2" t="s">
        <v>131</v>
      </c>
      <c r="I10" s="2"/>
      <c r="M10" s="2" t="s">
        <v>132</v>
      </c>
    </row>
    <row r="11" spans="1:16">
      <c r="A11" s="2"/>
    </row>
    <row r="14" spans="1:16">
      <c r="C14" s="4"/>
      <c r="D14" s="4"/>
      <c r="E14" s="4"/>
      <c r="F14" s="4"/>
    </row>
    <row r="15" spans="1:16">
      <c r="C15" s="4"/>
      <c r="D15" s="4"/>
      <c r="E15" s="4"/>
      <c r="F15" s="4"/>
      <c r="K15" s="6"/>
      <c r="N15" s="6"/>
    </row>
    <row r="16" spans="1:16">
      <c r="B16" s="6"/>
      <c r="C16" s="6"/>
      <c r="D16" s="6"/>
      <c r="E16" s="6"/>
      <c r="F16" s="6"/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10" zoomScale="60" zoomScaleNormal="60" workbookViewId="0">
      <selection activeCell="F21" sqref="F21"/>
    </sheetView>
  </sheetViews>
  <sheetFormatPr defaultRowHeight="14.5"/>
  <sheetData>
    <row r="1" spans="1:15">
      <c r="A1" s="2" t="s">
        <v>133</v>
      </c>
      <c r="H1" s="2" t="s">
        <v>134</v>
      </c>
      <c r="O1" s="2"/>
    </row>
    <row r="2" spans="1:15">
      <c r="C2" s="2"/>
    </row>
    <row r="3" spans="1:15">
      <c r="F3" s="2"/>
      <c r="G3" s="2"/>
      <c r="H3" s="2"/>
    </row>
    <row r="4" spans="1:15">
      <c r="A4" s="4"/>
    </row>
    <row r="8" spans="1:15">
      <c r="C8" s="6"/>
      <c r="D8" s="6"/>
      <c r="E8" s="6"/>
      <c r="F8" s="4"/>
      <c r="G8" s="4"/>
      <c r="J8" s="6"/>
      <c r="K8" s="6"/>
      <c r="L8" s="6"/>
    </row>
    <row r="10" spans="1:15">
      <c r="F10" s="5"/>
      <c r="H10" s="5"/>
    </row>
    <row r="11" spans="1:15">
      <c r="A11" s="4"/>
    </row>
    <row r="15" spans="1:15">
      <c r="C15" s="6"/>
      <c r="D15" s="6"/>
      <c r="E15" s="6"/>
      <c r="J15" s="6"/>
      <c r="K15" s="6"/>
      <c r="L15" s="6"/>
    </row>
    <row r="17" spans="1:14">
      <c r="A17" s="4"/>
      <c r="C17" s="6"/>
      <c r="D17" s="6"/>
      <c r="E17" s="6"/>
      <c r="F17" s="4"/>
      <c r="G17" s="4"/>
      <c r="H17" s="4"/>
      <c r="J17" s="6"/>
      <c r="K17" s="6"/>
      <c r="L17" s="6"/>
    </row>
    <row r="19" spans="1:14">
      <c r="F19" s="5"/>
      <c r="H19" s="5"/>
    </row>
    <row r="20" spans="1:14">
      <c r="A20" s="4"/>
    </row>
    <row r="22" spans="1:14" ht="15.5" customHeight="1"/>
    <row r="24" spans="1:14">
      <c r="A24" s="2" t="s">
        <v>170</v>
      </c>
      <c r="J24" s="8" t="s">
        <v>169</v>
      </c>
    </row>
    <row r="25" spans="1:14">
      <c r="E25" s="2"/>
    </row>
    <row r="26" spans="1:14">
      <c r="H26" s="2"/>
      <c r="I26" s="2"/>
      <c r="J26" s="2"/>
    </row>
    <row r="27" spans="1:14">
      <c r="C27" s="4"/>
    </row>
    <row r="31" spans="1:14">
      <c r="C31" s="4"/>
      <c r="E31" s="6"/>
      <c r="F31" s="6"/>
      <c r="G31" s="6"/>
      <c r="H31" s="4"/>
      <c r="I31" s="4"/>
      <c r="J31" s="4"/>
      <c r="L31" s="6"/>
      <c r="M31" s="6"/>
      <c r="N31" s="6"/>
    </row>
    <row r="33" spans="3:14">
      <c r="H33" s="5"/>
      <c r="J33" s="5"/>
    </row>
    <row r="34" spans="3:14">
      <c r="C34" s="4"/>
    </row>
    <row r="38" spans="3:14">
      <c r="C38" s="4"/>
      <c r="E38" s="6"/>
      <c r="F38" s="6"/>
      <c r="G38" s="6"/>
      <c r="J38" s="4"/>
      <c r="L38" s="6"/>
      <c r="M38" s="6"/>
      <c r="N38" s="6"/>
    </row>
  </sheetData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2" zoomScale="50" zoomScaleNormal="50" workbookViewId="0">
      <selection activeCell="F36" sqref="F36"/>
    </sheetView>
  </sheetViews>
  <sheetFormatPr defaultRowHeight="14.5"/>
  <sheetData>
    <row r="1" spans="1:13">
      <c r="A1" s="2" t="s">
        <v>135</v>
      </c>
      <c r="I1" s="2" t="s">
        <v>136</v>
      </c>
      <c r="M1" s="2" t="s">
        <v>137</v>
      </c>
    </row>
    <row r="8" spans="1:13">
      <c r="C8" s="5"/>
    </row>
    <row r="28" spans="1:12">
      <c r="A28" s="2" t="s">
        <v>138</v>
      </c>
      <c r="G28" s="2" t="s">
        <v>139</v>
      </c>
      <c r="L28" s="2" t="s">
        <v>140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topLeftCell="A10" zoomScale="30" zoomScaleNormal="30" workbookViewId="0">
      <selection activeCell="I89" sqref="I89"/>
    </sheetView>
  </sheetViews>
  <sheetFormatPr defaultRowHeight="14.5"/>
  <cols>
    <col min="12" max="12" width="13.08984375" bestFit="1" customWidth="1"/>
  </cols>
  <sheetData>
    <row r="1" spans="1:15">
      <c r="A1" s="2" t="s">
        <v>141</v>
      </c>
      <c r="B1" s="2"/>
      <c r="I1" s="2"/>
      <c r="O1" s="2" t="s">
        <v>142</v>
      </c>
    </row>
    <row r="2" spans="1:15">
      <c r="A2" s="2" t="s">
        <v>18</v>
      </c>
      <c r="H2" s="2" t="s">
        <v>21</v>
      </c>
    </row>
    <row r="3" spans="1:15">
      <c r="A3" t="s">
        <v>7</v>
      </c>
      <c r="B3" t="s">
        <v>20</v>
      </c>
      <c r="C3" t="s">
        <v>26</v>
      </c>
      <c r="D3" t="s">
        <v>16</v>
      </c>
      <c r="E3" t="s">
        <v>27</v>
      </c>
      <c r="H3" t="s">
        <v>7</v>
      </c>
      <c r="I3" t="s">
        <v>20</v>
      </c>
      <c r="J3" t="s">
        <v>26</v>
      </c>
      <c r="K3" t="s">
        <v>16</v>
      </c>
      <c r="L3" t="s">
        <v>27</v>
      </c>
    </row>
    <row r="4" spans="1:15">
      <c r="B4">
        <v>2.3278313041722001</v>
      </c>
      <c r="C4">
        <v>284.47419286842762</v>
      </c>
      <c r="D4">
        <v>27.012956271986713</v>
      </c>
      <c r="E4">
        <v>86.026098207829136</v>
      </c>
      <c r="I4">
        <v>1.1496814519421823</v>
      </c>
      <c r="J4">
        <v>7.5718110101178775</v>
      </c>
      <c r="K4">
        <v>5.2195051705517983</v>
      </c>
      <c r="L4">
        <v>6.5533009257948525</v>
      </c>
    </row>
    <row r="5" spans="1:15">
      <c r="B5">
        <v>0.90618154152927621</v>
      </c>
      <c r="C5">
        <v>147.36615103891472</v>
      </c>
      <c r="D5">
        <v>26.394348675648963</v>
      </c>
      <c r="E5">
        <v>71.689626681031683</v>
      </c>
      <c r="I5">
        <v>2.5835444487556498</v>
      </c>
      <c r="J5">
        <v>6.8575611992666596</v>
      </c>
      <c r="K5">
        <v>4.5637563989527052</v>
      </c>
      <c r="L5">
        <v>7.6147135926987906</v>
      </c>
    </row>
    <row r="6" spans="1:15">
      <c r="B6">
        <v>0.47405996950253404</v>
      </c>
      <c r="C6">
        <v>199.05100728336578</v>
      </c>
      <c r="D6">
        <v>27.646062250646739</v>
      </c>
      <c r="E6">
        <v>81.196929744549166</v>
      </c>
      <c r="I6">
        <v>0.33667164218731777</v>
      </c>
      <c r="J6">
        <v>6.2106866559200444</v>
      </c>
      <c r="K6">
        <v>3.9903921518253571</v>
      </c>
      <c r="L6">
        <v>8.6977046202360722</v>
      </c>
    </row>
    <row r="7" spans="1:15">
      <c r="A7" s="4" t="s">
        <v>96</v>
      </c>
      <c r="B7">
        <f>AVERAGE(B4:B6)</f>
        <v>1.2360242717346701</v>
      </c>
      <c r="C7">
        <f t="shared" ref="C7:E7" si="0">AVERAGE(C4:C6)</f>
        <v>210.29711706356935</v>
      </c>
      <c r="D7">
        <f t="shared" si="0"/>
        <v>27.017789066094139</v>
      </c>
      <c r="E7">
        <f t="shared" si="0"/>
        <v>79.63755154447</v>
      </c>
      <c r="H7" s="4" t="s">
        <v>96</v>
      </c>
      <c r="I7">
        <f t="shared" ref="I7" si="1">AVERAGE(I4:I6)</f>
        <v>1.3566325142950497</v>
      </c>
      <c r="J7">
        <f t="shared" ref="J7" si="2">AVERAGE(J4:J6)</f>
        <v>6.8800196217681941</v>
      </c>
      <c r="K7">
        <f t="shared" ref="K7" si="3">AVERAGE(K4:K6)</f>
        <v>4.5912179071099537</v>
      </c>
      <c r="L7">
        <f t="shared" ref="L7" si="4">AVERAGE(L4:L6)</f>
        <v>7.621906379576572</v>
      </c>
    </row>
    <row r="8" spans="1:15">
      <c r="A8" t="s">
        <v>97</v>
      </c>
      <c r="B8">
        <f>STDEV(B4:B6)</f>
        <v>0.96990422739193671</v>
      </c>
      <c r="C8">
        <f t="shared" ref="C8:E8" si="5">STDEV(C4:C6)</f>
        <v>69.242400467287155</v>
      </c>
      <c r="D8">
        <f t="shared" si="5"/>
        <v>0.6258707816974618</v>
      </c>
      <c r="E8">
        <f t="shared" si="5"/>
        <v>7.2943367921854376</v>
      </c>
      <c r="H8" t="s">
        <v>97</v>
      </c>
      <c r="I8">
        <f t="shared" ref="I8:L8" si="6">STDEV(I4:I6)</f>
        <v>1.1376426982496741</v>
      </c>
      <c r="J8">
        <f t="shared" si="6"/>
        <v>0.68084004175251034</v>
      </c>
      <c r="K8">
        <f t="shared" si="6"/>
        <v>0.61501650711457234</v>
      </c>
      <c r="L8">
        <f t="shared" si="6"/>
        <v>1.0722199416726879</v>
      </c>
    </row>
    <row r="9" spans="1:15">
      <c r="C9" t="s">
        <v>98</v>
      </c>
      <c r="D9" t="s">
        <v>95</v>
      </c>
      <c r="J9" t="s">
        <v>98</v>
      </c>
      <c r="K9" t="s">
        <v>95</v>
      </c>
    </row>
    <row r="10" spans="1:15">
      <c r="B10" t="s">
        <v>16</v>
      </c>
      <c r="C10">
        <f>_xlfn.F.TEST(C4:C6,D4:D6)</f>
        <v>1.6338780516973262E-4</v>
      </c>
      <c r="D10" s="1">
        <f>TTEST(C4:C6,D4:D6,2,3)</f>
        <v>4.4419845243420436E-2</v>
      </c>
      <c r="I10" t="s">
        <v>16</v>
      </c>
      <c r="J10">
        <f>_xlfn.F.TEST(J4:J6,K4:K6)</f>
        <v>0.89867067342091633</v>
      </c>
      <c r="K10" s="1">
        <f>TTEST(J4:J6,K4:K6,2,2)</f>
        <v>1.2439251280727072E-2</v>
      </c>
    </row>
    <row r="11" spans="1:15">
      <c r="B11" t="s">
        <v>27</v>
      </c>
      <c r="C11">
        <f>_xlfn.F.TEST(D4:D6,E4:E6)</f>
        <v>1.4616458199063846E-2</v>
      </c>
      <c r="D11" s="1">
        <f>TTEST(D4:D6,E4:E6,2,3)</f>
        <v>6.0477548349136996E-3</v>
      </c>
      <c r="I11" t="s">
        <v>27</v>
      </c>
      <c r="J11">
        <f>_xlfn.F.TEST(K4:K6,L4:L6)</f>
        <v>0.49511758544724677</v>
      </c>
      <c r="K11" s="1">
        <f>TTEST(K4:K6,L4:L6,2,2)</f>
        <v>1.3192485672901891E-2</v>
      </c>
    </row>
    <row r="13" spans="1:15">
      <c r="A13" t="s">
        <v>28</v>
      </c>
      <c r="B13" t="s">
        <v>20</v>
      </c>
      <c r="C13" t="s">
        <v>26</v>
      </c>
      <c r="D13" t="s">
        <v>16</v>
      </c>
      <c r="E13" t="s">
        <v>27</v>
      </c>
      <c r="H13" t="s">
        <v>28</v>
      </c>
      <c r="I13" t="s">
        <v>20</v>
      </c>
      <c r="J13" t="s">
        <v>26</v>
      </c>
      <c r="K13" t="s">
        <v>16</v>
      </c>
      <c r="L13" t="s">
        <v>27</v>
      </c>
    </row>
    <row r="14" spans="1:15">
      <c r="B14">
        <v>1.1336242580092817</v>
      </c>
      <c r="C14">
        <v>3.2196033749025661</v>
      </c>
      <c r="D14">
        <v>1.3169949901434592</v>
      </c>
      <c r="E14">
        <v>2.8455716191693923</v>
      </c>
      <c r="I14">
        <v>1.3378921313193337</v>
      </c>
      <c r="J14">
        <v>3.1567948113746196</v>
      </c>
      <c r="K14">
        <v>0.51285250675717442</v>
      </c>
      <c r="L14">
        <v>2.3615965140438515</v>
      </c>
    </row>
    <row r="15" spans="1:15">
      <c r="B15">
        <v>1.2753329569118068</v>
      </c>
      <c r="C15">
        <v>3.1575359753757102</v>
      </c>
      <c r="D15">
        <v>1.2958289551096862</v>
      </c>
      <c r="E15">
        <v>2.6655803890010561</v>
      </c>
      <c r="I15">
        <v>0.88897558879748317</v>
      </c>
      <c r="J15">
        <v>2.5444919903355756</v>
      </c>
      <c r="K15">
        <v>0.5929646333547095</v>
      </c>
      <c r="L15">
        <v>2.1626923403862213</v>
      </c>
    </row>
    <row r="16" spans="1:15">
      <c r="B16">
        <v>0.69168329421143793</v>
      </c>
      <c r="C16">
        <v>3.3764595728198676</v>
      </c>
      <c r="D16">
        <v>2.1978815109329237</v>
      </c>
      <c r="E16">
        <v>2.4229840315111004</v>
      </c>
      <c r="I16">
        <v>0.8407929569184267</v>
      </c>
      <c r="J16">
        <v>2.6266858448297508</v>
      </c>
      <c r="K16">
        <v>0.56660778843314141</v>
      </c>
      <c r="L16">
        <v>2.4443628596398868</v>
      </c>
    </row>
    <row r="17" spans="1:19">
      <c r="A17" s="4" t="s">
        <v>96</v>
      </c>
      <c r="B17">
        <f>AVERAGE(B14:B16)</f>
        <v>1.0335468363775089</v>
      </c>
      <c r="C17">
        <f t="shared" ref="C17:E17" si="7">AVERAGE(C14:C16)</f>
        <v>3.2511996410327146</v>
      </c>
      <c r="D17">
        <f t="shared" si="7"/>
        <v>1.6035684853953562</v>
      </c>
      <c r="E17">
        <f t="shared" si="7"/>
        <v>2.6447120132271831</v>
      </c>
      <c r="H17" s="4" t="s">
        <v>96</v>
      </c>
      <c r="I17">
        <f t="shared" ref="I17:L17" si="8">AVERAGE(I14:I16)</f>
        <v>1.0225535590117478</v>
      </c>
      <c r="J17">
        <f t="shared" si="8"/>
        <v>2.7759908821799821</v>
      </c>
      <c r="K17">
        <f t="shared" si="8"/>
        <v>0.55747497618167507</v>
      </c>
      <c r="L17">
        <f t="shared" si="8"/>
        <v>2.3228839046899865</v>
      </c>
    </row>
    <row r="18" spans="1:19">
      <c r="A18" t="s">
        <v>97</v>
      </c>
      <c r="B18">
        <f>STDEV(B14:B16)</f>
        <v>0.30442297865455448</v>
      </c>
      <c r="C18">
        <f t="shared" ref="C18:E18" si="9">STDEV(C14:C16)</f>
        <v>0.11283008643308864</v>
      </c>
      <c r="D18">
        <f t="shared" si="9"/>
        <v>0.51479896998971886</v>
      </c>
      <c r="E18">
        <f t="shared" si="9"/>
        <v>0.21206528273457045</v>
      </c>
      <c r="H18" t="s">
        <v>97</v>
      </c>
      <c r="I18">
        <f t="shared" ref="I18:L18" si="10">STDEV(I14:I16)</f>
        <v>0.27415178805260082</v>
      </c>
      <c r="J18">
        <f t="shared" si="10"/>
        <v>0.33233669944306232</v>
      </c>
      <c r="K18">
        <f t="shared" si="10"/>
        <v>4.0829455074863193E-2</v>
      </c>
      <c r="L18">
        <f t="shared" si="10"/>
        <v>0.14477074962296804</v>
      </c>
    </row>
    <row r="19" spans="1:19">
      <c r="C19" t="s">
        <v>98</v>
      </c>
      <c r="D19" t="s">
        <v>95</v>
      </c>
      <c r="J19" t="s">
        <v>98</v>
      </c>
      <c r="K19" t="s">
        <v>95</v>
      </c>
    </row>
    <row r="20" spans="1:19">
      <c r="B20" t="s">
        <v>16</v>
      </c>
      <c r="C20">
        <f>_xlfn.F.TEST(C14:C16,D14:D16)</f>
        <v>9.1670150935641154E-2</v>
      </c>
      <c r="D20" s="1">
        <f>TTEST(C14:C16,D14:D16,2,2)</f>
        <v>5.6358741722928579E-3</v>
      </c>
      <c r="I20" t="s">
        <v>16</v>
      </c>
      <c r="J20">
        <f>_xlfn.F.TEST(J14:J16,K14:K16)</f>
        <v>2.9738187983618977E-2</v>
      </c>
      <c r="K20" s="1">
        <f>TTEST(J14:J16,K14:K16,2,3)</f>
        <v>6.7389199466133861E-3</v>
      </c>
    </row>
    <row r="21" spans="1:19">
      <c r="B21" t="s">
        <v>27</v>
      </c>
      <c r="C21">
        <f>_xlfn.F.TEST(D14:D16,E14:E16)</f>
        <v>0.29014957216749943</v>
      </c>
      <c r="D21" s="1">
        <f>TTEST(D14:D16,E14:E16,2,2)</f>
        <v>3.1706951651082817E-2</v>
      </c>
      <c r="I21" t="s">
        <v>27</v>
      </c>
      <c r="J21">
        <f>_xlfn.F.TEST(K14:K16,L14:L16)</f>
        <v>0.1473590397203772</v>
      </c>
      <c r="K21" s="1">
        <f>TTEST(K14:K16,L14:L16,2,2)</f>
        <v>3.4574374637096185E-5</v>
      </c>
    </row>
    <row r="25" spans="1:19">
      <c r="A25" s="2" t="s">
        <v>143</v>
      </c>
      <c r="G25" s="2" t="s">
        <v>144</v>
      </c>
    </row>
    <row r="26" spans="1:19">
      <c r="H26" t="s">
        <v>59</v>
      </c>
      <c r="L26" t="s">
        <v>60</v>
      </c>
      <c r="O26" t="s">
        <v>100</v>
      </c>
      <c r="P26" t="s">
        <v>101</v>
      </c>
    </row>
    <row r="27" spans="1:19">
      <c r="G27" s="2" t="s">
        <v>61</v>
      </c>
      <c r="H27">
        <v>53.64</v>
      </c>
      <c r="I27">
        <v>55.44</v>
      </c>
      <c r="J27">
        <v>50.62</v>
      </c>
      <c r="K27" s="2" t="s">
        <v>61</v>
      </c>
      <c r="L27">
        <v>1</v>
      </c>
      <c r="M27">
        <v>1</v>
      </c>
      <c r="N27">
        <v>1</v>
      </c>
      <c r="O27">
        <v>1</v>
      </c>
      <c r="R27" t="s">
        <v>1</v>
      </c>
      <c r="S27" t="s">
        <v>30</v>
      </c>
    </row>
    <row r="28" spans="1:19">
      <c r="G28" s="2" t="s">
        <v>1</v>
      </c>
      <c r="H28">
        <v>7.08</v>
      </c>
      <c r="I28">
        <v>29.759999999999998</v>
      </c>
      <c r="J28">
        <v>21.86</v>
      </c>
      <c r="K28" s="2" t="s">
        <v>1</v>
      </c>
      <c r="L28">
        <v>0.1319910514541387</v>
      </c>
      <c r="M28">
        <v>0.53679653679653683</v>
      </c>
      <c r="N28">
        <v>0.4</v>
      </c>
      <c r="O28">
        <v>0.3562625294168919</v>
      </c>
      <c r="P28">
        <v>0.20591647576281935</v>
      </c>
      <c r="Q28" t="s">
        <v>95</v>
      </c>
      <c r="R28">
        <v>5.6366379231512836E-3</v>
      </c>
      <c r="S28">
        <v>2.2636937889241312E-2</v>
      </c>
    </row>
    <row r="29" spans="1:19">
      <c r="G29" s="2" t="s">
        <v>62</v>
      </c>
      <c r="H29">
        <v>58.08</v>
      </c>
      <c r="I29">
        <v>41.400000000000006</v>
      </c>
      <c r="J29">
        <v>47.58</v>
      </c>
      <c r="K29" s="2" t="s">
        <v>62</v>
      </c>
      <c r="L29">
        <v>1.0827740492170022</v>
      </c>
      <c r="M29">
        <v>0.74675324675324684</v>
      </c>
      <c r="N29">
        <v>0.9</v>
      </c>
      <c r="O29">
        <v>0.90984243199008297</v>
      </c>
      <c r="P29">
        <v>0.16822648430822731</v>
      </c>
    </row>
    <row r="47" spans="1:12">
      <c r="A47" s="2" t="s">
        <v>145</v>
      </c>
      <c r="L47" s="2" t="s">
        <v>146</v>
      </c>
    </row>
    <row r="48" spans="1:12">
      <c r="A48" s="2" t="s">
        <v>18</v>
      </c>
    </row>
    <row r="49" spans="1:10">
      <c r="A49" t="s">
        <v>7</v>
      </c>
      <c r="B49" t="s">
        <v>20</v>
      </c>
      <c r="C49" t="s">
        <v>26</v>
      </c>
      <c r="D49" t="s">
        <v>17</v>
      </c>
      <c r="E49" t="s">
        <v>32</v>
      </c>
      <c r="F49" t="s">
        <v>31</v>
      </c>
      <c r="I49" t="s">
        <v>102</v>
      </c>
      <c r="J49" t="s">
        <v>95</v>
      </c>
    </row>
    <row r="50" spans="1:10">
      <c r="B50">
        <v>1.8796187828282385</v>
      </c>
      <c r="C50">
        <v>454.16041330510774</v>
      </c>
      <c r="D50">
        <v>4.7653806020367293</v>
      </c>
      <c r="E50">
        <v>1988.1262873608862</v>
      </c>
      <c r="F50">
        <v>1038.6277653533296</v>
      </c>
      <c r="H50" t="s">
        <v>17</v>
      </c>
      <c r="I50">
        <f>_xlfn.F.TEST(C50:C52,D50:D52)</f>
        <v>1.0632141700829987E-3</v>
      </c>
      <c r="J50" s="1">
        <f>TTEST(C50:C52,D50:D52,2,3)</f>
        <v>7.0121328658640392E-3</v>
      </c>
    </row>
    <row r="51" spans="1:10">
      <c r="B51">
        <v>2.7411789705363274</v>
      </c>
      <c r="C51">
        <v>587.4295629975885</v>
      </c>
      <c r="D51">
        <v>1.4010835723050288</v>
      </c>
      <c r="E51">
        <v>1752.682518673658</v>
      </c>
      <c r="F51">
        <v>1438.7170780489496</v>
      </c>
      <c r="H51" t="s">
        <v>32</v>
      </c>
      <c r="I51">
        <f>_xlfn.F.TEST(D50:D52,E50:E52)</f>
        <v>4.0985862414102449E-4</v>
      </c>
      <c r="J51" s="1">
        <f>TTEST(D50:D52,E50:E52,2,3)</f>
        <v>1.3216686357713176E-3</v>
      </c>
    </row>
    <row r="52" spans="1:10">
      <c r="B52">
        <v>0.1940853845378992</v>
      </c>
      <c r="C52">
        <v>468.7715019992292</v>
      </c>
      <c r="D52">
        <v>2.8942950872570341</v>
      </c>
      <c r="E52">
        <v>1866.6960622375002</v>
      </c>
      <c r="F52">
        <v>716.92797994057867</v>
      </c>
      <c r="H52" t="s">
        <v>31</v>
      </c>
      <c r="I52">
        <f>_xlfn.F.TEST(D50:D52,F50:F52)</f>
        <v>4.3461718805824063E-5</v>
      </c>
      <c r="J52" s="1">
        <f>TTEST(D50:D52,F50:F52,2,3)</f>
        <v>3.6554672113406142E-2</v>
      </c>
    </row>
    <row r="53" spans="1:10">
      <c r="A53" t="s">
        <v>100</v>
      </c>
      <c r="B53">
        <f>AVERAGE(B50:B52)</f>
        <v>1.6049610459674886</v>
      </c>
      <c r="C53">
        <f t="shared" ref="C53:F53" si="11">AVERAGE(C50:C52)</f>
        <v>503.45382610064183</v>
      </c>
      <c r="D53">
        <f t="shared" si="11"/>
        <v>3.0202530871995976</v>
      </c>
      <c r="E53">
        <f t="shared" si="11"/>
        <v>1869.1682894240148</v>
      </c>
      <c r="F53">
        <f t="shared" si="11"/>
        <v>1064.7576077809526</v>
      </c>
    </row>
    <row r="54" spans="1:10">
      <c r="A54" s="4" t="s">
        <v>97</v>
      </c>
      <c r="B54">
        <f>STDEV(B50:B52)</f>
        <v>1.2955690210373529</v>
      </c>
      <c r="C54">
        <f t="shared" ref="C54:F54" si="12">STDEV(C50:C52)</f>
        <v>73.091136731794165</v>
      </c>
      <c r="D54">
        <f t="shared" si="12"/>
        <v>1.6856816690518797</v>
      </c>
      <c r="E54">
        <f t="shared" si="12"/>
        <v>117.74135205550154</v>
      </c>
      <c r="F54">
        <f t="shared" si="12"/>
        <v>361.60330755676569</v>
      </c>
    </row>
    <row r="56" spans="1:10">
      <c r="A56" s="4" t="s">
        <v>28</v>
      </c>
      <c r="B56" t="s">
        <v>20</v>
      </c>
      <c r="C56" t="s">
        <v>26</v>
      </c>
      <c r="D56" t="s">
        <v>17</v>
      </c>
      <c r="E56" t="s">
        <v>32</v>
      </c>
      <c r="F56" t="s">
        <v>31</v>
      </c>
      <c r="I56" t="s">
        <v>102</v>
      </c>
      <c r="J56" t="s">
        <v>95</v>
      </c>
    </row>
    <row r="57" spans="1:10">
      <c r="B57">
        <v>1.1336242580092817</v>
      </c>
      <c r="C57">
        <v>3.2196033749025661</v>
      </c>
      <c r="D57">
        <v>0.61579287596107823</v>
      </c>
      <c r="E57">
        <v>1.696116940592606</v>
      </c>
      <c r="F57">
        <v>2.1672454113815873</v>
      </c>
      <c r="H57" t="s">
        <v>17</v>
      </c>
      <c r="I57">
        <f>_xlfn.F.TEST(C57:C59,D57:D59)</f>
        <v>7.0988336457807596E-2</v>
      </c>
      <c r="J57" s="1">
        <f>TTEST(C57:C59,D57:D59,2,2)</f>
        <v>2.3535108403081738E-6</v>
      </c>
    </row>
    <row r="58" spans="1:10">
      <c r="B58">
        <v>1.2753329569118068</v>
      </c>
      <c r="C58">
        <v>3.1575359753757102</v>
      </c>
      <c r="D58">
        <v>0.61622125376797543</v>
      </c>
      <c r="E58">
        <v>0.99596122329247017</v>
      </c>
      <c r="F58">
        <v>1.9336478756283018</v>
      </c>
      <c r="H58" t="s">
        <v>32</v>
      </c>
      <c r="I58">
        <f>_xlfn.F.TEST(D57:D59,E57:E59)</f>
        <v>5.7827091973592058E-3</v>
      </c>
      <c r="J58" s="1">
        <f>TTEST(D57:D59,E57:E59,2,2)</f>
        <v>2.1098551514782682E-2</v>
      </c>
    </row>
    <row r="59" spans="1:10">
      <c r="B59">
        <v>0.69168329421143793</v>
      </c>
      <c r="C59">
        <v>3.3764595728198676</v>
      </c>
      <c r="D59">
        <v>0.57851923020306117</v>
      </c>
      <c r="E59">
        <v>1.6881309133193299</v>
      </c>
      <c r="F59">
        <v>2.2470085676605862</v>
      </c>
      <c r="H59" t="s">
        <v>31</v>
      </c>
      <c r="I59">
        <f>_xlfn.F.TEST(D57:D59,F57:F59)</f>
        <v>3.4716844513592554E-2</v>
      </c>
      <c r="J59" s="1">
        <f>TTEST(D57:D59,F57:F59,2,3)</f>
        <v>3.3681456206651312E-3</v>
      </c>
    </row>
    <row r="60" spans="1:10">
      <c r="A60" t="s">
        <v>100</v>
      </c>
      <c r="B60">
        <f>AVERAGE(B57:B59)</f>
        <v>1.0335468363775089</v>
      </c>
      <c r="C60">
        <f t="shared" ref="C60:F60" si="13">AVERAGE(C57:C59)</f>
        <v>3.2511996410327146</v>
      </c>
      <c r="D60">
        <f t="shared" si="13"/>
        <v>0.60351111997737161</v>
      </c>
      <c r="E60">
        <f t="shared" si="13"/>
        <v>1.4600696924014687</v>
      </c>
      <c r="F60">
        <f t="shared" si="13"/>
        <v>2.1159672848901585</v>
      </c>
    </row>
    <row r="61" spans="1:10">
      <c r="A61" s="4" t="s">
        <v>97</v>
      </c>
      <c r="B61">
        <f>STDEV(B57:B59)</f>
        <v>0.30442297865455448</v>
      </c>
      <c r="C61">
        <f t="shared" ref="C61:F61" si="14">STDEV(C57:C59)</f>
        <v>0.11283008643308864</v>
      </c>
      <c r="D61">
        <f t="shared" si="14"/>
        <v>2.1644671232310796E-2</v>
      </c>
      <c r="E61">
        <f t="shared" si="14"/>
        <v>0.40194955838006019</v>
      </c>
      <c r="F61">
        <f t="shared" si="14"/>
        <v>0.16285212777268615</v>
      </c>
    </row>
    <row r="64" spans="1:10">
      <c r="A64" s="2" t="s">
        <v>21</v>
      </c>
    </row>
    <row r="65" spans="1:10">
      <c r="A65" t="s">
        <v>7</v>
      </c>
      <c r="B65" t="s">
        <v>20</v>
      </c>
      <c r="C65" t="s">
        <v>26</v>
      </c>
      <c r="D65" t="s">
        <v>17</v>
      </c>
      <c r="E65" t="s">
        <v>32</v>
      </c>
      <c r="F65" t="s">
        <v>31</v>
      </c>
      <c r="I65" t="s">
        <v>102</v>
      </c>
      <c r="J65" t="s">
        <v>95</v>
      </c>
    </row>
    <row r="66" spans="1:10">
      <c r="B66">
        <v>1.1496814519421823</v>
      </c>
      <c r="C66">
        <v>7.5718110101178775</v>
      </c>
      <c r="D66">
        <v>3.5022966558373785</v>
      </c>
      <c r="E66">
        <v>10.667167109527721</v>
      </c>
      <c r="F66">
        <v>9.0539689827052303</v>
      </c>
      <c r="H66" t="s">
        <v>17</v>
      </c>
      <c r="I66">
        <f>_xlfn.F.TEST(C66:C68,D66:D68)</f>
        <v>3.0624671419683062E-2</v>
      </c>
      <c r="J66" s="1">
        <f>TTEST(C66:C68,D66:D68,2,3)</f>
        <v>4.0196899520588893E-2</v>
      </c>
    </row>
    <row r="67" spans="1:10">
      <c r="B67">
        <v>2.5835444487556498</v>
      </c>
      <c r="C67">
        <v>6.3983308403985024</v>
      </c>
      <c r="D67">
        <v>3.3697576943522125</v>
      </c>
      <c r="E67">
        <v>10.079688220171642</v>
      </c>
      <c r="F67">
        <v>7.5250284257627209</v>
      </c>
      <c r="H67" t="s">
        <v>32</v>
      </c>
      <c r="I67">
        <f>_xlfn.F.TEST(D66:D68,E66:E68)</f>
        <v>0.34941472472508844</v>
      </c>
      <c r="J67" s="1">
        <f>TTEST(D66:D68,E66:E68,2,2)</f>
        <v>3.2594241314673424E-6</v>
      </c>
    </row>
    <row r="68" spans="1:10">
      <c r="B68">
        <v>0.33667164218731777</v>
      </c>
      <c r="C68">
        <v>5.4067167667669063</v>
      </c>
      <c r="D68">
        <v>3.6400486260623137</v>
      </c>
      <c r="E68">
        <v>10.369267990389144</v>
      </c>
      <c r="F68">
        <v>8.2541731239919383</v>
      </c>
      <c r="H68" t="s">
        <v>31</v>
      </c>
      <c r="I68">
        <f>_xlfn.F.TEST(D66:D68,F66:F68)</f>
        <v>6.0575832589783794E-2</v>
      </c>
      <c r="J68" s="1">
        <f>TTEST(D66:D68,F66:F68,2,2)</f>
        <v>4.4070440824577696E-4</v>
      </c>
    </row>
    <row r="69" spans="1:10">
      <c r="A69" t="s">
        <v>100</v>
      </c>
      <c r="B69">
        <f>AVERAGE(B66:B68)</f>
        <v>1.3566325142950497</v>
      </c>
      <c r="C69">
        <f t="shared" ref="C69:F69" si="15">AVERAGE(C66:C68)</f>
        <v>6.4589528724277621</v>
      </c>
      <c r="D69">
        <f t="shared" si="15"/>
        <v>3.5040343254173014</v>
      </c>
      <c r="E69">
        <f t="shared" si="15"/>
        <v>10.37204110669617</v>
      </c>
      <c r="F69">
        <f t="shared" si="15"/>
        <v>8.2777235108199623</v>
      </c>
    </row>
    <row r="70" spans="1:10">
      <c r="A70" s="4" t="s">
        <v>97</v>
      </c>
      <c r="B70">
        <f>STDEV(B66:B68)</f>
        <v>1.1376426982496741</v>
      </c>
      <c r="C70">
        <f t="shared" ref="C70:F70" si="16">STDEV(C66:C68)</f>
        <v>1.0838194239463488</v>
      </c>
      <c r="D70">
        <f t="shared" si="16"/>
        <v>0.13515384405504488</v>
      </c>
      <c r="E70">
        <f t="shared" si="16"/>
        <v>0.29374926211022617</v>
      </c>
      <c r="F70">
        <f t="shared" si="16"/>
        <v>0.76474229136731409</v>
      </c>
    </row>
    <row r="72" spans="1:10">
      <c r="A72" s="4" t="s">
        <v>28</v>
      </c>
      <c r="B72" t="s">
        <v>20</v>
      </c>
      <c r="C72" t="s">
        <v>26</v>
      </c>
      <c r="D72" t="s">
        <v>17</v>
      </c>
      <c r="E72" t="s">
        <v>32</v>
      </c>
      <c r="F72" t="s">
        <v>31</v>
      </c>
      <c r="I72" t="s">
        <v>102</v>
      </c>
      <c r="J72" t="s">
        <v>95</v>
      </c>
    </row>
    <row r="73" spans="1:10">
      <c r="B73">
        <v>1.3378921313193337</v>
      </c>
      <c r="C73">
        <v>3.1567948113746196</v>
      </c>
      <c r="D73">
        <v>1.6275387633567935</v>
      </c>
      <c r="E73">
        <v>3.5726439367779075</v>
      </c>
      <c r="F73">
        <v>2.6066108548525291</v>
      </c>
      <c r="H73" t="s">
        <v>17</v>
      </c>
      <c r="I73">
        <f>_xlfn.F.TEST(C73:C75,D73:D75)</f>
        <v>0.19355232020412397</v>
      </c>
      <c r="J73" s="1">
        <f>TTEST(C73:C75,D73:D75,2,2)</f>
        <v>3.2487621153638418E-3</v>
      </c>
    </row>
    <row r="74" spans="1:10">
      <c r="B74">
        <v>0.88897558879748317</v>
      </c>
      <c r="C74">
        <v>2.5444919903355756</v>
      </c>
      <c r="D74">
        <v>1.4650083781369052</v>
      </c>
      <c r="E74">
        <v>3.4294219420646574</v>
      </c>
      <c r="F74">
        <v>2.8714666302051146</v>
      </c>
      <c r="H74" t="s">
        <v>32</v>
      </c>
      <c r="I74">
        <f>_xlfn.F.TEST(D73:D75,E73:E75)</f>
        <v>0.6828263284759728</v>
      </c>
      <c r="J74" s="1">
        <f>TTEST(D73:D75,E73:E75,2,2)</f>
        <v>1.2933869219339826E-5</v>
      </c>
    </row>
    <row r="75" spans="1:10">
      <c r="B75">
        <v>0.8407929569184267</v>
      </c>
      <c r="C75">
        <v>2.6266858448297508</v>
      </c>
      <c r="D75">
        <v>1.4210148596609842</v>
      </c>
      <c r="E75">
        <v>3.5559860368876346</v>
      </c>
      <c r="F75">
        <v>2.8879135229215658</v>
      </c>
      <c r="H75" t="s">
        <v>31</v>
      </c>
      <c r="I75">
        <f>_xlfn.F.TEST(D73:D75,F73:F75)</f>
        <v>0.64386675504204993</v>
      </c>
      <c r="J75" s="1">
        <f>TTEST(D73:D75,F73:F75,2,2)</f>
        <v>3.15478342192508E-4</v>
      </c>
    </row>
    <row r="76" spans="1:10">
      <c r="A76" t="s">
        <v>100</v>
      </c>
      <c r="B76">
        <f>AVERAGE(B73:B75)</f>
        <v>1.0225535590117478</v>
      </c>
      <c r="C76">
        <f t="shared" ref="C76:F76" si="17">AVERAGE(C73:C75)</f>
        <v>2.7759908821799821</v>
      </c>
      <c r="D76">
        <f t="shared" si="17"/>
        <v>1.504520667051561</v>
      </c>
      <c r="E76">
        <f t="shared" si="17"/>
        <v>3.5193506385767335</v>
      </c>
      <c r="F76">
        <f t="shared" si="17"/>
        <v>2.7886636693264033</v>
      </c>
    </row>
    <row r="77" spans="1:10">
      <c r="A77" s="4" t="s">
        <v>97</v>
      </c>
      <c r="B77">
        <f>STDEV(B73:B75)</f>
        <v>0.27415178805260082</v>
      </c>
      <c r="C77">
        <f t="shared" ref="C77:F77" si="18">STDEV(C73:C75)</f>
        <v>0.33233669944306232</v>
      </c>
      <c r="D77">
        <f t="shared" si="18"/>
        <v>0.10878394381017541</v>
      </c>
      <c r="E77">
        <f t="shared" si="18"/>
        <v>7.8324640117011429E-2</v>
      </c>
      <c r="F77">
        <f t="shared" si="18"/>
        <v>0.15787667818078996</v>
      </c>
    </row>
    <row r="80" spans="1:10">
      <c r="A80" s="2" t="s">
        <v>147</v>
      </c>
    </row>
    <row r="81" spans="1:14">
      <c r="B81" t="s">
        <v>63</v>
      </c>
      <c r="F81" t="s">
        <v>64</v>
      </c>
      <c r="I81" t="s">
        <v>103</v>
      </c>
      <c r="J81" t="s">
        <v>97</v>
      </c>
    </row>
    <row r="82" spans="1:14">
      <c r="A82" s="2" t="s">
        <v>65</v>
      </c>
      <c r="B82">
        <v>68.78</v>
      </c>
      <c r="C82">
        <v>60.8</v>
      </c>
      <c r="D82">
        <v>69.760000000000005</v>
      </c>
      <c r="E82" s="2" t="s">
        <v>65</v>
      </c>
      <c r="F82">
        <v>1</v>
      </c>
      <c r="G82">
        <v>1</v>
      </c>
      <c r="H82">
        <v>1</v>
      </c>
      <c r="I82">
        <v>1</v>
      </c>
      <c r="L82" t="s">
        <v>104</v>
      </c>
    </row>
    <row r="83" spans="1:14">
      <c r="A83" s="2" t="s">
        <v>17</v>
      </c>
      <c r="B83">
        <v>26.22</v>
      </c>
      <c r="C83">
        <v>31.200000000000003</v>
      </c>
      <c r="D83">
        <v>19.739999999999998</v>
      </c>
      <c r="E83" s="2" t="s">
        <v>17</v>
      </c>
      <c r="F83">
        <f>B83/B82</f>
        <v>0.38121546961325964</v>
      </c>
      <c r="G83">
        <f>C83/C82</f>
        <v>0.51315789473684215</v>
      </c>
      <c r="H83">
        <f>D83/D82</f>
        <v>0.28297018348623848</v>
      </c>
      <c r="I83">
        <f>AVERAGE(F83:H83)</f>
        <v>0.39244784927878013</v>
      </c>
      <c r="J83">
        <f>STDEV(F83:H83)</f>
        <v>0.11550420064833394</v>
      </c>
      <c r="K83" s="2" t="s">
        <v>17</v>
      </c>
      <c r="L83">
        <f>TTEST(F82:H82,F83:H83,2,2)</f>
        <v>8.0512750062948838E-4</v>
      </c>
      <c r="N83" s="2"/>
    </row>
    <row r="84" spans="1:14">
      <c r="A84" s="2" t="s">
        <v>66</v>
      </c>
      <c r="B84">
        <v>87.78</v>
      </c>
      <c r="C84">
        <v>117.6</v>
      </c>
      <c r="D84">
        <v>72.62</v>
      </c>
      <c r="E84" s="2" t="s">
        <v>66</v>
      </c>
      <c r="F84">
        <f>B84/B82</f>
        <v>1.2762430939226519</v>
      </c>
      <c r="G84">
        <f>C84/C82</f>
        <v>1.9342105263157894</v>
      </c>
      <c r="H84">
        <f>D84/D82</f>
        <v>1.0409977064220184</v>
      </c>
      <c r="I84">
        <f t="shared" ref="I84:I85" si="19">AVERAGE(F84:H84)</f>
        <v>1.4171504422201533</v>
      </c>
      <c r="J84">
        <f t="shared" ref="J84:J85" si="20">STDEV(F84:H84)</f>
        <v>0.46297780293316471</v>
      </c>
      <c r="K84" s="2" t="s">
        <v>66</v>
      </c>
      <c r="L84">
        <f>TTEST(F83:H83,F84:H84,2,2)</f>
        <v>2.0483113518903723E-2</v>
      </c>
      <c r="N84" s="2"/>
    </row>
    <row r="85" spans="1:14">
      <c r="A85" s="2" t="s">
        <v>31</v>
      </c>
      <c r="B85">
        <v>86.45</v>
      </c>
      <c r="C85">
        <v>117.6</v>
      </c>
      <c r="D85">
        <v>71.7</v>
      </c>
      <c r="E85" s="2" t="s">
        <v>31</v>
      </c>
      <c r="F85">
        <f>B85/B82</f>
        <v>1.2569060773480663</v>
      </c>
      <c r="G85">
        <f>C85/C82</f>
        <v>1.9342105263157894</v>
      </c>
      <c r="H85">
        <f>D85/D82</f>
        <v>1.0278096330275228</v>
      </c>
      <c r="I85">
        <f t="shared" si="19"/>
        <v>1.406308745563793</v>
      </c>
      <c r="J85">
        <f t="shared" si="20"/>
        <v>0.47130829908980482</v>
      </c>
      <c r="K85" s="2" t="s">
        <v>31</v>
      </c>
      <c r="L85">
        <f>TTEST(F83:H83,F85:H85,2,2)</f>
        <v>2.238033694518364E-2</v>
      </c>
      <c r="N85" s="2"/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opLeftCell="A26" zoomScale="40" zoomScaleNormal="40" workbookViewId="0">
      <selection activeCell="G78" sqref="G78"/>
    </sheetView>
  </sheetViews>
  <sheetFormatPr defaultRowHeight="14.5"/>
  <sheetData>
    <row r="1" spans="1:10">
      <c r="A1" s="2" t="s">
        <v>148</v>
      </c>
      <c r="J1" s="2" t="s">
        <v>149</v>
      </c>
    </row>
    <row r="6" spans="1:10">
      <c r="C6" s="6"/>
      <c r="D6" s="6"/>
      <c r="E6" s="6"/>
      <c r="F6" s="6"/>
      <c r="G6" s="6"/>
    </row>
    <row r="13" spans="1:10">
      <c r="B13" s="4"/>
      <c r="C13" s="6"/>
      <c r="D13" s="6"/>
      <c r="E13" s="6"/>
      <c r="F13" s="6"/>
      <c r="G13" s="6"/>
    </row>
    <row r="24" spans="1:10">
      <c r="A24" s="2" t="s">
        <v>150</v>
      </c>
      <c r="J24" s="2"/>
    </row>
    <row r="46" spans="1:15">
      <c r="A46" s="2" t="s">
        <v>151</v>
      </c>
      <c r="F46" s="2" t="s">
        <v>152</v>
      </c>
    </row>
    <row r="47" spans="1:15">
      <c r="G47" t="s">
        <v>33</v>
      </c>
      <c r="H47" t="s">
        <v>34</v>
      </c>
      <c r="I47" t="s">
        <v>35</v>
      </c>
      <c r="J47" t="s">
        <v>72</v>
      </c>
      <c r="K47" t="s">
        <v>73</v>
      </c>
      <c r="N47" t="s">
        <v>106</v>
      </c>
      <c r="O47" t="s">
        <v>104</v>
      </c>
    </row>
    <row r="48" spans="1:15">
      <c r="F48" s="2" t="s">
        <v>7</v>
      </c>
      <c r="G48">
        <v>2.0583589365776012E-3</v>
      </c>
      <c r="H48">
        <v>0.23202013334455915</v>
      </c>
      <c r="I48">
        <v>1.0551591422349376</v>
      </c>
      <c r="J48">
        <v>0.30214018841266699</v>
      </c>
      <c r="K48">
        <v>0.39541597817863267</v>
      </c>
      <c r="M48" t="s">
        <v>109</v>
      </c>
      <c r="N48">
        <f>_xlfn.F.TEST(H48:H50,I48:I50)</f>
        <v>1.4369465380460349E-2</v>
      </c>
      <c r="O48" s="1">
        <f>TTEST(H48:H50,I48:I50,2,3)</f>
        <v>2.9751650085314946E-3</v>
      </c>
    </row>
    <row r="49" spans="6:16">
      <c r="G49">
        <v>2.3425338653847764E-3</v>
      </c>
      <c r="H49">
        <v>0.23253665694863279</v>
      </c>
      <c r="I49">
        <v>0.91571218845155156</v>
      </c>
      <c r="J49">
        <v>0.31162973208075662</v>
      </c>
      <c r="K49">
        <v>0.43122014445797269</v>
      </c>
      <c r="M49" t="s">
        <v>110</v>
      </c>
      <c r="N49">
        <v>1.5659094822505937E-2</v>
      </c>
      <c r="O49" s="1">
        <v>3.7017124726410888E-3</v>
      </c>
    </row>
    <row r="50" spans="6:16">
      <c r="G50">
        <v>2.5398440453941571E-3</v>
      </c>
      <c r="H50">
        <v>0.22118383332164512</v>
      </c>
      <c r="I50">
        <v>1.0349587461757883</v>
      </c>
      <c r="J50">
        <v>0.31506439196170682</v>
      </c>
      <c r="K50">
        <v>0.43060259363637271</v>
      </c>
      <c r="M50" t="s">
        <v>111</v>
      </c>
      <c r="N50">
        <v>0.13775156925962984</v>
      </c>
      <c r="O50" s="1">
        <v>2.0654740049581047E-4</v>
      </c>
    </row>
    <row r="51" spans="6:16">
      <c r="F51" t="s">
        <v>99</v>
      </c>
      <c r="G51">
        <f>AVERAGE(G48:G50)</f>
        <v>2.3135789491188449E-3</v>
      </c>
      <c r="H51">
        <f t="shared" ref="H51:K51" si="0">AVERAGE(H48:H50)</f>
        <v>0.22858020787161237</v>
      </c>
      <c r="I51">
        <f t="shared" si="0"/>
        <v>1.0019433589540925</v>
      </c>
      <c r="J51">
        <f t="shared" si="0"/>
        <v>0.30961143748504344</v>
      </c>
      <c r="K51">
        <f t="shared" si="0"/>
        <v>0.41907957209099272</v>
      </c>
    </row>
    <row r="52" spans="6:16">
      <c r="F52" t="s">
        <v>105</v>
      </c>
      <c r="G52">
        <f>STDEV(G48:G50)</f>
        <v>2.4204497079054955E-4</v>
      </c>
      <c r="H52">
        <f t="shared" ref="H52:K52" si="1">STDEV(H48:H50)</f>
        <v>6.4106525815195697E-3</v>
      </c>
      <c r="I52">
        <f t="shared" si="1"/>
        <v>7.5358311253075044E-2</v>
      </c>
      <c r="J52">
        <f t="shared" si="1"/>
        <v>6.6943180497020848E-3</v>
      </c>
      <c r="K52">
        <f t="shared" si="1"/>
        <v>2.0495599525047477E-2</v>
      </c>
    </row>
    <row r="54" spans="6:16">
      <c r="F54" s="2" t="s">
        <v>8</v>
      </c>
      <c r="G54">
        <v>4.8225056011683151E-3</v>
      </c>
      <c r="H54">
        <v>0.29391519889091555</v>
      </c>
      <c r="I54">
        <v>0.93929971614656738</v>
      </c>
      <c r="J54">
        <v>0.4101693435561371</v>
      </c>
      <c r="K54">
        <v>0.82284673437685518</v>
      </c>
      <c r="N54" t="s">
        <v>109</v>
      </c>
      <c r="O54" t="s">
        <v>110</v>
      </c>
      <c r="P54" t="s">
        <v>111</v>
      </c>
    </row>
    <row r="55" spans="6:16">
      <c r="G55">
        <v>3.8776560205915312E-3</v>
      </c>
      <c r="H55">
        <v>0.25945520722387716</v>
      </c>
      <c r="I55">
        <v>1</v>
      </c>
      <c r="J55">
        <v>0.46748786834686334</v>
      </c>
      <c r="K55">
        <v>0.69729002176204891</v>
      </c>
      <c r="M55" t="s">
        <v>107</v>
      </c>
      <c r="N55">
        <v>0.238779607993546</v>
      </c>
      <c r="O55">
        <v>0.73229475304787328</v>
      </c>
      <c r="P55">
        <v>0.99592911619566471</v>
      </c>
    </row>
    <row r="56" spans="6:16">
      <c r="G56">
        <v>3.1179261275273646E-3</v>
      </c>
      <c r="H56">
        <v>0.25009735660040883</v>
      </c>
      <c r="I56">
        <v>1.0646229130170002</v>
      </c>
      <c r="J56">
        <v>0.37293024988012702</v>
      </c>
      <c r="K56">
        <v>0.7525692264861068</v>
      </c>
      <c r="M56" t="s">
        <v>108</v>
      </c>
      <c r="N56" s="1">
        <v>4.4989060473944516E-5</v>
      </c>
      <c r="O56" s="1">
        <v>2.1083294641049619E-4</v>
      </c>
      <c r="P56" s="1">
        <v>8.947925958175406E-3</v>
      </c>
    </row>
    <row r="57" spans="6:16">
      <c r="F57" t="s">
        <v>99</v>
      </c>
      <c r="G57">
        <v>3.9393625830957367E-3</v>
      </c>
      <c r="H57">
        <v>0.26782258757173388</v>
      </c>
      <c r="I57">
        <v>1.0013075430545226</v>
      </c>
      <c r="J57">
        <v>0.41686248726104247</v>
      </c>
      <c r="K57">
        <v>0.75756866087500396</v>
      </c>
    </row>
    <row r="58" spans="6:16">
      <c r="F58" t="s">
        <v>105</v>
      </c>
      <c r="G58">
        <v>8.5396344791892538E-4</v>
      </c>
      <c r="H58">
        <v>2.3076191543736232E-2</v>
      </c>
      <c r="I58">
        <v>6.267182915860911E-2</v>
      </c>
      <c r="J58">
        <v>4.763280835743474E-2</v>
      </c>
      <c r="K58">
        <v>6.2927480315168552E-2</v>
      </c>
    </row>
    <row r="60" spans="6:16">
      <c r="F60" s="2" t="s">
        <v>9</v>
      </c>
      <c r="G60">
        <v>1.6510763397735691E-5</v>
      </c>
      <c r="H60">
        <v>0.10639243658916603</v>
      </c>
      <c r="I60">
        <v>0.92940458173525897</v>
      </c>
      <c r="J60">
        <v>0.12724564372707697</v>
      </c>
      <c r="K60">
        <v>0.51538966200233183</v>
      </c>
      <c r="N60" t="s">
        <v>112</v>
      </c>
      <c r="O60" t="s">
        <v>113</v>
      </c>
      <c r="P60" t="s">
        <v>114</v>
      </c>
    </row>
    <row r="61" spans="6:16">
      <c r="G61">
        <v>2.4866908139447274E-5</v>
      </c>
      <c r="H61">
        <v>3.6816970605252651E-2</v>
      </c>
      <c r="I61">
        <v>0.96215019749271347</v>
      </c>
      <c r="J61">
        <v>0.14034387079606553</v>
      </c>
      <c r="K61">
        <v>0.41138393401845319</v>
      </c>
      <c r="M61" t="s">
        <v>107</v>
      </c>
      <c r="N61">
        <v>0.26240704227196476</v>
      </c>
      <c r="O61">
        <v>8.6921443516876154E-3</v>
      </c>
      <c r="P61">
        <v>0.42011502191995181</v>
      </c>
    </row>
    <row r="62" spans="6:16">
      <c r="G62">
        <v>2.9479428576121967E-4</v>
      </c>
      <c r="H62">
        <v>4.0220337137914043E-2</v>
      </c>
      <c r="I62">
        <v>1.1182845312977934</v>
      </c>
      <c r="J62">
        <v>0.13597094583278344</v>
      </c>
      <c r="K62">
        <v>0.45961272595207103</v>
      </c>
      <c r="M62" t="s">
        <v>108</v>
      </c>
      <c r="N62" s="1">
        <v>1.1301111658498375E-4</v>
      </c>
      <c r="O62" s="1">
        <v>4.3307394618225352E-3</v>
      </c>
      <c r="P62" s="1">
        <v>3.7549653399640086E-3</v>
      </c>
    </row>
    <row r="63" spans="6:16">
      <c r="F63" t="s">
        <v>99</v>
      </c>
      <c r="G63">
        <v>1.1205731909946754E-4</v>
      </c>
      <c r="H63">
        <v>6.1143248110777572E-2</v>
      </c>
      <c r="I63">
        <v>1.0032797701752554</v>
      </c>
      <c r="J63">
        <v>0.13452015345197532</v>
      </c>
      <c r="K63">
        <v>0.46212877399095204</v>
      </c>
    </row>
    <row r="64" spans="6:16">
      <c r="F64" t="s">
        <v>105</v>
      </c>
      <c r="G64">
        <v>1.5830999819117501E-4</v>
      </c>
      <c r="H64">
        <v>3.92238769042971E-2</v>
      </c>
      <c r="I64">
        <v>0.10093384045241095</v>
      </c>
      <c r="J64">
        <v>6.6685445928518989E-3</v>
      </c>
      <c r="K64">
        <v>5.2048494086424889E-2</v>
      </c>
    </row>
    <row r="66" spans="6:16">
      <c r="F66" s="2" t="s">
        <v>24</v>
      </c>
      <c r="G66">
        <v>0.18391225061576175</v>
      </c>
      <c r="H66">
        <v>0.2597797342983143</v>
      </c>
      <c r="I66">
        <v>1.1085164213809762</v>
      </c>
      <c r="J66">
        <v>0.27061202742436197</v>
      </c>
      <c r="K66">
        <v>0.74431248013819684</v>
      </c>
      <c r="N66" t="s">
        <v>109</v>
      </c>
      <c r="O66" t="s">
        <v>110</v>
      </c>
      <c r="P66" t="s">
        <v>111</v>
      </c>
    </row>
    <row r="67" spans="6:16">
      <c r="G67">
        <v>0.17358056345356221</v>
      </c>
      <c r="H67">
        <v>0.25774662130707388</v>
      </c>
      <c r="I67">
        <v>0.97766169002160208</v>
      </c>
      <c r="J67">
        <v>0.31715789547395729</v>
      </c>
      <c r="K67">
        <v>0.74483026291928245</v>
      </c>
      <c r="M67" t="s">
        <v>107</v>
      </c>
      <c r="N67">
        <v>6.7777627326010809E-2</v>
      </c>
      <c r="O67">
        <v>0.44445950447565252</v>
      </c>
      <c r="P67">
        <v>1.7704007774872528E-2</v>
      </c>
    </row>
    <row r="68" spans="6:16">
      <c r="G68">
        <v>0.16385679200321998</v>
      </c>
      <c r="H68">
        <v>0.28967618157130487</v>
      </c>
      <c r="I68">
        <v>0.92271859203135032</v>
      </c>
      <c r="J68">
        <v>0.60052870578467821</v>
      </c>
      <c r="K68">
        <v>0.72895419587031007</v>
      </c>
      <c r="M68" t="s">
        <v>108</v>
      </c>
      <c r="N68" s="1">
        <v>1.9664266138135384E-4</v>
      </c>
      <c r="O68" s="1">
        <v>6.5546932086931291E-3</v>
      </c>
      <c r="P68" s="1">
        <v>3.9968436365585593E-2</v>
      </c>
    </row>
    <row r="69" spans="6:16">
      <c r="F69" t="s">
        <v>99</v>
      </c>
      <c r="G69">
        <v>0.17378320202418132</v>
      </c>
      <c r="H69">
        <v>0.26906751239223103</v>
      </c>
      <c r="I69">
        <v>1.0029655678113094</v>
      </c>
      <c r="J69">
        <v>0.39609954289433252</v>
      </c>
      <c r="K69">
        <v>0.73936564630926316</v>
      </c>
    </row>
    <row r="70" spans="6:16">
      <c r="F70" t="s">
        <v>105</v>
      </c>
      <c r="G70">
        <v>1.0029264770289537E-2</v>
      </c>
      <c r="H70">
        <v>1.7876557865209093E-2</v>
      </c>
      <c r="I70">
        <v>9.5448535982253335E-2</v>
      </c>
      <c r="J70">
        <v>0.17856397015679892</v>
      </c>
      <c r="K70">
        <v>9.0202965546693024E-3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H17" sqref="H17"/>
    </sheetView>
  </sheetViews>
  <sheetFormatPr defaultRowHeight="14.5"/>
  <sheetData>
    <row r="1" spans="1:7">
      <c r="A1" s="2" t="s">
        <v>154</v>
      </c>
    </row>
    <row r="3" spans="1:7">
      <c r="A3" s="2" t="s">
        <v>48</v>
      </c>
      <c r="C3" s="2"/>
      <c r="F3" s="2"/>
      <c r="G3" s="2"/>
    </row>
    <row r="5" spans="1:7">
      <c r="A5" t="s">
        <v>74</v>
      </c>
      <c r="B5">
        <v>90</v>
      </c>
      <c r="C5">
        <v>80</v>
      </c>
      <c r="D5">
        <v>100</v>
      </c>
    </row>
    <row r="6" spans="1:7">
      <c r="A6" t="s">
        <v>76</v>
      </c>
      <c r="B6">
        <v>70</v>
      </c>
      <c r="C6">
        <v>70</v>
      </c>
      <c r="D6">
        <v>79</v>
      </c>
    </row>
    <row r="7" spans="1:7">
      <c r="A7" t="s">
        <v>75</v>
      </c>
      <c r="B7">
        <v>85.714285714285708</v>
      </c>
      <c r="C7">
        <v>91.428571428571431</v>
      </c>
      <c r="D7">
        <v>89.743589743589752</v>
      </c>
    </row>
    <row r="9" spans="1:7">
      <c r="A9" s="2" t="s">
        <v>47</v>
      </c>
      <c r="B9" s="2"/>
      <c r="C9" s="2"/>
    </row>
    <row r="11" spans="1:7">
      <c r="A11" t="s">
        <v>74</v>
      </c>
      <c r="B11">
        <v>70</v>
      </c>
      <c r="C11">
        <v>70</v>
      </c>
      <c r="D11">
        <v>78</v>
      </c>
    </row>
    <row r="12" spans="1:7">
      <c r="A12" t="s">
        <v>76</v>
      </c>
      <c r="B12">
        <v>60</v>
      </c>
      <c r="C12">
        <v>64</v>
      </c>
      <c r="D12">
        <v>70</v>
      </c>
      <c r="F12" s="2"/>
      <c r="G12" s="2"/>
    </row>
    <row r="13" spans="1:7">
      <c r="A13" t="s">
        <v>75</v>
      </c>
      <c r="B13">
        <v>77.777777777777786</v>
      </c>
      <c r="C13">
        <v>87.5</v>
      </c>
      <c r="D13">
        <v>79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7"/>
  <sheetViews>
    <sheetView zoomScale="110" zoomScaleNormal="110" workbookViewId="0">
      <selection activeCell="B46" sqref="B46"/>
    </sheetView>
  </sheetViews>
  <sheetFormatPr defaultRowHeight="14.5"/>
  <sheetData>
    <row r="1" spans="2:12">
      <c r="B1" s="2" t="s">
        <v>155</v>
      </c>
    </row>
    <row r="2" spans="2:12">
      <c r="B2" t="s">
        <v>28</v>
      </c>
      <c r="C2" t="s">
        <v>36</v>
      </c>
      <c r="D2" s="2" t="s">
        <v>37</v>
      </c>
      <c r="E2" t="s">
        <v>38</v>
      </c>
      <c r="F2" t="s">
        <v>16</v>
      </c>
      <c r="G2" t="s">
        <v>39</v>
      </c>
      <c r="J2" t="s">
        <v>115</v>
      </c>
      <c r="K2" t="s">
        <v>1</v>
      </c>
      <c r="L2" t="s">
        <v>2</v>
      </c>
    </row>
    <row r="3" spans="2:12">
      <c r="C3">
        <v>0.30472880847750017</v>
      </c>
      <c r="D3">
        <v>1.227673061966307</v>
      </c>
      <c r="E3">
        <v>0.1821651724233174</v>
      </c>
      <c r="F3">
        <v>1.4143958692906198</v>
      </c>
      <c r="G3">
        <v>0.85545567819789292</v>
      </c>
      <c r="I3" t="s">
        <v>88</v>
      </c>
      <c r="J3">
        <v>6.7315022743004438E-2</v>
      </c>
      <c r="K3">
        <v>1.9008515393358006E-2</v>
      </c>
      <c r="L3">
        <v>0.22300430996175338</v>
      </c>
    </row>
    <row r="4" spans="2:12">
      <c r="C4">
        <v>0.22181690357837239</v>
      </c>
      <c r="D4">
        <v>1.2785889997413893</v>
      </c>
      <c r="E4">
        <v>0.23242016997094786</v>
      </c>
      <c r="F4">
        <v>1.4360245580013626</v>
      </c>
      <c r="G4">
        <v>0.86828112703286531</v>
      </c>
      <c r="I4" t="s">
        <v>89</v>
      </c>
      <c r="J4" s="1">
        <v>1.3884651183238365E-2</v>
      </c>
      <c r="K4" s="1">
        <v>0.19284808564671524</v>
      </c>
      <c r="L4" s="1">
        <v>0.63199587813781666</v>
      </c>
    </row>
    <row r="5" spans="2:12">
      <c r="C5">
        <v>0.564086137720204</v>
      </c>
      <c r="D5">
        <v>0.63706876108609811</v>
      </c>
      <c r="E5">
        <v>0.10055657647418845</v>
      </c>
      <c r="F5">
        <v>1.4827393004548024</v>
      </c>
      <c r="G5">
        <v>1.0803864642470913</v>
      </c>
    </row>
    <row r="6" spans="2:12">
      <c r="B6" t="s">
        <v>99</v>
      </c>
      <c r="C6">
        <v>0.36354394992535882</v>
      </c>
      <c r="D6">
        <v>1.0477769409312649</v>
      </c>
      <c r="E6">
        <v>0.17171397295615123</v>
      </c>
      <c r="F6">
        <v>1.4443865759155949</v>
      </c>
      <c r="G6">
        <v>0.9347077564926165</v>
      </c>
    </row>
    <row r="7" spans="2:12">
      <c r="B7" t="s">
        <v>116</v>
      </c>
      <c r="C7">
        <v>0.17855383728068597</v>
      </c>
      <c r="D7">
        <v>0.35659362714955534</v>
      </c>
      <c r="E7">
        <v>6.6550150264266958E-2</v>
      </c>
      <c r="F7">
        <v>3.4930626297302467E-2</v>
      </c>
      <c r="G7">
        <v>0.12632433437075719</v>
      </c>
    </row>
    <row r="9" spans="2:12">
      <c r="B9" t="s">
        <v>28</v>
      </c>
      <c r="C9" t="s">
        <v>36</v>
      </c>
      <c r="D9" s="2" t="s">
        <v>40</v>
      </c>
      <c r="E9" t="s">
        <v>38</v>
      </c>
      <c r="F9" t="s">
        <v>16</v>
      </c>
      <c r="G9" t="s">
        <v>17</v>
      </c>
    </row>
    <row r="10" spans="2:12">
      <c r="C10">
        <v>0.6211267252721866</v>
      </c>
      <c r="D10">
        <v>0.81929694097781314</v>
      </c>
      <c r="E10">
        <v>0.46590283037325586</v>
      </c>
      <c r="F10">
        <v>1.474681776139702</v>
      </c>
      <c r="G10">
        <v>0.97876177682749488</v>
      </c>
      <c r="J10" t="s">
        <v>115</v>
      </c>
      <c r="K10" t="s">
        <v>1</v>
      </c>
      <c r="L10" t="s">
        <v>2</v>
      </c>
    </row>
    <row r="11" spans="2:12">
      <c r="C11">
        <v>0.24094874682651216</v>
      </c>
      <c r="D11">
        <v>1.3772470124003819</v>
      </c>
      <c r="E11">
        <v>0.24027892174664203</v>
      </c>
      <c r="F11">
        <v>1.5190250556609703</v>
      </c>
      <c r="G11">
        <v>0.90276266903079239</v>
      </c>
      <c r="I11" t="s">
        <v>88</v>
      </c>
      <c r="J11">
        <v>0.28153292591432855</v>
      </c>
      <c r="K11">
        <v>0.61299171586011536</v>
      </c>
      <c r="L11">
        <v>0.29576314444339308</v>
      </c>
    </row>
    <row r="12" spans="2:12">
      <c r="C12">
        <v>0.24210210797813753</v>
      </c>
      <c r="D12">
        <v>1.138970462457422</v>
      </c>
      <c r="E12">
        <v>0.33458426400653396</v>
      </c>
      <c r="F12">
        <v>1.1767832905626407</v>
      </c>
      <c r="G12">
        <v>1.1317471445987468</v>
      </c>
      <c r="I12" t="s">
        <v>89</v>
      </c>
      <c r="J12" s="1">
        <v>1.1813745095090117E-2</v>
      </c>
      <c r="K12" s="1">
        <v>0.22488721323098509</v>
      </c>
      <c r="L12" s="1">
        <v>0.57275241759391915</v>
      </c>
    </row>
    <row r="13" spans="2:12">
      <c r="B13" t="s">
        <v>99</v>
      </c>
      <c r="C13">
        <f>AVERAGE(C10:C12)</f>
        <v>0.36805919335894544</v>
      </c>
      <c r="D13">
        <f t="shared" ref="D13:G13" si="0">AVERAGE(D10:D12)</f>
        <v>1.1118381386118725</v>
      </c>
      <c r="E13">
        <f t="shared" si="0"/>
        <v>0.34692200537547729</v>
      </c>
      <c r="F13">
        <f t="shared" si="0"/>
        <v>1.3901633741211044</v>
      </c>
      <c r="G13">
        <f t="shared" si="0"/>
        <v>1.0044238634856779</v>
      </c>
    </row>
    <row r="14" spans="2:12">
      <c r="B14" t="s">
        <v>116</v>
      </c>
      <c r="C14">
        <f>STDEV(C10:C12)</f>
        <v>0.21916367021470723</v>
      </c>
      <c r="D14">
        <f t="shared" ref="D14:G14" si="1">STDEV(D10:D12)</f>
        <v>0.27996284181665398</v>
      </c>
      <c r="E14">
        <f t="shared" si="1"/>
        <v>0.11331682104856652</v>
      </c>
      <c r="F14">
        <f t="shared" si="1"/>
        <v>0.18611791062183541</v>
      </c>
      <c r="G14">
        <f t="shared" si="1"/>
        <v>0.11662923960792103</v>
      </c>
    </row>
    <row r="17" spans="2:12">
      <c r="B17" s="2" t="s">
        <v>153</v>
      </c>
    </row>
    <row r="18" spans="2:12">
      <c r="G18" t="s">
        <v>103</v>
      </c>
      <c r="H18" t="s">
        <v>116</v>
      </c>
    </row>
    <row r="19" spans="2:12">
      <c r="B19" s="2" t="s">
        <v>44</v>
      </c>
      <c r="C19" t="s">
        <v>20</v>
      </c>
      <c r="D19">
        <v>5.8099999999999999E-2</v>
      </c>
      <c r="E19">
        <v>4.8099999999999997E-2</v>
      </c>
      <c r="F19">
        <v>4.7600000000000003E-2</v>
      </c>
      <c r="G19">
        <f>AVERAGE(D19:F19)</f>
        <v>5.1266666666666662E-2</v>
      </c>
      <c r="H19">
        <f>STDEV(D19:F19)</f>
        <v>5.9231185479722863E-3</v>
      </c>
      <c r="J19" t="s">
        <v>49</v>
      </c>
      <c r="K19" t="s">
        <v>117</v>
      </c>
      <c r="L19" t="s">
        <v>104</v>
      </c>
    </row>
    <row r="20" spans="2:12">
      <c r="B20" s="2"/>
      <c r="C20" t="s">
        <v>16</v>
      </c>
      <c r="D20">
        <v>4.7300000000000002E-2</v>
      </c>
      <c r="E20">
        <v>4.7100000000000003E-2</v>
      </c>
      <c r="F20">
        <v>4.6899999999999997E-2</v>
      </c>
      <c r="G20">
        <f t="shared" ref="G20:G43" si="2">AVERAGE(D20:F20)</f>
        <v>4.7100000000000003E-2</v>
      </c>
      <c r="H20">
        <f t="shared" ref="H20:H43" si="3">STDEV(D20:F20)</f>
        <v>2.0000000000000226E-4</v>
      </c>
      <c r="J20" t="s">
        <v>22</v>
      </c>
      <c r="K20">
        <v>2.9145432048896264E-2</v>
      </c>
      <c r="L20" s="1">
        <v>1.1894838958670907E-3</v>
      </c>
    </row>
    <row r="21" spans="2:12">
      <c r="B21" s="2" t="s">
        <v>21</v>
      </c>
      <c r="C21" t="s">
        <v>20</v>
      </c>
      <c r="D21" s="3">
        <v>1.2968</v>
      </c>
      <c r="E21" s="3">
        <v>1.3383</v>
      </c>
      <c r="F21" s="3">
        <v>1.4547000000000001</v>
      </c>
      <c r="G21">
        <f t="shared" si="2"/>
        <v>1.3632666666666668</v>
      </c>
      <c r="H21">
        <f t="shared" si="3"/>
        <v>8.1857213080664709E-2</v>
      </c>
      <c r="J21" t="s">
        <v>42</v>
      </c>
      <c r="K21">
        <v>3.04521047006912E-2</v>
      </c>
      <c r="L21" s="1">
        <v>5.9307817729069789E-4</v>
      </c>
    </row>
    <row r="22" spans="2:12">
      <c r="B22" s="2"/>
      <c r="C22" t="s">
        <v>16</v>
      </c>
      <c r="D22" s="3">
        <v>8.8599999999999998E-2</v>
      </c>
      <c r="E22" s="3">
        <v>7.6899999999999996E-2</v>
      </c>
      <c r="F22" s="3">
        <v>9.6699999999999994E-2</v>
      </c>
      <c r="G22">
        <f t="shared" si="2"/>
        <v>8.7399999999999992E-2</v>
      </c>
      <c r="H22">
        <f t="shared" si="3"/>
        <v>9.9543960138222341E-3</v>
      </c>
      <c r="I22" s="3"/>
      <c r="J22" t="s">
        <v>118</v>
      </c>
      <c r="K22">
        <v>0.71780281262372836</v>
      </c>
      <c r="L22" s="1">
        <v>1.0458512783376007E-4</v>
      </c>
    </row>
    <row r="23" spans="2:12">
      <c r="B23" s="2" t="s">
        <v>42</v>
      </c>
      <c r="C23" t="s">
        <v>20</v>
      </c>
      <c r="D23">
        <v>0.63829999999999998</v>
      </c>
      <c r="E23">
        <v>0.62370000000000003</v>
      </c>
      <c r="F23">
        <v>0.67090000000000005</v>
      </c>
      <c r="G23">
        <f t="shared" si="2"/>
        <v>0.64429999999999998</v>
      </c>
      <c r="H23">
        <f t="shared" si="3"/>
        <v>2.416526432712874E-2</v>
      </c>
      <c r="I23" s="3"/>
      <c r="J23" t="s">
        <v>41</v>
      </c>
      <c r="K23">
        <v>0.15180111511417474</v>
      </c>
      <c r="L23" s="1">
        <v>7.001859981421916E-4</v>
      </c>
    </row>
    <row r="24" spans="2:12">
      <c r="B24" s="2"/>
      <c r="C24" t="s">
        <v>16</v>
      </c>
      <c r="D24">
        <v>0.27560000000000001</v>
      </c>
      <c r="E24">
        <v>0.27889999999999998</v>
      </c>
      <c r="F24">
        <v>0.28889999999999999</v>
      </c>
      <c r="G24">
        <f t="shared" si="2"/>
        <v>0.28113333333333329</v>
      </c>
      <c r="H24">
        <f t="shared" si="3"/>
        <v>6.9255565360000658E-3</v>
      </c>
      <c r="I24" s="3"/>
      <c r="J24" t="s">
        <v>43</v>
      </c>
      <c r="K24">
        <v>0.95486308604858949</v>
      </c>
      <c r="L24" s="1">
        <v>8.6851754046157585E-5</v>
      </c>
    </row>
    <row r="25" spans="2:12">
      <c r="B25" s="2" t="s">
        <v>18</v>
      </c>
      <c r="C25" t="s">
        <v>20</v>
      </c>
      <c r="D25">
        <v>1.4301999999999999</v>
      </c>
      <c r="E25">
        <v>1.2948999999999999</v>
      </c>
      <c r="F25">
        <v>1.2545500000000001</v>
      </c>
      <c r="G25">
        <f t="shared" si="2"/>
        <v>1.3265499999999999</v>
      </c>
      <c r="H25">
        <f t="shared" si="3"/>
        <v>9.2002839630089622E-2</v>
      </c>
      <c r="I25" s="3"/>
    </row>
    <row r="26" spans="2:12">
      <c r="B26" s="2"/>
      <c r="C26" t="s">
        <v>16</v>
      </c>
      <c r="D26">
        <v>0.3004</v>
      </c>
      <c r="E26">
        <v>0.2417</v>
      </c>
      <c r="F26">
        <v>0.37890000000000001</v>
      </c>
      <c r="G26">
        <f t="shared" si="2"/>
        <v>0.307</v>
      </c>
      <c r="H26">
        <f t="shared" si="3"/>
        <v>6.8837707689899094E-2</v>
      </c>
      <c r="I26" s="3"/>
    </row>
    <row r="27" spans="2:12">
      <c r="B27" s="2" t="s">
        <v>41</v>
      </c>
      <c r="C27" t="s">
        <v>20</v>
      </c>
      <c r="D27">
        <v>0.93240000000000001</v>
      </c>
      <c r="E27">
        <v>0.86639999999999995</v>
      </c>
      <c r="F27">
        <v>0.86419999999999997</v>
      </c>
      <c r="G27">
        <f t="shared" si="2"/>
        <v>0.8876666666666666</v>
      </c>
      <c r="H27">
        <f t="shared" si="3"/>
        <v>3.875581676772321E-2</v>
      </c>
      <c r="I27" s="3"/>
      <c r="K27" s="2"/>
      <c r="L27" s="3"/>
    </row>
    <row r="28" spans="2:12">
      <c r="B28" s="2"/>
      <c r="C28" t="s">
        <v>16</v>
      </c>
      <c r="D28">
        <v>3.9600000000000003E-2</v>
      </c>
      <c r="E28">
        <v>4.1399999999999999E-2</v>
      </c>
      <c r="F28">
        <v>4.87E-2</v>
      </c>
      <c r="G28">
        <f t="shared" si="2"/>
        <v>4.3233333333333339E-2</v>
      </c>
      <c r="H28">
        <f t="shared" si="3"/>
        <v>4.8190593826319805E-3</v>
      </c>
      <c r="I28" s="3"/>
      <c r="K28" s="2"/>
      <c r="L28" s="3"/>
    </row>
    <row r="29" spans="2:12">
      <c r="B29" s="2" t="s">
        <v>43</v>
      </c>
      <c r="C29" t="s">
        <v>20</v>
      </c>
      <c r="D29">
        <v>0.64790000000000003</v>
      </c>
      <c r="E29">
        <v>0.56389999999999996</v>
      </c>
      <c r="F29">
        <v>0.59540000000000004</v>
      </c>
      <c r="G29">
        <f t="shared" si="2"/>
        <v>0.60239999999999994</v>
      </c>
      <c r="H29">
        <f t="shared" si="3"/>
        <v>4.2435244785437524E-2</v>
      </c>
      <c r="K29" s="1"/>
      <c r="L29" s="3"/>
    </row>
    <row r="30" spans="2:12">
      <c r="B30" s="2"/>
      <c r="C30" t="s">
        <v>16</v>
      </c>
      <c r="D30">
        <v>8.2600000000000007E-2</v>
      </c>
      <c r="E30">
        <v>7.2900000000000006E-2</v>
      </c>
      <c r="F30">
        <v>8.0000000000000002E-3</v>
      </c>
      <c r="G30">
        <f t="shared" si="2"/>
        <v>5.4500000000000014E-2</v>
      </c>
      <c r="H30">
        <f t="shared" si="3"/>
        <v>4.0561188345510778E-2</v>
      </c>
    </row>
    <row r="32" spans="2:12">
      <c r="B32" s="2" t="s">
        <v>44</v>
      </c>
      <c r="C32" t="s">
        <v>20</v>
      </c>
      <c r="D32">
        <v>4.2299999999999997E-2</v>
      </c>
      <c r="E32">
        <v>4.5100000000000001E-2</v>
      </c>
      <c r="F32">
        <v>4.2599999999999999E-2</v>
      </c>
      <c r="G32">
        <f t="shared" si="2"/>
        <v>4.3333333333333335E-2</v>
      </c>
      <c r="H32">
        <f t="shared" si="3"/>
        <v>1.5373136743466959E-3</v>
      </c>
      <c r="J32" t="s">
        <v>119</v>
      </c>
      <c r="K32" t="s">
        <v>117</v>
      </c>
      <c r="L32" t="s">
        <v>104</v>
      </c>
    </row>
    <row r="33" spans="2:15">
      <c r="B33" s="2"/>
      <c r="C33" t="s">
        <v>17</v>
      </c>
      <c r="D33">
        <v>6.5299999999999997E-2</v>
      </c>
      <c r="E33">
        <v>4.0399999999999998E-2</v>
      </c>
      <c r="F33">
        <v>4.2000000000000003E-2</v>
      </c>
      <c r="G33">
        <f t="shared" si="2"/>
        <v>4.923333333333333E-2</v>
      </c>
      <c r="H33">
        <f t="shared" si="3"/>
        <v>1.3937120697379818E-2</v>
      </c>
      <c r="J33" t="s">
        <v>22</v>
      </c>
      <c r="K33">
        <v>0.45010520602106741</v>
      </c>
      <c r="L33" s="1">
        <v>1.3002104016765568E-4</v>
      </c>
    </row>
    <row r="34" spans="2:15">
      <c r="B34" s="2" t="s">
        <v>21</v>
      </c>
      <c r="C34" t="s">
        <v>20</v>
      </c>
      <c r="D34" s="3">
        <v>1.2968</v>
      </c>
      <c r="E34" s="3">
        <v>1.3383</v>
      </c>
      <c r="F34" s="3">
        <v>1.4547000000000001</v>
      </c>
      <c r="G34">
        <f t="shared" si="2"/>
        <v>1.3632666666666668</v>
      </c>
      <c r="H34">
        <f t="shared" si="3"/>
        <v>8.1857213080664709E-2</v>
      </c>
      <c r="J34" t="s">
        <v>42</v>
      </c>
      <c r="K34">
        <v>0.25353040694395729</v>
      </c>
      <c r="L34" s="1">
        <v>4.9225164358689599E-4</v>
      </c>
    </row>
    <row r="35" spans="2:15">
      <c r="B35" s="2"/>
      <c r="C35" t="s">
        <v>17</v>
      </c>
      <c r="D35" s="3">
        <v>0.57020000000000004</v>
      </c>
      <c r="E35" s="3">
        <v>0.54590000000000005</v>
      </c>
      <c r="F35" s="3">
        <v>0.63149999999999995</v>
      </c>
      <c r="G35">
        <f t="shared" si="2"/>
        <v>0.58253333333333335</v>
      </c>
      <c r="H35">
        <f t="shared" si="3"/>
        <v>4.4112621020897504E-2</v>
      </c>
      <c r="J35" t="s">
        <v>118</v>
      </c>
      <c r="K35">
        <v>5.8483503681166629E-2</v>
      </c>
      <c r="L35" s="1">
        <v>3.4986359285598228E-5</v>
      </c>
    </row>
    <row r="36" spans="2:15">
      <c r="B36" s="2" t="s">
        <v>42</v>
      </c>
      <c r="C36" t="s">
        <v>20</v>
      </c>
      <c r="D36">
        <v>1.8249</v>
      </c>
      <c r="E36">
        <v>1.8578999999999999</v>
      </c>
      <c r="F36">
        <v>1.9278</v>
      </c>
      <c r="G36">
        <f t="shared" si="2"/>
        <v>1.8701999999999999</v>
      </c>
      <c r="H36">
        <f t="shared" si="3"/>
        <v>5.254112674848152E-2</v>
      </c>
      <c r="J36" t="s">
        <v>41</v>
      </c>
      <c r="K36">
        <v>0.24511785796017987</v>
      </c>
      <c r="L36" s="1">
        <v>6.0903424971578479E-5</v>
      </c>
    </row>
    <row r="37" spans="2:15">
      <c r="B37" s="2"/>
      <c r="C37" t="s">
        <v>17</v>
      </c>
      <c r="D37">
        <v>0.17610000000000001</v>
      </c>
      <c r="E37">
        <v>0.1653</v>
      </c>
      <c r="F37">
        <v>0.13800000000000001</v>
      </c>
      <c r="G37">
        <f t="shared" si="2"/>
        <v>0.15980000000000003</v>
      </c>
      <c r="H37">
        <f t="shared" si="3"/>
        <v>1.9636445706899194E-2</v>
      </c>
      <c r="J37" t="s">
        <v>43</v>
      </c>
      <c r="K37" s="3">
        <v>0.11253349731148032</v>
      </c>
      <c r="L37" s="1">
        <v>1.1020650985534661E-3</v>
      </c>
    </row>
    <row r="38" spans="2:15">
      <c r="B38" s="2" t="s">
        <v>18</v>
      </c>
      <c r="C38" t="s">
        <v>20</v>
      </c>
      <c r="D38">
        <v>1.4301999999999999</v>
      </c>
      <c r="E38">
        <v>1.2948999999999999</v>
      </c>
      <c r="F38">
        <v>1.2545500000000001</v>
      </c>
      <c r="G38">
        <f t="shared" si="2"/>
        <v>1.3265499999999999</v>
      </c>
      <c r="H38">
        <f t="shared" si="3"/>
        <v>9.2002839630089622E-2</v>
      </c>
      <c r="K38" s="2"/>
    </row>
    <row r="39" spans="2:15">
      <c r="B39" s="2"/>
      <c r="C39" t="s">
        <v>17</v>
      </c>
      <c r="D39">
        <v>0.251</v>
      </c>
      <c r="E39">
        <v>0.21940000000000001</v>
      </c>
      <c r="F39">
        <v>0.23119999999999999</v>
      </c>
      <c r="G39">
        <f t="shared" si="2"/>
        <v>0.23386666666666667</v>
      </c>
      <c r="H39">
        <f t="shared" si="3"/>
        <v>1.596788443511955E-2</v>
      </c>
    </row>
    <row r="40" spans="2:15">
      <c r="B40" s="2" t="s">
        <v>41</v>
      </c>
      <c r="C40" t="s">
        <v>20</v>
      </c>
      <c r="D40">
        <v>0.93240000000000001</v>
      </c>
      <c r="E40">
        <v>0.86639999999999995</v>
      </c>
      <c r="F40">
        <v>0.86419999999999997</v>
      </c>
      <c r="G40">
        <f t="shared" si="2"/>
        <v>0.8876666666666666</v>
      </c>
      <c r="H40">
        <f t="shared" si="3"/>
        <v>3.875581676772321E-2</v>
      </c>
    </row>
    <row r="41" spans="2:15">
      <c r="B41" s="2"/>
      <c r="C41" t="s">
        <v>17</v>
      </c>
      <c r="D41">
        <v>0.33119999999999999</v>
      </c>
      <c r="E41">
        <v>0.33589999999999998</v>
      </c>
      <c r="F41">
        <v>0.35880000000000001</v>
      </c>
      <c r="G41">
        <f t="shared" si="2"/>
        <v>0.3419666666666667</v>
      </c>
      <c r="H41">
        <f t="shared" si="3"/>
        <v>1.4766290439150032E-2</v>
      </c>
    </row>
    <row r="42" spans="2:15">
      <c r="B42" s="2" t="s">
        <v>43</v>
      </c>
      <c r="C42" t="s">
        <v>20</v>
      </c>
      <c r="D42">
        <v>0.64790000000000003</v>
      </c>
      <c r="E42">
        <v>0.56389999999999996</v>
      </c>
      <c r="F42">
        <v>0.59540000000000004</v>
      </c>
      <c r="G42">
        <f t="shared" si="2"/>
        <v>0.60239999999999994</v>
      </c>
      <c r="H42">
        <f t="shared" si="3"/>
        <v>4.2435244785437524E-2</v>
      </c>
    </row>
    <row r="43" spans="2:15">
      <c r="C43" t="s">
        <v>17</v>
      </c>
      <c r="D43">
        <v>4.4600000000000001E-2</v>
      </c>
      <c r="E43">
        <v>3.3399999999999999E-2</v>
      </c>
      <c r="F43">
        <v>2.3900000000000001E-2</v>
      </c>
      <c r="G43">
        <f t="shared" si="2"/>
        <v>3.3966666666666666E-2</v>
      </c>
      <c r="H43">
        <f t="shared" si="3"/>
        <v>1.0361627928724956E-2</v>
      </c>
    </row>
    <row r="46" spans="2:15">
      <c r="B46" s="2" t="s">
        <v>156</v>
      </c>
    </row>
    <row r="47" spans="2:15">
      <c r="C47" t="s">
        <v>77</v>
      </c>
      <c r="D47" s="2" t="s">
        <v>18</v>
      </c>
      <c r="J47" t="s">
        <v>77</v>
      </c>
      <c r="K47" s="2" t="s">
        <v>21</v>
      </c>
    </row>
    <row r="48" spans="2:15">
      <c r="C48" t="s">
        <v>36</v>
      </c>
      <c r="D48" t="s">
        <v>26</v>
      </c>
      <c r="E48" t="s">
        <v>16</v>
      </c>
      <c r="F48" t="s">
        <v>17</v>
      </c>
      <c r="G48" t="s">
        <v>45</v>
      </c>
      <c r="H48" t="s">
        <v>46</v>
      </c>
      <c r="J48" t="s">
        <v>36</v>
      </c>
      <c r="K48" t="s">
        <v>26</v>
      </c>
      <c r="L48" t="s">
        <v>16</v>
      </c>
      <c r="M48" t="s">
        <v>17</v>
      </c>
      <c r="N48" t="s">
        <v>45</v>
      </c>
      <c r="O48" t="s">
        <v>46</v>
      </c>
    </row>
    <row r="49" spans="2:15">
      <c r="C49">
        <v>1.0322110398269819</v>
      </c>
      <c r="D49">
        <v>335.13146220561993</v>
      </c>
      <c r="E49">
        <v>127.5114446781466</v>
      </c>
      <c r="F49">
        <v>109.29326186005252</v>
      </c>
      <c r="G49">
        <v>310.98919524390305</v>
      </c>
      <c r="H49">
        <v>329.7572792354004</v>
      </c>
      <c r="J49">
        <v>1.2825760680672509</v>
      </c>
      <c r="K49">
        <v>3.3215515380182166</v>
      </c>
      <c r="L49">
        <v>0.23139633299016196</v>
      </c>
      <c r="M49">
        <v>0.28384234433318767</v>
      </c>
      <c r="N49">
        <v>3.1261553446893062</v>
      </c>
      <c r="O49">
        <v>4.1608283657207021</v>
      </c>
    </row>
    <row r="50" spans="2:15">
      <c r="C50">
        <v>0.9988381323458021</v>
      </c>
      <c r="D50">
        <v>335.22171852224375</v>
      </c>
      <c r="E50">
        <v>125.81129332058389</v>
      </c>
      <c r="F50">
        <v>107.69069896775233</v>
      </c>
      <c r="G50">
        <v>313.3891830412403</v>
      </c>
      <c r="H50">
        <v>332.31799188796799</v>
      </c>
      <c r="J50">
        <v>0.64713830083431401</v>
      </c>
      <c r="K50">
        <v>3.2537388549487982</v>
      </c>
      <c r="L50">
        <v>0.20861587441507029</v>
      </c>
      <c r="M50">
        <v>0.24143744289875299</v>
      </c>
      <c r="N50">
        <v>3.1387781646778357</v>
      </c>
      <c r="O50">
        <v>3.637765372103448</v>
      </c>
    </row>
    <row r="51" spans="2:15">
      <c r="C51">
        <v>0.96992105347829782</v>
      </c>
      <c r="D51">
        <v>334.18999078916022</v>
      </c>
      <c r="E51">
        <v>108.688405360574</v>
      </c>
      <c r="F51">
        <v>98.883320431132574</v>
      </c>
      <c r="G51">
        <v>309.35984754481757</v>
      </c>
      <c r="H51">
        <v>331.03515953135235</v>
      </c>
      <c r="J51">
        <v>1.2048133294243457</v>
      </c>
      <c r="K51">
        <v>3.2874703493666391</v>
      </c>
      <c r="L51">
        <v>0.23839182309099896</v>
      </c>
      <c r="M51">
        <v>0.31820516022302486</v>
      </c>
      <c r="N51">
        <v>2.8166266184223896</v>
      </c>
      <c r="O51">
        <v>3.1804572886252123</v>
      </c>
    </row>
    <row r="52" spans="2:15">
      <c r="B52" t="s">
        <v>103</v>
      </c>
      <c r="C52">
        <f>AVERAGE(C49:C51)</f>
        <v>1.0003234085503605</v>
      </c>
      <c r="D52">
        <f t="shared" ref="D52:H52" si="4">AVERAGE(D49:D51)</f>
        <v>334.84772383900798</v>
      </c>
      <c r="E52">
        <f t="shared" si="4"/>
        <v>120.67038111976815</v>
      </c>
      <c r="F52">
        <f t="shared" si="4"/>
        <v>105.28909375297913</v>
      </c>
      <c r="G52">
        <f t="shared" si="4"/>
        <v>311.24607527665358</v>
      </c>
      <c r="H52">
        <f t="shared" si="4"/>
        <v>331.03681021824019</v>
      </c>
      <c r="I52" t="s">
        <v>103</v>
      </c>
      <c r="J52">
        <f t="shared" ref="J52:O52" si="5">AVERAGE(J49:J51)</f>
        <v>1.0448425661086369</v>
      </c>
      <c r="K52">
        <f t="shared" si="5"/>
        <v>3.287586914111218</v>
      </c>
      <c r="L52">
        <f t="shared" si="5"/>
        <v>0.22613467683207708</v>
      </c>
      <c r="M52">
        <f t="shared" si="5"/>
        <v>0.28116164915165515</v>
      </c>
      <c r="N52">
        <f t="shared" si="5"/>
        <v>3.027186709263177</v>
      </c>
      <c r="O52">
        <f t="shared" si="5"/>
        <v>3.6596836754831208</v>
      </c>
    </row>
    <row r="53" spans="2:15">
      <c r="B53" t="s">
        <v>97</v>
      </c>
      <c r="C53">
        <f>STDEV(C49:C51)</f>
        <v>3.1171543655755706E-2</v>
      </c>
      <c r="D53">
        <f t="shared" ref="D53:O53" si="6">STDEV(D49:D51)</f>
        <v>0.57139839369667178</v>
      </c>
      <c r="E53">
        <f t="shared" si="6"/>
        <v>10.411456957606513</v>
      </c>
      <c r="F53">
        <f t="shared" si="6"/>
        <v>5.605131652700523</v>
      </c>
      <c r="G53">
        <f t="shared" si="6"/>
        <v>2.0269130837563099</v>
      </c>
      <c r="H53">
        <f t="shared" si="6"/>
        <v>1.2803571243330256</v>
      </c>
      <c r="I53" t="s">
        <v>97</v>
      </c>
      <c r="J53">
        <f t="shared" si="6"/>
        <v>0.34660968371260581</v>
      </c>
      <c r="K53">
        <f t="shared" si="6"/>
        <v>3.3906491808695031E-2</v>
      </c>
      <c r="L53">
        <f t="shared" si="6"/>
        <v>1.5569699709124741E-2</v>
      </c>
      <c r="M53">
        <f t="shared" si="6"/>
        <v>3.8454001102447684E-2</v>
      </c>
      <c r="N53">
        <f t="shared" si="6"/>
        <v>0.18245957850240757</v>
      </c>
      <c r="O53">
        <f t="shared" si="6"/>
        <v>0.49055292397316769</v>
      </c>
    </row>
    <row r="55" spans="2:15">
      <c r="D55" t="s">
        <v>121</v>
      </c>
      <c r="E55" t="s">
        <v>120</v>
      </c>
      <c r="K55" t="s">
        <v>121</v>
      </c>
      <c r="L55" t="s">
        <v>120</v>
      </c>
    </row>
    <row r="56" spans="2:15">
      <c r="C56" t="s">
        <v>16</v>
      </c>
      <c r="D56">
        <f>_xlfn.F.TEST(D49:D51,E49:E51)</f>
        <v>6.0059108430730772E-3</v>
      </c>
      <c r="E56" s="1">
        <f>TTEST(D49:D51,E49:E51,2,3)</f>
        <v>7.6186945253442463E-4</v>
      </c>
      <c r="J56" t="s">
        <v>16</v>
      </c>
      <c r="K56">
        <f>_xlfn.F.TEST(K49:K51,L49:L51)</f>
        <v>0.34828175537567146</v>
      </c>
      <c r="L56" s="1">
        <f>TTEST(K49:K51,L49:L51,2,2)</f>
        <v>1.4701950166165284E-8</v>
      </c>
    </row>
    <row r="57" spans="2:15">
      <c r="C57" t="s">
        <v>17</v>
      </c>
      <c r="D57">
        <f>_xlfn.F.TEST(D49:D51,F49:F51)</f>
        <v>2.0570574313241063E-2</v>
      </c>
      <c r="E57" s="1">
        <f>TTEST(D49:D51,F49:F51,2,3)</f>
        <v>1.7286016461439684E-4</v>
      </c>
      <c r="J57" t="s">
        <v>17</v>
      </c>
      <c r="K57">
        <f>_xlfn.F.TEST(K49:K51,M49:M51)</f>
        <v>0.87480407345531386</v>
      </c>
      <c r="L57" s="1">
        <f>TTEST(K49:K51,M49:M51,2,2)</f>
        <v>5.633733845406766E-8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50" zoomScaleNormal="50" workbookViewId="0">
      <selection activeCell="O32" sqref="O32"/>
    </sheetView>
  </sheetViews>
  <sheetFormatPr defaultRowHeight="14.5"/>
  <sheetData>
    <row r="1" spans="1:13">
      <c r="A1" s="2" t="s">
        <v>157</v>
      </c>
      <c r="C1" s="2"/>
      <c r="H1" s="2"/>
      <c r="M1" s="2"/>
    </row>
    <row r="7" spans="1:13">
      <c r="E7" s="6"/>
      <c r="F7" s="6"/>
      <c r="J7" s="6"/>
      <c r="K7" s="6"/>
    </row>
    <row r="8" spans="1:13">
      <c r="C8" s="2"/>
      <c r="H8" s="2"/>
    </row>
    <row r="14" spans="1:13">
      <c r="E14" s="6"/>
      <c r="F14" s="6"/>
      <c r="J14" s="6"/>
      <c r="K14" s="6"/>
    </row>
    <row r="18" spans="1:11">
      <c r="D18" s="5"/>
      <c r="E18" s="5"/>
      <c r="F18" s="5"/>
      <c r="G18" s="5"/>
      <c r="H18" s="5"/>
      <c r="I18" s="5"/>
      <c r="J18" s="2"/>
    </row>
    <row r="19" spans="1:11">
      <c r="J19" s="2"/>
    </row>
    <row r="20" spans="1:11">
      <c r="A20" s="2"/>
      <c r="H20" s="2" t="s">
        <v>159</v>
      </c>
      <c r="J20" s="2"/>
    </row>
    <row r="21" spans="1:11">
      <c r="A21" s="2" t="s">
        <v>158</v>
      </c>
    </row>
    <row r="28" spans="1:11">
      <c r="E28" s="6"/>
      <c r="F28" s="6"/>
      <c r="J28" s="6"/>
      <c r="K28" s="6"/>
    </row>
    <row r="35" spans="5:11">
      <c r="E35" s="6"/>
      <c r="F35" s="6"/>
      <c r="J35" s="6"/>
      <c r="K35" s="6"/>
    </row>
  </sheetData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opLeftCell="A7" workbookViewId="0"/>
  </sheetViews>
  <sheetFormatPr defaultRowHeight="14.5"/>
  <sheetData>
    <row r="1" spans="1:7">
      <c r="A1" s="2" t="s">
        <v>160</v>
      </c>
      <c r="G1" s="2" t="s">
        <v>161</v>
      </c>
    </row>
  </sheetData>
  <phoneticPr fontId="2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opLeftCell="A34" workbookViewId="0">
      <selection activeCell="L16" sqref="L16"/>
    </sheetView>
  </sheetViews>
  <sheetFormatPr defaultRowHeight="14.5"/>
  <cols>
    <col min="12" max="12" width="13.08984375" bestFit="1" customWidth="1"/>
  </cols>
  <sheetData>
    <row r="1" spans="1:12">
      <c r="A1" s="2" t="s">
        <v>162</v>
      </c>
    </row>
    <row r="3" spans="1:12">
      <c r="G3" s="4"/>
      <c r="H3" s="4"/>
      <c r="L3" s="1"/>
    </row>
    <row r="4" spans="1:12">
      <c r="G4" s="4"/>
      <c r="H4" s="4"/>
      <c r="L4" s="1"/>
    </row>
    <row r="5" spans="1:12">
      <c r="G5" s="4"/>
      <c r="H5" s="4"/>
    </row>
    <row r="6" spans="1:12">
      <c r="B6" s="2"/>
      <c r="G6" s="3"/>
      <c r="H6" s="3"/>
    </row>
    <row r="7" spans="1:12">
      <c r="G7" s="3"/>
      <c r="H7" s="3"/>
    </row>
    <row r="8" spans="1:12">
      <c r="G8" s="3"/>
      <c r="H8" s="3"/>
    </row>
    <row r="11" spans="1:12">
      <c r="D11" s="3"/>
      <c r="E11" s="3"/>
      <c r="F11" s="3"/>
      <c r="G11" s="3"/>
      <c r="H11" s="3"/>
      <c r="L11" s="1"/>
    </row>
    <row r="12" spans="1:12">
      <c r="B12" s="3"/>
      <c r="D12" s="3"/>
      <c r="E12" s="3"/>
      <c r="F12" s="3"/>
      <c r="G12" s="3"/>
      <c r="H12" s="3"/>
      <c r="L12" s="1"/>
    </row>
    <row r="13" spans="1:12">
      <c r="B13" s="3"/>
      <c r="D13" s="3"/>
      <c r="E13" s="3"/>
      <c r="F13" s="3"/>
      <c r="G13" s="3"/>
      <c r="H13" s="3"/>
    </row>
    <row r="14" spans="1:12">
      <c r="B14" s="2"/>
      <c r="D14" s="3"/>
      <c r="E14" s="3"/>
      <c r="F14" s="3"/>
      <c r="G14" s="3"/>
      <c r="H14" s="3"/>
    </row>
    <row r="15" spans="1:12">
      <c r="B15" s="3"/>
      <c r="D15" s="4"/>
      <c r="E15" s="4"/>
      <c r="F15" s="4"/>
      <c r="G15" s="4"/>
      <c r="H15" s="4"/>
    </row>
    <row r="16" spans="1:12">
      <c r="B16" s="3"/>
      <c r="D16" s="3"/>
      <c r="E16" s="3"/>
      <c r="F16" s="3"/>
      <c r="G16" s="3"/>
      <c r="H16" s="3"/>
    </row>
    <row r="21" spans="1:23">
      <c r="A21" s="2" t="s">
        <v>163</v>
      </c>
    </row>
    <row r="23" spans="1:23">
      <c r="A23" t="s">
        <v>51</v>
      </c>
      <c r="F23" t="s">
        <v>99</v>
      </c>
      <c r="G23" t="s">
        <v>122</v>
      </c>
      <c r="J23" t="s">
        <v>117</v>
      </c>
      <c r="K23" t="s">
        <v>104</v>
      </c>
      <c r="R23" s="4"/>
      <c r="S23" s="4"/>
      <c r="W23" s="1"/>
    </row>
    <row r="24" spans="1:23">
      <c r="A24" t="s">
        <v>44</v>
      </c>
      <c r="B24" t="s">
        <v>50</v>
      </c>
      <c r="C24">
        <v>0.91611676289982591</v>
      </c>
      <c r="D24">
        <v>0.95390642489366462</v>
      </c>
      <c r="E24">
        <v>0.97308002148227712</v>
      </c>
      <c r="F24" s="4">
        <f>AVERAGE(C24:E24)</f>
        <v>0.94770106975858914</v>
      </c>
      <c r="G24" s="4">
        <f>STDEV(C24:E24)</f>
        <v>2.8984185883807492E-2</v>
      </c>
      <c r="I24" t="s">
        <v>1</v>
      </c>
      <c r="J24">
        <v>0.63851980950668763</v>
      </c>
      <c r="K24" s="1">
        <v>5.8316856114376048E-5</v>
      </c>
      <c r="R24" s="4"/>
      <c r="S24" s="4"/>
      <c r="W24" s="1"/>
    </row>
    <row r="25" spans="1:23">
      <c r="B25" t="s">
        <v>1</v>
      </c>
      <c r="C25">
        <v>0.8076493443419136</v>
      </c>
      <c r="D25">
        <v>0.6908191948599538</v>
      </c>
      <c r="E25">
        <v>0.7711699813548788</v>
      </c>
      <c r="F25" s="4">
        <f t="shared" ref="F25:F26" si="0">AVERAGE(C25:E25)</f>
        <v>0.7565461735189154</v>
      </c>
      <c r="G25" s="4">
        <f t="shared" ref="G25:G26" si="1">STDEV(C25:E25)</f>
        <v>5.9772173908196245E-2</v>
      </c>
      <c r="I25" t="s">
        <v>30</v>
      </c>
      <c r="J25">
        <v>0.89423180396989321</v>
      </c>
      <c r="K25" s="1">
        <v>9.1031265166495156E-5</v>
      </c>
      <c r="R25" s="4"/>
      <c r="S25" s="4"/>
    </row>
    <row r="26" spans="1:23">
      <c r="B26" t="s">
        <v>30</v>
      </c>
      <c r="C26">
        <v>1.5303496184944767</v>
      </c>
      <c r="D26">
        <v>1.8678317091454273</v>
      </c>
      <c r="E26">
        <v>0.9626004893393918</v>
      </c>
      <c r="F26" s="4">
        <f t="shared" si="0"/>
        <v>1.4535939389930987</v>
      </c>
      <c r="G26" s="4">
        <f t="shared" si="1"/>
        <v>0.45747072701941122</v>
      </c>
      <c r="M26" s="2"/>
      <c r="R26" s="3"/>
      <c r="S26" s="3"/>
    </row>
    <row r="27" spans="1:23">
      <c r="A27" s="2" t="s">
        <v>18</v>
      </c>
      <c r="B27" t="s">
        <v>50</v>
      </c>
      <c r="C27">
        <v>15.781107652479427</v>
      </c>
      <c r="D27">
        <v>15.054676301605165</v>
      </c>
      <c r="E27">
        <v>16.342767832116699</v>
      </c>
      <c r="F27" s="3">
        <f>AVERAGE(C27:E27)</f>
        <v>15.726183928733763</v>
      </c>
      <c r="G27" s="3">
        <f>STDEV(C27:E27)</f>
        <v>0.6457998213970445</v>
      </c>
      <c r="R27" s="3"/>
      <c r="S27" s="3"/>
    </row>
    <row r="28" spans="1:23">
      <c r="B28" t="s">
        <v>1</v>
      </c>
      <c r="C28">
        <v>7.7867346231190622</v>
      </c>
      <c r="D28">
        <v>8.050378983896989</v>
      </c>
      <c r="E28">
        <v>7.1873555452832205</v>
      </c>
      <c r="F28" s="3">
        <f t="shared" ref="F28:F29" si="2">AVERAGE(C28:E28)</f>
        <v>7.6748230507664239</v>
      </c>
      <c r="G28" s="3">
        <f t="shared" ref="G28:G29" si="3">STDEV(C28:E28)</f>
        <v>0.44226181603097175</v>
      </c>
      <c r="R28" s="3"/>
      <c r="S28" s="3"/>
    </row>
    <row r="29" spans="1:23">
      <c r="B29" t="s">
        <v>30</v>
      </c>
      <c r="C29">
        <v>13.502207705800521</v>
      </c>
      <c r="D29">
        <v>14.320244700526391</v>
      </c>
      <c r="E29">
        <v>13.438250147570013</v>
      </c>
      <c r="F29" s="3">
        <f t="shared" si="2"/>
        <v>13.75356751796564</v>
      </c>
      <c r="G29" s="3">
        <f t="shared" si="3"/>
        <v>0.49179763545582861</v>
      </c>
    </row>
    <row r="31" spans="1:23">
      <c r="J31" t="s">
        <v>117</v>
      </c>
      <c r="K31" t="s">
        <v>104</v>
      </c>
      <c r="O31" s="3"/>
      <c r="P31" s="3"/>
      <c r="Q31" s="3"/>
      <c r="R31" s="3"/>
      <c r="S31" s="3"/>
      <c r="W31" s="1"/>
    </row>
    <row r="32" spans="1:23">
      <c r="A32" t="s">
        <v>44</v>
      </c>
      <c r="B32" t="s">
        <v>50</v>
      </c>
      <c r="C32" s="3">
        <v>3.1338963751859499</v>
      </c>
      <c r="D32" s="3">
        <v>3.0971258589491901</v>
      </c>
      <c r="E32" s="3">
        <v>3.2435691318328002</v>
      </c>
      <c r="F32" s="3">
        <f>AVERAGE(C32:E32)</f>
        <v>3.1581971219893137</v>
      </c>
      <c r="G32" s="3">
        <f>STDEV(C32:E32)</f>
        <v>7.6185974855066035E-2</v>
      </c>
      <c r="I32" t="s">
        <v>1</v>
      </c>
      <c r="J32">
        <v>9.1430307583273418E-2</v>
      </c>
      <c r="K32" s="1">
        <v>1.0616057854725402E-4</v>
      </c>
      <c r="M32" s="3"/>
      <c r="O32" s="3"/>
      <c r="P32" s="3"/>
      <c r="Q32" s="3"/>
      <c r="R32" s="3"/>
      <c r="S32" s="3"/>
      <c r="W32" s="1"/>
    </row>
    <row r="33" spans="1:19">
      <c r="A33" s="3"/>
      <c r="B33" t="s">
        <v>1</v>
      </c>
      <c r="C33" s="3">
        <v>2.1338963751859499</v>
      </c>
      <c r="D33" s="3">
        <v>2.0971258589491901</v>
      </c>
      <c r="E33" s="3">
        <v>2.2435691318328002</v>
      </c>
      <c r="F33" s="3">
        <f t="shared" ref="F33:F34" si="4">AVERAGE(C33:E33)</f>
        <v>2.1581971219893137</v>
      </c>
      <c r="G33" s="3">
        <f t="shared" ref="G33:G34" si="5">STDEV(C33:E33)</f>
        <v>7.6185974855066035E-2</v>
      </c>
      <c r="I33" t="s">
        <v>30</v>
      </c>
      <c r="J33">
        <v>0.13425595384241215</v>
      </c>
      <c r="K33" s="1">
        <v>3.1615534713529396E-5</v>
      </c>
      <c r="M33" s="3"/>
      <c r="O33" s="3"/>
      <c r="P33" s="3"/>
      <c r="Q33" s="3"/>
      <c r="R33" s="3"/>
      <c r="S33" s="3"/>
    </row>
    <row r="34" spans="1:19">
      <c r="A34" s="3"/>
      <c r="B34" t="s">
        <v>30</v>
      </c>
      <c r="C34" s="3">
        <v>2.1548665331631001</v>
      </c>
      <c r="D34" s="3">
        <v>2.17299548180624</v>
      </c>
      <c r="E34" s="3">
        <v>2.0245875515974099</v>
      </c>
      <c r="F34" s="3">
        <f t="shared" si="4"/>
        <v>2.1174831888555832</v>
      </c>
      <c r="G34" s="3">
        <f t="shared" si="5"/>
        <v>8.0959028285472939E-2</v>
      </c>
      <c r="M34" s="2"/>
      <c r="O34" s="3"/>
      <c r="P34" s="3"/>
      <c r="Q34" s="3"/>
      <c r="R34" s="3"/>
      <c r="S34" s="3"/>
    </row>
    <row r="35" spans="1:19">
      <c r="A35" s="2" t="s">
        <v>21</v>
      </c>
      <c r="B35" t="s">
        <v>50</v>
      </c>
      <c r="C35" s="3">
        <v>44.65429703096801</v>
      </c>
      <c r="D35" s="3">
        <v>41.08476447603357</v>
      </c>
      <c r="E35" s="3">
        <v>36.313720967228761</v>
      </c>
      <c r="F35" s="3">
        <f>AVERAGE(C35:E35)</f>
        <v>40.684260824743447</v>
      </c>
      <c r="G35" s="3">
        <f>STDEV(C35:E35)</f>
        <v>4.1846869237468134</v>
      </c>
      <c r="M35" s="3"/>
      <c r="O35" s="4"/>
      <c r="P35" s="4"/>
      <c r="Q35" s="4"/>
      <c r="R35" s="4"/>
      <c r="S35" s="4"/>
    </row>
    <row r="36" spans="1:19">
      <c r="A36" s="3"/>
      <c r="B36" t="s">
        <v>1</v>
      </c>
      <c r="C36" s="4">
        <v>3.1495504112326591</v>
      </c>
      <c r="D36" s="4">
        <v>1.7830160194465199</v>
      </c>
      <c r="E36" s="4">
        <v>3.5227517142938796</v>
      </c>
      <c r="F36" s="4">
        <f t="shared" ref="F36:F37" si="6">AVERAGE(C36:E36)</f>
        <v>2.8184393816576865</v>
      </c>
      <c r="G36" s="4">
        <f t="shared" ref="G36:G37" si="7">STDEV(C36:E36)</f>
        <v>0.91591263634210984</v>
      </c>
      <c r="M36" s="3"/>
      <c r="O36" s="3"/>
      <c r="P36" s="3"/>
      <c r="Q36" s="3"/>
      <c r="R36" s="3"/>
      <c r="S36" s="3"/>
    </row>
    <row r="37" spans="1:19">
      <c r="A37" s="3"/>
      <c r="B37" t="s">
        <v>30</v>
      </c>
      <c r="C37" s="3">
        <v>47.661726051401871</v>
      </c>
      <c r="D37" s="3">
        <v>46.755450000000003</v>
      </c>
      <c r="E37" s="3">
        <v>41.347000869313241</v>
      </c>
      <c r="F37" s="3">
        <f t="shared" si="6"/>
        <v>45.25472564023837</v>
      </c>
      <c r="G37" s="3">
        <f t="shared" si="7"/>
        <v>3.4143914149248529</v>
      </c>
    </row>
  </sheetData>
  <phoneticPr fontId="2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topLeftCell="A28" workbookViewId="0">
      <selection activeCell="B1" sqref="B1"/>
    </sheetView>
  </sheetViews>
  <sheetFormatPr defaultRowHeight="14.5"/>
  <cols>
    <col min="12" max="12" width="13.08984375" bestFit="1" customWidth="1"/>
  </cols>
  <sheetData>
    <row r="1" spans="2:12">
      <c r="B1" s="2" t="s">
        <v>164</v>
      </c>
    </row>
    <row r="2" spans="2:12">
      <c r="B2" t="s">
        <v>23</v>
      </c>
      <c r="G2" t="s">
        <v>123</v>
      </c>
      <c r="H2" t="s">
        <v>124</v>
      </c>
    </row>
    <row r="3" spans="2:12">
      <c r="B3" t="s">
        <v>44</v>
      </c>
      <c r="C3" t="s">
        <v>56</v>
      </c>
      <c r="D3">
        <v>1.408101</v>
      </c>
      <c r="E3">
        <v>1.5415030000000001</v>
      </c>
      <c r="F3">
        <v>1.3096859999999999</v>
      </c>
      <c r="G3">
        <v>1.4197633333333333</v>
      </c>
      <c r="H3">
        <v>0.11634770253998723</v>
      </c>
      <c r="K3" t="s">
        <v>117</v>
      </c>
      <c r="L3" t="s">
        <v>104</v>
      </c>
    </row>
    <row r="4" spans="2:12">
      <c r="C4" t="s">
        <v>53</v>
      </c>
      <c r="D4">
        <v>1.4077660000000001</v>
      </c>
      <c r="E4">
        <v>1.352387</v>
      </c>
      <c r="F4">
        <v>2.2282540000000002</v>
      </c>
      <c r="G4">
        <v>1.6628023333333335</v>
      </c>
      <c r="H4">
        <v>0.4904777251948686</v>
      </c>
      <c r="J4" t="s">
        <v>2</v>
      </c>
      <c r="K4">
        <v>0.11414446078782031</v>
      </c>
      <c r="L4" s="1">
        <v>3.1381964846252481E-3</v>
      </c>
    </row>
    <row r="5" spans="2:12">
      <c r="C5" t="s">
        <v>54</v>
      </c>
      <c r="D5">
        <v>1.1779949999999999</v>
      </c>
      <c r="E5">
        <v>2.1664349999999999</v>
      </c>
      <c r="F5">
        <v>3.1889059999999998</v>
      </c>
      <c r="G5">
        <v>2.1777786666666668</v>
      </c>
      <c r="H5">
        <v>1.0055034915704337</v>
      </c>
      <c r="J5" t="s">
        <v>57</v>
      </c>
      <c r="K5">
        <v>0.46333727825400761</v>
      </c>
      <c r="L5" s="1">
        <v>2.2532955343147206E-4</v>
      </c>
    </row>
    <row r="6" spans="2:12">
      <c r="C6" t="s">
        <v>52</v>
      </c>
      <c r="D6">
        <v>0.36530400000000002</v>
      </c>
      <c r="E6">
        <v>0.16524800000000001</v>
      </c>
      <c r="F6">
        <v>0.122278</v>
      </c>
      <c r="G6">
        <v>0.21761</v>
      </c>
      <c r="H6">
        <v>0.12969866403321204</v>
      </c>
      <c r="J6" t="s">
        <v>52</v>
      </c>
      <c r="K6">
        <f>_xlfn.F.TEST(D9:F9,D11:F11)</f>
        <v>0.85560679521600325</v>
      </c>
      <c r="L6" s="1">
        <f>TTEST(D9:F9,D11:F11,2,2)</f>
        <v>1.7094475619619233E-5</v>
      </c>
    </row>
    <row r="8" spans="2:12">
      <c r="B8" s="2" t="s">
        <v>29</v>
      </c>
      <c r="C8" t="s">
        <v>56</v>
      </c>
      <c r="D8">
        <v>23.793249366919898</v>
      </c>
      <c r="E8">
        <v>24.53881459655485</v>
      </c>
      <c r="F8">
        <v>20.748323624860515</v>
      </c>
      <c r="G8">
        <v>23.026795862778425</v>
      </c>
      <c r="H8">
        <v>2.0081194392097621</v>
      </c>
    </row>
    <row r="9" spans="2:12">
      <c r="C9" t="s">
        <v>53</v>
      </c>
      <c r="D9">
        <v>15.781107652479427</v>
      </c>
      <c r="E9">
        <v>15.054676301605165</v>
      </c>
      <c r="F9">
        <f>AVERAGE(D9:E9)</f>
        <v>15.417891977042295</v>
      </c>
      <c r="G9">
        <v>14.936949463645492</v>
      </c>
      <c r="H9">
        <v>0.90875889567065848</v>
      </c>
    </row>
    <row r="10" spans="2:12">
      <c r="C10" t="s">
        <v>55</v>
      </c>
      <c r="D10">
        <v>20.342767832116699</v>
      </c>
      <c r="E10">
        <v>20.791365879198501</v>
      </c>
      <c r="F10">
        <v>21.644873810018101</v>
      </c>
      <c r="G10">
        <v>20.926335840444434</v>
      </c>
      <c r="H10">
        <v>0.66146251764607777</v>
      </c>
    </row>
    <row r="11" spans="2:12">
      <c r="C11" t="s">
        <v>52</v>
      </c>
      <c r="D11">
        <v>22.779645426572198</v>
      </c>
      <c r="E11">
        <v>23.619772734715301</v>
      </c>
      <c r="F11">
        <f>AVERAGE(D11:E11)</f>
        <v>23.19970908064375</v>
      </c>
      <c r="G11">
        <v>22.389120467296308</v>
      </c>
      <c r="H11">
        <v>1.4654743852205447</v>
      </c>
    </row>
    <row r="13" spans="2:12">
      <c r="G13" t="s">
        <v>123</v>
      </c>
      <c r="H13" t="s">
        <v>124</v>
      </c>
      <c r="K13" t="s">
        <v>117</v>
      </c>
      <c r="L13" t="s">
        <v>104</v>
      </c>
    </row>
    <row r="14" spans="2:12">
      <c r="B14" t="s">
        <v>44</v>
      </c>
      <c r="C14" t="s">
        <v>56</v>
      </c>
      <c r="D14">
        <v>1.2858639999999999</v>
      </c>
      <c r="E14">
        <v>2.2046519999999998</v>
      </c>
      <c r="F14">
        <v>1.2216450000000001</v>
      </c>
      <c r="G14">
        <v>1.5707203333333333</v>
      </c>
      <c r="H14">
        <v>0.54993912253297006</v>
      </c>
      <c r="J14" t="s">
        <v>2</v>
      </c>
      <c r="K14">
        <v>0.33310303815658643</v>
      </c>
      <c r="L14" s="1">
        <v>3.3387888306371573E-5</v>
      </c>
    </row>
    <row r="15" spans="2:12">
      <c r="C15" t="s">
        <v>2</v>
      </c>
      <c r="D15">
        <v>2.134026</v>
      </c>
      <c r="E15">
        <v>3.3008790000000001</v>
      </c>
      <c r="F15">
        <v>3.2258640000000001</v>
      </c>
      <c r="G15">
        <v>2.8869229999999999</v>
      </c>
      <c r="H15">
        <v>0.65310583523116694</v>
      </c>
      <c r="J15" t="s">
        <v>57</v>
      </c>
      <c r="K15">
        <f>_xlfn.F.TEST(D20:F20,D21:F21)</f>
        <v>0.29894146074848105</v>
      </c>
      <c r="L15" s="1">
        <f>TTEST(D20:F20,D21:F21,2,2)</f>
        <v>1.3486691355269634E-3</v>
      </c>
    </row>
    <row r="16" spans="2:12">
      <c r="C16" t="s">
        <v>57</v>
      </c>
      <c r="D16">
        <v>1.2763420000000001</v>
      </c>
      <c r="E16">
        <v>2.3587959999999999</v>
      </c>
      <c r="F16">
        <v>1.421654</v>
      </c>
      <c r="G16">
        <v>1.6855973333333332</v>
      </c>
      <c r="H16">
        <v>0.58751700225383552</v>
      </c>
      <c r="J16" t="s">
        <v>52</v>
      </c>
      <c r="K16">
        <f>_xlfn.F.TEST(D20:F20,D22:F22)</f>
        <v>0.32457620162714995</v>
      </c>
      <c r="L16" s="1">
        <f>TTEST(D20:F20,D22:F22,2,2)</f>
        <v>1.4448389172068191E-6</v>
      </c>
    </row>
    <row r="17" spans="2:8">
      <c r="C17" t="s">
        <v>52</v>
      </c>
      <c r="D17">
        <v>2.1562420000000002</v>
      </c>
      <c r="E17">
        <v>2.396452</v>
      </c>
      <c r="F17">
        <v>2.2886099999999998</v>
      </c>
      <c r="G17">
        <v>2.2804346666666668</v>
      </c>
      <c r="H17">
        <v>0.12031349916502235</v>
      </c>
    </row>
    <row r="19" spans="2:8">
      <c r="B19" s="2" t="s">
        <v>21</v>
      </c>
      <c r="C19" t="s">
        <v>56</v>
      </c>
      <c r="D19">
        <v>26.684234623798101</v>
      </c>
      <c r="E19">
        <v>23.613318148321834</v>
      </c>
      <c r="F19">
        <v>25.392744003620457</v>
      </c>
      <c r="G19">
        <v>25.230098925246796</v>
      </c>
      <c r="H19">
        <v>1.5419053362568205</v>
      </c>
    </row>
    <row r="20" spans="2:8">
      <c r="C20" t="s">
        <v>2</v>
      </c>
      <c r="D20">
        <v>6.0277858255837353</v>
      </c>
      <c r="E20">
        <v>4.8528883579954982</v>
      </c>
      <c r="F20">
        <v>4.8158271122745298</v>
      </c>
      <c r="G20">
        <v>5.2321670986179214</v>
      </c>
      <c r="H20">
        <v>0.68927516494330832</v>
      </c>
    </row>
    <row r="21" spans="2:8">
      <c r="C21" t="s">
        <v>57</v>
      </c>
      <c r="D21">
        <v>11.892838106804305</v>
      </c>
      <c r="E21">
        <v>13.224781674558805</v>
      </c>
      <c r="F21">
        <v>15.162613887568952</v>
      </c>
      <c r="G21">
        <v>13.426744556310688</v>
      </c>
      <c r="H21">
        <v>1.6442171901312019</v>
      </c>
    </row>
    <row r="22" spans="2:8">
      <c r="C22" t="s">
        <v>52</v>
      </c>
      <c r="D22">
        <v>24.540347405452945</v>
      </c>
      <c r="E22">
        <v>25.147109753487602</v>
      </c>
      <c r="F22">
        <v>24.843728579470273</v>
      </c>
      <c r="G22">
        <v>24.311708114670179</v>
      </c>
      <c r="H22">
        <v>0.97014301092498167</v>
      </c>
    </row>
    <row r="26" spans="2:8">
      <c r="B26" s="2" t="s">
        <v>165</v>
      </c>
    </row>
  </sheetData>
  <phoneticPr fontId="2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"/>
  <sheetViews>
    <sheetView workbookViewId="0">
      <selection activeCell="R12" sqref="R12"/>
    </sheetView>
  </sheetViews>
  <sheetFormatPr defaultRowHeight="14.5"/>
  <sheetData>
    <row r="1" spans="2:12">
      <c r="B1" s="2" t="s">
        <v>166</v>
      </c>
      <c r="F1" s="2" t="s">
        <v>167</v>
      </c>
      <c r="L1" s="2" t="s">
        <v>168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S1</vt:lpstr>
      <vt:lpstr>Figure S2</vt:lpstr>
      <vt:lpstr>Figure S3</vt:lpstr>
      <vt:lpstr>Figure S5</vt:lpstr>
      <vt:lpstr>Figure S6</vt:lpstr>
      <vt:lpstr>Figure S7</vt:lpstr>
      <vt:lpstr>Figure 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Author</cp:lastModifiedBy>
  <dcterms:created xsi:type="dcterms:W3CDTF">2019-07-31T04:58:59Z</dcterms:created>
  <dcterms:modified xsi:type="dcterms:W3CDTF">2019-09-09T09:01:40Z</dcterms:modified>
</cp:coreProperties>
</file>