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ti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age.physio.uni-ulm.de\scratch\NCS-1 Cav2.3 Manuskript Nature\1 FINAL Nature Communications\"/>
    </mc:Choice>
  </mc:AlternateContent>
  <bookViews>
    <workbookView xWindow="0" yWindow="0" windowWidth="0" windowHeight="0" tabRatio="935"/>
  </bookViews>
  <sheets>
    <sheet name="Fig. 1a" sheetId="3" r:id="rId1"/>
    <sheet name="Fig. 1b" sheetId="4" r:id="rId2"/>
    <sheet name="Fig. 1c" sheetId="5" r:id="rId3"/>
    <sheet name="Fig. 2e" sheetId="15" r:id="rId4"/>
    <sheet name="Fig. 2f" sheetId="14" r:id="rId5"/>
    <sheet name="Fig. 3a" sheetId="6" r:id="rId6"/>
    <sheet name="Fig. 3b" sheetId="26" r:id="rId7"/>
    <sheet name="Fig. 3c" sheetId="27" r:id="rId8"/>
    <sheet name="Fig. 3d" sheetId="7" r:id="rId9"/>
    <sheet name="Fig. 4a" sheetId="8" r:id="rId10"/>
    <sheet name="Fig. 4b" sheetId="28" r:id="rId11"/>
    <sheet name="Fig.4c" sheetId="9" r:id="rId12"/>
    <sheet name="Fig. 4d" sheetId="10" r:id="rId13"/>
    <sheet name="Fig. 4e" sheetId="11" r:id="rId14"/>
    <sheet name="Fig. 5a" sheetId="12" r:id="rId15"/>
    <sheet name="Fig. 5b" sheetId="13" r:id="rId16"/>
    <sheet name="Suppl. Fig. 1b" sheetId="16" r:id="rId17"/>
    <sheet name="Suppl Fig. 1c" sheetId="17" r:id="rId18"/>
    <sheet name="Suppl. Fig. 2" sheetId="18" r:id="rId19"/>
    <sheet name="Suppl. Fig. 3" sheetId="32" r:id="rId20"/>
    <sheet name="Suppl. Fig. 4a-b" sheetId="19" r:id="rId21"/>
    <sheet name="Suppl. Fig. 4c" sheetId="30" r:id="rId22"/>
    <sheet name="Suppl. Fig. 4d-e" sheetId="20" r:id="rId23"/>
    <sheet name="Suppl. Fig. 4f" sheetId="31" r:id="rId24"/>
    <sheet name="Suppl. Fig. 5a" sheetId="21" r:id="rId25"/>
    <sheet name="Suppl. Fig. 5b" sheetId="22" r:id="rId26"/>
    <sheet name="Suppl. Fig. 5c" sheetId="29" r:id="rId27"/>
    <sheet name="Suppl. Fig. 6a-b" sheetId="25" r:id="rId28"/>
    <sheet name="Suppl. Fig. 6c-d" sheetId="23" r:id="rId29"/>
  </sheets>
  <definedNames>
    <definedName name="OLE_LINK6" localSheetId="0">'Fig. 1a'!$C$5</definedName>
  </definedNames>
  <calcPr calcId="152511"/>
</workbook>
</file>

<file path=xl/calcChain.xml><?xml version="1.0" encoding="utf-8"?>
<calcChain xmlns="http://schemas.openxmlformats.org/spreadsheetml/2006/main">
  <c r="L5" i="32" l="1"/>
  <c r="G56" i="32"/>
  <c r="G58" i="32"/>
  <c r="G57" i="32"/>
  <c r="E56" i="32"/>
  <c r="E58" i="32" l="1"/>
  <c r="E57" i="32" s="1"/>
  <c r="C56" i="32"/>
  <c r="C58" i="32"/>
  <c r="C57" i="32" s="1"/>
  <c r="B58" i="32"/>
  <c r="B57" i="32" s="1"/>
  <c r="B56" i="32"/>
  <c r="K134" i="22" l="1"/>
  <c r="K136" i="22"/>
  <c r="K135" i="22" s="1"/>
  <c r="J136" i="22"/>
  <c r="J135" i="22"/>
  <c r="J134" i="22"/>
  <c r="H40" i="22"/>
  <c r="H39" i="22" s="1"/>
  <c r="G40" i="22"/>
  <c r="G39" i="22" s="1"/>
  <c r="E40" i="22"/>
  <c r="D40" i="22"/>
  <c r="C40" i="22"/>
  <c r="C39" i="22" s="1"/>
  <c r="B40" i="22"/>
  <c r="B39" i="22" s="1"/>
  <c r="E39" i="22"/>
  <c r="D39" i="22"/>
  <c r="H38" i="22"/>
  <c r="G38" i="22"/>
  <c r="E38" i="22"/>
  <c r="D38" i="22"/>
  <c r="C38" i="22"/>
  <c r="B38" i="22"/>
  <c r="B34" i="26"/>
  <c r="C28" i="21"/>
  <c r="E28" i="21"/>
  <c r="F28" i="21"/>
  <c r="C30" i="21"/>
  <c r="C29" i="21" s="1"/>
  <c r="E30" i="21"/>
  <c r="E29" i="21" s="1"/>
  <c r="F30" i="21"/>
  <c r="F29" i="21" s="1"/>
  <c r="B30" i="21"/>
  <c r="B29" i="21"/>
  <c r="B28" i="21"/>
  <c r="C203" i="20"/>
  <c r="E203" i="20"/>
  <c r="F203" i="20"/>
  <c r="H203" i="20"/>
  <c r="I203" i="20"/>
  <c r="K203" i="20"/>
  <c r="L203" i="20"/>
  <c r="C204" i="20"/>
  <c r="F204" i="20"/>
  <c r="K204" i="20"/>
  <c r="C205" i="20"/>
  <c r="E205" i="20"/>
  <c r="E204" i="20" s="1"/>
  <c r="F205" i="20"/>
  <c r="H205" i="20"/>
  <c r="H204" i="20" s="1"/>
  <c r="I205" i="20"/>
  <c r="I204" i="20" s="1"/>
  <c r="K205" i="20"/>
  <c r="L205" i="20"/>
  <c r="L204" i="20" s="1"/>
  <c r="B205" i="20"/>
  <c r="B204" i="20"/>
  <c r="B203" i="20"/>
  <c r="C139" i="19"/>
  <c r="E139" i="19"/>
  <c r="F139" i="19"/>
  <c r="H139" i="19"/>
  <c r="I139" i="19"/>
  <c r="K139" i="19"/>
  <c r="L139" i="19"/>
  <c r="E140" i="19"/>
  <c r="F140" i="19"/>
  <c r="I140" i="19"/>
  <c r="C141" i="19"/>
  <c r="C140" i="19" s="1"/>
  <c r="E141" i="19"/>
  <c r="F141" i="19"/>
  <c r="H141" i="19"/>
  <c r="H140" i="19" s="1"/>
  <c r="I141" i="19"/>
  <c r="K141" i="19"/>
  <c r="K140" i="19" s="1"/>
  <c r="L141" i="19"/>
  <c r="L140" i="19" s="1"/>
  <c r="B141" i="19"/>
  <c r="B140" i="19"/>
  <c r="B139" i="19"/>
  <c r="C34" i="26"/>
  <c r="D34" i="26"/>
  <c r="E34" i="26"/>
  <c r="G34" i="26"/>
  <c r="H34" i="26"/>
  <c r="C36" i="26"/>
  <c r="C35" i="26" s="1"/>
  <c r="D36" i="26"/>
  <c r="D35" i="26" s="1"/>
  <c r="E36" i="26"/>
  <c r="E35" i="26" s="1"/>
  <c r="G36" i="26"/>
  <c r="G35" i="26" s="1"/>
  <c r="H36" i="26"/>
  <c r="H35" i="26" s="1"/>
  <c r="B36" i="26"/>
  <c r="B35" i="26" s="1"/>
  <c r="B42" i="28"/>
  <c r="P44" i="28"/>
  <c r="O44" i="28"/>
  <c r="M44" i="28"/>
  <c r="L44" i="28"/>
  <c r="K44" i="28"/>
  <c r="J44" i="28"/>
  <c r="H44" i="28"/>
  <c r="G44" i="28"/>
  <c r="E44" i="28"/>
  <c r="D44" i="28"/>
  <c r="C44" i="28"/>
  <c r="B44" i="28"/>
  <c r="P43" i="28"/>
  <c r="O43" i="28"/>
  <c r="M43" i="28"/>
  <c r="L43" i="28"/>
  <c r="K43" i="28"/>
  <c r="J43" i="28"/>
  <c r="H43" i="28"/>
  <c r="G43" i="28"/>
  <c r="E43" i="28"/>
  <c r="D43" i="28"/>
  <c r="C43" i="28"/>
  <c r="B43" i="28"/>
  <c r="P42" i="28"/>
  <c r="O42" i="28"/>
  <c r="M42" i="28"/>
  <c r="L42" i="28"/>
  <c r="K42" i="28"/>
  <c r="J42" i="28"/>
  <c r="H42" i="28"/>
  <c r="G42" i="28"/>
  <c r="E42" i="28"/>
  <c r="D42" i="28"/>
  <c r="C42" i="28"/>
  <c r="G42" i="8"/>
  <c r="H42" i="8"/>
  <c r="J42" i="8"/>
  <c r="K42" i="8"/>
  <c r="L42" i="8"/>
  <c r="M42" i="8"/>
  <c r="O42" i="8"/>
  <c r="P42" i="8"/>
  <c r="G44" i="8"/>
  <c r="G43" i="8" s="1"/>
  <c r="H44" i="8"/>
  <c r="H43" i="8" s="1"/>
  <c r="J44" i="8"/>
  <c r="J43" i="8" s="1"/>
  <c r="K44" i="8"/>
  <c r="K43" i="8" s="1"/>
  <c r="L44" i="8"/>
  <c r="L43" i="8" s="1"/>
  <c r="M44" i="8"/>
  <c r="M43" i="8" s="1"/>
  <c r="O44" i="8"/>
  <c r="O43" i="8" s="1"/>
  <c r="P44" i="8"/>
  <c r="P43" i="8" s="1"/>
  <c r="C42" i="8"/>
  <c r="D42" i="8"/>
  <c r="E42" i="8"/>
  <c r="C44" i="8"/>
  <c r="C43" i="8" s="1"/>
  <c r="D44" i="8"/>
  <c r="D43" i="8" s="1"/>
  <c r="E44" i="8"/>
  <c r="E43" i="8" s="1"/>
  <c r="B44" i="8"/>
  <c r="B43" i="8" s="1"/>
  <c r="B42" i="8"/>
  <c r="C41" i="27"/>
  <c r="D41" i="27"/>
  <c r="E41" i="27"/>
  <c r="G41" i="27"/>
  <c r="H41" i="27"/>
  <c r="J41" i="27"/>
  <c r="K41" i="27"/>
  <c r="L41" i="27"/>
  <c r="M41" i="27"/>
  <c r="O41" i="27"/>
  <c r="P41" i="27"/>
  <c r="D42" i="27"/>
  <c r="M42" i="27"/>
  <c r="C43" i="27"/>
  <c r="C42" i="27" s="1"/>
  <c r="D43" i="27"/>
  <c r="E43" i="27"/>
  <c r="E42" i="27" s="1"/>
  <c r="G43" i="27"/>
  <c r="G42" i="27" s="1"/>
  <c r="H43" i="27"/>
  <c r="H42" i="27" s="1"/>
  <c r="J43" i="27"/>
  <c r="J42" i="27" s="1"/>
  <c r="K43" i="27"/>
  <c r="K42" i="27" s="1"/>
  <c r="L43" i="27"/>
  <c r="L42" i="27" s="1"/>
  <c r="M43" i="27"/>
  <c r="O43" i="27"/>
  <c r="O42" i="27" s="1"/>
  <c r="P43" i="27"/>
  <c r="P42" i="27" s="1"/>
  <c r="B41" i="27"/>
  <c r="B43" i="27"/>
  <c r="B42" i="27"/>
  <c r="C41" i="6"/>
  <c r="D41" i="6"/>
  <c r="E41" i="6"/>
  <c r="G41" i="6"/>
  <c r="H41" i="6"/>
  <c r="J41" i="6"/>
  <c r="K41" i="6"/>
  <c r="L41" i="6"/>
  <c r="M41" i="6"/>
  <c r="O41" i="6"/>
  <c r="P41" i="6"/>
  <c r="C43" i="6"/>
  <c r="C42" i="6" s="1"/>
  <c r="D43" i="6"/>
  <c r="D42" i="6" s="1"/>
  <c r="E43" i="6"/>
  <c r="E42" i="6" s="1"/>
  <c r="G43" i="6"/>
  <c r="G42" i="6" s="1"/>
  <c r="H43" i="6"/>
  <c r="H42" i="6" s="1"/>
  <c r="J43" i="6"/>
  <c r="J42" i="6" s="1"/>
  <c r="K43" i="6"/>
  <c r="K42" i="6" s="1"/>
  <c r="L43" i="6"/>
  <c r="L42" i="6" s="1"/>
  <c r="M43" i="6"/>
  <c r="M42" i="6" s="1"/>
  <c r="O43" i="6"/>
  <c r="O42" i="6" s="1"/>
  <c r="P43" i="6"/>
  <c r="P42" i="6" s="1"/>
  <c r="B43" i="6"/>
  <c r="B42" i="6" s="1"/>
  <c r="B41" i="6"/>
  <c r="G366" i="23"/>
  <c r="H366" i="23"/>
  <c r="I366" i="23"/>
  <c r="J366" i="23"/>
  <c r="J367" i="23"/>
  <c r="G368" i="23"/>
  <c r="G367" i="23" s="1"/>
  <c r="H368" i="23"/>
  <c r="H367" i="23" s="1"/>
  <c r="I368" i="23"/>
  <c r="I367" i="23" s="1"/>
  <c r="J368" i="23"/>
  <c r="C366" i="23"/>
  <c r="D366" i="23"/>
  <c r="E366" i="23"/>
  <c r="C367" i="23"/>
  <c r="C368" i="23"/>
  <c r="D368" i="23"/>
  <c r="D367" i="23" s="1"/>
  <c r="E368" i="23"/>
  <c r="E367" i="23" s="1"/>
  <c r="B367" i="23"/>
  <c r="B368" i="23"/>
  <c r="B366" i="23"/>
  <c r="B50" i="18"/>
  <c r="L52" i="18"/>
  <c r="K52" i="18"/>
  <c r="I52" i="18"/>
  <c r="H52" i="18"/>
  <c r="F52" i="18"/>
  <c r="E52" i="18"/>
  <c r="C52" i="18"/>
  <c r="B52" i="18"/>
  <c r="L51" i="18"/>
  <c r="K51" i="18"/>
  <c r="I51" i="18"/>
  <c r="H51" i="18"/>
  <c r="F51" i="18"/>
  <c r="E51" i="18"/>
  <c r="C51" i="18"/>
  <c r="B51" i="18"/>
  <c r="L50" i="18"/>
  <c r="K50" i="18"/>
  <c r="I50" i="18"/>
  <c r="H50" i="18"/>
  <c r="F50" i="18"/>
  <c r="E50" i="18"/>
  <c r="C50" i="18"/>
  <c r="C29" i="18"/>
  <c r="E29" i="18"/>
  <c r="F29" i="18"/>
  <c r="H29" i="18"/>
  <c r="I29" i="18"/>
  <c r="K29" i="18"/>
  <c r="L29" i="18"/>
  <c r="N29" i="18"/>
  <c r="O29" i="18"/>
  <c r="E30" i="18"/>
  <c r="I30" i="18"/>
  <c r="K30" i="18"/>
  <c r="O30" i="18"/>
  <c r="C31" i="18"/>
  <c r="C30" i="18" s="1"/>
  <c r="E31" i="18"/>
  <c r="F31" i="18"/>
  <c r="F30" i="18" s="1"/>
  <c r="H31" i="18"/>
  <c r="H30" i="18" s="1"/>
  <c r="I31" i="18"/>
  <c r="K31" i="18"/>
  <c r="L31" i="18"/>
  <c r="L30" i="18" s="1"/>
  <c r="N31" i="18"/>
  <c r="N30" i="18" s="1"/>
  <c r="O31" i="18"/>
  <c r="B31" i="18"/>
  <c r="B30" i="18"/>
  <c r="B29" i="18"/>
  <c r="X98" i="17"/>
  <c r="X97" i="17" s="1"/>
  <c r="W98" i="17"/>
  <c r="V98" i="17"/>
  <c r="T98" i="17"/>
  <c r="T97" i="17" s="1"/>
  <c r="S98" i="17"/>
  <c r="S97" i="17" s="1"/>
  <c r="R98" i="17"/>
  <c r="P98" i="17"/>
  <c r="O98" i="17"/>
  <c r="O97" i="17" s="1"/>
  <c r="N98" i="17"/>
  <c r="N97" i="17" s="1"/>
  <c r="L98" i="17"/>
  <c r="K98" i="17"/>
  <c r="J98" i="17"/>
  <c r="J97" i="17" s="1"/>
  <c r="H98" i="17"/>
  <c r="H97" i="17" s="1"/>
  <c r="G98" i="17"/>
  <c r="F98" i="17"/>
  <c r="D98" i="17"/>
  <c r="C98" i="17"/>
  <c r="C97" i="17" s="1"/>
  <c r="B98" i="17"/>
  <c r="W97" i="17"/>
  <c r="V97" i="17"/>
  <c r="R97" i="17"/>
  <c r="P97" i="17"/>
  <c r="L97" i="17"/>
  <c r="K97" i="17"/>
  <c r="G97" i="17"/>
  <c r="F97" i="17"/>
  <c r="D97" i="17"/>
  <c r="B97" i="17"/>
  <c r="X96" i="17"/>
  <c r="W96" i="17"/>
  <c r="V96" i="17"/>
  <c r="T96" i="17"/>
  <c r="S96" i="17"/>
  <c r="R96" i="17"/>
  <c r="P96" i="17"/>
  <c r="O96" i="17"/>
  <c r="N96" i="17"/>
  <c r="L96" i="17"/>
  <c r="K96" i="17"/>
  <c r="J96" i="17"/>
  <c r="H96" i="17"/>
  <c r="G96" i="17"/>
  <c r="F96" i="17"/>
  <c r="D96" i="17"/>
  <c r="C96" i="17"/>
  <c r="B96" i="17"/>
  <c r="C68" i="17"/>
  <c r="D68" i="17"/>
  <c r="F68" i="17"/>
  <c r="G68" i="17"/>
  <c r="H68" i="17"/>
  <c r="J68" i="17"/>
  <c r="K68" i="17"/>
  <c r="L68" i="17"/>
  <c r="N68" i="17"/>
  <c r="O68" i="17"/>
  <c r="P68" i="17"/>
  <c r="R68" i="17"/>
  <c r="S68" i="17"/>
  <c r="T68" i="17"/>
  <c r="V68" i="17"/>
  <c r="W68" i="17"/>
  <c r="X68" i="17"/>
  <c r="F69" i="17"/>
  <c r="J69" i="17"/>
  <c r="N69" i="17"/>
  <c r="R69" i="17"/>
  <c r="V69" i="17"/>
  <c r="C70" i="17"/>
  <c r="C69" i="17" s="1"/>
  <c r="D70" i="17"/>
  <c r="D69" i="17" s="1"/>
  <c r="F70" i="17"/>
  <c r="G70" i="17"/>
  <c r="G69" i="17" s="1"/>
  <c r="H70" i="17"/>
  <c r="H69" i="17" s="1"/>
  <c r="J70" i="17"/>
  <c r="K70" i="17"/>
  <c r="K69" i="17" s="1"/>
  <c r="L70" i="17"/>
  <c r="L69" i="17" s="1"/>
  <c r="N70" i="17"/>
  <c r="O70" i="17"/>
  <c r="O69" i="17" s="1"/>
  <c r="P70" i="17"/>
  <c r="P69" i="17" s="1"/>
  <c r="R70" i="17"/>
  <c r="S70" i="17"/>
  <c r="S69" i="17" s="1"/>
  <c r="T70" i="17"/>
  <c r="T69" i="17" s="1"/>
  <c r="V70" i="17"/>
  <c r="W70" i="17"/>
  <c r="W69" i="17" s="1"/>
  <c r="X70" i="17"/>
  <c r="X69" i="17" s="1"/>
  <c r="B70" i="17"/>
  <c r="B69" i="17"/>
  <c r="B68" i="17"/>
  <c r="C25" i="16"/>
  <c r="E25" i="16"/>
  <c r="F25" i="16"/>
  <c r="C27" i="16"/>
  <c r="C26" i="16" s="1"/>
  <c r="E27" i="16"/>
  <c r="E26" i="16" s="1"/>
  <c r="F27" i="16"/>
  <c r="F26" i="16" s="1"/>
  <c r="B27" i="16"/>
  <c r="B26" i="16"/>
  <c r="B25" i="16"/>
  <c r="C28" i="14"/>
  <c r="E28" i="14"/>
  <c r="F28" i="14"/>
  <c r="C30" i="14"/>
  <c r="C29" i="14" s="1"/>
  <c r="E30" i="14"/>
  <c r="E29" i="14" s="1"/>
  <c r="F30" i="14"/>
  <c r="F29" i="14" s="1"/>
  <c r="B30" i="14"/>
  <c r="B29" i="14"/>
  <c r="B28" i="14"/>
  <c r="C39" i="15"/>
  <c r="D39" i="15"/>
  <c r="F39" i="15"/>
  <c r="G39" i="15"/>
  <c r="H39" i="15"/>
  <c r="J39" i="15"/>
  <c r="K39" i="15"/>
  <c r="L39" i="15"/>
  <c r="C41" i="15"/>
  <c r="C40" i="15" s="1"/>
  <c r="D41" i="15"/>
  <c r="D40" i="15" s="1"/>
  <c r="F41" i="15"/>
  <c r="F40" i="15" s="1"/>
  <c r="G41" i="15"/>
  <c r="G40" i="15" s="1"/>
  <c r="H41" i="15"/>
  <c r="H40" i="15" s="1"/>
  <c r="J41" i="15"/>
  <c r="J40" i="15" s="1"/>
  <c r="K41" i="15"/>
  <c r="K40" i="15" s="1"/>
  <c r="L41" i="15"/>
  <c r="L40" i="15" s="1"/>
  <c r="B41" i="15"/>
  <c r="B40" i="15" s="1"/>
  <c r="B39" i="15"/>
  <c r="E25" i="13"/>
  <c r="F25" i="13"/>
  <c r="E26" i="13"/>
  <c r="F26" i="13"/>
  <c r="E27" i="13"/>
  <c r="F27" i="13"/>
  <c r="C25" i="13"/>
  <c r="C27" i="13"/>
  <c r="C26" i="13" s="1"/>
  <c r="B27" i="13"/>
  <c r="B26" i="13" s="1"/>
  <c r="B25" i="13"/>
  <c r="C22" i="11"/>
  <c r="C21" i="11" s="1"/>
  <c r="B22" i="11"/>
  <c r="B21" i="11" s="1"/>
  <c r="C20" i="11"/>
  <c r="B20" i="11"/>
  <c r="F673" i="11"/>
  <c r="F674" i="11"/>
  <c r="F675" i="11"/>
  <c r="E675" i="11"/>
  <c r="E674" i="11"/>
  <c r="E673" i="11"/>
  <c r="C20" i="5"/>
  <c r="C21" i="5"/>
  <c r="C22" i="5"/>
  <c r="B22" i="5"/>
  <c r="B21" i="5"/>
  <c r="B20" i="5"/>
  <c r="F651" i="5"/>
  <c r="F652" i="5"/>
  <c r="F653" i="5"/>
  <c r="E653" i="5"/>
  <c r="E652" i="5"/>
  <c r="E651" i="5"/>
  <c r="C35" i="9"/>
  <c r="E35" i="9"/>
  <c r="F35" i="9"/>
  <c r="C37" i="9"/>
  <c r="C36" i="9" s="1"/>
  <c r="E37" i="9"/>
  <c r="E36" i="9" s="1"/>
  <c r="F37" i="9"/>
  <c r="F36" i="9" s="1"/>
  <c r="B37" i="9"/>
  <c r="B36" i="9"/>
  <c r="B35" i="9"/>
  <c r="C39" i="7"/>
  <c r="E39" i="7"/>
  <c r="F39" i="7"/>
  <c r="H39" i="7"/>
  <c r="I39" i="7"/>
  <c r="K39" i="7"/>
  <c r="L39" i="7"/>
  <c r="N39" i="7"/>
  <c r="O39" i="7"/>
  <c r="F40" i="7"/>
  <c r="N40" i="7"/>
  <c r="C41" i="7"/>
  <c r="C40" i="7" s="1"/>
  <c r="E41" i="7"/>
  <c r="E40" i="7" s="1"/>
  <c r="F41" i="7"/>
  <c r="H41" i="7"/>
  <c r="H40" i="7" s="1"/>
  <c r="I41" i="7"/>
  <c r="I40" i="7" s="1"/>
  <c r="K41" i="7"/>
  <c r="K40" i="7" s="1"/>
  <c r="L41" i="7"/>
  <c r="L40" i="7" s="1"/>
  <c r="N41" i="7"/>
  <c r="O41" i="7"/>
  <c r="O40" i="7" s="1"/>
  <c r="B41" i="7"/>
  <c r="B40" i="7"/>
  <c r="B39" i="7"/>
  <c r="C27" i="10"/>
  <c r="C29" i="10"/>
  <c r="C28" i="10" s="1"/>
  <c r="B29" i="10"/>
  <c r="B28" i="10" s="1"/>
  <c r="B27" i="10"/>
  <c r="C44" i="4"/>
  <c r="D44" i="4"/>
  <c r="F44" i="4"/>
  <c r="G44" i="4"/>
  <c r="H44" i="4"/>
  <c r="C46" i="4"/>
  <c r="C45" i="4" s="1"/>
  <c r="D46" i="4"/>
  <c r="D45" i="4" s="1"/>
  <c r="F46" i="4"/>
  <c r="F45" i="4" s="1"/>
  <c r="G46" i="4"/>
  <c r="G45" i="4" s="1"/>
  <c r="H46" i="4"/>
  <c r="H45" i="4" s="1"/>
  <c r="B46" i="4"/>
  <c r="B45" i="4"/>
  <c r="B44" i="4"/>
  <c r="C687" i="3"/>
  <c r="D687" i="3"/>
  <c r="E687" i="3"/>
  <c r="F687" i="3"/>
  <c r="G687" i="3"/>
  <c r="H687" i="3"/>
  <c r="I687" i="3"/>
  <c r="B687" i="3"/>
  <c r="C686" i="3"/>
  <c r="D686" i="3"/>
  <c r="E686" i="3"/>
  <c r="F686" i="3"/>
  <c r="G686" i="3"/>
  <c r="H686" i="3"/>
  <c r="I686" i="3"/>
  <c r="C688" i="3"/>
  <c r="D688" i="3"/>
  <c r="E688" i="3"/>
  <c r="F688" i="3"/>
  <c r="G688" i="3"/>
  <c r="H688" i="3"/>
  <c r="I688" i="3"/>
  <c r="B688" i="3"/>
  <c r="B686" i="3"/>
  <c r="L41" i="17" l="1"/>
  <c r="L42" i="17"/>
  <c r="L43" i="17"/>
  <c r="L34" i="17"/>
  <c r="L35" i="17"/>
  <c r="L36" i="17"/>
  <c r="L19" i="17"/>
  <c r="L22" i="17"/>
  <c r="F11" i="17"/>
  <c r="F14" i="17"/>
  <c r="L6" i="17"/>
</calcChain>
</file>

<file path=xl/sharedStrings.xml><?xml version="1.0" encoding="utf-8"?>
<sst xmlns="http://schemas.openxmlformats.org/spreadsheetml/2006/main" count="1621" uniqueCount="448">
  <si>
    <t>mean</t>
  </si>
  <si>
    <t>±SD</t>
  </si>
  <si>
    <t>±SEM</t>
  </si>
  <si>
    <t>median</t>
  </si>
  <si>
    <t>95% CI</t>
  </si>
  <si>
    <t>n/N</t>
  </si>
  <si>
    <t>Cav1.2</t>
  </si>
  <si>
    <t>19.67-21.60</t>
  </si>
  <si>
    <t>667/4</t>
  </si>
  <si>
    <t>Cav1.3</t>
  </si>
  <si>
    <t>25.73-29.47</t>
  </si>
  <si>
    <t>537/4</t>
  </si>
  <si>
    <t>Cav2.1</t>
  </si>
  <si>
    <t>57.13-64.53</t>
  </si>
  <si>
    <t>425/3</t>
  </si>
  <si>
    <t>Cav2.2</t>
  </si>
  <si>
    <t>58.47-64.27</t>
  </si>
  <si>
    <t>461/3</t>
  </si>
  <si>
    <t>Cav2.3</t>
  </si>
  <si>
    <t>72.00-80.93</t>
  </si>
  <si>
    <t>435/4</t>
  </si>
  <si>
    <t>Cav3.1</t>
  </si>
  <si>
    <t>35.87-40.53</t>
  </si>
  <si>
    <t>657/4</t>
  </si>
  <si>
    <t>Cav3.2</t>
  </si>
  <si>
    <t>4.33-5.47</t>
  </si>
  <si>
    <t>573/4</t>
  </si>
  <si>
    <t>Cav3.3</t>
  </si>
  <si>
    <t>7.67-9.33</t>
  </si>
  <si>
    <t>498/4</t>
  </si>
  <si>
    <t>Juvenile</t>
  </si>
  <si>
    <t>adult</t>
  </si>
  <si>
    <t>analyzed mRNA</t>
  </si>
  <si>
    <t>n</t>
  </si>
  <si>
    <t>mCav2.3</t>
  </si>
  <si>
    <t>7.3-13.5</t>
  </si>
  <si>
    <t>10.7-29.1</t>
  </si>
  <si>
    <t>&lt;0.0001</t>
  </si>
  <si>
    <r>
      <t>mCav1.2</t>
    </r>
    <r>
      <rPr>
        <b/>
        <vertAlign val="superscript"/>
        <sz val="10"/>
        <color theme="1"/>
        <rFont val="Calibri"/>
        <family val="2"/>
      </rPr>
      <t>#</t>
    </r>
  </si>
  <si>
    <t>6-1-10.4</t>
  </si>
  <si>
    <t>3.7-8.0</t>
  </si>
  <si>
    <r>
      <t>mCav1.3</t>
    </r>
    <r>
      <rPr>
        <b/>
        <vertAlign val="superscript"/>
        <sz val="10"/>
        <color theme="1"/>
        <rFont val="Calibri"/>
        <family val="2"/>
      </rPr>
      <t>#</t>
    </r>
  </si>
  <si>
    <t>4.3-8.0</t>
  </si>
  <si>
    <t>2.3-5.3</t>
  </si>
  <si>
    <t>Cav1.2 vs Cav1.3: &gt;0.9999; Cav1.2 vs Cav2.3: 0.9996; Cav1.3 vs Cav2.3: 0.9322</t>
  </si>
  <si>
    <r>
      <t xml:space="preserve">Cav1.2 vs Cav1.3: 0.9989; Cav1.2 vs Cav2.3: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; Cav1.3 vs Cav2.3: </t>
    </r>
    <r>
      <rPr>
        <b/>
        <sz val="10"/>
        <color theme="1"/>
        <rFont val="Calibri"/>
        <family val="2"/>
      </rPr>
      <t>&lt;0.0001</t>
    </r>
  </si>
  <si>
    <r>
      <t xml:space="preserve">two-way ANOVA: Cav1.2 vs. Cav1.3 vs. Cav2.3: p=0.0959, juv. vs. adult: </t>
    </r>
    <r>
      <rPr>
        <b/>
        <sz val="11"/>
        <color theme="1"/>
        <rFont val="Calibri"/>
        <family val="2"/>
        <scheme val="minor"/>
      </rPr>
      <t>p&lt;0.0001</t>
    </r>
    <r>
      <rPr>
        <sz val="11"/>
        <color theme="1"/>
        <rFont val="Calibri"/>
        <family val="2"/>
        <scheme val="minor"/>
      </rPr>
      <t xml:space="preserve">, interaction: </t>
    </r>
    <r>
      <rPr>
        <b/>
        <sz val="11"/>
        <color theme="1"/>
        <rFont val="Calibri"/>
        <family val="2"/>
        <scheme val="minor"/>
      </rPr>
      <t>p&lt;0.0001</t>
    </r>
    <r>
      <rPr>
        <sz val="11"/>
        <color theme="1"/>
        <rFont val="Calibri"/>
        <family val="2"/>
        <scheme val="minor"/>
      </rPr>
      <t xml:space="preserve">. </t>
    </r>
  </si>
  <si>
    <t>wildtype VTA dopaminergic neurons</t>
  </si>
  <si>
    <t>wildtype SN dopaminergic neurons</t>
  </si>
  <si>
    <t>N</t>
  </si>
  <si>
    <t>p-value (t-test)</t>
  </si>
  <si>
    <t>0.95-1.06</t>
  </si>
  <si>
    <t>1.12-1.22</t>
  </si>
  <si>
    <t>NCS-1</t>
  </si>
  <si>
    <t>0.96-1.05</t>
  </si>
  <si>
    <t>1.01-1.08</t>
  </si>
  <si>
    <t>p-value (MWU)</t>
  </si>
  <si>
    <t>0.96-0.99</t>
  </si>
  <si>
    <t>1.12-1.16</t>
  </si>
  <si>
    <t>0.95-0.98</t>
  </si>
  <si>
    <t>0.97-0.99</t>
  </si>
  <si>
    <t xml:space="preserve">relative protein expression of Cav2.3 in SN vs. VTA of wildtype (C57BL/6J) mice </t>
  </si>
  <si>
    <t>N/n</t>
  </si>
  <si>
    <t>4 (N)</t>
  </si>
  <si>
    <t>635 (n)</t>
  </si>
  <si>
    <t>584 (n)</t>
  </si>
  <si>
    <t>p-values (Kruskal-Wallis test with Dunn's multiple comparisons test)</t>
  </si>
  <si>
    <t>p-value (Sidak's multiple comparison test after two-way ANOVA)</t>
  </si>
  <si>
    <r>
      <t>Kruskal Wallis: &lt;0.0001</t>
    </r>
    <r>
      <rPr>
        <sz val="10"/>
        <color theme="1"/>
        <rFont val="Calibri"/>
        <family val="2"/>
      </rPr>
      <t xml:space="preserve">; multiple comparison (Dunn's): Cav1.2 vs. Cav1.3: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Cav1.2 vs. Cav2.1: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Cav1.2 vs. Cav2.2: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Cav1.2 vs. Cav2.3: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Cav1.2 vs. Cav3.1: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Cav1.2 vs. Cav3.2: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Cav1.2 vs. Cav3.3: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Cav1.3 vs. Cav2.1: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Cav1.3 vs. Cav2.2: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Cav1.3 vs. Cav2.3: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Cav1.3 vs. Cav3.1: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Cav1.3 vs. Cav3.2: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Cav1.3 vs. Cav3.3: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Cav2.1 vs. Cav2.2: &gt;0.9999, Cav2.1 vs. Cav2.3: </t>
    </r>
    <r>
      <rPr>
        <b/>
        <sz val="10"/>
        <color theme="1"/>
        <rFont val="Calibri"/>
        <family val="2"/>
      </rPr>
      <t>0.0355</t>
    </r>
    <r>
      <rPr>
        <sz val="10"/>
        <color theme="1"/>
        <rFont val="Calibri"/>
        <family val="2"/>
      </rPr>
      <t xml:space="preserve">, Cav2.1 vs. Cav3.1: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Cav2.1 vs. Cav3.2: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Cav2.1 vs. Cav3.3: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Cav2.2 vs. Cav2.3: </t>
    </r>
    <r>
      <rPr>
        <b/>
        <sz val="10"/>
        <color theme="1"/>
        <rFont val="Calibri"/>
        <family val="2"/>
      </rPr>
      <t>0.0007</t>
    </r>
    <r>
      <rPr>
        <sz val="10"/>
        <color theme="1"/>
        <rFont val="Calibri"/>
        <family val="2"/>
      </rPr>
      <t xml:space="preserve">, Cav2.2 vs. Cav3.1: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Cav2.2 vs. Cav3.2: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Cav2.2 vs. Cav3.3: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Cav2.3 vs. Cav3.1: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Cav2.3 vs. Cav3.2: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Cav2.3 vs. Cav3.3: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Cav3.1 vs. Cav3.2: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Cav3.1 vs. Cav3.3: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, Cav3.2 vs. Cav3.3: </t>
    </r>
    <r>
      <rPr>
        <b/>
        <sz val="10"/>
        <color theme="1"/>
        <rFont val="Calibri"/>
        <family val="2"/>
      </rPr>
      <t>0.0252</t>
    </r>
  </si>
  <si>
    <t>Control (saline)</t>
  </si>
  <si>
    <t>MPTP</t>
  </si>
  <si>
    <t>Mean</t>
  </si>
  <si>
    <t xml:space="preserve">Cav2.3 WT </t>
  </si>
  <si>
    <t>3637-4622</t>
  </si>
  <si>
    <t>1566-3542</t>
  </si>
  <si>
    <t>Cav2.3 KO</t>
  </si>
  <si>
    <t>3475-4833</t>
  </si>
  <si>
    <t>3618-4286</t>
  </si>
  <si>
    <t>SN - automated count of all Hematoxylin-stained neurons (dopaminergic + GABAergic)</t>
  </si>
  <si>
    <t>11026-15217</t>
  </si>
  <si>
    <t>8492-11343</t>
  </si>
  <si>
    <t>12596-16188</t>
  </si>
  <si>
    <t>13344-15385</t>
  </si>
  <si>
    <t>Cav2.3 WT</t>
  </si>
  <si>
    <t>5934-7910</t>
  </si>
  <si>
    <t>5238-7683</t>
  </si>
  <si>
    <t>6679-8285</t>
  </si>
  <si>
    <t>6071-7167</t>
  </si>
  <si>
    <t>Substantia nigra (SN) - stereology of TH-pos. Neurons (Fig. 3a)</t>
  </si>
  <si>
    <t>Cell count data of Cav2.3 wildtype vs. Cav2.3 knockout under chronic MPTP</t>
  </si>
  <si>
    <t>Ventral tegmental area (VTA) – stereology of TH-pos. Neurons (Fig. 3a)</t>
  </si>
  <si>
    <t>SN - automated count of all Hematoxylin-stained neurons (dopaminergic + GABAergic) (Fig. 3b)</t>
  </si>
  <si>
    <t>Remaining neurons [%]</t>
  </si>
  <si>
    <t>Cav2.3 wildtype MPTP</t>
  </si>
  <si>
    <t>Cav2.3 knockout MPTP</t>
  </si>
  <si>
    <t>SN - TH stereology</t>
  </si>
  <si>
    <t>40.2-86.7</t>
  </si>
  <si>
    <t>86.2-109.3</t>
  </si>
  <si>
    <t>SN - TH automat. count</t>
  </si>
  <si>
    <t>33.8-80.4</t>
  </si>
  <si>
    <t>79.3-94.3</t>
  </si>
  <si>
    <t>63.7-87.2</t>
  </si>
  <si>
    <t>93.3-105.4</t>
  </si>
  <si>
    <t>82.8-121.5</t>
  </si>
  <si>
    <t>87.8-103.7</t>
  </si>
  <si>
    <t xml:space="preserve">SN - TH </t>
  </si>
  <si>
    <t>SN - all neurons</t>
  </si>
  <si>
    <t xml:space="preserve">VTA - TH </t>
  </si>
  <si>
    <t>Dorsal Striatum (DS)</t>
  </si>
  <si>
    <t>control</t>
  </si>
  <si>
    <t>30.2-36.0</t>
  </si>
  <si>
    <t>8.1-21.3</t>
  </si>
  <si>
    <t>31.2-42.3</t>
  </si>
  <si>
    <t>19.8-30.0</t>
  </si>
  <si>
    <t>Ventral Striatum (VS)</t>
  </si>
  <si>
    <t>28.0-39.5</t>
  </si>
  <si>
    <t>21.5-28.1</t>
  </si>
  <si>
    <t>33.2-51.6</t>
  </si>
  <si>
    <t>26.4-37.3</t>
  </si>
  <si>
    <t>Remaining fibers [%]</t>
  </si>
  <si>
    <t>Cav2.3: DS</t>
  </si>
  <si>
    <t>24.5-64.2</t>
  </si>
  <si>
    <t>57.0-83.9</t>
  </si>
  <si>
    <t>Cav2.3: VS</t>
  </si>
  <si>
    <t>62.7-86.1</t>
  </si>
  <si>
    <t>67.3-90.4</t>
  </si>
  <si>
    <t>Remaining fibers [%] (bootstrapping approach)</t>
  </si>
  <si>
    <t>45.6-51.9</t>
  </si>
  <si>
    <t>61.6-70.3</t>
  </si>
  <si>
    <t>70.7-77.9</t>
  </si>
  <si>
    <t>74.8-80.4</t>
  </si>
  <si>
    <t>0.6-1.5</t>
  </si>
  <si>
    <t>0.4-1.9</t>
  </si>
  <si>
    <t>&gt;0.9999</t>
  </si>
  <si>
    <t>0.8-1.1</t>
  </si>
  <si>
    <t>0.9-1.5</t>
  </si>
  <si>
    <t>0.2-1.5</t>
  </si>
  <si>
    <t>Juvenile (PN 13)</t>
  </si>
  <si>
    <t>0.6-1.4</t>
  </si>
  <si>
    <t>0.8-1.5</t>
  </si>
  <si>
    <t>Adult (PN 90)</t>
  </si>
  <si>
    <t>0.7-1.2</t>
  </si>
  <si>
    <t>1.1-1.7</t>
  </si>
  <si>
    <t>mRNA in adult Cav2.3 wildtype vs. Cav2.3 knockout mice</t>
  </si>
  <si>
    <t>NCS-1 mRNA in Cav2.3 wildtype vs. Cav2.3 knockout mice</t>
  </si>
  <si>
    <t>Substantia nigra (SN)</t>
  </si>
  <si>
    <t>NCS-1 WT</t>
  </si>
  <si>
    <t>3693-4741</t>
  </si>
  <si>
    <t>1501-2761</t>
  </si>
  <si>
    <t>NCS-1 KO</t>
  </si>
  <si>
    <t>3269-3900</t>
  </si>
  <si>
    <t>726-1628</t>
  </si>
  <si>
    <t>Ventral tegmental area (VTA)</t>
  </si>
  <si>
    <t>5587-7301</t>
  </si>
  <si>
    <t>3978-6255</t>
  </si>
  <si>
    <t>5327-6753</t>
  </si>
  <si>
    <t>2549-4851</t>
  </si>
  <si>
    <t>NCS-1 wildtype MPTP</t>
  </si>
  <si>
    <t>NCS-1 knockout MPTP</t>
  </si>
  <si>
    <t>NCS-1: SN</t>
  </si>
  <si>
    <t>34.5-63.4</t>
  </si>
  <si>
    <t>21.4-45.7</t>
  </si>
  <si>
    <t>NCS-1: VTA</t>
  </si>
  <si>
    <t>60.3-98.3</t>
  </si>
  <si>
    <t>40.8-77.7</t>
  </si>
  <si>
    <t>Densitometric data for Cav2.3 wildtype vs. Cav2.3 knockout under chronic MPTP</t>
  </si>
  <si>
    <t>Number of mRNA molecules per SN DA neuron (adult wildtype)</t>
  </si>
  <si>
    <t>juvenile vs. adult wildtype mice</t>
  </si>
  <si>
    <t>Stereological cell count data of NCS-1 wildtype vs. NCS-1 knockout under chronic MPTP</t>
  </si>
  <si>
    <t>28.1-36.4</t>
  </si>
  <si>
    <t>5.8-20.6</t>
  </si>
  <si>
    <t>25.9-39.4</t>
  </si>
  <si>
    <t>3.5-15.3</t>
  </si>
  <si>
    <t>25.8-39.4</t>
  </si>
  <si>
    <t>22.4-33.0</t>
  </si>
  <si>
    <t>27.9-45.4</t>
  </si>
  <si>
    <t>20.6-36.2</t>
  </si>
  <si>
    <t>NCS-1: DS</t>
  </si>
  <si>
    <t>17.6-63.1</t>
  </si>
  <si>
    <t>10.4-50.1</t>
  </si>
  <si>
    <t>NCS-1: VS</t>
  </si>
  <si>
    <t>71.3-93.7</t>
  </si>
  <si>
    <t>55.7-102.2</t>
  </si>
  <si>
    <t>Densitometric data for NCS-1 wildtype vs. NCS-1 knockout under chronic MPTP</t>
  </si>
  <si>
    <t>0.3-0.7</t>
  </si>
  <si>
    <t>Aged (PN 550)</t>
  </si>
  <si>
    <t>0.7-1.3</t>
  </si>
  <si>
    <t>0.4-0.7</t>
  </si>
  <si>
    <t>Cav2.3 mRNA in NCS-1 wildtype vs. NCS-1 knockout mice</t>
  </si>
  <si>
    <t>mNCS-1</t>
  </si>
  <si>
    <t>21.9-48.0</t>
  </si>
  <si>
    <t>17.8-51.7</t>
  </si>
  <si>
    <t>657 (n)</t>
  </si>
  <si>
    <t>605 (n)</t>
  </si>
  <si>
    <t xml:space="preserve">relative protein expression of NCS-1 in SN vs. VTA of wildtype (C57BL/6J) mice </t>
  </si>
  <si>
    <t xml:space="preserve">Normalized protein levels </t>
  </si>
  <si>
    <t>Control subjects</t>
  </si>
  <si>
    <t>GBA-1 Parkinson’s disease patients</t>
  </si>
  <si>
    <t>0.79-1.21</t>
  </si>
  <si>
    <t>0.61-1.41</t>
  </si>
  <si>
    <t>0.73-1.27</t>
  </si>
  <si>
    <t>0.28-0.99</t>
  </si>
  <si>
    <t>Cav2.3/NCS-1</t>
  </si>
  <si>
    <t>0.94-1.07</t>
  </si>
  <si>
    <t>0.93-3.43</t>
  </si>
  <si>
    <t>AHP [mV]</t>
  </si>
  <si>
    <t>AHP time [s]</t>
  </si>
  <si>
    <t>SN DA WT</t>
  </si>
  <si>
    <t>29.1-32.5</t>
  </si>
  <si>
    <t>0.02-0.05</t>
  </si>
  <si>
    <t>SN DA Cav2.3 KO</t>
  </si>
  <si>
    <t>23.5-27.2</t>
  </si>
  <si>
    <t>0.01-0.02</t>
  </si>
  <si>
    <t>VTA DA WT</t>
  </si>
  <si>
    <t>16.9-26.9</t>
  </si>
  <si>
    <t>0.003-0.05</t>
  </si>
  <si>
    <r>
      <t>ΔR</t>
    </r>
    <r>
      <rPr>
        <b/>
        <vertAlign val="subscript"/>
        <sz val="10"/>
        <color theme="1"/>
        <rFont val="Calibri"/>
        <family val="2"/>
      </rPr>
      <t>Fura,max</t>
    </r>
    <r>
      <rPr>
        <b/>
        <sz val="10"/>
        <color theme="1"/>
        <rFont val="Calibri"/>
        <family val="2"/>
      </rPr>
      <t xml:space="preserve"> (%)</t>
    </r>
  </si>
  <si>
    <r>
      <t>area</t>
    </r>
    <r>
      <rPr>
        <b/>
        <vertAlign val="subscript"/>
        <sz val="10"/>
        <color theme="1"/>
        <rFont val="Calibri"/>
        <family val="2"/>
      </rPr>
      <t>Ca2+-transient</t>
    </r>
    <r>
      <rPr>
        <b/>
        <sz val="10"/>
        <color theme="1"/>
        <rFont val="Calibri"/>
        <family val="2"/>
      </rPr>
      <t xml:space="preserve"> (AU)</t>
    </r>
  </si>
  <si>
    <t>8.03-13.06</t>
  </si>
  <si>
    <t>295.2-502.2</t>
  </si>
  <si>
    <t>4.40-7.69</t>
  </si>
  <si>
    <t>166.2-288.0</t>
  </si>
  <si>
    <t>1.63-4.46</t>
  </si>
  <si>
    <t>40.5-206.5</t>
  </si>
  <si>
    <t>SN dopaminergic neurons of Cav2.3 wildtype vs. C57BL/6J wildtype mice</t>
  </si>
  <si>
    <t>SN dopaminergic neurons</t>
  </si>
  <si>
    <t>of Cav2.3 wildtype mice</t>
  </si>
  <si>
    <t xml:space="preserve">SN dopaminergic neurons </t>
  </si>
  <si>
    <t>of C57BL/6J wildtype mice</t>
  </si>
  <si>
    <r>
      <t>ΔR</t>
    </r>
    <r>
      <rPr>
        <b/>
        <vertAlign val="subscript"/>
        <sz val="10"/>
        <color theme="1"/>
        <rFont val="Calibri"/>
        <family val="2"/>
      </rPr>
      <t>Fura,max</t>
    </r>
    <r>
      <rPr>
        <b/>
        <sz val="10"/>
        <color theme="1"/>
        <rFont val="Calibri"/>
        <family val="2"/>
      </rPr>
      <t xml:space="preserve"> [%]</t>
    </r>
  </si>
  <si>
    <t>8.0-13.3</t>
  </si>
  <si>
    <t>6.7-13.4</t>
  </si>
  <si>
    <r>
      <t>area</t>
    </r>
    <r>
      <rPr>
        <b/>
        <vertAlign val="subscript"/>
        <sz val="10"/>
        <color theme="1"/>
        <rFont val="Calibri"/>
        <family val="2"/>
      </rPr>
      <t>Ca2+-transient</t>
    </r>
    <r>
      <rPr>
        <b/>
        <sz val="10"/>
        <color theme="1"/>
        <rFont val="Calibri"/>
        <family val="2"/>
      </rPr>
      <t xml:space="preserve"> [AU]</t>
    </r>
  </si>
  <si>
    <t>283.8-555.6</t>
  </si>
  <si>
    <t>295.2-548.3</t>
  </si>
  <si>
    <t>Spike amplitude [mV]</t>
  </si>
  <si>
    <t>Spike minimum [mV]</t>
  </si>
  <si>
    <t>Spike maximum [mV]</t>
  </si>
  <si>
    <t>Spike width @ ½ spike amplitude [ms]</t>
  </si>
  <si>
    <t>1.7-2.0</t>
  </si>
  <si>
    <t>D) SN dopaminergic neurons: evoked spikes in SNX-482</t>
  </si>
  <si>
    <t>Cav2.3 wildtype</t>
  </si>
  <si>
    <t>Cav2.3 knockout</t>
  </si>
  <si>
    <t>Amplitude [%]</t>
  </si>
  <si>
    <t>94.8-111.2</t>
  </si>
  <si>
    <t>92.0-110.9</t>
  </si>
  <si>
    <t>Width [%]</t>
  </si>
  <si>
    <t>90.2-123.6</t>
  </si>
  <si>
    <t>100.1-112.4</t>
  </si>
  <si>
    <t>Vmax [%]</t>
  </si>
  <si>
    <t>50.3-225.8</t>
  </si>
  <si>
    <t>93.5-155.9</t>
  </si>
  <si>
    <t>Vmin [%]</t>
  </si>
  <si>
    <t>78.4-101.3</t>
  </si>
  <si>
    <t>80.3-106.7</t>
  </si>
  <si>
    <t>Threshold [%]</t>
  </si>
  <si>
    <t>74.2-106.9</t>
  </si>
  <si>
    <t>77.4-112.2</t>
  </si>
  <si>
    <t>Width2 [%]</t>
  </si>
  <si>
    <t>92.2-133.3</t>
  </si>
  <si>
    <t>101.1-116.8</t>
  </si>
  <si>
    <t>AHP [%]</t>
  </si>
  <si>
    <t>38.0-88.6</t>
  </si>
  <si>
    <t>82.1-115.0</t>
  </si>
  <si>
    <t>51.1-99.1</t>
  </si>
  <si>
    <t>91.3-116.2</t>
  </si>
  <si>
    <r>
      <t>Remaining Ca</t>
    </r>
    <r>
      <rPr>
        <b/>
        <vertAlign val="superscript"/>
        <sz val="10"/>
        <color theme="1"/>
        <rFont val="Calibri"/>
        <family val="2"/>
        <scheme val="minor"/>
      </rPr>
      <t>2+</t>
    </r>
    <r>
      <rPr>
        <b/>
        <sz val="10"/>
        <color theme="1"/>
        <rFont val="Calibri"/>
        <family val="2"/>
        <scheme val="minor"/>
      </rPr>
      <t xml:space="preserve"> transients induced by evoked action potentials in SNX-482</t>
    </r>
  </si>
  <si>
    <r>
      <t>Remaining Ca</t>
    </r>
    <r>
      <rPr>
        <b/>
        <vertAlign val="superscript"/>
        <sz val="10"/>
        <color theme="1"/>
        <rFont val="Calibri"/>
        <family val="2"/>
        <scheme val="minor"/>
      </rPr>
      <t>2+</t>
    </r>
    <r>
      <rPr>
        <b/>
        <sz val="10"/>
        <color theme="1"/>
        <rFont val="Calibri"/>
        <family val="2"/>
        <scheme val="minor"/>
      </rPr>
      <t xml:space="preserve"> amplitude in SNX-482 in Cav2.3 wildtype [%]</t>
    </r>
  </si>
  <si>
    <r>
      <t>Remaining Ca</t>
    </r>
    <r>
      <rPr>
        <b/>
        <vertAlign val="superscript"/>
        <sz val="10"/>
        <color theme="1"/>
        <rFont val="Calibri"/>
        <family val="2"/>
        <scheme val="minor"/>
      </rPr>
      <t>2+</t>
    </r>
    <r>
      <rPr>
        <b/>
        <sz val="10"/>
        <color theme="1"/>
        <rFont val="Calibri"/>
        <family val="2"/>
        <scheme val="minor"/>
      </rPr>
      <t xml:space="preserve"> amplitude in SNX-482 in Cav2.3 knockout [%]</t>
    </r>
  </si>
  <si>
    <t>91.1-101.1</t>
  </si>
  <si>
    <t>18.3-23.9</t>
  </si>
  <si>
    <t>72.5-92.2</t>
  </si>
  <si>
    <t>6.7-23.5</t>
  </si>
  <si>
    <t>55.9-91.9</t>
  </si>
  <si>
    <t>1.2-1.4</t>
  </si>
  <si>
    <t>-68.92-</t>
  </si>
  <si>
    <t>1.1-1.4</t>
  </si>
  <si>
    <t>1.3-2.1</t>
  </si>
  <si>
    <t>Spike width @ threshold[ms]</t>
  </si>
  <si>
    <t>Spike threshold [mV]</t>
  </si>
  <si>
    <t>-42.9-</t>
  </si>
  <si>
    <t>2.0-3.3</t>
  </si>
  <si>
    <t>Depolarization Rate [V/s]</t>
  </si>
  <si>
    <t>Repolarization Rate [V/s]</t>
  </si>
  <si>
    <t>160.8-253.0</t>
  </si>
  <si>
    <t>94.9-179.3</t>
  </si>
  <si>
    <t>32.6-140.7</t>
  </si>
  <si>
    <t>Frequency before corrections [Hz]</t>
  </si>
  <si>
    <t>Injected current [pA]</t>
  </si>
  <si>
    <t>2.3-3.7</t>
  </si>
  <si>
    <t>1.4-4.2</t>
  </si>
  <si>
    <t>1.6-5.6</t>
  </si>
  <si>
    <t>Actionpotential parameters at 1.5 Hz pacemaking</t>
  </si>
  <si>
    <t>Depolrate [%]</t>
  </si>
  <si>
    <t>79.5-142.4</t>
  </si>
  <si>
    <t>79.4-108.0</t>
  </si>
  <si>
    <t>Repolrate [%]</t>
  </si>
  <si>
    <t>82.4-105.5</t>
  </si>
  <si>
    <t>84.0-101.4</t>
  </si>
  <si>
    <t>SN dopaminergic neurons: evoked spikes in SNX-482</t>
  </si>
  <si>
    <t xml:space="preserve"> Remaining neurons  [%] (bootstrapping approach)</t>
  </si>
  <si>
    <t>57.7-75.9</t>
  </si>
  <si>
    <t>90.3-99.7</t>
  </si>
  <si>
    <t>66.6-79.3</t>
  </si>
  <si>
    <t>94.4-104.6</t>
  </si>
  <si>
    <t>83.2-92.3</t>
  </si>
  <si>
    <t>86.5-93.2</t>
  </si>
  <si>
    <t>Remaining neurons  [%] (bootstrapping approach)</t>
  </si>
  <si>
    <t>41.1-49.8</t>
  </si>
  <si>
    <t>33.5-40.6</t>
  </si>
  <si>
    <t>73.1-84.4</t>
  </si>
  <si>
    <t>68.6-74.7</t>
  </si>
  <si>
    <t>33.7-51.8</t>
  </si>
  <si>
    <t>17.8-21.3</t>
  </si>
  <si>
    <t>76.6-87.7</t>
  </si>
  <si>
    <t>70.5-83.4</t>
  </si>
  <si>
    <t>Cav2.3: VTA</t>
  </si>
  <si>
    <t>p-value (two-way ANOVA): Stereology vs. Automated count: 0.2393</t>
  </si>
  <si>
    <t>SN</t>
  </si>
  <si>
    <t xml:space="preserve">SN </t>
  </si>
  <si>
    <t xml:space="preserve">Cav2.3 </t>
  </si>
  <si>
    <t>in Cav2.3 wildtype vs. Cav2.3 knockout mice</t>
  </si>
  <si>
    <t>in NCS-1 wildtype vs. NCS-1 knockout mice</t>
  </si>
  <si>
    <t>3.96-4.31</t>
  </si>
  <si>
    <t>264/3</t>
  </si>
  <si>
    <t>2.08-2.22</t>
  </si>
  <si>
    <t>257/3</t>
  </si>
  <si>
    <t>SN DA KO</t>
  </si>
  <si>
    <t>3.07-3.27</t>
  </si>
  <si>
    <t>344/3</t>
  </si>
  <si>
    <t>1.22-1.28</t>
  </si>
  <si>
    <t>263/3</t>
  </si>
  <si>
    <t>3.39-3.73</t>
  </si>
  <si>
    <t>287/3</t>
  </si>
  <si>
    <t>2.02-2.15</t>
  </si>
  <si>
    <t>226/3</t>
  </si>
  <si>
    <t>VTA DA KO</t>
  </si>
  <si>
    <t>2.97-3.11</t>
  </si>
  <si>
    <t>346/3</t>
  </si>
  <si>
    <t>1.24-1.32</t>
  </si>
  <si>
    <t>240/3</t>
  </si>
  <si>
    <r>
      <t xml:space="preserve">SN DA WT vs. SN DA KO: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; VTA DA WT vs. VTA DA KO: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; SN DA WT vs. VTA DA WT: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>; SN DA KO vs. VTA DA KO: 0.0891</t>
    </r>
  </si>
  <si>
    <r>
      <t xml:space="preserve">SN DA WT vs. SN DA KO: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 xml:space="preserve">; VTA DA WT vs. VTA DA KO: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>; SN DA WT vs. VTA DA WT: 0.2085; SN DA KO vs. VTA DA KO: 0.4512</t>
    </r>
  </si>
  <si>
    <r>
      <t xml:space="preserve">Cav2.3: two-way ANOVA: WT vs. KO: </t>
    </r>
    <r>
      <rPr>
        <b/>
        <sz val="12"/>
        <color theme="1"/>
        <rFont val="Calibri"/>
        <family val="2"/>
        <scheme val="minor"/>
      </rPr>
      <t>p&lt;0.0001</t>
    </r>
    <r>
      <rPr>
        <sz val="12"/>
        <color theme="1"/>
        <rFont val="Calibri"/>
        <family val="2"/>
        <scheme val="minor"/>
      </rPr>
      <t xml:space="preserve">, SN vs VTA: </t>
    </r>
    <r>
      <rPr>
        <b/>
        <sz val="12"/>
        <color theme="1"/>
        <rFont val="Calibri"/>
        <family val="2"/>
        <scheme val="minor"/>
      </rPr>
      <t>p&lt;0.0001</t>
    </r>
    <r>
      <rPr>
        <sz val="12"/>
        <color theme="1"/>
        <rFont val="Calibri"/>
        <family val="2"/>
        <scheme val="minor"/>
      </rPr>
      <t xml:space="preserve">, interaction: </t>
    </r>
    <r>
      <rPr>
        <b/>
        <sz val="12"/>
        <color theme="1"/>
        <rFont val="Calibri"/>
        <family val="2"/>
        <scheme val="minor"/>
      </rPr>
      <t>p&lt;0.0001</t>
    </r>
    <r>
      <rPr>
        <sz val="12"/>
        <color theme="1"/>
        <rFont val="Calibri"/>
        <family val="2"/>
        <scheme val="minor"/>
      </rPr>
      <t xml:space="preserve">. </t>
    </r>
  </si>
  <si>
    <r>
      <t xml:space="preserve">NCS-1: two-way ANOVA: WT vs. KO: </t>
    </r>
    <r>
      <rPr>
        <b/>
        <sz val="12"/>
        <color theme="1"/>
        <rFont val="Calibri"/>
        <family val="2"/>
        <scheme val="minor"/>
      </rPr>
      <t>p&lt;0.0001</t>
    </r>
    <r>
      <rPr>
        <sz val="12"/>
        <color theme="1"/>
        <rFont val="Calibri"/>
        <family val="2"/>
        <scheme val="minor"/>
      </rPr>
      <t xml:space="preserve">, SN vs VTA: p=0.7531, interaction: </t>
    </r>
    <r>
      <rPr>
        <b/>
        <sz val="12"/>
        <color theme="1"/>
        <rFont val="Calibri"/>
        <family val="2"/>
        <scheme val="minor"/>
      </rPr>
      <t>p=0.0081</t>
    </r>
    <r>
      <rPr>
        <sz val="12"/>
        <color theme="1"/>
        <rFont val="Calibri"/>
        <family val="2"/>
        <scheme val="minor"/>
      </rPr>
      <t>;</t>
    </r>
  </si>
  <si>
    <t>relative protein expression in TH-positive SN and VTA neurons of wildtype vs. knockout mice</t>
  </si>
  <si>
    <t>p-value (Sidak's multiple comparison after two-way ANOVA)</t>
  </si>
  <si>
    <t>SEM</t>
  </si>
  <si>
    <t>individual values</t>
  </si>
  <si>
    <t>juvenile</t>
  </si>
  <si>
    <t>VTA</t>
  </si>
  <si>
    <t>GBA</t>
  </si>
  <si>
    <t>AHP</t>
  </si>
  <si>
    <t>ΔRFura,max (%)</t>
  </si>
  <si>
    <t>areaCa2+-transient (AU)</t>
  </si>
  <si>
    <t>remaining Ca amplitude in SNX-482</t>
  </si>
  <si>
    <t>AHP in SNX-482</t>
  </si>
  <si>
    <t>ΔRFura,max [%]</t>
  </si>
  <si>
    <t>areaCa2+-transient [AU]</t>
  </si>
  <si>
    <t>C57BL/6J</t>
  </si>
  <si>
    <t>Cavs2.3 KO</t>
  </si>
  <si>
    <t>Cav2.3: SN</t>
  </si>
  <si>
    <t>SN DA Cav2.3 WT</t>
  </si>
  <si>
    <t>VTA DA Cav2.3 WT</t>
  </si>
  <si>
    <t>VTA DA Cav2.3 KO</t>
  </si>
  <si>
    <t>SN DA             NCS-1 WT</t>
  </si>
  <si>
    <t>SN DA            NCS-1 KO</t>
  </si>
  <si>
    <t>VTA DA             NCS-1 WT</t>
  </si>
  <si>
    <t>VTA DA             NCS-1 KO</t>
  </si>
  <si>
    <t>Cav2.3 WT saline</t>
  </si>
  <si>
    <t>Cav2.3 WT MPTP</t>
  </si>
  <si>
    <t>Cav2.3 KO saline</t>
  </si>
  <si>
    <t>Cav2.3 KO MPTP</t>
  </si>
  <si>
    <t>remaining neurons</t>
  </si>
  <si>
    <t>TH-pos. neurons</t>
  </si>
  <si>
    <t>all neurons</t>
  </si>
  <si>
    <t>DS</t>
  </si>
  <si>
    <t>remaining fibers</t>
  </si>
  <si>
    <t>VS</t>
  </si>
  <si>
    <t>TH-signal intensity</t>
  </si>
  <si>
    <t>NCS-1 WT saline</t>
  </si>
  <si>
    <t>NCS-1 WT MPTP</t>
  </si>
  <si>
    <t>NCS-1 KO saline</t>
  </si>
  <si>
    <t>NCS-1 MPTP</t>
  </si>
  <si>
    <t>TH stereology</t>
  </si>
  <si>
    <t>TH automat. Count</t>
  </si>
  <si>
    <t>remaining neurons - bootstrapping</t>
  </si>
  <si>
    <t>[mm]</t>
  </si>
  <si>
    <t>NCS-1 KO MPTP</t>
  </si>
  <si>
    <t>caudorostral axis</t>
  </si>
  <si>
    <t>SN - TH pos. neurons - stereology</t>
  </si>
  <si>
    <t>SN - all neurons - automated count</t>
  </si>
  <si>
    <t xml:space="preserve">DS </t>
  </si>
  <si>
    <t xml:space="preserve">SN - TH pos. neurons </t>
  </si>
  <si>
    <t>VTA - raw signal</t>
  </si>
  <si>
    <t>SN - raw signal</t>
  </si>
  <si>
    <t>VTA - background</t>
  </si>
  <si>
    <t>SN - background</t>
  </si>
  <si>
    <t>NCS-1 - histogram</t>
  </si>
  <si>
    <t>Cav2.3 - histogram</t>
  </si>
  <si>
    <t>SN - TH pos. neurons - automated count</t>
  </si>
  <si>
    <t>Cav2.3 histogram - SN</t>
  </si>
  <si>
    <t>Cav2.3 WT - raw signal</t>
  </si>
  <si>
    <t>Cav2.3 KO - raw signal</t>
  </si>
  <si>
    <t>Cav2.3 WT - background</t>
  </si>
  <si>
    <t>Cav2.3 KO - background</t>
  </si>
  <si>
    <t>Cav2.3 histogram - VTA</t>
  </si>
  <si>
    <t>NCS-1 histogram - SN</t>
  </si>
  <si>
    <t>NCS-1 WT - raw signal</t>
  </si>
  <si>
    <t>NCS-1 KO - raw signal</t>
  </si>
  <si>
    <t>NCS-1 WT - background</t>
  </si>
  <si>
    <t>NCS-1 KO - background</t>
  </si>
  <si>
    <t>NCS-1 histogram - VTA</t>
  </si>
  <si>
    <t>I-V curve</t>
  </si>
  <si>
    <t>SNX-482</t>
  </si>
  <si>
    <t>[mV]</t>
  </si>
  <si>
    <t>area under the curve</t>
  </si>
  <si>
    <t>in SNX-482</t>
  </si>
  <si>
    <t>Max. conductance</t>
  </si>
  <si>
    <t>AUC [nA*mV]</t>
  </si>
  <si>
    <t>104.2-128.9</t>
  </si>
  <si>
    <t>58.0-97.4</t>
  </si>
  <si>
    <t>∆AUC (SNX-sensitive area) [%]</t>
  </si>
  <si>
    <t>∆Gmax (SNX-sensitive conductance) [%]</t>
  </si>
  <si>
    <t>4.8-49.1</t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</si>
  <si>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AUC [%]</t>
    </r>
  </si>
  <si>
    <r>
      <rPr>
        <b/>
        <sz val="11"/>
        <color theme="1"/>
        <rFont val="Calibri"/>
        <family val="2"/>
      </rPr>
      <t>Δ</t>
    </r>
    <r>
      <rPr>
        <b/>
        <sz val="11"/>
        <color theme="1"/>
        <rFont val="Calibri"/>
        <family val="2"/>
        <scheme val="minor"/>
      </rPr>
      <t>Gmax [%]</t>
    </r>
  </si>
  <si>
    <r>
      <t xml:space="preserve">SN DA WT vs. Cav2.3 KO: </t>
    </r>
    <r>
      <rPr>
        <b/>
        <sz val="10"/>
        <color theme="1"/>
        <rFont val="Calibri"/>
        <family val="2"/>
      </rPr>
      <t>0.0058</t>
    </r>
    <r>
      <rPr>
        <sz val="10"/>
        <color theme="1"/>
        <rFont val="Calibri"/>
        <family val="2"/>
      </rPr>
      <t xml:space="preserve">; VTA DA WT vs. SN DA WT: 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>; VTA DA WT vs. SN DA Cav2.3 KO: 0.1143</t>
    </r>
  </si>
  <si>
    <r>
      <t xml:space="preserve">SN DA WT vs. Cav2.3 KO: </t>
    </r>
    <r>
      <rPr>
        <b/>
        <sz val="10"/>
        <color theme="1"/>
        <rFont val="Calibri"/>
        <family val="2"/>
      </rPr>
      <t>0.0024</t>
    </r>
    <r>
      <rPr>
        <sz val="10"/>
        <color theme="1"/>
        <rFont val="Calibri"/>
        <family val="2"/>
      </rPr>
      <t xml:space="preserve">; VTA DA WT vs. SN DA WT: 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>; VTA DA WT vs. SN DA Cav2.3 KO: 0.2929</t>
    </r>
  </si>
  <si>
    <t xml:space="preserve">p-value (Kruskal Wallis test with Dunn's multiple comparisons test) </t>
  </si>
  <si>
    <r>
      <t>A) Actionpotential evoked Ca</t>
    </r>
    <r>
      <rPr>
        <b/>
        <vertAlign val="superscript"/>
        <sz val="10"/>
        <color theme="1"/>
        <rFont val="Calibri"/>
        <family val="2"/>
        <scheme val="minor"/>
      </rPr>
      <t>2+</t>
    </r>
    <r>
      <rPr>
        <b/>
        <sz val="10"/>
        <color theme="1"/>
        <rFont val="Calibri"/>
        <family val="2"/>
        <scheme val="minor"/>
      </rPr>
      <t xml:space="preserve"> transients at 1.5 Hz pacemaking</t>
    </r>
  </si>
  <si>
    <r>
      <t>SN DA WT vs. Cav2.3 KO:</t>
    </r>
    <r>
      <rPr>
        <b/>
        <sz val="10"/>
        <color theme="1"/>
        <rFont val="Calibri"/>
        <family val="2"/>
      </rPr>
      <t xml:space="preserve"> 0.0008</t>
    </r>
    <r>
      <rPr>
        <sz val="10"/>
        <color theme="1"/>
        <rFont val="Calibri"/>
        <family val="2"/>
      </rPr>
      <t xml:space="preserve">; VTA DA WT vs. SN DA WT: 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>; VTA DA WT vs. SN DA Cav2.3 KO: 0.4777</t>
    </r>
  </si>
  <si>
    <t>p-value (MWU test)</t>
  </si>
  <si>
    <t>p-value (one-sample Wilcoxon test)</t>
  </si>
  <si>
    <r>
      <t>p-values (MWU test) for remaining Ca</t>
    </r>
    <r>
      <rPr>
        <vertAlign val="superscript"/>
        <sz val="10"/>
        <color theme="1"/>
        <rFont val="Calibri"/>
        <family val="2"/>
        <scheme val="minor"/>
      </rPr>
      <t>2+</t>
    </r>
    <r>
      <rPr>
        <sz val="10"/>
        <color theme="1"/>
        <rFont val="Calibri"/>
        <family val="2"/>
        <scheme val="minor"/>
      </rPr>
      <t xml:space="preserve"> amplitude in SNX-482: Cav2.3 WT vs Cav2.3 KO: </t>
    </r>
    <r>
      <rPr>
        <b/>
        <sz val="10"/>
        <color theme="1"/>
        <rFont val="Calibri"/>
        <family val="2"/>
        <scheme val="minor"/>
      </rPr>
      <t>0.008</t>
    </r>
  </si>
  <si>
    <r>
      <t xml:space="preserve">SN DA WT vs. Cav2.3 KO: </t>
    </r>
    <r>
      <rPr>
        <b/>
        <sz val="10"/>
        <color theme="1"/>
        <rFont val="Calibri"/>
        <family val="2"/>
      </rPr>
      <t>0.0141</t>
    </r>
    <r>
      <rPr>
        <sz val="10"/>
        <color theme="1"/>
        <rFont val="Calibri"/>
        <family val="2"/>
      </rPr>
      <t xml:space="preserve">; VTA DA WT vs. SN DA WT:  </t>
    </r>
    <r>
      <rPr>
        <b/>
        <sz val="10"/>
        <color theme="1"/>
        <rFont val="Calibri"/>
        <family val="2"/>
      </rPr>
      <t>0.0009</t>
    </r>
    <r>
      <rPr>
        <sz val="10"/>
        <color theme="1"/>
        <rFont val="Calibri"/>
        <family val="2"/>
      </rPr>
      <t>; VTA DA WT vs. SN DA Cav2.3 KO: 0.7244</t>
    </r>
  </si>
  <si>
    <r>
      <t xml:space="preserve">SN DA WT vs. Cav2.3 KO: 0.5668; VTA DA WT vs. SN DA WT:  </t>
    </r>
    <r>
      <rPr>
        <b/>
        <sz val="10"/>
        <color theme="1"/>
        <rFont val="Calibri"/>
        <family val="2"/>
      </rPr>
      <t>0.0275</t>
    </r>
    <r>
      <rPr>
        <sz val="10"/>
        <color theme="1"/>
        <rFont val="Calibri"/>
        <family val="2"/>
      </rPr>
      <t>; VTA DA WT vs. SN DA Cav2.3 KO: 0.4515</t>
    </r>
  </si>
  <si>
    <r>
      <t xml:space="preserve">SN DA WT vs. Cav2.3 KO: </t>
    </r>
    <r>
      <rPr>
        <b/>
        <sz val="10"/>
        <color theme="1"/>
        <rFont val="Calibri"/>
        <family val="2"/>
      </rPr>
      <t>0.0003</t>
    </r>
    <r>
      <rPr>
        <sz val="10"/>
        <color theme="1"/>
        <rFont val="Calibri"/>
        <family val="2"/>
      </rPr>
      <t xml:space="preserve">; VTA DA WT vs. SN DA WT: </t>
    </r>
    <r>
      <rPr>
        <b/>
        <sz val="10"/>
        <color theme="1"/>
        <rFont val="Calibri"/>
        <family val="2"/>
      </rPr>
      <t xml:space="preserve"> 0.0001</t>
    </r>
    <r>
      <rPr>
        <sz val="10"/>
        <color theme="1"/>
        <rFont val="Calibri"/>
        <family val="2"/>
      </rPr>
      <t>; VTA DA WT vs. SN DA Cav2.3 KO: &gt;0.9999</t>
    </r>
  </si>
  <si>
    <r>
      <t xml:space="preserve">SN DA WT vs. Cav2.3 KO: 0.3782; VTA DA WT vs. SN DA WT:  0.0601; VTA DA WT vs. SN DA Cav2.3 KO: </t>
    </r>
    <r>
      <rPr>
        <b/>
        <sz val="10"/>
        <color theme="1"/>
        <rFont val="Calibri"/>
        <family val="2"/>
      </rPr>
      <t>0.0015</t>
    </r>
  </si>
  <si>
    <r>
      <t xml:space="preserve">SN DA WT vs. Cav2.3 KO: &gt;0.9999; VTA DA WT vs. SN DA WT:  </t>
    </r>
    <r>
      <rPr>
        <b/>
        <sz val="10"/>
        <color theme="1"/>
        <rFont val="Calibri"/>
        <family val="2"/>
      </rPr>
      <t>0.0021</t>
    </r>
    <r>
      <rPr>
        <sz val="10"/>
        <color theme="1"/>
        <rFont val="Calibri"/>
        <family val="2"/>
      </rPr>
      <t xml:space="preserve">; VTA DA WT vs. SN DA Cav2.3 KO: </t>
    </r>
    <r>
      <rPr>
        <b/>
        <sz val="10"/>
        <color theme="1"/>
        <rFont val="Calibri"/>
        <family val="2"/>
      </rPr>
      <t>0.0007</t>
    </r>
  </si>
  <si>
    <r>
      <t xml:space="preserve">SN DA WT vs. Cav2.3 KO: </t>
    </r>
    <r>
      <rPr>
        <b/>
        <sz val="10"/>
        <color theme="1"/>
        <rFont val="Calibri"/>
        <family val="2"/>
      </rPr>
      <t>0.0084</t>
    </r>
    <r>
      <rPr>
        <sz val="10"/>
        <color theme="1"/>
        <rFont val="Calibri"/>
        <family val="2"/>
      </rPr>
      <t>; VTA DA WT vs. SN DA WT:  0.2476; VTA DA WT vs. SN DA Cav2.3 KO: &gt;0.9999</t>
    </r>
  </si>
  <si>
    <r>
      <t xml:space="preserve">SN DA WT vs. Cav2.3 KO: </t>
    </r>
    <r>
      <rPr>
        <b/>
        <sz val="10"/>
        <color theme="1"/>
        <rFont val="Calibri"/>
        <family val="2"/>
      </rPr>
      <t>0.0008</t>
    </r>
    <r>
      <rPr>
        <sz val="10"/>
        <color theme="1"/>
        <rFont val="Calibri"/>
        <family val="2"/>
      </rPr>
      <t xml:space="preserve">; VTA DA WT vs. SN DA WT:  </t>
    </r>
    <r>
      <rPr>
        <b/>
        <sz val="10"/>
        <color theme="1"/>
        <rFont val="Calibri"/>
        <family val="2"/>
      </rPr>
      <t>&lt;0.0001</t>
    </r>
    <r>
      <rPr>
        <sz val="10"/>
        <color theme="1"/>
        <rFont val="Calibri"/>
        <family val="2"/>
      </rPr>
      <t>; VTA DA WT vs. SN DA Cav2.3 KO: 0.4777</t>
    </r>
  </si>
  <si>
    <r>
      <t xml:space="preserve">SN DA WT vs. Cav2.3 KO: </t>
    </r>
    <r>
      <rPr>
        <b/>
        <sz val="10"/>
        <color theme="1"/>
        <rFont val="Calibri"/>
        <family val="2"/>
      </rPr>
      <t>0.0251</t>
    </r>
    <r>
      <rPr>
        <sz val="10"/>
        <color theme="1"/>
        <rFont val="Calibri"/>
        <family val="2"/>
      </rPr>
      <t>; VTA DA WT vs. SN DA WT:  0.5536; VTA DA WT vs. SN DA Cav2.3 KO: &gt;0.9999</t>
    </r>
  </si>
  <si>
    <r>
      <t xml:space="preserve">SN DA WT vs. Cav2.3 KO: 0.2758; VTA DA WT vs. SN DA WT: </t>
    </r>
    <r>
      <rPr>
        <b/>
        <sz val="10"/>
        <color theme="1"/>
        <rFont val="Calibri"/>
        <family val="2"/>
      </rPr>
      <t xml:space="preserve"> 0.0019</t>
    </r>
    <r>
      <rPr>
        <sz val="10"/>
        <color theme="1"/>
        <rFont val="Calibri"/>
        <family val="2"/>
      </rPr>
      <t>; VTA DA WT vs. SN DA Cav2.3 KO: 0.1663</t>
    </r>
  </si>
  <si>
    <r>
      <t xml:space="preserve">SN DA WT vs. Cav2.3 KO: &gt;0.9999; VTA DA WT vs. SN DA WT:  </t>
    </r>
    <r>
      <rPr>
        <b/>
        <sz val="10"/>
        <color theme="1"/>
        <rFont val="Calibri"/>
        <family val="2"/>
      </rPr>
      <t>0.0101</t>
    </r>
    <r>
      <rPr>
        <sz val="10"/>
        <color theme="1"/>
        <rFont val="Calibri"/>
        <family val="2"/>
      </rPr>
      <t xml:space="preserve">; VTA DA WT vs. SN DA Cav2.3 KO: </t>
    </r>
    <r>
      <rPr>
        <b/>
        <sz val="10"/>
        <color theme="1"/>
        <rFont val="Calibri"/>
        <family val="2"/>
      </rPr>
      <t>0.0059</t>
    </r>
  </si>
  <si>
    <t>SN DA WT vs. Cav2.3 KO: &gt;0.9999; VTA DA WT vs. SN DA WT:  &gt;0.9999; VTA DA WT vs. SN DA Cav2.3 KO: &gt;0.9999</t>
  </si>
  <si>
    <r>
      <t xml:space="preserve">SN DA WT vs. Cav2.3 KO: 0.7287; VTA DA WT vs. SN DA WT: </t>
    </r>
    <r>
      <rPr>
        <b/>
        <sz val="10"/>
        <color theme="1"/>
        <rFont val="Calibri"/>
        <family val="2"/>
      </rPr>
      <t xml:space="preserve"> 0.0102</t>
    </r>
    <r>
      <rPr>
        <sz val="10"/>
        <color theme="1"/>
        <rFont val="Calibri"/>
        <family val="2"/>
      </rPr>
      <t>; VTA DA WT vs. SN DA Cav2.3 KO: 0.1858</t>
    </r>
  </si>
  <si>
    <r>
      <t>voltage activated Ca</t>
    </r>
    <r>
      <rPr>
        <b/>
        <vertAlign val="superscript"/>
        <sz val="10"/>
        <color theme="1"/>
        <rFont val="Calibri"/>
        <family val="2"/>
      </rPr>
      <t>2+</t>
    </r>
    <r>
      <rPr>
        <b/>
        <sz val="10"/>
        <color theme="1"/>
        <rFont val="Calibri"/>
        <family val="2"/>
      </rPr>
      <t xml:space="preserve"> currents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</si>
</sst>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.00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bscript"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8"/>
      <name val="Arial"/>
    </font>
    <font>
      <sz val="8"/>
      <name val="Arial"/>
      <family val="2"/>
    </font>
    <font>
      <sz val="7"/>
      <name val="Arial"/>
      <family val="2"/>
    </font>
    <font>
      <sz val="8"/>
      <color theme="1"/>
      <name val="Calibri"/>
      <family val="2"/>
      <scheme val="minor"/>
    </font>
    <font>
      <sz val="7"/>
      <name val="Arial"/>
    </font>
    <font>
      <b/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56">
    <border>
      <left/>
      <right/>
      <top/>
      <bottom/>
      <diagonal/>
    </border>
    <border>
      <left/>
      <right style="medium">
        <color rgb="FFA6A6A6"/>
      </right>
      <top/>
      <bottom/>
      <diagonal/>
    </border>
    <border>
      <left/>
      <right style="medium">
        <color rgb="FFA6A6A6"/>
      </right>
      <top style="medium">
        <color rgb="FFA6A6A6"/>
      </top>
      <bottom style="medium">
        <color rgb="FFA6A6A6"/>
      </bottom>
      <diagonal/>
    </border>
    <border>
      <left/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 style="medium">
        <color rgb="FFA6A6A6"/>
      </bottom>
      <diagonal/>
    </border>
    <border>
      <left/>
      <right/>
      <top/>
      <bottom style="medium">
        <color rgb="FFA6A6A6"/>
      </bottom>
      <diagonal/>
    </border>
    <border>
      <left style="medium">
        <color rgb="FFA6A6A6"/>
      </left>
      <right/>
      <top style="medium">
        <color rgb="FFA6A6A6"/>
      </top>
      <bottom style="medium">
        <color rgb="FFA6A6A6"/>
      </bottom>
      <diagonal/>
    </border>
    <border>
      <left/>
      <right style="medium">
        <color rgb="FFA6A6A6"/>
      </right>
      <top style="medium">
        <color rgb="FFA6A6A6"/>
      </top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rgb="FFA6A6A6"/>
      </top>
      <bottom/>
      <diagonal/>
    </border>
    <border>
      <left style="medium">
        <color rgb="FFA6A6A6"/>
      </left>
      <right/>
      <top/>
      <bottom style="medium">
        <color rgb="FFA6A6A6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A6A6A6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A6A6A6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/>
      <bottom style="medium">
        <color theme="0" tint="-0.34998626667073579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 style="medium">
        <color rgb="FFA6A6A6"/>
      </bottom>
      <diagonal/>
    </border>
    <border>
      <left/>
      <right/>
      <top style="medium">
        <color theme="0" tint="-0.34998626667073579"/>
      </top>
      <bottom style="medium">
        <color rgb="FFA6A6A6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medium">
        <color rgb="FFA6A6A6"/>
      </bottom>
      <diagonal/>
    </border>
    <border>
      <left style="medium">
        <color theme="0" tint="-0.34998626667073579"/>
      </left>
      <right/>
      <top style="medium">
        <color rgb="FFA6A6A6"/>
      </top>
      <bottom style="medium">
        <color theme="0" tint="-0.34998626667073579"/>
      </bottom>
      <diagonal/>
    </border>
    <border>
      <left/>
      <right/>
      <top style="medium">
        <color rgb="FFA6A6A6"/>
      </top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rgb="FFA6A6A6"/>
      </top>
      <bottom style="medium">
        <color theme="0" tint="-0.34998626667073579"/>
      </bottom>
      <diagonal/>
    </border>
    <border>
      <left style="medium">
        <color rgb="FFA6A6A6"/>
      </left>
      <right/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rgb="FFA6A6A6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/>
      <bottom/>
      <diagonal/>
    </border>
    <border>
      <left style="medium">
        <color rgb="FFA6A6A6"/>
      </left>
      <right/>
      <top/>
      <bottom/>
      <diagonal/>
    </border>
    <border>
      <left style="medium">
        <color theme="0" tint="-0.34998626667073579"/>
      </left>
      <right style="medium">
        <color rgb="FFA6A6A6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 style="medium">
        <color rgb="FFA6A6A6"/>
      </right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rgb="FFA6A6A6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 style="medium">
        <color theme="0" tint="-0.34998626667073579"/>
      </left>
      <right style="medium">
        <color rgb="FFA6A6A6"/>
      </right>
      <top style="medium">
        <color theme="0" tint="-0.34998626667073579"/>
      </top>
      <bottom style="medium">
        <color rgb="FFA6A6A6"/>
      </bottom>
      <diagonal/>
    </border>
    <border>
      <left style="medium">
        <color rgb="FFA6A6A6"/>
      </left>
      <right/>
      <top style="medium">
        <color theme="0" tint="-0.34998626667073579"/>
      </top>
      <bottom style="medium">
        <color rgb="FFA6A6A6"/>
      </bottom>
      <diagonal/>
    </border>
    <border>
      <left/>
      <right style="medium">
        <color rgb="FFA6A6A6"/>
      </right>
      <top style="medium">
        <color theme="0" tint="-0.34998626667073579"/>
      </top>
      <bottom style="medium">
        <color rgb="FFA6A6A6"/>
      </bottom>
      <diagonal/>
    </border>
    <border>
      <left style="medium">
        <color theme="0" tint="-0.34998626667073579"/>
      </left>
      <right style="medium">
        <color rgb="FFA6A6A6"/>
      </right>
      <top/>
      <bottom style="medium">
        <color rgb="FFA6A6A6"/>
      </bottom>
      <diagonal/>
    </border>
    <border>
      <left/>
      <right style="medium">
        <color theme="0" tint="-0.34998626667073579"/>
      </right>
      <top/>
      <bottom style="medium">
        <color rgb="FFA6A6A6"/>
      </bottom>
      <diagonal/>
    </border>
    <border>
      <left style="medium">
        <color theme="0" tint="-0.34998626667073579"/>
      </left>
      <right style="medium">
        <color rgb="FFA6A6A6"/>
      </right>
      <top/>
      <bottom style="medium">
        <color theme="0" tint="-0.34998626667073579"/>
      </bottom>
      <diagonal/>
    </border>
    <border>
      <left style="medium">
        <color rgb="FFA6A6A6"/>
      </left>
      <right/>
      <top style="medium">
        <color rgb="FFA6A6A6"/>
      </top>
      <bottom style="medium">
        <color theme="0" tint="-0.34998626667073579"/>
      </bottom>
      <diagonal/>
    </border>
    <border>
      <left/>
      <right style="medium">
        <color rgb="FFA6A6A6"/>
      </right>
      <top/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 style="medium">
        <color rgb="FFA6A6A6"/>
      </bottom>
      <diagonal/>
    </border>
    <border>
      <left style="medium">
        <color rgb="FFA6A6A6"/>
      </left>
      <right style="medium">
        <color rgb="FFA6A6A6"/>
      </right>
      <top style="mediumDashed">
        <color indexed="64"/>
      </top>
      <bottom style="medium">
        <color theme="0" tint="-0.34998626667073579"/>
      </bottom>
      <diagonal/>
    </border>
    <border>
      <left/>
      <right style="medium">
        <color rgb="FFA6A6A6"/>
      </right>
      <top style="medium">
        <color rgb="FFA6A6A6"/>
      </top>
      <bottom style="medium">
        <color theme="0" tint="-0.34998626667073579"/>
      </bottom>
      <diagonal/>
    </border>
    <border>
      <left style="medium">
        <color theme="0" tint="-0.34998626667073579"/>
      </left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 style="medium">
        <color theme="0" tint="-0.34998626667073579"/>
      </right>
      <top/>
      <bottom/>
      <diagonal/>
    </border>
    <border>
      <left style="medium">
        <color theme="0" tint="-0.34998626667073579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34998626667073579"/>
      </left>
      <right style="medium">
        <color theme="0" tint="-0.34998626667073579"/>
      </right>
      <top/>
      <bottom/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medium">
        <color rgb="FFA6A6A6"/>
      </bottom>
      <diagonal/>
    </border>
  </borders>
  <cellStyleXfs count="1">
    <xf numFmtId="0" fontId="0" fillId="0" borderId="0"/>
  </cellStyleXfs>
  <cellXfs count="349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indent="1"/>
    </xf>
    <xf numFmtId="0" fontId="5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4" fillId="2" borderId="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5" fillId="0" borderId="3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4" fillId="0" borderId="31" xfId="0" applyFont="1" applyBorder="1" applyAlignment="1">
      <alignment horizontal="center" vertical="center" wrapText="1"/>
    </xf>
    <xf numFmtId="0" fontId="4" fillId="0" borderId="5" xfId="0" applyFont="1" applyBorder="1" applyAlignment="1">
      <alignment vertical="center" wrapText="1"/>
    </xf>
    <xf numFmtId="0" fontId="7" fillId="0" borderId="0" xfId="0" applyFont="1"/>
    <xf numFmtId="0" fontId="8" fillId="0" borderId="0" xfId="0" applyFont="1" applyAlignment="1">
      <alignment horizontal="justify" vertical="center"/>
    </xf>
    <xf numFmtId="164" fontId="5" fillId="0" borderId="4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 wrapText="1"/>
    </xf>
    <xf numFmtId="164" fontId="5" fillId="0" borderId="17" xfId="0" applyNumberFormat="1" applyFont="1" applyBorder="1" applyAlignment="1">
      <alignment horizontal="center" vertical="center"/>
    </xf>
    <xf numFmtId="0" fontId="4" fillId="0" borderId="32" xfId="0" applyFont="1" applyBorder="1" applyAlignment="1">
      <alignment horizontal="left" vertical="center" indent="1"/>
    </xf>
    <xf numFmtId="0" fontId="5" fillId="0" borderId="3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inden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34" xfId="0" applyFont="1" applyBorder="1" applyAlignment="1">
      <alignment horizontal="left" vertical="center" inden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0" xfId="0" applyBorder="1"/>
    <xf numFmtId="0" fontId="3" fillId="0" borderId="6" xfId="0" applyFont="1" applyBorder="1" applyAlignment="1">
      <alignment vertical="center"/>
    </xf>
    <xf numFmtId="0" fontId="4" fillId="0" borderId="12" xfId="0" applyFont="1" applyBorder="1" applyAlignment="1">
      <alignment horizontal="left" vertical="center" indent="1"/>
    </xf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5" fillId="0" borderId="46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164" fontId="5" fillId="0" borderId="6" xfId="0" applyNumberFormat="1" applyFont="1" applyBorder="1" applyAlignment="1">
      <alignment horizontal="center" vertical="center"/>
    </xf>
    <xf numFmtId="164" fontId="5" fillId="0" borderId="17" xfId="0" applyNumberFormat="1" applyFont="1" applyBorder="1" applyAlignment="1">
      <alignment horizontal="center" vertical="center" wrapText="1"/>
    </xf>
    <xf numFmtId="164" fontId="5" fillId="0" borderId="35" xfId="0" applyNumberFormat="1" applyFont="1" applyBorder="1" applyAlignment="1">
      <alignment horizontal="center" vertical="center" wrapText="1"/>
    </xf>
    <xf numFmtId="164" fontId="5" fillId="0" borderId="18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1"/>
    </xf>
    <xf numFmtId="0" fontId="4" fillId="0" borderId="4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0" fillId="0" borderId="0" xfId="0" applyFont="1"/>
    <xf numFmtId="0" fontId="12" fillId="0" borderId="4" xfId="0" applyFont="1" applyBorder="1" applyAlignment="1">
      <alignment vertical="center"/>
    </xf>
    <xf numFmtId="0" fontId="10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4" fillId="0" borderId="0" xfId="0" applyFont="1"/>
    <xf numFmtId="0" fontId="15" fillId="0" borderId="0" xfId="0" applyFont="1"/>
    <xf numFmtId="2" fontId="0" fillId="0" borderId="0" xfId="0" applyNumberFormat="1"/>
    <xf numFmtId="1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2" fontId="15" fillId="0" borderId="0" xfId="0" applyNumberFormat="1" applyFont="1"/>
    <xf numFmtId="0" fontId="1" fillId="0" borderId="49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2" fontId="15" fillId="0" borderId="51" xfId="0" applyNumberFormat="1" applyFont="1" applyBorder="1"/>
    <xf numFmtId="2" fontId="15" fillId="0" borderId="52" xfId="0" applyNumberFormat="1" applyFont="1" applyBorder="1"/>
    <xf numFmtId="2" fontId="15" fillId="0" borderId="19" xfId="0" applyNumberFormat="1" applyFont="1" applyBorder="1"/>
    <xf numFmtId="2" fontId="15" fillId="0" borderId="21" xfId="0" applyNumberFormat="1" applyFont="1" applyBorder="1"/>
    <xf numFmtId="2" fontId="0" fillId="0" borderId="49" xfId="0" applyNumberFormat="1" applyBorder="1"/>
    <xf numFmtId="2" fontId="0" fillId="0" borderId="50" xfId="0" applyNumberFormat="1" applyBorder="1"/>
    <xf numFmtId="2" fontId="0" fillId="0" borderId="51" xfId="0" applyNumberFormat="1" applyBorder="1"/>
    <xf numFmtId="2" fontId="0" fillId="0" borderId="52" xfId="0" applyNumberFormat="1" applyBorder="1"/>
    <xf numFmtId="0" fontId="0" fillId="0" borderId="19" xfId="0" applyBorder="1"/>
    <xf numFmtId="0" fontId="0" fillId="0" borderId="21" xfId="0" applyBorder="1"/>
    <xf numFmtId="0" fontId="0" fillId="0" borderId="53" xfId="0" applyBorder="1"/>
    <xf numFmtId="0" fontId="0" fillId="0" borderId="54" xfId="0" applyBorder="1"/>
    <xf numFmtId="0" fontId="0" fillId="0" borderId="22" xfId="0" applyBorder="1"/>
    <xf numFmtId="2" fontId="0" fillId="0" borderId="45" xfId="0" applyNumberFormat="1" applyBorder="1"/>
    <xf numFmtId="2" fontId="0" fillId="0" borderId="0" xfId="0" applyNumberFormat="1" applyBorder="1"/>
    <xf numFmtId="1" fontId="0" fillId="0" borderId="19" xfId="0" applyNumberFormat="1" applyBorder="1"/>
    <xf numFmtId="1" fontId="0" fillId="0" borderId="20" xfId="0" applyNumberFormat="1" applyBorder="1"/>
    <xf numFmtId="1" fontId="0" fillId="0" borderId="21" xfId="0" applyNumberFormat="1" applyBorder="1"/>
    <xf numFmtId="0" fontId="1" fillId="0" borderId="45" xfId="0" applyFont="1" applyBorder="1" applyAlignment="1">
      <alignment horizontal="center"/>
    </xf>
    <xf numFmtId="0" fontId="14" fillId="0" borderId="51" xfId="0" applyFont="1" applyBorder="1"/>
    <xf numFmtId="0" fontId="14" fillId="0" borderId="0" xfId="0" applyFont="1" applyBorder="1"/>
    <xf numFmtId="0" fontId="14" fillId="0" borderId="52" xfId="0" applyFont="1" applyBorder="1"/>
    <xf numFmtId="0" fontId="0" fillId="0" borderId="52" xfId="0" applyBorder="1"/>
    <xf numFmtId="0" fontId="14" fillId="0" borderId="19" xfId="0" applyFont="1" applyBorder="1"/>
    <xf numFmtId="0" fontId="0" fillId="0" borderId="20" xfId="0" applyBorder="1"/>
    <xf numFmtId="0" fontId="14" fillId="0" borderId="20" xfId="0" applyFont="1" applyBorder="1"/>
    <xf numFmtId="2" fontId="15" fillId="0" borderId="0" xfId="0" applyNumberFormat="1" applyFont="1" applyBorder="1"/>
    <xf numFmtId="2" fontId="0" fillId="0" borderId="19" xfId="0" applyNumberFormat="1" applyBorder="1"/>
    <xf numFmtId="2" fontId="0" fillId="0" borderId="20" xfId="0" applyNumberFormat="1" applyBorder="1"/>
    <xf numFmtId="2" fontId="15" fillId="0" borderId="20" xfId="0" applyNumberFormat="1" applyFont="1" applyBorder="1"/>
    <xf numFmtId="2" fontId="0" fillId="0" borderId="21" xfId="0" applyNumberFormat="1" applyBorder="1"/>
    <xf numFmtId="0" fontId="1" fillId="0" borderId="49" xfId="0" applyFont="1" applyBorder="1"/>
    <xf numFmtId="0" fontId="1" fillId="0" borderId="50" xfId="0" applyFont="1" applyBorder="1"/>
    <xf numFmtId="0" fontId="1" fillId="0" borderId="53" xfId="0" applyFont="1" applyBorder="1"/>
    <xf numFmtId="0" fontId="1" fillId="0" borderId="54" xfId="0" applyFont="1" applyBorder="1"/>
    <xf numFmtId="0" fontId="1" fillId="0" borderId="22" xfId="0" applyFont="1" applyBorder="1"/>
    <xf numFmtId="2" fontId="14" fillId="0" borderId="51" xfId="0" applyNumberFormat="1" applyFont="1" applyBorder="1"/>
    <xf numFmtId="2" fontId="14" fillId="0" borderId="52" xfId="0" applyNumberFormat="1" applyFont="1" applyBorder="1"/>
    <xf numFmtId="2" fontId="14" fillId="0" borderId="19" xfId="0" applyNumberFormat="1" applyFont="1" applyBorder="1"/>
    <xf numFmtId="0" fontId="0" fillId="0" borderId="0" xfId="0" applyAlignment="1">
      <alignment wrapText="1"/>
    </xf>
    <xf numFmtId="0" fontId="1" fillId="0" borderId="49" xfId="0" applyFont="1" applyBorder="1" applyAlignment="1">
      <alignment wrapText="1"/>
    </xf>
    <xf numFmtId="0" fontId="1" fillId="0" borderId="45" xfId="0" applyFont="1" applyBorder="1" applyAlignment="1">
      <alignment wrapText="1"/>
    </xf>
    <xf numFmtId="0" fontId="1" fillId="0" borderId="50" xfId="0" applyFont="1" applyBorder="1" applyAlignment="1">
      <alignment wrapText="1"/>
    </xf>
    <xf numFmtId="0" fontId="1" fillId="0" borderId="0" xfId="0" applyFont="1" applyAlignment="1">
      <alignment wrapText="1"/>
    </xf>
    <xf numFmtId="1" fontId="15" fillId="0" borderId="0" xfId="0" applyNumberFormat="1" applyFont="1"/>
    <xf numFmtId="165" fontId="15" fillId="0" borderId="0" xfId="0" applyNumberFormat="1" applyFont="1" applyBorder="1"/>
    <xf numFmtId="165" fontId="15" fillId="0" borderId="52" xfId="0" applyNumberFormat="1" applyFont="1" applyBorder="1"/>
    <xf numFmtId="165" fontId="15" fillId="0" borderId="51" xfId="0" applyNumberFormat="1" applyFont="1" applyBorder="1"/>
    <xf numFmtId="165" fontId="15" fillId="0" borderId="19" xfId="0" applyNumberFormat="1" applyFont="1" applyBorder="1"/>
    <xf numFmtId="165" fontId="15" fillId="0" borderId="20" xfId="0" applyNumberFormat="1" applyFont="1" applyBorder="1"/>
    <xf numFmtId="165" fontId="15" fillId="0" borderId="21" xfId="0" applyNumberFormat="1" applyFont="1" applyBorder="1"/>
    <xf numFmtId="0" fontId="1" fillId="0" borderId="49" xfId="0" applyFont="1" applyBorder="1" applyAlignment="1">
      <alignment horizontal="center" wrapText="1"/>
    </xf>
    <xf numFmtId="0" fontId="1" fillId="0" borderId="45" xfId="0" applyFont="1" applyBorder="1" applyAlignment="1">
      <alignment horizontal="center" wrapText="1"/>
    </xf>
    <xf numFmtId="0" fontId="1" fillId="0" borderId="50" xfId="0" applyFont="1" applyBorder="1" applyAlignment="1">
      <alignment horizontal="center" wrapText="1"/>
    </xf>
    <xf numFmtId="0" fontId="15" fillId="0" borderId="51" xfId="0" applyFont="1" applyBorder="1"/>
    <xf numFmtId="0" fontId="15" fillId="0" borderId="0" xfId="0" applyFont="1" applyBorder="1"/>
    <xf numFmtId="0" fontId="15" fillId="0" borderId="52" xfId="0" applyFont="1" applyBorder="1"/>
    <xf numFmtId="0" fontId="0" fillId="0" borderId="51" xfId="0" applyBorder="1"/>
    <xf numFmtId="0" fontId="15" fillId="0" borderId="21" xfId="0" applyFont="1" applyBorder="1"/>
    <xf numFmtId="2" fontId="1" fillId="0" borderId="49" xfId="0" applyNumberFormat="1" applyFont="1" applyBorder="1" applyAlignment="1">
      <alignment horizontal="center" wrapText="1"/>
    </xf>
    <xf numFmtId="2" fontId="1" fillId="0" borderId="45" xfId="0" applyNumberFormat="1" applyFont="1" applyBorder="1" applyAlignment="1">
      <alignment horizontal="center" wrapText="1"/>
    </xf>
    <xf numFmtId="2" fontId="1" fillId="0" borderId="50" xfId="0" applyNumberFormat="1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5" fillId="0" borderId="20" xfId="0" applyFont="1" applyBorder="1"/>
    <xf numFmtId="0" fontId="1" fillId="0" borderId="0" xfId="0" applyFont="1" applyAlignment="1"/>
    <xf numFmtId="0" fontId="15" fillId="0" borderId="19" xfId="0" applyFont="1" applyBorder="1"/>
    <xf numFmtId="1" fontId="0" fillId="0" borderId="49" xfId="0" applyNumberFormat="1" applyBorder="1"/>
    <xf numFmtId="1" fontId="0" fillId="0" borderId="45" xfId="0" applyNumberFormat="1" applyBorder="1"/>
    <xf numFmtId="1" fontId="0" fillId="0" borderId="50" xfId="0" applyNumberFormat="1" applyBorder="1"/>
    <xf numFmtId="1" fontId="0" fillId="0" borderId="51" xfId="0" applyNumberFormat="1" applyBorder="1"/>
    <xf numFmtId="1" fontId="0" fillId="0" borderId="0" xfId="0" applyNumberFormat="1" applyBorder="1"/>
    <xf numFmtId="1" fontId="0" fillId="0" borderId="52" xfId="0" applyNumberFormat="1" applyBorder="1"/>
    <xf numFmtId="1" fontId="15" fillId="0" borderId="51" xfId="0" applyNumberFormat="1" applyFont="1" applyBorder="1"/>
    <xf numFmtId="1" fontId="15" fillId="0" borderId="0" xfId="0" applyNumberFormat="1" applyFont="1" applyBorder="1"/>
    <xf numFmtId="1" fontId="15" fillId="0" borderId="52" xfId="0" applyNumberFormat="1" applyFont="1" applyBorder="1"/>
    <xf numFmtId="1" fontId="15" fillId="0" borderId="19" xfId="0" applyNumberFormat="1" applyFont="1" applyBorder="1"/>
    <xf numFmtId="1" fontId="15" fillId="0" borderId="20" xfId="0" applyNumberFormat="1" applyFont="1" applyBorder="1"/>
    <xf numFmtId="1" fontId="15" fillId="0" borderId="21" xfId="0" applyNumberFormat="1" applyFont="1" applyBorder="1"/>
    <xf numFmtId="0" fontId="1" fillId="0" borderId="51" xfId="0" applyFont="1" applyBorder="1"/>
    <xf numFmtId="0" fontId="1" fillId="0" borderId="19" xfId="0" applyFont="1" applyBorder="1"/>
    <xf numFmtId="0" fontId="14" fillId="0" borderId="21" xfId="0" applyFont="1" applyBorder="1"/>
    <xf numFmtId="1" fontId="14" fillId="0" borderId="51" xfId="0" applyNumberFormat="1" applyFont="1" applyBorder="1"/>
    <xf numFmtId="1" fontId="14" fillId="0" borderId="0" xfId="0" applyNumberFormat="1" applyFont="1" applyBorder="1"/>
    <xf numFmtId="1" fontId="14" fillId="0" borderId="52" xfId="0" applyNumberFormat="1" applyFont="1" applyBorder="1"/>
    <xf numFmtId="1" fontId="14" fillId="0" borderId="19" xfId="0" applyNumberFormat="1" applyFont="1" applyBorder="1"/>
    <xf numFmtId="1" fontId="14" fillId="0" borderId="21" xfId="0" applyNumberFormat="1" applyFont="1" applyBorder="1"/>
    <xf numFmtId="1" fontId="14" fillId="0" borderId="20" xfId="0" applyNumberFormat="1" applyFont="1" applyBorder="1"/>
    <xf numFmtId="2" fontId="14" fillId="0" borderId="0" xfId="0" applyNumberFormat="1" applyFont="1" applyBorder="1"/>
    <xf numFmtId="0" fontId="16" fillId="0" borderId="0" xfId="0" applyFont="1"/>
    <xf numFmtId="0" fontId="15" fillId="0" borderId="54" xfId="0" applyFont="1" applyBorder="1"/>
    <xf numFmtId="0" fontId="17" fillId="0" borderId="0" xfId="0" applyFont="1"/>
    <xf numFmtId="0" fontId="15" fillId="0" borderId="22" xfId="0" applyFont="1" applyBorder="1"/>
    <xf numFmtId="2" fontId="15" fillId="0" borderId="54" xfId="0" applyNumberFormat="1" applyFont="1" applyBorder="1"/>
    <xf numFmtId="2" fontId="15" fillId="0" borderId="22" xfId="0" applyNumberFormat="1" applyFont="1" applyBorder="1"/>
    <xf numFmtId="2" fontId="17" fillId="0" borderId="0" xfId="0" applyNumberFormat="1" applyFont="1"/>
    <xf numFmtId="2" fontId="17" fillId="0" borderId="0" xfId="0" applyNumberFormat="1" applyFont="1" applyBorder="1"/>
    <xf numFmtId="2" fontId="17" fillId="0" borderId="52" xfId="0" applyNumberFormat="1" applyFont="1" applyBorder="1"/>
    <xf numFmtId="2" fontId="17" fillId="0" borderId="20" xfId="0" applyNumberFormat="1" applyFont="1" applyBorder="1"/>
    <xf numFmtId="2" fontId="17" fillId="0" borderId="21" xfId="0" applyNumberFormat="1" applyFont="1" applyBorder="1"/>
    <xf numFmtId="1" fontId="17" fillId="0" borderId="0" xfId="0" applyNumberFormat="1" applyFont="1"/>
    <xf numFmtId="2" fontId="17" fillId="0" borderId="19" xfId="0" applyNumberFormat="1" applyFont="1" applyBorder="1"/>
    <xf numFmtId="1" fontId="17" fillId="0" borderId="19" xfId="0" applyNumberFormat="1" applyFont="1" applyBorder="1"/>
    <xf numFmtId="1" fontId="17" fillId="0" borderId="20" xfId="0" applyNumberFormat="1" applyFont="1" applyBorder="1"/>
    <xf numFmtId="1" fontId="17" fillId="0" borderId="21" xfId="0" applyNumberFormat="1" applyFont="1" applyBorder="1"/>
    <xf numFmtId="0" fontId="1" fillId="0" borderId="49" xfId="0" applyFont="1" applyFill="1" applyBorder="1" applyAlignment="1">
      <alignment horizontal="center" wrapText="1"/>
    </xf>
    <xf numFmtId="0" fontId="1" fillId="0" borderId="45" xfId="0" applyFont="1" applyFill="1" applyBorder="1" applyAlignment="1">
      <alignment horizontal="center" wrapText="1"/>
    </xf>
    <xf numFmtId="0" fontId="1" fillId="0" borderId="50" xfId="0" applyFont="1" applyFill="1" applyBorder="1" applyAlignment="1">
      <alignment horizontal="center" wrapText="1"/>
    </xf>
    <xf numFmtId="2" fontId="17" fillId="0" borderId="51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8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/>
    </xf>
    <xf numFmtId="2" fontId="0" fillId="0" borderId="53" xfId="0" applyNumberFormat="1" applyBorder="1"/>
    <xf numFmtId="2" fontId="0" fillId="0" borderId="54" xfId="0" applyNumberFormat="1" applyBorder="1"/>
    <xf numFmtId="0" fontId="1" fillId="0" borderId="53" xfId="0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 wrapText="1"/>
    </xf>
    <xf numFmtId="0" fontId="5" fillId="0" borderId="55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3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0" fillId="3" borderId="43" xfId="0" applyFont="1" applyFill="1" applyBorder="1" applyAlignment="1">
      <alignment horizontal="center" vertical="center" wrapText="1"/>
    </xf>
    <xf numFmtId="0" fontId="10" fillId="3" borderId="27" xfId="0" applyFont="1" applyFill="1" applyBorder="1" applyAlignment="1">
      <alignment horizontal="center" vertical="center" wrapText="1"/>
    </xf>
    <xf numFmtId="0" fontId="10" fillId="3" borderId="48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45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1" fillId="0" borderId="14" xfId="0" applyFont="1" applyBorder="1" applyAlignment="1">
      <alignment horizontal="center" wrapText="1"/>
    </xf>
    <xf numFmtId="0" fontId="1" fillId="0" borderId="49" xfId="0" applyFont="1" applyBorder="1" applyAlignment="1">
      <alignment horizontal="center"/>
    </xf>
    <xf numFmtId="0" fontId="1" fillId="0" borderId="45" xfId="0" applyFont="1" applyBorder="1" applyAlignment="1">
      <alignment horizontal="center"/>
    </xf>
    <xf numFmtId="0" fontId="1" fillId="0" borderId="50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tif"/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180975</xdr:colOff>
      <xdr:row>2</xdr:row>
      <xdr:rowOff>161925</xdr:rowOff>
    </xdr:from>
    <xdr:to>
      <xdr:col>13</xdr:col>
      <xdr:colOff>649245</xdr:colOff>
      <xdr:row>24</xdr:row>
      <xdr:rowOff>40223</xdr:rowOff>
    </xdr:to>
    <xdr:grpSp>
      <xdr:nvGrpSpPr>
        <xdr:cNvPr id="2" name="Gruppieren 1"/>
        <xdr:cNvGrpSpPr/>
      </xdr:nvGrpSpPr>
      <xdr:grpSpPr>
        <a:xfrm>
          <a:off x="942975" y="542925"/>
          <a:ext cx="9612270" cy="4069298"/>
          <a:chOff x="320611" y="386587"/>
          <a:chExt cx="9612270" cy="4069298"/>
        </a:xfrm>
      </xdr:grpSpPr>
      <xdr:pic>
        <xdr:nvPicPr>
          <xdr:cNvPr id="3" name="Picture 3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l="33712" t="21270" r="52104" b="20581"/>
          <a:stretch/>
        </xdr:blipFill>
        <xdr:spPr>
          <a:xfrm>
            <a:off x="1178500" y="1306284"/>
            <a:ext cx="2404866" cy="3149601"/>
          </a:xfrm>
          <a:prstGeom prst="rect">
            <a:avLst/>
          </a:prstGeom>
        </xdr:spPr>
      </xdr:pic>
      <xdr:pic>
        <xdr:nvPicPr>
          <xdr:cNvPr id="4" name="Picture 4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l="32304" t="19892" r="50800" b="20305"/>
          <a:stretch/>
        </xdr:blipFill>
        <xdr:spPr>
          <a:xfrm>
            <a:off x="6169824" y="1306284"/>
            <a:ext cx="2785492" cy="3149601"/>
          </a:xfrm>
          <a:prstGeom prst="rect">
            <a:avLst/>
          </a:prstGeom>
        </xdr:spPr>
      </xdr:pic>
      <xdr:sp macro="" textlink="">
        <xdr:nvSpPr>
          <xdr:cNvPr id="5" name="TextBox 6"/>
          <xdr:cNvSpPr txBox="1"/>
        </xdr:nvSpPr>
        <xdr:spPr>
          <a:xfrm>
            <a:off x="9020117" y="3028783"/>
            <a:ext cx="899885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Actin</a:t>
            </a:r>
          </a:p>
        </xdr:txBody>
      </xdr:sp>
      <xdr:sp macro="" textlink="">
        <xdr:nvSpPr>
          <xdr:cNvPr id="6" name="TextBox 7"/>
          <xdr:cNvSpPr txBox="1"/>
        </xdr:nvSpPr>
        <xdr:spPr>
          <a:xfrm>
            <a:off x="9032996" y="1465943"/>
            <a:ext cx="899885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Cav2.3 </a:t>
            </a:r>
          </a:p>
        </xdr:txBody>
      </xdr:sp>
      <xdr:sp macro="" textlink="">
        <xdr:nvSpPr>
          <xdr:cNvPr id="7" name="TextBox 8"/>
          <xdr:cNvSpPr txBox="1"/>
        </xdr:nvSpPr>
        <xdr:spPr>
          <a:xfrm>
            <a:off x="3604436" y="3689696"/>
            <a:ext cx="899885" cy="369332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/>
              <a:t>NCS-1 </a:t>
            </a:r>
          </a:p>
        </xdr:txBody>
      </xdr:sp>
      <xdr:sp macro="" textlink="">
        <xdr:nvSpPr>
          <xdr:cNvPr id="8" name="TextBox 10"/>
          <xdr:cNvSpPr txBox="1"/>
        </xdr:nvSpPr>
        <xdr:spPr>
          <a:xfrm rot="16200000">
            <a:off x="7303734" y="698030"/>
            <a:ext cx="8998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GBA </a:t>
            </a:r>
          </a:p>
        </xdr:txBody>
      </xdr:sp>
      <xdr:sp macro="" textlink="">
        <xdr:nvSpPr>
          <xdr:cNvPr id="9" name="TextBox 11"/>
          <xdr:cNvSpPr txBox="1"/>
        </xdr:nvSpPr>
        <xdr:spPr>
          <a:xfrm rot="16200000">
            <a:off x="8203175" y="717842"/>
            <a:ext cx="8998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GBA </a:t>
            </a:r>
          </a:p>
        </xdr:txBody>
      </xdr:sp>
      <xdr:sp macro="" textlink="">
        <xdr:nvSpPr>
          <xdr:cNvPr id="10" name="TextBox 12"/>
          <xdr:cNvSpPr txBox="1"/>
        </xdr:nvSpPr>
        <xdr:spPr>
          <a:xfrm rot="16200000">
            <a:off x="7832447" y="717842"/>
            <a:ext cx="8998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Control </a:t>
            </a:r>
          </a:p>
        </xdr:txBody>
      </xdr:sp>
      <xdr:sp macro="" textlink="">
        <xdr:nvSpPr>
          <xdr:cNvPr id="11" name="TextBox 14"/>
          <xdr:cNvSpPr txBox="1"/>
        </xdr:nvSpPr>
        <xdr:spPr>
          <a:xfrm rot="16200000">
            <a:off x="1960452" y="698030"/>
            <a:ext cx="8998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GBA </a:t>
            </a:r>
          </a:p>
        </xdr:txBody>
      </xdr:sp>
      <xdr:sp macro="" textlink="">
        <xdr:nvSpPr>
          <xdr:cNvPr id="12" name="TextBox 15"/>
          <xdr:cNvSpPr txBox="1"/>
        </xdr:nvSpPr>
        <xdr:spPr>
          <a:xfrm rot="16200000">
            <a:off x="2859893" y="717842"/>
            <a:ext cx="8998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GBA </a:t>
            </a:r>
          </a:p>
        </xdr:txBody>
      </xdr:sp>
      <xdr:sp macro="" textlink="">
        <xdr:nvSpPr>
          <xdr:cNvPr id="13" name="TextBox 16"/>
          <xdr:cNvSpPr txBox="1"/>
        </xdr:nvSpPr>
        <xdr:spPr>
          <a:xfrm rot="16200000">
            <a:off x="2489165" y="717842"/>
            <a:ext cx="899885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en-GB" sz="1200"/>
              <a:t>Control </a:t>
            </a:r>
          </a:p>
        </xdr:txBody>
      </xdr:sp>
      <xdr:sp macro="" textlink="">
        <xdr:nvSpPr>
          <xdr:cNvPr id="14" name="TextBox 20"/>
          <xdr:cNvSpPr txBox="1"/>
        </xdr:nvSpPr>
        <xdr:spPr>
          <a:xfrm>
            <a:off x="320611" y="1570823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250</a:t>
            </a:r>
          </a:p>
        </xdr:txBody>
      </xdr:sp>
      <xdr:sp macro="" textlink="">
        <xdr:nvSpPr>
          <xdr:cNvPr id="15" name="TextBox 21"/>
          <xdr:cNvSpPr txBox="1"/>
        </xdr:nvSpPr>
        <xdr:spPr>
          <a:xfrm>
            <a:off x="320611" y="1772671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150</a:t>
            </a:r>
          </a:p>
        </xdr:txBody>
      </xdr:sp>
      <xdr:sp macro="" textlink="">
        <xdr:nvSpPr>
          <xdr:cNvPr id="16" name="TextBox 22"/>
          <xdr:cNvSpPr txBox="1"/>
        </xdr:nvSpPr>
        <xdr:spPr>
          <a:xfrm>
            <a:off x="320611" y="1966242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100</a:t>
            </a:r>
          </a:p>
        </xdr:txBody>
      </xdr:sp>
      <xdr:sp macro="" textlink="">
        <xdr:nvSpPr>
          <xdr:cNvPr id="17" name="TextBox 23"/>
          <xdr:cNvSpPr txBox="1"/>
        </xdr:nvSpPr>
        <xdr:spPr>
          <a:xfrm>
            <a:off x="320611" y="2174006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75</a:t>
            </a:r>
          </a:p>
        </xdr:txBody>
      </xdr:sp>
      <xdr:sp macro="" textlink="">
        <xdr:nvSpPr>
          <xdr:cNvPr id="18" name="TextBox 24"/>
          <xdr:cNvSpPr txBox="1"/>
        </xdr:nvSpPr>
        <xdr:spPr>
          <a:xfrm>
            <a:off x="320611" y="2401357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50</a:t>
            </a:r>
          </a:p>
        </xdr:txBody>
      </xdr:sp>
      <xdr:sp macro="" textlink="">
        <xdr:nvSpPr>
          <xdr:cNvPr id="19" name="TextBox 25"/>
          <xdr:cNvSpPr txBox="1"/>
        </xdr:nvSpPr>
        <xdr:spPr>
          <a:xfrm>
            <a:off x="320611" y="2602241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37</a:t>
            </a:r>
          </a:p>
        </xdr:txBody>
      </xdr:sp>
      <xdr:sp macro="" textlink="">
        <xdr:nvSpPr>
          <xdr:cNvPr id="20" name="TextBox 26"/>
          <xdr:cNvSpPr txBox="1"/>
        </xdr:nvSpPr>
        <xdr:spPr>
          <a:xfrm>
            <a:off x="320611" y="2878558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25</a:t>
            </a:r>
          </a:p>
        </xdr:txBody>
      </xdr:sp>
      <xdr:sp macro="" textlink="">
        <xdr:nvSpPr>
          <xdr:cNvPr id="21" name="TextBox 27"/>
          <xdr:cNvSpPr txBox="1"/>
        </xdr:nvSpPr>
        <xdr:spPr>
          <a:xfrm>
            <a:off x="320611" y="3125606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20</a:t>
            </a:r>
          </a:p>
        </xdr:txBody>
      </xdr:sp>
      <xdr:sp macro="" textlink="">
        <xdr:nvSpPr>
          <xdr:cNvPr id="22" name="TextBox 28"/>
          <xdr:cNvSpPr txBox="1"/>
        </xdr:nvSpPr>
        <xdr:spPr>
          <a:xfrm>
            <a:off x="320611" y="3521950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15</a:t>
            </a:r>
          </a:p>
        </xdr:txBody>
      </xdr:sp>
      <xdr:sp macro="" textlink="">
        <xdr:nvSpPr>
          <xdr:cNvPr id="23" name="TextBox 29"/>
          <xdr:cNvSpPr txBox="1"/>
        </xdr:nvSpPr>
        <xdr:spPr>
          <a:xfrm>
            <a:off x="320611" y="3655497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10</a:t>
            </a:r>
          </a:p>
        </xdr:txBody>
      </xdr:sp>
      <xdr:cxnSp macro="">
        <xdr:nvCxnSpPr>
          <xdr:cNvPr id="24" name="Straight Connector 33"/>
          <xdr:cNvCxnSpPr/>
        </xdr:nvCxnSpPr>
        <xdr:spPr>
          <a:xfrm>
            <a:off x="906049" y="1907130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5" name="Straight Connector 34"/>
          <xdr:cNvCxnSpPr/>
        </xdr:nvCxnSpPr>
        <xdr:spPr>
          <a:xfrm>
            <a:off x="906049" y="2101271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6" name="Straight Connector 35"/>
          <xdr:cNvCxnSpPr/>
        </xdr:nvCxnSpPr>
        <xdr:spPr>
          <a:xfrm>
            <a:off x="906049" y="2310975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7" name="Straight Connector 36"/>
          <xdr:cNvCxnSpPr/>
        </xdr:nvCxnSpPr>
        <xdr:spPr>
          <a:xfrm>
            <a:off x="906049" y="2538513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8" name="Straight Connector 37"/>
          <xdr:cNvCxnSpPr/>
        </xdr:nvCxnSpPr>
        <xdr:spPr>
          <a:xfrm>
            <a:off x="906049" y="2743475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9" name="Straight Connector 38"/>
          <xdr:cNvCxnSpPr/>
        </xdr:nvCxnSpPr>
        <xdr:spPr>
          <a:xfrm>
            <a:off x="906049" y="3010822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0" name="Straight Connector 39"/>
          <xdr:cNvCxnSpPr/>
        </xdr:nvCxnSpPr>
        <xdr:spPr>
          <a:xfrm>
            <a:off x="906049" y="3264337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1" name="Straight Connector 40"/>
          <xdr:cNvCxnSpPr/>
        </xdr:nvCxnSpPr>
        <xdr:spPr>
          <a:xfrm>
            <a:off x="906049" y="3660972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Straight Connector 41"/>
          <xdr:cNvCxnSpPr/>
        </xdr:nvCxnSpPr>
        <xdr:spPr>
          <a:xfrm>
            <a:off x="906049" y="3799876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3" name="Straight Connector 33"/>
          <xdr:cNvCxnSpPr/>
        </xdr:nvCxnSpPr>
        <xdr:spPr>
          <a:xfrm>
            <a:off x="906049" y="1710106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sp macro="" textlink="">
        <xdr:nvSpPr>
          <xdr:cNvPr id="34" name="TextBox 20"/>
          <xdr:cNvSpPr txBox="1"/>
        </xdr:nvSpPr>
        <xdr:spPr>
          <a:xfrm>
            <a:off x="5266080" y="1532302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250</a:t>
            </a:r>
          </a:p>
        </xdr:txBody>
      </xdr:sp>
      <xdr:sp macro="" textlink="">
        <xdr:nvSpPr>
          <xdr:cNvPr id="35" name="TextBox 21"/>
          <xdr:cNvSpPr txBox="1"/>
        </xdr:nvSpPr>
        <xdr:spPr>
          <a:xfrm>
            <a:off x="5266080" y="1759275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150</a:t>
            </a:r>
          </a:p>
        </xdr:txBody>
      </xdr:sp>
      <xdr:sp macro="" textlink="">
        <xdr:nvSpPr>
          <xdr:cNvPr id="36" name="TextBox 22"/>
          <xdr:cNvSpPr txBox="1"/>
        </xdr:nvSpPr>
        <xdr:spPr>
          <a:xfrm>
            <a:off x="5266080" y="1988015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100</a:t>
            </a:r>
          </a:p>
        </xdr:txBody>
      </xdr:sp>
      <xdr:sp macro="" textlink="">
        <xdr:nvSpPr>
          <xdr:cNvPr id="37" name="TextBox 23"/>
          <xdr:cNvSpPr txBox="1"/>
        </xdr:nvSpPr>
        <xdr:spPr>
          <a:xfrm>
            <a:off x="5266080" y="2246021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75</a:t>
            </a:r>
          </a:p>
        </xdr:txBody>
      </xdr:sp>
      <xdr:sp macro="" textlink="">
        <xdr:nvSpPr>
          <xdr:cNvPr id="38" name="TextBox 24"/>
          <xdr:cNvSpPr txBox="1"/>
        </xdr:nvSpPr>
        <xdr:spPr>
          <a:xfrm>
            <a:off x="5266080" y="2483421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50</a:t>
            </a:r>
          </a:p>
        </xdr:txBody>
      </xdr:sp>
      <xdr:sp macro="" textlink="">
        <xdr:nvSpPr>
          <xdr:cNvPr id="39" name="TextBox 25"/>
          <xdr:cNvSpPr txBox="1"/>
        </xdr:nvSpPr>
        <xdr:spPr>
          <a:xfrm>
            <a:off x="5266080" y="2704401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37</a:t>
            </a:r>
          </a:p>
        </xdr:txBody>
      </xdr:sp>
      <xdr:sp macro="" textlink="">
        <xdr:nvSpPr>
          <xdr:cNvPr id="40" name="TextBox 26"/>
          <xdr:cNvSpPr txBox="1"/>
        </xdr:nvSpPr>
        <xdr:spPr>
          <a:xfrm>
            <a:off x="5266080" y="3015886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25</a:t>
            </a:r>
          </a:p>
        </xdr:txBody>
      </xdr:sp>
      <xdr:sp macro="" textlink="">
        <xdr:nvSpPr>
          <xdr:cNvPr id="41" name="TextBox 27"/>
          <xdr:cNvSpPr txBox="1"/>
        </xdr:nvSpPr>
        <xdr:spPr>
          <a:xfrm>
            <a:off x="5266080" y="3298102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20</a:t>
            </a:r>
          </a:p>
        </xdr:txBody>
      </xdr:sp>
      <xdr:sp macro="" textlink="">
        <xdr:nvSpPr>
          <xdr:cNvPr id="42" name="TextBox 28"/>
          <xdr:cNvSpPr txBox="1"/>
        </xdr:nvSpPr>
        <xdr:spPr>
          <a:xfrm>
            <a:off x="5266080" y="3769806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15</a:t>
            </a:r>
          </a:p>
        </xdr:txBody>
      </xdr:sp>
      <xdr:sp macro="" textlink="">
        <xdr:nvSpPr>
          <xdr:cNvPr id="43" name="TextBox 29"/>
          <xdr:cNvSpPr txBox="1"/>
        </xdr:nvSpPr>
        <xdr:spPr>
          <a:xfrm>
            <a:off x="5266080" y="3898330"/>
            <a:ext cx="599873" cy="276999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en-GB" sz="1200" b="1"/>
              <a:t>10</a:t>
            </a:r>
          </a:p>
        </xdr:txBody>
      </xdr:sp>
      <xdr:cxnSp macro="">
        <xdr:nvCxnSpPr>
          <xdr:cNvPr id="44" name="Straight Connector 33"/>
          <xdr:cNvCxnSpPr/>
        </xdr:nvCxnSpPr>
        <xdr:spPr>
          <a:xfrm>
            <a:off x="5851518" y="1893734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5" name="Straight Connector 34"/>
          <xdr:cNvCxnSpPr/>
        </xdr:nvCxnSpPr>
        <xdr:spPr>
          <a:xfrm>
            <a:off x="5851518" y="2123044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6" name="Straight Connector 35"/>
          <xdr:cNvCxnSpPr/>
        </xdr:nvCxnSpPr>
        <xdr:spPr>
          <a:xfrm>
            <a:off x="5851518" y="2382990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7" name="Straight Connector 36"/>
          <xdr:cNvCxnSpPr/>
        </xdr:nvCxnSpPr>
        <xdr:spPr>
          <a:xfrm>
            <a:off x="5851518" y="2620577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8" name="Straight Connector 37"/>
          <xdr:cNvCxnSpPr/>
        </xdr:nvCxnSpPr>
        <xdr:spPr>
          <a:xfrm>
            <a:off x="5851518" y="2845635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9" name="Straight Connector 38"/>
          <xdr:cNvCxnSpPr/>
        </xdr:nvCxnSpPr>
        <xdr:spPr>
          <a:xfrm>
            <a:off x="5851518" y="3148150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0" name="Straight Connector 39"/>
          <xdr:cNvCxnSpPr/>
        </xdr:nvCxnSpPr>
        <xdr:spPr>
          <a:xfrm>
            <a:off x="5851518" y="3436833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1" name="Straight Connector 40"/>
          <xdr:cNvCxnSpPr/>
        </xdr:nvCxnSpPr>
        <xdr:spPr>
          <a:xfrm>
            <a:off x="5851518" y="3908828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2" name="Straight Connector 41"/>
          <xdr:cNvCxnSpPr/>
        </xdr:nvCxnSpPr>
        <xdr:spPr>
          <a:xfrm>
            <a:off x="5851518" y="4042709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53" name="Straight Connector 33"/>
          <xdr:cNvCxnSpPr/>
        </xdr:nvCxnSpPr>
        <xdr:spPr>
          <a:xfrm>
            <a:off x="5851518" y="1671585"/>
            <a:ext cx="220319" cy="1"/>
          </a:xfrm>
          <a:prstGeom prst="line">
            <a:avLst/>
          </a:prstGeom>
          <a:ln w="25400"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523875</xdr:colOff>
      <xdr:row>2</xdr:row>
      <xdr:rowOff>38100</xdr:rowOff>
    </xdr:from>
    <xdr:to>
      <xdr:col>10</xdr:col>
      <xdr:colOff>47888</xdr:colOff>
      <xdr:row>32</xdr:row>
      <xdr:rowOff>154640</xdr:rowOff>
    </xdr:to>
    <xdr:grpSp>
      <xdr:nvGrpSpPr>
        <xdr:cNvPr id="2" name="Gruppieren 1"/>
        <xdr:cNvGrpSpPr/>
      </xdr:nvGrpSpPr>
      <xdr:grpSpPr>
        <a:xfrm>
          <a:off x="1285875" y="419100"/>
          <a:ext cx="6382013" cy="5831540"/>
          <a:chOff x="3441884" y="515990"/>
          <a:chExt cx="6382013" cy="5831540"/>
        </a:xfrm>
      </xdr:grpSpPr>
      <xdr:pic>
        <xdr:nvPicPr>
          <xdr:cNvPr id="3" name="Grafik 2"/>
          <xdr:cNvPicPr>
            <a:picLocks noChangeAspect="1"/>
          </xdr:cNvPicPr>
        </xdr:nvPicPr>
        <xdr:blipFill rotWithShape="1">
          <a:blip xmlns:r="http://schemas.openxmlformats.org/officeDocument/2006/relationships" r:embed="rId1"/>
          <a:srcRect t="6418" r="13258" b="14397"/>
          <a:stretch/>
        </xdr:blipFill>
        <xdr:spPr>
          <a:xfrm>
            <a:off x="3839622" y="1318329"/>
            <a:ext cx="3881997" cy="1885951"/>
          </a:xfrm>
          <a:prstGeom prst="rect">
            <a:avLst/>
          </a:prstGeom>
        </xdr:spPr>
      </xdr:pic>
      <xdr:pic>
        <xdr:nvPicPr>
          <xdr:cNvPr id="4" name="Grafik 3"/>
          <xdr:cNvPicPr>
            <a:picLocks noChangeAspect="1"/>
          </xdr:cNvPicPr>
        </xdr:nvPicPr>
        <xdr:blipFill rotWithShape="1">
          <a:blip xmlns:r="http://schemas.openxmlformats.org/officeDocument/2006/relationships" r:embed="rId2"/>
          <a:srcRect r="7955" b="18930"/>
          <a:stretch/>
        </xdr:blipFill>
        <xdr:spPr>
          <a:xfrm>
            <a:off x="3839622" y="4416669"/>
            <a:ext cx="3881997" cy="1930861"/>
          </a:xfrm>
          <a:prstGeom prst="rect">
            <a:avLst/>
          </a:prstGeom>
        </xdr:spPr>
      </xdr:pic>
      <xdr:sp macro="" textlink="">
        <xdr:nvSpPr>
          <xdr:cNvPr id="5" name="Textfeld 22"/>
          <xdr:cNvSpPr txBox="1"/>
        </xdr:nvSpPr>
        <xdr:spPr>
          <a:xfrm>
            <a:off x="3441884" y="1378527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180</a:t>
            </a:r>
            <a:endParaRPr lang="en-US" sz="1000" b="1"/>
          </a:p>
        </xdr:txBody>
      </xdr:sp>
      <xdr:sp macro="" textlink="">
        <xdr:nvSpPr>
          <xdr:cNvPr id="6" name="Textfeld 23"/>
          <xdr:cNvSpPr txBox="1"/>
        </xdr:nvSpPr>
        <xdr:spPr>
          <a:xfrm>
            <a:off x="3441884" y="1507431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130</a:t>
            </a:r>
            <a:endParaRPr lang="en-US" sz="1000" b="1"/>
          </a:p>
        </xdr:txBody>
      </xdr:sp>
      <xdr:sp macro="" textlink="">
        <xdr:nvSpPr>
          <xdr:cNvPr id="7" name="Textfeld 24"/>
          <xdr:cNvSpPr txBox="1"/>
        </xdr:nvSpPr>
        <xdr:spPr>
          <a:xfrm>
            <a:off x="3441884" y="1762751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72</a:t>
            </a:r>
            <a:endParaRPr lang="en-US" sz="1000" b="1"/>
          </a:p>
        </xdr:txBody>
      </xdr:sp>
      <xdr:sp macro="" textlink="">
        <xdr:nvSpPr>
          <xdr:cNvPr id="8" name="Textfeld 25"/>
          <xdr:cNvSpPr txBox="1"/>
        </xdr:nvSpPr>
        <xdr:spPr>
          <a:xfrm>
            <a:off x="3441884" y="1939104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55</a:t>
            </a:r>
            <a:endParaRPr lang="en-US" sz="1000" b="1"/>
          </a:p>
        </xdr:txBody>
      </xdr:sp>
      <xdr:sp macro="" textlink="">
        <xdr:nvSpPr>
          <xdr:cNvPr id="9" name="Textfeld 26"/>
          <xdr:cNvSpPr txBox="1"/>
        </xdr:nvSpPr>
        <xdr:spPr>
          <a:xfrm>
            <a:off x="3441884" y="2143089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43</a:t>
            </a:r>
            <a:endParaRPr lang="en-US" sz="1000" b="1"/>
          </a:p>
        </xdr:txBody>
      </xdr:sp>
      <xdr:sp macro="" textlink="">
        <xdr:nvSpPr>
          <xdr:cNvPr id="10" name="Textfeld 27"/>
          <xdr:cNvSpPr txBox="1"/>
        </xdr:nvSpPr>
        <xdr:spPr>
          <a:xfrm>
            <a:off x="3441884" y="5542736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34</a:t>
            </a:r>
            <a:endParaRPr lang="en-US" sz="1000" b="1"/>
          </a:p>
        </xdr:txBody>
      </xdr:sp>
      <xdr:sp macro="" textlink="">
        <xdr:nvSpPr>
          <xdr:cNvPr id="11" name="Textfeld 28"/>
          <xdr:cNvSpPr txBox="1"/>
        </xdr:nvSpPr>
        <xdr:spPr>
          <a:xfrm>
            <a:off x="3441884" y="2599048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26</a:t>
            </a:r>
            <a:endParaRPr lang="en-US" sz="1000" b="1"/>
          </a:p>
        </xdr:txBody>
      </xdr:sp>
      <xdr:sp macro="" textlink="">
        <xdr:nvSpPr>
          <xdr:cNvPr id="12" name="Textfeld 29"/>
          <xdr:cNvSpPr txBox="1"/>
        </xdr:nvSpPr>
        <xdr:spPr>
          <a:xfrm>
            <a:off x="3441884" y="2902722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17</a:t>
            </a:r>
            <a:endParaRPr lang="en-US" sz="1000" b="1"/>
          </a:p>
        </xdr:txBody>
      </xdr:sp>
      <xdr:sp macro="" textlink="">
        <xdr:nvSpPr>
          <xdr:cNvPr id="13" name="Textfeld 23"/>
          <xdr:cNvSpPr txBox="1"/>
        </xdr:nvSpPr>
        <xdr:spPr>
          <a:xfrm>
            <a:off x="3441884" y="1639641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95</a:t>
            </a:r>
            <a:endParaRPr lang="en-US" sz="1000" b="1"/>
          </a:p>
        </xdr:txBody>
      </xdr:sp>
      <xdr:sp macro="" textlink="">
        <xdr:nvSpPr>
          <xdr:cNvPr id="14" name="Textfeld 22"/>
          <xdr:cNvSpPr txBox="1"/>
        </xdr:nvSpPr>
        <xdr:spPr>
          <a:xfrm>
            <a:off x="3441884" y="4540827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180</a:t>
            </a:r>
            <a:endParaRPr lang="en-US" sz="1000" b="1"/>
          </a:p>
        </xdr:txBody>
      </xdr:sp>
      <xdr:sp macro="" textlink="">
        <xdr:nvSpPr>
          <xdr:cNvPr id="15" name="Textfeld 23"/>
          <xdr:cNvSpPr txBox="1"/>
        </xdr:nvSpPr>
        <xdr:spPr>
          <a:xfrm>
            <a:off x="3441884" y="4659969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130</a:t>
            </a:r>
            <a:endParaRPr lang="en-US" sz="1000" b="1"/>
          </a:p>
        </xdr:txBody>
      </xdr:sp>
      <xdr:sp macro="" textlink="">
        <xdr:nvSpPr>
          <xdr:cNvPr id="16" name="Textfeld 23"/>
          <xdr:cNvSpPr txBox="1"/>
        </xdr:nvSpPr>
        <xdr:spPr>
          <a:xfrm>
            <a:off x="3441884" y="4783079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95</a:t>
            </a:r>
            <a:endParaRPr lang="en-US" sz="1000" b="1"/>
          </a:p>
        </xdr:txBody>
      </xdr:sp>
      <xdr:sp macro="" textlink="">
        <xdr:nvSpPr>
          <xdr:cNvPr id="17" name="Textfeld 24"/>
          <xdr:cNvSpPr txBox="1"/>
        </xdr:nvSpPr>
        <xdr:spPr>
          <a:xfrm>
            <a:off x="3441884" y="4906189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72</a:t>
            </a:r>
            <a:endParaRPr lang="en-US" sz="1000" b="1"/>
          </a:p>
        </xdr:txBody>
      </xdr:sp>
      <xdr:sp macro="" textlink="">
        <xdr:nvSpPr>
          <xdr:cNvPr id="18" name="Textfeld 25"/>
          <xdr:cNvSpPr txBox="1"/>
        </xdr:nvSpPr>
        <xdr:spPr>
          <a:xfrm>
            <a:off x="3441884" y="5034624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55</a:t>
            </a:r>
            <a:endParaRPr lang="en-US" sz="1000" b="1"/>
          </a:p>
        </xdr:txBody>
      </xdr:sp>
      <xdr:sp macro="" textlink="">
        <xdr:nvSpPr>
          <xdr:cNvPr id="19" name="Textfeld 26"/>
          <xdr:cNvSpPr txBox="1"/>
        </xdr:nvSpPr>
        <xdr:spPr>
          <a:xfrm>
            <a:off x="3441884" y="5264835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43</a:t>
            </a:r>
            <a:endParaRPr lang="en-US" sz="1000" b="1"/>
          </a:p>
        </xdr:txBody>
      </xdr:sp>
      <xdr:sp macro="" textlink="">
        <xdr:nvSpPr>
          <xdr:cNvPr id="20" name="Textfeld 27"/>
          <xdr:cNvSpPr txBox="1"/>
        </xdr:nvSpPr>
        <xdr:spPr>
          <a:xfrm>
            <a:off x="3441884" y="2341017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34</a:t>
            </a:r>
            <a:endParaRPr lang="en-US" sz="1000" b="1"/>
          </a:p>
        </xdr:txBody>
      </xdr:sp>
      <xdr:sp macro="" textlink="">
        <xdr:nvSpPr>
          <xdr:cNvPr id="21" name="Textfeld 28"/>
          <xdr:cNvSpPr txBox="1"/>
        </xdr:nvSpPr>
        <xdr:spPr>
          <a:xfrm>
            <a:off x="3441884" y="5698591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26</a:t>
            </a:r>
            <a:endParaRPr lang="en-US" sz="1000" b="1"/>
          </a:p>
        </xdr:txBody>
      </xdr:sp>
      <xdr:sp macro="" textlink="">
        <xdr:nvSpPr>
          <xdr:cNvPr id="22" name="Textfeld 29"/>
          <xdr:cNvSpPr txBox="1"/>
        </xdr:nvSpPr>
        <xdr:spPr>
          <a:xfrm>
            <a:off x="3441884" y="6002265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r>
              <a:rPr lang="de-DE" sz="1000" b="1"/>
              <a:t>17</a:t>
            </a:r>
            <a:endParaRPr lang="en-US" sz="1000" b="1"/>
          </a:p>
        </xdr:txBody>
      </xdr:sp>
      <xdr:sp macro="" textlink="">
        <xdr:nvSpPr>
          <xdr:cNvPr id="23" name="Textfeld 22"/>
          <xdr:cNvSpPr txBox="1"/>
        </xdr:nvSpPr>
        <xdr:spPr>
          <a:xfrm rot="18445188">
            <a:off x="4268947" y="1004075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24" name="Textfeld 23"/>
          <xdr:cNvSpPr txBox="1"/>
        </xdr:nvSpPr>
        <xdr:spPr>
          <a:xfrm rot="18445188">
            <a:off x="4968616" y="1004075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25" name="Textfeld 24"/>
          <xdr:cNvSpPr txBox="1"/>
        </xdr:nvSpPr>
        <xdr:spPr>
          <a:xfrm rot="18445188">
            <a:off x="4617680" y="1006407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26" name="Textfeld 25"/>
          <xdr:cNvSpPr txBox="1"/>
        </xdr:nvSpPr>
        <xdr:spPr>
          <a:xfrm rot="18445188">
            <a:off x="5317349" y="1001743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27" name="Textfeld 26"/>
          <xdr:cNvSpPr txBox="1"/>
        </xdr:nvSpPr>
        <xdr:spPr>
          <a:xfrm rot="18445188">
            <a:off x="6167893" y="1001743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28" name="Textfeld 27"/>
          <xdr:cNvSpPr txBox="1"/>
        </xdr:nvSpPr>
        <xdr:spPr>
          <a:xfrm rot="18445188">
            <a:off x="6867562" y="1001743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29" name="Textfeld 28"/>
          <xdr:cNvSpPr txBox="1"/>
        </xdr:nvSpPr>
        <xdr:spPr>
          <a:xfrm rot="18445188">
            <a:off x="6516626" y="1004075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30" name="Textfeld 29"/>
          <xdr:cNvSpPr txBox="1"/>
        </xdr:nvSpPr>
        <xdr:spPr>
          <a:xfrm rot="18445188">
            <a:off x="7216295" y="999411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31" name="Textfeld 30"/>
          <xdr:cNvSpPr txBox="1"/>
        </xdr:nvSpPr>
        <xdr:spPr>
          <a:xfrm rot="18445188">
            <a:off x="4272418" y="4115019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32" name="Textfeld 31"/>
          <xdr:cNvSpPr txBox="1"/>
        </xdr:nvSpPr>
        <xdr:spPr>
          <a:xfrm rot="18445188">
            <a:off x="4972087" y="4115019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33" name="Textfeld 32"/>
          <xdr:cNvSpPr txBox="1"/>
        </xdr:nvSpPr>
        <xdr:spPr>
          <a:xfrm rot="18445188">
            <a:off x="4621151" y="4117351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34" name="Textfeld 33"/>
          <xdr:cNvSpPr txBox="1"/>
        </xdr:nvSpPr>
        <xdr:spPr>
          <a:xfrm rot="18445188">
            <a:off x="5320820" y="4112687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35" name="Textfeld 34"/>
          <xdr:cNvSpPr txBox="1"/>
        </xdr:nvSpPr>
        <xdr:spPr>
          <a:xfrm rot="18445188">
            <a:off x="6135114" y="4115019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36" name="Textfeld 35"/>
          <xdr:cNvSpPr txBox="1"/>
        </xdr:nvSpPr>
        <xdr:spPr>
          <a:xfrm rot="18445188">
            <a:off x="6834783" y="4115019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37" name="Textfeld 36"/>
          <xdr:cNvSpPr txBox="1"/>
        </xdr:nvSpPr>
        <xdr:spPr>
          <a:xfrm rot="18445188">
            <a:off x="6483847" y="4117351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38" name="Textfeld 37"/>
          <xdr:cNvSpPr txBox="1"/>
        </xdr:nvSpPr>
        <xdr:spPr>
          <a:xfrm rot="18445188">
            <a:off x="7183516" y="4112687"/>
            <a:ext cx="537275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NCS1 </a:t>
            </a:r>
            <a:r>
              <a:rPr lang="en-US" sz="700" b="1"/>
              <a:t>KO</a:t>
            </a:r>
            <a:endParaRPr lang="de-DE" sz="700" b="1"/>
          </a:p>
        </xdr:txBody>
      </xdr:sp>
      <xdr:sp macro="" textlink="">
        <xdr:nvSpPr>
          <xdr:cNvPr id="39" name="Textfeld 38"/>
          <xdr:cNvSpPr txBox="1"/>
        </xdr:nvSpPr>
        <xdr:spPr>
          <a:xfrm>
            <a:off x="7785547" y="2610334"/>
            <a:ext cx="2038350" cy="33855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600"/>
              <a:t>NCS1 (~20kDa)</a:t>
            </a:r>
            <a:endParaRPr lang="en-US" sz="1600"/>
          </a:p>
        </xdr:txBody>
      </xdr:sp>
      <xdr:sp macro="" textlink="">
        <xdr:nvSpPr>
          <xdr:cNvPr id="40" name="Textfeld 39"/>
          <xdr:cNvSpPr txBox="1"/>
        </xdr:nvSpPr>
        <xdr:spPr>
          <a:xfrm>
            <a:off x="7785547" y="5111568"/>
            <a:ext cx="2038350" cy="33855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600"/>
              <a:t>B-actin(~45kDa)</a:t>
            </a:r>
            <a:endParaRPr lang="en-US" sz="1600"/>
          </a:p>
        </xdr:txBody>
      </xdr:sp>
      <xdr:sp macro="" textlink="">
        <xdr:nvSpPr>
          <xdr:cNvPr id="41" name="Textfeld 40"/>
          <xdr:cNvSpPr txBox="1"/>
        </xdr:nvSpPr>
        <xdr:spPr>
          <a:xfrm>
            <a:off x="4272418" y="515990"/>
            <a:ext cx="1461757" cy="276999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200"/>
              <a:t>NCS1 Abcam</a:t>
            </a:r>
            <a:endParaRPr lang="en-US" sz="1200"/>
          </a:p>
        </xdr:txBody>
      </xdr:sp>
      <xdr:sp macro="" textlink="">
        <xdr:nvSpPr>
          <xdr:cNvPr id="42" name="Textfeld 41"/>
          <xdr:cNvSpPr txBox="1"/>
        </xdr:nvSpPr>
        <xdr:spPr>
          <a:xfrm>
            <a:off x="6082908" y="520654"/>
            <a:ext cx="1637883" cy="276999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200"/>
              <a:t>NCS1 Proteintech</a:t>
            </a:r>
            <a:endParaRPr lang="en-US" sz="1200"/>
          </a:p>
        </xdr:txBody>
      </xdr:sp>
    </xdr:grpSp>
    <xdr:clientData/>
  </xdr:twoCellAnchor>
  <xdr:twoCellAnchor>
    <xdr:from>
      <xdr:col>12</xdr:col>
      <xdr:colOff>590550</xdr:colOff>
      <xdr:row>3</xdr:row>
      <xdr:rowOff>19050</xdr:rowOff>
    </xdr:from>
    <xdr:to>
      <xdr:col>19</xdr:col>
      <xdr:colOff>187900</xdr:colOff>
      <xdr:row>16</xdr:row>
      <xdr:rowOff>21139</xdr:rowOff>
    </xdr:to>
    <xdr:grpSp>
      <xdr:nvGrpSpPr>
        <xdr:cNvPr id="43" name="Gruppieren 42"/>
        <xdr:cNvGrpSpPr/>
      </xdr:nvGrpSpPr>
      <xdr:grpSpPr>
        <a:xfrm>
          <a:off x="9734550" y="590550"/>
          <a:ext cx="4931350" cy="2478589"/>
          <a:chOff x="3782721" y="569411"/>
          <a:chExt cx="4931350" cy="2478589"/>
        </a:xfrm>
      </xdr:grpSpPr>
      <xdr:pic>
        <xdr:nvPicPr>
          <xdr:cNvPr id="44" name="Grafik 43"/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57491" t="44453" r="13685" b="21410"/>
          <a:stretch/>
        </xdr:blipFill>
        <xdr:spPr>
          <a:xfrm>
            <a:off x="4120645" y="1113327"/>
            <a:ext cx="2308988" cy="1934673"/>
          </a:xfrm>
          <a:prstGeom prst="rect">
            <a:avLst/>
          </a:prstGeom>
        </xdr:spPr>
      </xdr:pic>
      <xdr:sp macro="" textlink="">
        <xdr:nvSpPr>
          <xdr:cNvPr id="45" name="Textfeld 27"/>
          <xdr:cNvSpPr txBox="1"/>
        </xdr:nvSpPr>
        <xdr:spPr>
          <a:xfrm>
            <a:off x="3782721" y="2481098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34</a:t>
            </a:r>
            <a:endParaRPr lang="en-US" sz="1000" b="1"/>
          </a:p>
        </xdr:txBody>
      </xdr:sp>
      <xdr:sp macro="" textlink="">
        <xdr:nvSpPr>
          <xdr:cNvPr id="46" name="Textfeld 22"/>
          <xdr:cNvSpPr txBox="1"/>
        </xdr:nvSpPr>
        <xdr:spPr>
          <a:xfrm>
            <a:off x="3782721" y="1623351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180</a:t>
            </a:r>
            <a:endParaRPr lang="en-US" sz="1000" b="1"/>
          </a:p>
        </xdr:txBody>
      </xdr:sp>
      <xdr:sp macro="" textlink="">
        <xdr:nvSpPr>
          <xdr:cNvPr id="47" name="Textfeld 23"/>
          <xdr:cNvSpPr txBox="1"/>
        </xdr:nvSpPr>
        <xdr:spPr>
          <a:xfrm>
            <a:off x="3782721" y="1754850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130</a:t>
            </a:r>
            <a:endParaRPr lang="en-US" sz="1000" b="1"/>
          </a:p>
        </xdr:txBody>
      </xdr:sp>
      <xdr:sp macro="" textlink="">
        <xdr:nvSpPr>
          <xdr:cNvPr id="48" name="Textfeld 23"/>
          <xdr:cNvSpPr txBox="1"/>
        </xdr:nvSpPr>
        <xdr:spPr>
          <a:xfrm>
            <a:off x="3782721" y="1886195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95</a:t>
            </a:r>
            <a:endParaRPr lang="en-US" sz="1000" b="1"/>
          </a:p>
        </xdr:txBody>
      </xdr:sp>
      <xdr:sp macro="" textlink="">
        <xdr:nvSpPr>
          <xdr:cNvPr id="49" name="Textfeld 24"/>
          <xdr:cNvSpPr txBox="1"/>
        </xdr:nvSpPr>
        <xdr:spPr>
          <a:xfrm>
            <a:off x="3782721" y="2013426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72</a:t>
            </a:r>
            <a:endParaRPr lang="en-US" sz="1000" b="1"/>
          </a:p>
        </xdr:txBody>
      </xdr:sp>
      <xdr:sp macro="" textlink="">
        <xdr:nvSpPr>
          <xdr:cNvPr id="50" name="Textfeld 25"/>
          <xdr:cNvSpPr txBox="1"/>
        </xdr:nvSpPr>
        <xdr:spPr>
          <a:xfrm>
            <a:off x="3782721" y="2191290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55</a:t>
            </a:r>
            <a:endParaRPr lang="en-US" sz="1000" b="1"/>
          </a:p>
        </xdr:txBody>
      </xdr:sp>
      <xdr:sp macro="" textlink="">
        <xdr:nvSpPr>
          <xdr:cNvPr id="51" name="Textfeld 26"/>
          <xdr:cNvSpPr txBox="1"/>
        </xdr:nvSpPr>
        <xdr:spPr>
          <a:xfrm>
            <a:off x="3782721" y="2314409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43</a:t>
            </a:r>
            <a:endParaRPr lang="en-US" sz="1000" b="1"/>
          </a:p>
        </xdr:txBody>
      </xdr:sp>
      <xdr:sp macro="" textlink="">
        <xdr:nvSpPr>
          <xdr:cNvPr id="52" name="Textfeld 28"/>
          <xdr:cNvSpPr txBox="1"/>
        </xdr:nvSpPr>
        <xdr:spPr>
          <a:xfrm>
            <a:off x="3782721" y="2620477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26</a:t>
            </a:r>
            <a:endParaRPr lang="en-US" sz="1000" b="1"/>
          </a:p>
        </xdr:txBody>
      </xdr:sp>
      <xdr:sp macro="" textlink="">
        <xdr:nvSpPr>
          <xdr:cNvPr id="53" name="Textfeld 29"/>
          <xdr:cNvSpPr txBox="1"/>
        </xdr:nvSpPr>
        <xdr:spPr>
          <a:xfrm>
            <a:off x="3782721" y="2734677"/>
            <a:ext cx="397738" cy="246221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r"/>
            <a:r>
              <a:rPr lang="de-DE" sz="1000" b="1"/>
              <a:t>17</a:t>
            </a:r>
            <a:endParaRPr lang="en-US" sz="1000" b="1"/>
          </a:p>
        </xdr:txBody>
      </xdr:sp>
      <xdr:sp macro="" textlink="">
        <xdr:nvSpPr>
          <xdr:cNvPr id="54" name="Textfeld 11"/>
          <xdr:cNvSpPr txBox="1"/>
        </xdr:nvSpPr>
        <xdr:spPr>
          <a:xfrm rot="18445188">
            <a:off x="4158562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55" name="Textfeld 13"/>
          <xdr:cNvSpPr txBox="1"/>
        </xdr:nvSpPr>
        <xdr:spPr>
          <a:xfrm rot="18445188">
            <a:off x="4302305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56" name="Textfeld 21"/>
          <xdr:cNvSpPr txBox="1"/>
        </xdr:nvSpPr>
        <xdr:spPr>
          <a:xfrm rot="18445188">
            <a:off x="4444260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57" name="Textfeld 22"/>
          <xdr:cNvSpPr txBox="1"/>
        </xdr:nvSpPr>
        <xdr:spPr>
          <a:xfrm rot="18445188">
            <a:off x="4579765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58" name="Textfeld 23"/>
          <xdr:cNvSpPr txBox="1"/>
        </xdr:nvSpPr>
        <xdr:spPr>
          <a:xfrm rot="18445188">
            <a:off x="4717601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59" name="Textfeld 24"/>
          <xdr:cNvSpPr txBox="1"/>
        </xdr:nvSpPr>
        <xdr:spPr>
          <a:xfrm rot="18445188">
            <a:off x="4865463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60" name="Textfeld 25"/>
          <xdr:cNvSpPr txBox="1"/>
        </xdr:nvSpPr>
        <xdr:spPr>
          <a:xfrm rot="18445188">
            <a:off x="5004251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61" name="Textfeld 26"/>
          <xdr:cNvSpPr txBox="1"/>
        </xdr:nvSpPr>
        <xdr:spPr>
          <a:xfrm rot="18445188">
            <a:off x="5160351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62" name="Textfeld 27"/>
          <xdr:cNvSpPr txBox="1"/>
        </xdr:nvSpPr>
        <xdr:spPr>
          <a:xfrm rot="18445188">
            <a:off x="5296590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63" name="Textfeld 28"/>
          <xdr:cNvSpPr txBox="1"/>
        </xdr:nvSpPr>
        <xdr:spPr>
          <a:xfrm rot="18445188">
            <a:off x="5423857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64" name="Textfeld 29"/>
          <xdr:cNvSpPr txBox="1"/>
        </xdr:nvSpPr>
        <xdr:spPr>
          <a:xfrm rot="18445188">
            <a:off x="5547578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65" name="Textfeld 30"/>
          <xdr:cNvSpPr txBox="1"/>
        </xdr:nvSpPr>
        <xdr:spPr>
          <a:xfrm rot="18445188">
            <a:off x="5678964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66" name="Textfeld 31"/>
          <xdr:cNvSpPr txBox="1"/>
        </xdr:nvSpPr>
        <xdr:spPr>
          <a:xfrm rot="18445188">
            <a:off x="5835569" y="830715"/>
            <a:ext cx="722663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</a:t>
            </a:r>
            <a:r>
              <a:rPr lang="en-US" sz="700" b="1"/>
              <a:t>WT</a:t>
            </a:r>
            <a:endParaRPr lang="de-DE" sz="700" b="1"/>
          </a:p>
        </xdr:txBody>
      </xdr:sp>
      <xdr:sp macro="" textlink="">
        <xdr:nvSpPr>
          <xdr:cNvPr id="67" name="Textfeld 32"/>
          <xdr:cNvSpPr txBox="1"/>
        </xdr:nvSpPr>
        <xdr:spPr>
          <a:xfrm rot="18445188">
            <a:off x="5966955" y="837340"/>
            <a:ext cx="705979" cy="200055"/>
          </a:xfrm>
          <a:prstGeom prst="rect">
            <a:avLst/>
          </a:prstGeom>
          <a:noFill/>
        </xdr:spPr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700" b="1"/>
              <a:t>Cav2.3 KO</a:t>
            </a:r>
          </a:p>
        </xdr:txBody>
      </xdr:sp>
      <xdr:sp macro="" textlink="">
        <xdr:nvSpPr>
          <xdr:cNvPr id="68" name="Textfeld 33"/>
          <xdr:cNvSpPr txBox="1"/>
        </xdr:nvSpPr>
        <xdr:spPr>
          <a:xfrm>
            <a:off x="6675721" y="1278496"/>
            <a:ext cx="2038350" cy="33855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600"/>
              <a:t>Cav2.3 (~250kDa) </a:t>
            </a:r>
            <a:endParaRPr lang="en-US" sz="1600"/>
          </a:p>
        </xdr:txBody>
      </xdr:sp>
      <xdr:sp macro="" textlink="">
        <xdr:nvSpPr>
          <xdr:cNvPr id="69" name="Textfeld 34"/>
          <xdr:cNvSpPr txBox="1"/>
        </xdr:nvSpPr>
        <xdr:spPr>
          <a:xfrm>
            <a:off x="6675721" y="2191290"/>
            <a:ext cx="2038350" cy="338554"/>
          </a:xfrm>
          <a:prstGeom prst="rect">
            <a:avLst/>
          </a:prstGeom>
        </xdr:spPr>
        <xdr:style>
          <a:lnRef idx="2">
            <a:schemeClr val="dk1"/>
          </a:lnRef>
          <a:fillRef idx="1">
            <a:schemeClr val="lt1"/>
          </a:fillRef>
          <a:effectRef idx="0">
            <a:schemeClr val="dk1"/>
          </a:effectRef>
          <a:fontRef idx="minor">
            <a:schemeClr val="dk1"/>
          </a:fontRef>
        </xdr:style>
        <xdr:txBody>
          <a:bodyPr wrap="square" rtlCol="0">
            <a:spAutoFit/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/>
            <a:r>
              <a:rPr lang="de-DE" sz="1600"/>
              <a:t>B-actin(~45kDa)</a:t>
            </a:r>
            <a:endParaRPr lang="en-US" sz="16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8"/>
  <sheetViews>
    <sheetView tabSelected="1" workbookViewId="0"/>
  </sheetViews>
  <sheetFormatPr baseColWidth="10" defaultRowHeight="15" x14ac:dyDescent="0.25"/>
  <cols>
    <col min="1" max="1" width="15" customWidth="1"/>
    <col min="2" max="9" width="12.5703125" bestFit="1" customWidth="1"/>
  </cols>
  <sheetData>
    <row r="1" spans="1:9" ht="15.75" thickBot="1" x14ac:dyDescent="0.3">
      <c r="A1" s="1"/>
      <c r="B1" s="265" t="s">
        <v>166</v>
      </c>
      <c r="C1" s="266"/>
      <c r="D1" s="266"/>
      <c r="E1" s="266"/>
      <c r="F1" s="266"/>
      <c r="G1" s="267"/>
    </row>
    <row r="2" spans="1:9" ht="15.75" thickBot="1" x14ac:dyDescent="0.3">
      <c r="A2" s="18" t="s">
        <v>32</v>
      </c>
      <c r="B2" s="3" t="s">
        <v>0</v>
      </c>
      <c r="C2" s="4" t="s">
        <v>1</v>
      </c>
      <c r="D2" s="5" t="s">
        <v>2</v>
      </c>
      <c r="E2" s="5" t="s">
        <v>3</v>
      </c>
      <c r="F2" s="5" t="s">
        <v>4</v>
      </c>
      <c r="G2" s="4" t="s">
        <v>5</v>
      </c>
    </row>
    <row r="3" spans="1:9" ht="15.75" thickBot="1" x14ac:dyDescent="0.3">
      <c r="A3" s="6" t="s">
        <v>6</v>
      </c>
      <c r="B3" s="7">
        <v>22.22</v>
      </c>
      <c r="C3" s="7">
        <v>12.26</v>
      </c>
      <c r="D3" s="8">
        <v>0.47</v>
      </c>
      <c r="E3" s="8">
        <v>20.53</v>
      </c>
      <c r="F3" s="8" t="s">
        <v>7</v>
      </c>
      <c r="G3" s="7" t="s">
        <v>8</v>
      </c>
    </row>
    <row r="4" spans="1:9" ht="15.75" thickBot="1" x14ac:dyDescent="0.3">
      <c r="A4" s="6" t="s">
        <v>9</v>
      </c>
      <c r="B4" s="7">
        <v>30.06</v>
      </c>
      <c r="C4" s="7">
        <v>16.37</v>
      </c>
      <c r="D4" s="8">
        <v>0.71</v>
      </c>
      <c r="E4" s="8">
        <v>27.33</v>
      </c>
      <c r="F4" s="8" t="s">
        <v>10</v>
      </c>
      <c r="G4" s="7" t="s">
        <v>11</v>
      </c>
    </row>
    <row r="5" spans="1:9" ht="15.75" thickBot="1" x14ac:dyDescent="0.3">
      <c r="A5" s="6" t="s">
        <v>12</v>
      </c>
      <c r="B5" s="7">
        <v>65.400000000000006</v>
      </c>
      <c r="C5" s="7">
        <v>30.19</v>
      </c>
      <c r="D5" s="8">
        <v>1.47</v>
      </c>
      <c r="E5" s="8">
        <v>61.4</v>
      </c>
      <c r="F5" s="8" t="s">
        <v>13</v>
      </c>
      <c r="G5" s="7" t="s">
        <v>14</v>
      </c>
    </row>
    <row r="6" spans="1:9" ht="15.75" thickBot="1" x14ac:dyDescent="0.3">
      <c r="A6" s="6" t="s">
        <v>15</v>
      </c>
      <c r="B6" s="7">
        <v>61.17</v>
      </c>
      <c r="C6" s="7">
        <v>26.84</v>
      </c>
      <c r="D6" s="8">
        <v>1.25</v>
      </c>
      <c r="E6" s="8">
        <v>61.07</v>
      </c>
      <c r="F6" s="8" t="s">
        <v>16</v>
      </c>
      <c r="G6" s="7" t="s">
        <v>17</v>
      </c>
    </row>
    <row r="7" spans="1:9" ht="15.75" thickBot="1" x14ac:dyDescent="0.3">
      <c r="A7" s="6" t="s">
        <v>18</v>
      </c>
      <c r="B7" s="7">
        <v>82.97</v>
      </c>
      <c r="C7" s="7">
        <v>40.86</v>
      </c>
      <c r="D7" s="8">
        <v>1.96</v>
      </c>
      <c r="E7" s="8">
        <v>76.67</v>
      </c>
      <c r="F7" s="8" t="s">
        <v>19</v>
      </c>
      <c r="G7" s="7" t="s">
        <v>20</v>
      </c>
    </row>
    <row r="8" spans="1:9" ht="15.75" thickBot="1" x14ac:dyDescent="0.3">
      <c r="A8" s="6" t="s">
        <v>21</v>
      </c>
      <c r="B8" s="7">
        <v>41.79</v>
      </c>
      <c r="C8" s="7">
        <v>23.03</v>
      </c>
      <c r="D8" s="8">
        <v>0.9</v>
      </c>
      <c r="E8" s="8">
        <v>38.270000000000003</v>
      </c>
      <c r="F8" s="8" t="s">
        <v>22</v>
      </c>
      <c r="G8" s="7" t="s">
        <v>23</v>
      </c>
    </row>
    <row r="9" spans="1:9" ht="15.75" thickBot="1" x14ac:dyDescent="0.3">
      <c r="A9" s="6" t="s">
        <v>24</v>
      </c>
      <c r="B9" s="7">
        <v>6.4</v>
      </c>
      <c r="C9" s="7">
        <v>5.37</v>
      </c>
      <c r="D9" s="8">
        <v>0.22</v>
      </c>
      <c r="E9" s="8">
        <v>4.87</v>
      </c>
      <c r="F9" s="8" t="s">
        <v>25</v>
      </c>
      <c r="G9" s="7" t="s">
        <v>26</v>
      </c>
    </row>
    <row r="10" spans="1:9" ht="15.75" thickBot="1" x14ac:dyDescent="0.3">
      <c r="A10" s="6" t="s">
        <v>27</v>
      </c>
      <c r="B10" s="7">
        <v>9.34</v>
      </c>
      <c r="C10" s="7">
        <v>6.14</v>
      </c>
      <c r="D10" s="8">
        <v>0.28000000000000003</v>
      </c>
      <c r="E10" s="8">
        <v>8.3699999999999992</v>
      </c>
      <c r="F10" s="8" t="s">
        <v>28</v>
      </c>
      <c r="G10" s="7" t="s">
        <v>29</v>
      </c>
    </row>
    <row r="11" spans="1:9" ht="142.5" customHeight="1" thickBot="1" x14ac:dyDescent="0.3">
      <c r="A11" s="9" t="s">
        <v>66</v>
      </c>
      <c r="B11" s="268" t="s">
        <v>68</v>
      </c>
      <c r="C11" s="269"/>
      <c r="D11" s="269"/>
      <c r="E11" s="269"/>
      <c r="F11" s="269"/>
      <c r="G11" s="270"/>
    </row>
    <row r="13" spans="1:9" ht="15.75" thickBot="1" x14ac:dyDescent="0.3"/>
    <row r="14" spans="1:9" ht="15.75" thickBot="1" x14ac:dyDescent="0.3">
      <c r="B14" s="271" t="s">
        <v>348</v>
      </c>
      <c r="C14" s="272"/>
      <c r="D14" s="272"/>
      <c r="E14" s="272"/>
      <c r="F14" s="272"/>
      <c r="G14" s="272"/>
      <c r="H14" s="272"/>
      <c r="I14" s="273"/>
    </row>
    <row r="15" spans="1:9" x14ac:dyDescent="0.25">
      <c r="B15" s="136" t="s">
        <v>6</v>
      </c>
      <c r="C15" s="156" t="s">
        <v>9</v>
      </c>
      <c r="D15" s="156" t="s">
        <v>12</v>
      </c>
      <c r="E15" s="156" t="s">
        <v>15</v>
      </c>
      <c r="F15" s="156" t="s">
        <v>18</v>
      </c>
      <c r="G15" s="156" t="s">
        <v>21</v>
      </c>
      <c r="H15" s="156" t="s">
        <v>24</v>
      </c>
      <c r="I15" s="137" t="s">
        <v>27</v>
      </c>
    </row>
    <row r="16" spans="1:9" x14ac:dyDescent="0.25">
      <c r="B16" s="157">
        <v>17.13</v>
      </c>
      <c r="C16" s="158">
        <v>18.93</v>
      </c>
      <c r="D16" s="158">
        <v>78</v>
      </c>
      <c r="E16" s="158">
        <v>26.67</v>
      </c>
      <c r="F16" s="158">
        <v>79</v>
      </c>
      <c r="G16" s="158">
        <v>41.53</v>
      </c>
      <c r="H16" s="158">
        <v>0</v>
      </c>
      <c r="I16" s="159">
        <v>8.6</v>
      </c>
    </row>
    <row r="17" spans="2:9" x14ac:dyDescent="0.25">
      <c r="B17" s="157">
        <v>37.47</v>
      </c>
      <c r="C17" s="158">
        <v>20.6</v>
      </c>
      <c r="D17" s="158">
        <v>53.47</v>
      </c>
      <c r="E17" s="158">
        <v>42.13</v>
      </c>
      <c r="F17" s="158">
        <v>61.47</v>
      </c>
      <c r="G17" s="158">
        <v>58.07</v>
      </c>
      <c r="H17" s="158">
        <v>2.4700000000000002</v>
      </c>
      <c r="I17" s="159">
        <v>6.87</v>
      </c>
    </row>
    <row r="18" spans="2:9" x14ac:dyDescent="0.25">
      <c r="B18" s="157">
        <v>11.2</v>
      </c>
      <c r="C18" s="158">
        <v>34.93</v>
      </c>
      <c r="D18" s="158">
        <v>132.93</v>
      </c>
      <c r="E18" s="158">
        <v>71</v>
      </c>
      <c r="F18" s="158">
        <v>75.53</v>
      </c>
      <c r="G18" s="158">
        <v>30.87</v>
      </c>
      <c r="H18" s="158">
        <v>1</v>
      </c>
      <c r="I18" s="159">
        <v>9.8000000000000007</v>
      </c>
    </row>
    <row r="19" spans="2:9" x14ac:dyDescent="0.25">
      <c r="B19" s="157">
        <v>43.87</v>
      </c>
      <c r="C19" s="158">
        <v>39</v>
      </c>
      <c r="D19" s="158">
        <v>61.4</v>
      </c>
      <c r="E19" s="158">
        <v>92.87</v>
      </c>
      <c r="F19" s="158">
        <v>65.400000000000006</v>
      </c>
      <c r="G19" s="158">
        <v>35.47</v>
      </c>
      <c r="H19" s="158">
        <v>20.07</v>
      </c>
      <c r="I19" s="159">
        <v>3.6</v>
      </c>
    </row>
    <row r="20" spans="2:9" x14ac:dyDescent="0.25">
      <c r="B20" s="157">
        <v>16.2</v>
      </c>
      <c r="C20" s="158">
        <v>16.47</v>
      </c>
      <c r="D20" s="158">
        <v>48.13</v>
      </c>
      <c r="E20" s="158">
        <v>38.869999999999997</v>
      </c>
      <c r="F20" s="158">
        <v>66.930000000000007</v>
      </c>
      <c r="G20" s="158">
        <v>49.6</v>
      </c>
      <c r="H20" s="158">
        <v>5.2</v>
      </c>
      <c r="I20" s="159">
        <v>11.87</v>
      </c>
    </row>
    <row r="21" spans="2:9" x14ac:dyDescent="0.25">
      <c r="B21" s="157">
        <v>23.13</v>
      </c>
      <c r="C21" s="158">
        <v>39.869999999999997</v>
      </c>
      <c r="D21" s="158">
        <v>31</v>
      </c>
      <c r="E21" s="158">
        <v>163.66999999999999</v>
      </c>
      <c r="F21" s="158">
        <v>43.87</v>
      </c>
      <c r="G21" s="158">
        <v>57.93</v>
      </c>
      <c r="H21" s="158">
        <v>0.93</v>
      </c>
      <c r="I21" s="159">
        <v>9.8699999999999992</v>
      </c>
    </row>
    <row r="22" spans="2:9" x14ac:dyDescent="0.25">
      <c r="B22" s="157">
        <v>46.27</v>
      </c>
      <c r="C22" s="158">
        <v>57.67</v>
      </c>
      <c r="D22" s="158">
        <v>120.8</v>
      </c>
      <c r="E22" s="158">
        <v>83.6</v>
      </c>
      <c r="F22" s="158">
        <v>117.27</v>
      </c>
      <c r="G22" s="158">
        <v>24.87</v>
      </c>
      <c r="H22" s="158">
        <v>7.8</v>
      </c>
      <c r="I22" s="159">
        <v>11.2</v>
      </c>
    </row>
    <row r="23" spans="2:9" x14ac:dyDescent="0.25">
      <c r="B23" s="157">
        <v>11.33</v>
      </c>
      <c r="C23" s="158">
        <v>35.130000000000003</v>
      </c>
      <c r="D23" s="158">
        <v>93.33</v>
      </c>
      <c r="E23" s="158">
        <v>74.2</v>
      </c>
      <c r="F23" s="158">
        <v>30.6</v>
      </c>
      <c r="G23" s="158">
        <v>39.4</v>
      </c>
      <c r="H23" s="158">
        <v>12</v>
      </c>
      <c r="I23" s="159">
        <v>17.329999999999998</v>
      </c>
    </row>
    <row r="24" spans="2:9" x14ac:dyDescent="0.25">
      <c r="B24" s="157">
        <v>14.13</v>
      </c>
      <c r="C24" s="158">
        <v>29.67</v>
      </c>
      <c r="D24" s="158">
        <v>44.6</v>
      </c>
      <c r="E24" s="158">
        <v>64</v>
      </c>
      <c r="F24" s="158">
        <v>65</v>
      </c>
      <c r="G24" s="158">
        <v>13</v>
      </c>
      <c r="H24" s="158">
        <v>4.2</v>
      </c>
      <c r="I24" s="159">
        <v>15.2</v>
      </c>
    </row>
    <row r="25" spans="2:9" x14ac:dyDescent="0.25">
      <c r="B25" s="157">
        <v>14.13</v>
      </c>
      <c r="C25" s="158">
        <v>37.729999999999997</v>
      </c>
      <c r="D25" s="158">
        <v>64.2</v>
      </c>
      <c r="E25" s="158">
        <v>45</v>
      </c>
      <c r="F25" s="158">
        <v>48.2</v>
      </c>
      <c r="G25" s="158">
        <v>39.869999999999997</v>
      </c>
      <c r="H25" s="158">
        <v>1.33</v>
      </c>
      <c r="I25" s="159">
        <v>7.87</v>
      </c>
    </row>
    <row r="26" spans="2:9" x14ac:dyDescent="0.25">
      <c r="B26" s="157">
        <v>13.87</v>
      </c>
      <c r="C26" s="158">
        <v>71.67</v>
      </c>
      <c r="D26" s="158">
        <v>40.200000000000003</v>
      </c>
      <c r="E26" s="158">
        <v>18.329999999999998</v>
      </c>
      <c r="F26" s="158">
        <v>66.8</v>
      </c>
      <c r="G26" s="158">
        <v>31.6</v>
      </c>
      <c r="H26" s="158">
        <v>2.6</v>
      </c>
      <c r="I26" s="159">
        <v>12</v>
      </c>
    </row>
    <row r="27" spans="2:9" x14ac:dyDescent="0.25">
      <c r="B27" s="157">
        <v>32.07</v>
      </c>
      <c r="C27" s="158">
        <v>33.33</v>
      </c>
      <c r="D27" s="158">
        <v>19.27</v>
      </c>
      <c r="E27" s="158">
        <v>85.8</v>
      </c>
      <c r="F27" s="158">
        <v>88.47</v>
      </c>
      <c r="G27" s="158">
        <v>46.87</v>
      </c>
      <c r="H27" s="158">
        <v>4.67</v>
      </c>
      <c r="I27" s="159">
        <v>4.53</v>
      </c>
    </row>
    <row r="28" spans="2:9" x14ac:dyDescent="0.25">
      <c r="B28" s="157">
        <v>17.87</v>
      </c>
      <c r="C28" s="158">
        <v>9.73</v>
      </c>
      <c r="D28" s="158">
        <v>18</v>
      </c>
      <c r="E28" s="158">
        <v>17.53</v>
      </c>
      <c r="F28" s="158">
        <v>65.27</v>
      </c>
      <c r="G28" s="158">
        <v>19.87</v>
      </c>
      <c r="H28" s="158">
        <v>16.13</v>
      </c>
      <c r="I28" s="159">
        <v>9.5299999999999994</v>
      </c>
    </row>
    <row r="29" spans="2:9" x14ac:dyDescent="0.25">
      <c r="B29" s="157">
        <v>35.33</v>
      </c>
      <c r="C29" s="158">
        <v>50.93</v>
      </c>
      <c r="D29" s="158">
        <v>38.130000000000003</v>
      </c>
      <c r="E29" s="158">
        <v>65.87</v>
      </c>
      <c r="F29" s="158">
        <v>66.53</v>
      </c>
      <c r="G29" s="158">
        <v>42.67</v>
      </c>
      <c r="H29" s="158">
        <v>9.1300000000000008</v>
      </c>
      <c r="I29" s="159">
        <v>10.53</v>
      </c>
    </row>
    <row r="30" spans="2:9" x14ac:dyDescent="0.25">
      <c r="B30" s="157">
        <v>20.13</v>
      </c>
      <c r="C30" s="158">
        <v>27</v>
      </c>
      <c r="D30" s="158">
        <v>46.6</v>
      </c>
      <c r="E30" s="158">
        <v>58.47</v>
      </c>
      <c r="F30" s="158">
        <v>57.2</v>
      </c>
      <c r="G30" s="158">
        <v>28.2</v>
      </c>
      <c r="H30" s="158">
        <v>5.07</v>
      </c>
      <c r="I30" s="159">
        <v>2.13</v>
      </c>
    </row>
    <row r="31" spans="2:9" x14ac:dyDescent="0.25">
      <c r="B31" s="157">
        <v>9.07</v>
      </c>
      <c r="C31" s="158">
        <v>14.8</v>
      </c>
      <c r="D31" s="158">
        <v>88.07</v>
      </c>
      <c r="E31" s="158">
        <v>45.07</v>
      </c>
      <c r="F31" s="158">
        <v>71.8</v>
      </c>
      <c r="G31" s="158">
        <v>38.07</v>
      </c>
      <c r="H31" s="158">
        <v>3.93</v>
      </c>
      <c r="I31" s="159">
        <v>11.87</v>
      </c>
    </row>
    <row r="32" spans="2:9" x14ac:dyDescent="0.25">
      <c r="B32" s="157">
        <v>22.87</v>
      </c>
      <c r="C32" s="158">
        <v>13.47</v>
      </c>
      <c r="D32" s="158">
        <v>49.67</v>
      </c>
      <c r="E32" s="158">
        <v>44.73</v>
      </c>
      <c r="F32" s="158">
        <v>115.67</v>
      </c>
      <c r="G32" s="158">
        <v>39.130000000000003</v>
      </c>
      <c r="H32" s="158">
        <v>1.53</v>
      </c>
      <c r="I32" s="159">
        <v>4.13</v>
      </c>
    </row>
    <row r="33" spans="2:9" x14ac:dyDescent="0.25">
      <c r="B33" s="157">
        <v>19.600000000000001</v>
      </c>
      <c r="C33" s="158">
        <v>27.33</v>
      </c>
      <c r="D33" s="158">
        <v>62.87</v>
      </c>
      <c r="E33" s="158">
        <v>65.2</v>
      </c>
      <c r="F33" s="158">
        <v>153</v>
      </c>
      <c r="G33" s="158">
        <v>32.67</v>
      </c>
      <c r="H33" s="158">
        <v>8.1300000000000008</v>
      </c>
      <c r="I33" s="159">
        <v>7.47</v>
      </c>
    </row>
    <row r="34" spans="2:9" x14ac:dyDescent="0.25">
      <c r="B34" s="157">
        <v>2.93</v>
      </c>
      <c r="C34" s="158">
        <v>28.67</v>
      </c>
      <c r="D34" s="158">
        <v>99.67</v>
      </c>
      <c r="E34" s="158">
        <v>81.069999999999993</v>
      </c>
      <c r="F34" s="158">
        <v>70</v>
      </c>
      <c r="G34" s="158">
        <v>54.73</v>
      </c>
      <c r="H34" s="158">
        <v>7.07</v>
      </c>
      <c r="I34" s="159">
        <v>10.67</v>
      </c>
    </row>
    <row r="35" spans="2:9" x14ac:dyDescent="0.25">
      <c r="B35" s="157">
        <v>21.47</v>
      </c>
      <c r="C35" s="158">
        <v>22.53</v>
      </c>
      <c r="D35" s="158">
        <v>90.6</v>
      </c>
      <c r="E35" s="158">
        <v>60.87</v>
      </c>
      <c r="F35" s="158">
        <v>80.2</v>
      </c>
      <c r="G35" s="158">
        <v>51.93</v>
      </c>
      <c r="H35" s="158">
        <v>17.8</v>
      </c>
      <c r="I35" s="159">
        <v>6.73</v>
      </c>
    </row>
    <row r="36" spans="2:9" x14ac:dyDescent="0.25">
      <c r="B36" s="157">
        <v>25.53</v>
      </c>
      <c r="C36" s="158">
        <v>51.87</v>
      </c>
      <c r="D36" s="158">
        <v>61.47</v>
      </c>
      <c r="E36" s="158">
        <v>81.599999999999994</v>
      </c>
      <c r="F36" s="158">
        <v>72.73</v>
      </c>
      <c r="G36" s="158">
        <v>54.27</v>
      </c>
      <c r="H36" s="158">
        <v>7.93</v>
      </c>
      <c r="I36" s="159">
        <v>11.87</v>
      </c>
    </row>
    <row r="37" spans="2:9" x14ac:dyDescent="0.25">
      <c r="B37" s="157">
        <v>22</v>
      </c>
      <c r="C37" s="158">
        <v>22.8</v>
      </c>
      <c r="D37" s="158">
        <v>68.930000000000007</v>
      </c>
      <c r="E37" s="158">
        <v>66.8</v>
      </c>
      <c r="F37" s="158">
        <v>98.8</v>
      </c>
      <c r="G37" s="158">
        <v>3.67</v>
      </c>
      <c r="H37" s="158">
        <v>3.4</v>
      </c>
      <c r="I37" s="159">
        <v>11.27</v>
      </c>
    </row>
    <row r="38" spans="2:9" x14ac:dyDescent="0.25">
      <c r="B38" s="157">
        <v>6.67</v>
      </c>
      <c r="C38" s="158">
        <v>55.6</v>
      </c>
      <c r="D38" s="158">
        <v>89.93</v>
      </c>
      <c r="E38" s="158">
        <v>97.2</v>
      </c>
      <c r="F38" s="158">
        <v>68.53</v>
      </c>
      <c r="G38" s="158">
        <v>23.27</v>
      </c>
      <c r="H38" s="158">
        <v>4.87</v>
      </c>
      <c r="I38" s="159">
        <v>14.2</v>
      </c>
    </row>
    <row r="39" spans="2:9" x14ac:dyDescent="0.25">
      <c r="B39" s="157">
        <v>5.33</v>
      </c>
      <c r="C39" s="158">
        <v>37.07</v>
      </c>
      <c r="D39" s="158">
        <v>49.27</v>
      </c>
      <c r="E39" s="158">
        <v>93.2</v>
      </c>
      <c r="F39" s="158">
        <v>56.8</v>
      </c>
      <c r="G39" s="158">
        <v>28.07</v>
      </c>
      <c r="H39" s="158">
        <v>2.5299999999999998</v>
      </c>
      <c r="I39" s="159">
        <v>9.4</v>
      </c>
    </row>
    <row r="40" spans="2:9" x14ac:dyDescent="0.25">
      <c r="B40" s="157">
        <v>9.67</v>
      </c>
      <c r="C40" s="158">
        <v>39</v>
      </c>
      <c r="D40" s="158">
        <v>92.13</v>
      </c>
      <c r="E40" s="158">
        <v>73.13</v>
      </c>
      <c r="F40" s="158">
        <v>101.47</v>
      </c>
      <c r="G40" s="158">
        <v>18.600000000000001</v>
      </c>
      <c r="H40" s="158">
        <v>1.4</v>
      </c>
      <c r="I40" s="159">
        <v>2.33</v>
      </c>
    </row>
    <row r="41" spans="2:9" x14ac:dyDescent="0.25">
      <c r="B41" s="157">
        <v>23.2</v>
      </c>
      <c r="C41" s="158">
        <v>7.33</v>
      </c>
      <c r="D41" s="158">
        <v>70.87</v>
      </c>
      <c r="E41" s="158">
        <v>101.27</v>
      </c>
      <c r="F41" s="158">
        <v>84.6</v>
      </c>
      <c r="G41" s="158">
        <v>6.87</v>
      </c>
      <c r="H41" s="158">
        <v>2.5299999999999998</v>
      </c>
      <c r="I41" s="159">
        <v>5.13</v>
      </c>
    </row>
    <row r="42" spans="2:9" x14ac:dyDescent="0.25">
      <c r="B42" s="157">
        <v>5.13</v>
      </c>
      <c r="C42" s="158">
        <v>20</v>
      </c>
      <c r="D42" s="158">
        <v>6.13</v>
      </c>
      <c r="E42" s="158">
        <v>47.07</v>
      </c>
      <c r="F42" s="158">
        <v>77.599999999999994</v>
      </c>
      <c r="G42" s="158">
        <v>67</v>
      </c>
      <c r="H42" s="158">
        <v>10.130000000000001</v>
      </c>
      <c r="I42" s="159">
        <v>4.8</v>
      </c>
    </row>
    <row r="43" spans="2:9" x14ac:dyDescent="0.25">
      <c r="B43" s="157">
        <v>25.6</v>
      </c>
      <c r="C43" s="158">
        <v>39.869999999999997</v>
      </c>
      <c r="D43" s="158">
        <v>54.2</v>
      </c>
      <c r="E43" s="158">
        <v>72.33</v>
      </c>
      <c r="F43" s="158">
        <v>72.53</v>
      </c>
      <c r="G43" s="158">
        <v>76</v>
      </c>
      <c r="H43" s="158">
        <v>5</v>
      </c>
      <c r="I43" s="159">
        <v>12.2</v>
      </c>
    </row>
    <row r="44" spans="2:9" x14ac:dyDescent="0.25">
      <c r="B44" s="157">
        <v>30.6</v>
      </c>
      <c r="C44" s="158">
        <v>61.73</v>
      </c>
      <c r="D44" s="158">
        <v>49.47</v>
      </c>
      <c r="E44" s="158">
        <v>63.93</v>
      </c>
      <c r="F44" s="158">
        <v>155.19999999999999</v>
      </c>
      <c r="G44" s="158">
        <v>6.13</v>
      </c>
      <c r="H44" s="158">
        <v>19.53</v>
      </c>
      <c r="I44" s="159">
        <v>13.4</v>
      </c>
    </row>
    <row r="45" spans="2:9" x14ac:dyDescent="0.25">
      <c r="B45" s="157">
        <v>34</v>
      </c>
      <c r="C45" s="158">
        <v>19.329999999999998</v>
      </c>
      <c r="D45" s="158">
        <v>40.47</v>
      </c>
      <c r="E45" s="158">
        <v>109.47</v>
      </c>
      <c r="F45" s="158">
        <v>80.27</v>
      </c>
      <c r="G45" s="158">
        <v>32.93</v>
      </c>
      <c r="H45" s="158">
        <v>2.93</v>
      </c>
      <c r="I45" s="159">
        <v>16.93</v>
      </c>
    </row>
    <row r="46" spans="2:9" x14ac:dyDescent="0.25">
      <c r="B46" s="157">
        <v>10.8</v>
      </c>
      <c r="C46" s="158">
        <v>10.73</v>
      </c>
      <c r="D46" s="158">
        <v>85.2</v>
      </c>
      <c r="E46" s="158">
        <v>61.13</v>
      </c>
      <c r="F46" s="158">
        <v>50.13</v>
      </c>
      <c r="G46" s="158">
        <v>26.07</v>
      </c>
      <c r="H46" s="158">
        <v>13.07</v>
      </c>
      <c r="I46" s="159">
        <v>7.93</v>
      </c>
    </row>
    <row r="47" spans="2:9" x14ac:dyDescent="0.25">
      <c r="B47" s="157">
        <v>20.53</v>
      </c>
      <c r="C47" s="158">
        <v>50</v>
      </c>
      <c r="D47" s="158">
        <v>40.33</v>
      </c>
      <c r="E47" s="158">
        <v>38.33</v>
      </c>
      <c r="F47" s="158">
        <v>79.27</v>
      </c>
      <c r="G47" s="158">
        <v>16.47</v>
      </c>
      <c r="H47" s="158">
        <v>1.8</v>
      </c>
      <c r="I47" s="159">
        <v>1.4</v>
      </c>
    </row>
    <row r="48" spans="2:9" x14ac:dyDescent="0.25">
      <c r="B48" s="157">
        <v>36.869999999999997</v>
      </c>
      <c r="C48" s="158">
        <v>11.27</v>
      </c>
      <c r="D48" s="158">
        <v>103.47</v>
      </c>
      <c r="E48" s="158">
        <v>73.8</v>
      </c>
      <c r="F48" s="158">
        <v>125.67</v>
      </c>
      <c r="G48" s="158">
        <v>8.8699999999999992</v>
      </c>
      <c r="H48" s="158">
        <v>3.93</v>
      </c>
      <c r="I48" s="159">
        <v>1.53</v>
      </c>
    </row>
    <row r="49" spans="2:9" x14ac:dyDescent="0.25">
      <c r="B49" s="157">
        <v>48.47</v>
      </c>
      <c r="C49" s="158">
        <v>32.47</v>
      </c>
      <c r="D49" s="158">
        <v>38.93</v>
      </c>
      <c r="E49" s="158">
        <v>83.47</v>
      </c>
      <c r="F49" s="158">
        <v>44.07</v>
      </c>
      <c r="G49" s="158">
        <v>69.8</v>
      </c>
      <c r="H49" s="158">
        <v>1.27</v>
      </c>
      <c r="I49" s="159">
        <v>16.27</v>
      </c>
    </row>
    <row r="50" spans="2:9" x14ac:dyDescent="0.25">
      <c r="B50" s="157">
        <v>36.200000000000003</v>
      </c>
      <c r="C50" s="158">
        <v>10.93</v>
      </c>
      <c r="D50" s="158">
        <v>130</v>
      </c>
      <c r="E50" s="158">
        <v>126.07</v>
      </c>
      <c r="F50" s="158">
        <v>108.67</v>
      </c>
      <c r="G50" s="158">
        <v>35.53</v>
      </c>
      <c r="H50" s="158">
        <v>3.87</v>
      </c>
      <c r="I50" s="159">
        <v>1.6</v>
      </c>
    </row>
    <row r="51" spans="2:9" x14ac:dyDescent="0.25">
      <c r="B51" s="157">
        <v>14.07</v>
      </c>
      <c r="C51" s="158">
        <v>55.6</v>
      </c>
      <c r="D51" s="158">
        <v>26.6</v>
      </c>
      <c r="E51" s="158">
        <v>67.2</v>
      </c>
      <c r="F51" s="158">
        <v>48</v>
      </c>
      <c r="G51" s="158">
        <v>44.6</v>
      </c>
      <c r="H51" s="158">
        <v>8.67</v>
      </c>
      <c r="I51" s="159">
        <v>12.13</v>
      </c>
    </row>
    <row r="52" spans="2:9" x14ac:dyDescent="0.25">
      <c r="B52" s="157">
        <v>39.07</v>
      </c>
      <c r="C52" s="158">
        <v>70.53</v>
      </c>
      <c r="D52" s="158">
        <v>114.27</v>
      </c>
      <c r="E52" s="158">
        <v>110.4</v>
      </c>
      <c r="F52" s="158">
        <v>86.47</v>
      </c>
      <c r="G52" s="158">
        <v>85.93</v>
      </c>
      <c r="H52" s="158">
        <v>9.1999999999999993</v>
      </c>
      <c r="I52" s="159">
        <v>7.33</v>
      </c>
    </row>
    <row r="53" spans="2:9" x14ac:dyDescent="0.25">
      <c r="B53" s="157">
        <v>41.73</v>
      </c>
      <c r="C53" s="158">
        <v>24.07</v>
      </c>
      <c r="D53" s="158">
        <v>143.13</v>
      </c>
      <c r="E53" s="158">
        <v>55.27</v>
      </c>
      <c r="F53" s="158">
        <v>59.53</v>
      </c>
      <c r="G53" s="158">
        <v>21.13</v>
      </c>
      <c r="H53" s="158">
        <v>1.1299999999999999</v>
      </c>
      <c r="I53" s="159">
        <v>7.0000000000000007E-2</v>
      </c>
    </row>
    <row r="54" spans="2:9" x14ac:dyDescent="0.25">
      <c r="B54" s="157">
        <v>28.6</v>
      </c>
      <c r="C54" s="158">
        <v>42.87</v>
      </c>
      <c r="D54" s="158">
        <v>87.93</v>
      </c>
      <c r="E54" s="158">
        <v>10.199999999999999</v>
      </c>
      <c r="F54" s="158">
        <v>150.4</v>
      </c>
      <c r="G54" s="158">
        <v>27.93</v>
      </c>
      <c r="H54" s="158">
        <v>2.8</v>
      </c>
      <c r="I54" s="159">
        <v>3.8</v>
      </c>
    </row>
    <row r="55" spans="2:9" x14ac:dyDescent="0.25">
      <c r="B55" s="157">
        <v>35.07</v>
      </c>
      <c r="C55" s="158">
        <v>74.73</v>
      </c>
      <c r="D55" s="158">
        <v>82.33</v>
      </c>
      <c r="E55" s="158">
        <v>72.069999999999993</v>
      </c>
      <c r="F55" s="158">
        <v>90.47</v>
      </c>
      <c r="G55" s="158">
        <v>22.4</v>
      </c>
      <c r="H55" s="158">
        <v>3.07</v>
      </c>
      <c r="I55" s="159">
        <v>3.73</v>
      </c>
    </row>
    <row r="56" spans="2:9" x14ac:dyDescent="0.25">
      <c r="B56" s="157">
        <v>23.8</v>
      </c>
      <c r="C56" s="158">
        <v>42.33</v>
      </c>
      <c r="D56" s="158">
        <v>52.53</v>
      </c>
      <c r="E56" s="158">
        <v>102.8</v>
      </c>
      <c r="F56" s="158">
        <v>89.8</v>
      </c>
      <c r="G56" s="158">
        <v>101.4</v>
      </c>
      <c r="H56" s="158">
        <v>2.13</v>
      </c>
      <c r="I56" s="159">
        <v>11</v>
      </c>
    </row>
    <row r="57" spans="2:9" x14ac:dyDescent="0.25">
      <c r="B57" s="157">
        <v>7.67</v>
      </c>
      <c r="C57" s="158">
        <v>33.67</v>
      </c>
      <c r="D57" s="158">
        <v>87</v>
      </c>
      <c r="E57" s="158">
        <v>91.67</v>
      </c>
      <c r="F57" s="158">
        <v>84.2</v>
      </c>
      <c r="G57" s="158">
        <v>38.270000000000003</v>
      </c>
      <c r="H57" s="158">
        <v>9.5299999999999994</v>
      </c>
      <c r="I57" s="159">
        <v>1.87</v>
      </c>
    </row>
    <row r="58" spans="2:9" x14ac:dyDescent="0.25">
      <c r="B58" s="157">
        <v>5.53</v>
      </c>
      <c r="C58" s="158">
        <v>58.87</v>
      </c>
      <c r="D58" s="158">
        <v>38.6</v>
      </c>
      <c r="E58" s="158">
        <v>40.93</v>
      </c>
      <c r="F58" s="158">
        <v>79.53</v>
      </c>
      <c r="G58" s="158">
        <v>30.33</v>
      </c>
      <c r="H58" s="158">
        <v>9.67</v>
      </c>
      <c r="I58" s="159">
        <v>10</v>
      </c>
    </row>
    <row r="59" spans="2:9" x14ac:dyDescent="0.25">
      <c r="B59" s="157">
        <v>4.13</v>
      </c>
      <c r="C59" s="158">
        <v>13.27</v>
      </c>
      <c r="D59" s="158">
        <v>151.13</v>
      </c>
      <c r="E59" s="158">
        <v>27.53</v>
      </c>
      <c r="F59" s="158">
        <v>97.07</v>
      </c>
      <c r="G59" s="158">
        <v>27.73</v>
      </c>
      <c r="H59" s="158">
        <v>4.67</v>
      </c>
      <c r="I59" s="159">
        <v>5.13</v>
      </c>
    </row>
    <row r="60" spans="2:9" x14ac:dyDescent="0.25">
      <c r="B60" s="157">
        <v>18.670000000000002</v>
      </c>
      <c r="C60" s="158">
        <v>20.13</v>
      </c>
      <c r="D60" s="158">
        <v>34.47</v>
      </c>
      <c r="E60" s="158">
        <v>125.4</v>
      </c>
      <c r="F60" s="158">
        <v>66.47</v>
      </c>
      <c r="G60" s="158">
        <v>91.13</v>
      </c>
      <c r="H60" s="158">
        <v>3.67</v>
      </c>
      <c r="I60" s="159">
        <v>3.47</v>
      </c>
    </row>
    <row r="61" spans="2:9" x14ac:dyDescent="0.25">
      <c r="B61" s="157">
        <v>6.2</v>
      </c>
      <c r="C61" s="158">
        <v>3.53</v>
      </c>
      <c r="D61" s="158">
        <v>107</v>
      </c>
      <c r="E61" s="158">
        <v>74.069999999999993</v>
      </c>
      <c r="F61" s="158">
        <v>139.33000000000001</v>
      </c>
      <c r="G61" s="158">
        <v>46.8</v>
      </c>
      <c r="H61" s="158">
        <v>5.53</v>
      </c>
      <c r="I61" s="159">
        <v>13.27</v>
      </c>
    </row>
    <row r="62" spans="2:9" x14ac:dyDescent="0.25">
      <c r="B62" s="157">
        <v>14.93</v>
      </c>
      <c r="C62" s="158">
        <v>26.07</v>
      </c>
      <c r="D62" s="158">
        <v>90.6</v>
      </c>
      <c r="E62" s="158">
        <v>129.72999999999999</v>
      </c>
      <c r="F62" s="158">
        <v>50.47</v>
      </c>
      <c r="G62" s="158">
        <v>28.87</v>
      </c>
      <c r="H62" s="158">
        <v>7.73</v>
      </c>
      <c r="I62" s="159">
        <v>13.73</v>
      </c>
    </row>
    <row r="63" spans="2:9" x14ac:dyDescent="0.25">
      <c r="B63" s="157">
        <v>0</v>
      </c>
      <c r="C63" s="158">
        <v>5.87</v>
      </c>
      <c r="D63" s="158">
        <v>71.8</v>
      </c>
      <c r="E63" s="158">
        <v>49.47</v>
      </c>
      <c r="F63" s="158">
        <v>114.67</v>
      </c>
      <c r="G63" s="158">
        <v>38.67</v>
      </c>
      <c r="H63" s="158">
        <v>7.73</v>
      </c>
      <c r="I63" s="159">
        <v>7</v>
      </c>
    </row>
    <row r="64" spans="2:9" x14ac:dyDescent="0.25">
      <c r="B64" s="157">
        <v>8.27</v>
      </c>
      <c r="C64" s="158">
        <v>12.07</v>
      </c>
      <c r="D64" s="158">
        <v>38.130000000000003</v>
      </c>
      <c r="E64" s="158">
        <v>47.93</v>
      </c>
      <c r="F64" s="158">
        <v>206.07</v>
      </c>
      <c r="G64" s="158">
        <v>42.2</v>
      </c>
      <c r="H64" s="158">
        <v>2.5299999999999998</v>
      </c>
      <c r="I64" s="159">
        <v>7.33</v>
      </c>
    </row>
    <row r="65" spans="2:9" x14ac:dyDescent="0.25">
      <c r="B65" s="157">
        <v>7.6</v>
      </c>
      <c r="C65" s="158">
        <v>46.67</v>
      </c>
      <c r="D65" s="158">
        <v>44.2</v>
      </c>
      <c r="E65" s="158">
        <v>62.73</v>
      </c>
      <c r="F65" s="158">
        <v>66.27</v>
      </c>
      <c r="G65" s="158">
        <v>32.200000000000003</v>
      </c>
      <c r="H65" s="158">
        <v>2.8</v>
      </c>
      <c r="I65" s="159">
        <v>12.6</v>
      </c>
    </row>
    <row r="66" spans="2:9" x14ac:dyDescent="0.25">
      <c r="B66" s="157">
        <v>25.53</v>
      </c>
      <c r="C66" s="158">
        <v>23.13</v>
      </c>
      <c r="D66" s="158">
        <v>29.27</v>
      </c>
      <c r="E66" s="158">
        <v>16.13</v>
      </c>
      <c r="F66" s="158">
        <v>145.6</v>
      </c>
      <c r="G66" s="158">
        <v>54.67</v>
      </c>
      <c r="H66" s="158">
        <v>6.53</v>
      </c>
      <c r="I66" s="159">
        <v>11.27</v>
      </c>
    </row>
    <row r="67" spans="2:9" x14ac:dyDescent="0.25">
      <c r="B67" s="157">
        <v>9.07</v>
      </c>
      <c r="C67" s="158">
        <v>58.67</v>
      </c>
      <c r="D67" s="158">
        <v>100</v>
      </c>
      <c r="E67" s="158">
        <v>85.87</v>
      </c>
      <c r="F67" s="158">
        <v>86.33</v>
      </c>
      <c r="G67" s="158">
        <v>40.53</v>
      </c>
      <c r="H67" s="158">
        <v>11.87</v>
      </c>
      <c r="I67" s="159">
        <v>7</v>
      </c>
    </row>
    <row r="68" spans="2:9" x14ac:dyDescent="0.25">
      <c r="B68" s="157">
        <v>21.8</v>
      </c>
      <c r="C68" s="158">
        <v>45.47</v>
      </c>
      <c r="D68" s="158">
        <v>37.4</v>
      </c>
      <c r="E68" s="158">
        <v>9.93</v>
      </c>
      <c r="F68" s="158">
        <v>99.53</v>
      </c>
      <c r="G68" s="158">
        <v>64.599999999999994</v>
      </c>
      <c r="H68" s="158">
        <v>5.6</v>
      </c>
      <c r="I68" s="159">
        <v>0</v>
      </c>
    </row>
    <row r="69" spans="2:9" x14ac:dyDescent="0.25">
      <c r="B69" s="157">
        <v>11.6</v>
      </c>
      <c r="C69" s="158">
        <v>15.73</v>
      </c>
      <c r="D69" s="158">
        <v>98.2</v>
      </c>
      <c r="E69" s="158">
        <v>59.13</v>
      </c>
      <c r="F69" s="158">
        <v>36.869999999999997</v>
      </c>
      <c r="G69" s="158">
        <v>8.27</v>
      </c>
      <c r="H69" s="158">
        <v>2.8</v>
      </c>
      <c r="I69" s="159">
        <v>2.33</v>
      </c>
    </row>
    <row r="70" spans="2:9" x14ac:dyDescent="0.25">
      <c r="B70" s="157">
        <v>5.47</v>
      </c>
      <c r="C70" s="158">
        <v>51.93</v>
      </c>
      <c r="D70" s="158">
        <v>63.87</v>
      </c>
      <c r="E70" s="158">
        <v>41.8</v>
      </c>
      <c r="F70" s="158">
        <v>55.73</v>
      </c>
      <c r="G70" s="158">
        <v>28</v>
      </c>
      <c r="H70" s="158">
        <v>2.5299999999999998</v>
      </c>
      <c r="I70" s="159">
        <v>15.87</v>
      </c>
    </row>
    <row r="71" spans="2:9" x14ac:dyDescent="0.25">
      <c r="B71" s="157">
        <v>14.87</v>
      </c>
      <c r="C71" s="158">
        <v>44.93</v>
      </c>
      <c r="D71" s="158">
        <v>120.73</v>
      </c>
      <c r="E71" s="158">
        <v>39.47</v>
      </c>
      <c r="F71" s="158">
        <v>111.8</v>
      </c>
      <c r="G71" s="158">
        <v>2.87</v>
      </c>
      <c r="H71" s="158">
        <v>5</v>
      </c>
      <c r="I71" s="159">
        <v>11.6</v>
      </c>
    </row>
    <row r="72" spans="2:9" x14ac:dyDescent="0.25">
      <c r="B72" s="157">
        <v>16.93</v>
      </c>
      <c r="C72" s="158">
        <v>7.07</v>
      </c>
      <c r="D72" s="158">
        <v>68.2</v>
      </c>
      <c r="E72" s="158">
        <v>83.67</v>
      </c>
      <c r="F72" s="158">
        <v>70.87</v>
      </c>
      <c r="G72" s="158">
        <v>7.33</v>
      </c>
      <c r="H72" s="158">
        <v>11.4</v>
      </c>
      <c r="I72" s="159">
        <v>5.6</v>
      </c>
    </row>
    <row r="73" spans="2:9" x14ac:dyDescent="0.25">
      <c r="B73" s="157">
        <v>8</v>
      </c>
      <c r="C73" s="158">
        <v>14.67</v>
      </c>
      <c r="D73" s="158">
        <v>57.2</v>
      </c>
      <c r="E73" s="158">
        <v>47.07</v>
      </c>
      <c r="F73" s="158">
        <v>86.4</v>
      </c>
      <c r="G73" s="158">
        <v>53.27</v>
      </c>
      <c r="H73" s="158">
        <v>12</v>
      </c>
      <c r="I73" s="159">
        <v>3.67</v>
      </c>
    </row>
    <row r="74" spans="2:9" x14ac:dyDescent="0.25">
      <c r="B74" s="157">
        <v>5.73</v>
      </c>
      <c r="C74" s="158">
        <v>14.13</v>
      </c>
      <c r="D74" s="158">
        <v>71.33</v>
      </c>
      <c r="E74" s="158">
        <v>36.729999999999997</v>
      </c>
      <c r="F74" s="158">
        <v>119.33</v>
      </c>
      <c r="G74" s="158">
        <v>17.13</v>
      </c>
      <c r="H74" s="158">
        <v>13.27</v>
      </c>
      <c r="I74" s="159">
        <v>26.27</v>
      </c>
    </row>
    <row r="75" spans="2:9" x14ac:dyDescent="0.25">
      <c r="B75" s="157">
        <v>6.8</v>
      </c>
      <c r="C75" s="158">
        <v>1.2</v>
      </c>
      <c r="D75" s="158">
        <v>83.6</v>
      </c>
      <c r="E75" s="158">
        <v>68.33</v>
      </c>
      <c r="F75" s="158">
        <v>69.27</v>
      </c>
      <c r="G75" s="158">
        <v>56.4</v>
      </c>
      <c r="H75" s="158">
        <v>2.4700000000000002</v>
      </c>
      <c r="I75" s="159">
        <v>10.67</v>
      </c>
    </row>
    <row r="76" spans="2:9" x14ac:dyDescent="0.25">
      <c r="B76" s="157">
        <v>10.93</v>
      </c>
      <c r="C76" s="158">
        <v>41</v>
      </c>
      <c r="D76" s="158">
        <v>120.07</v>
      </c>
      <c r="E76" s="158">
        <v>16.2</v>
      </c>
      <c r="F76" s="158">
        <v>31.4</v>
      </c>
      <c r="G76" s="158">
        <v>1.4</v>
      </c>
      <c r="H76" s="158">
        <v>4.47</v>
      </c>
      <c r="I76" s="159">
        <v>13</v>
      </c>
    </row>
    <row r="77" spans="2:9" x14ac:dyDescent="0.25">
      <c r="B77" s="157">
        <v>7.07</v>
      </c>
      <c r="C77" s="158">
        <v>24.93</v>
      </c>
      <c r="D77" s="158">
        <v>11.93</v>
      </c>
      <c r="E77" s="158">
        <v>61.2</v>
      </c>
      <c r="F77" s="158">
        <v>76.67</v>
      </c>
      <c r="G77" s="158">
        <v>21.2</v>
      </c>
      <c r="H77" s="158">
        <v>6.93</v>
      </c>
      <c r="I77" s="159">
        <v>11</v>
      </c>
    </row>
    <row r="78" spans="2:9" x14ac:dyDescent="0.25">
      <c r="B78" s="157">
        <v>3.27</v>
      </c>
      <c r="C78" s="158">
        <v>37</v>
      </c>
      <c r="D78" s="158">
        <v>89.47</v>
      </c>
      <c r="E78" s="158">
        <v>93.67</v>
      </c>
      <c r="F78" s="158">
        <v>117.87</v>
      </c>
      <c r="G78" s="158">
        <v>36.799999999999997</v>
      </c>
      <c r="H78" s="158">
        <v>3.2</v>
      </c>
      <c r="I78" s="159">
        <v>7.8</v>
      </c>
    </row>
    <row r="79" spans="2:9" x14ac:dyDescent="0.25">
      <c r="B79" s="157">
        <v>14.07</v>
      </c>
      <c r="C79" s="158">
        <v>27.73</v>
      </c>
      <c r="D79" s="158">
        <v>82</v>
      </c>
      <c r="E79" s="158">
        <v>13</v>
      </c>
      <c r="F79" s="158">
        <v>88.53</v>
      </c>
      <c r="G79" s="158">
        <v>31.4</v>
      </c>
      <c r="H79" s="158">
        <v>3.73</v>
      </c>
      <c r="I79" s="159">
        <v>11.07</v>
      </c>
    </row>
    <row r="80" spans="2:9" x14ac:dyDescent="0.25">
      <c r="B80" s="157">
        <v>23</v>
      </c>
      <c r="C80" s="158">
        <v>59.27</v>
      </c>
      <c r="D80" s="158">
        <v>92.73</v>
      </c>
      <c r="E80" s="158">
        <v>28</v>
      </c>
      <c r="F80" s="158">
        <v>67.87</v>
      </c>
      <c r="G80" s="158">
        <v>9.8000000000000007</v>
      </c>
      <c r="H80" s="158">
        <v>3.93</v>
      </c>
      <c r="I80" s="159">
        <v>8.1300000000000008</v>
      </c>
    </row>
    <row r="81" spans="2:9" x14ac:dyDescent="0.25">
      <c r="B81" s="157">
        <v>13.2</v>
      </c>
      <c r="C81" s="158">
        <v>17.8</v>
      </c>
      <c r="D81" s="158">
        <v>68</v>
      </c>
      <c r="E81" s="158">
        <v>77.8</v>
      </c>
      <c r="F81" s="158">
        <v>31.8</v>
      </c>
      <c r="G81" s="158">
        <v>14.47</v>
      </c>
      <c r="H81" s="158">
        <v>7.2</v>
      </c>
      <c r="I81" s="159">
        <v>1.4</v>
      </c>
    </row>
    <row r="82" spans="2:9" x14ac:dyDescent="0.25">
      <c r="B82" s="157">
        <v>3.47</v>
      </c>
      <c r="C82" s="158">
        <v>48.13</v>
      </c>
      <c r="D82" s="158">
        <v>43</v>
      </c>
      <c r="E82" s="158">
        <v>62.67</v>
      </c>
      <c r="F82" s="158">
        <v>151.4</v>
      </c>
      <c r="G82" s="158">
        <v>70</v>
      </c>
      <c r="H82" s="158">
        <v>0.2</v>
      </c>
      <c r="I82" s="159">
        <v>7.0000000000000007E-2</v>
      </c>
    </row>
    <row r="83" spans="2:9" x14ac:dyDescent="0.25">
      <c r="B83" s="157">
        <v>12</v>
      </c>
      <c r="C83" s="158">
        <v>40.200000000000003</v>
      </c>
      <c r="D83" s="158">
        <v>35.33</v>
      </c>
      <c r="E83" s="158">
        <v>46.87</v>
      </c>
      <c r="F83" s="158">
        <v>28.6</v>
      </c>
      <c r="G83" s="158">
        <v>45.93</v>
      </c>
      <c r="H83" s="158">
        <v>5.47</v>
      </c>
      <c r="I83" s="159">
        <v>10.130000000000001</v>
      </c>
    </row>
    <row r="84" spans="2:9" x14ac:dyDescent="0.25">
      <c r="B84" s="157">
        <v>8.93</v>
      </c>
      <c r="C84" s="158">
        <v>75.33</v>
      </c>
      <c r="D84" s="158">
        <v>106.33</v>
      </c>
      <c r="E84" s="158">
        <v>58.13</v>
      </c>
      <c r="F84" s="158">
        <v>46.2</v>
      </c>
      <c r="G84" s="158">
        <v>58.33</v>
      </c>
      <c r="H84" s="158">
        <v>3.13</v>
      </c>
      <c r="I84" s="159">
        <v>9.4</v>
      </c>
    </row>
    <row r="85" spans="2:9" x14ac:dyDescent="0.25">
      <c r="B85" s="157">
        <v>13.67</v>
      </c>
      <c r="C85" s="158">
        <v>37.799999999999997</v>
      </c>
      <c r="D85" s="158">
        <v>112.13</v>
      </c>
      <c r="E85" s="158">
        <v>47.53</v>
      </c>
      <c r="F85" s="158">
        <v>83.6</v>
      </c>
      <c r="G85" s="158">
        <v>36.869999999999997</v>
      </c>
      <c r="H85" s="158">
        <v>2.4700000000000002</v>
      </c>
      <c r="I85" s="159">
        <v>14.8</v>
      </c>
    </row>
    <row r="86" spans="2:9" x14ac:dyDescent="0.25">
      <c r="B86" s="157">
        <v>9.6</v>
      </c>
      <c r="C86" s="158">
        <v>46.67</v>
      </c>
      <c r="D86" s="158">
        <v>85.67</v>
      </c>
      <c r="E86" s="158">
        <v>54.4</v>
      </c>
      <c r="F86" s="158">
        <v>153.53</v>
      </c>
      <c r="G86" s="158">
        <v>53.93</v>
      </c>
      <c r="H86" s="158">
        <v>0.6</v>
      </c>
      <c r="I86" s="159">
        <v>5.53</v>
      </c>
    </row>
    <row r="87" spans="2:9" x14ac:dyDescent="0.25">
      <c r="B87" s="157">
        <v>12</v>
      </c>
      <c r="C87" s="158">
        <v>11.2</v>
      </c>
      <c r="D87" s="158">
        <v>76.53</v>
      </c>
      <c r="E87" s="158">
        <v>91.87</v>
      </c>
      <c r="F87" s="158">
        <v>31.27</v>
      </c>
      <c r="G87" s="158">
        <v>30.27</v>
      </c>
      <c r="H87" s="158">
        <v>4.8</v>
      </c>
      <c r="I87" s="159">
        <v>15.53</v>
      </c>
    </row>
    <row r="88" spans="2:9" x14ac:dyDescent="0.25">
      <c r="B88" s="157">
        <v>24.6</v>
      </c>
      <c r="C88" s="158">
        <v>16.53</v>
      </c>
      <c r="D88" s="158">
        <v>66</v>
      </c>
      <c r="E88" s="158">
        <v>62.2</v>
      </c>
      <c r="F88" s="158">
        <v>39.93</v>
      </c>
      <c r="G88" s="158">
        <v>69.599999999999994</v>
      </c>
      <c r="H88" s="158">
        <v>2.4700000000000002</v>
      </c>
      <c r="I88" s="159">
        <v>15</v>
      </c>
    </row>
    <row r="89" spans="2:9" x14ac:dyDescent="0.25">
      <c r="B89" s="157">
        <v>16.8</v>
      </c>
      <c r="C89" s="158">
        <v>35.869999999999997</v>
      </c>
      <c r="D89" s="158">
        <v>23.4</v>
      </c>
      <c r="E89" s="158">
        <v>67.400000000000006</v>
      </c>
      <c r="F89" s="158">
        <v>119.2</v>
      </c>
      <c r="G89" s="158">
        <v>4.7300000000000004</v>
      </c>
      <c r="H89" s="158">
        <v>10.130000000000001</v>
      </c>
      <c r="I89" s="159">
        <v>6.4</v>
      </c>
    </row>
    <row r="90" spans="2:9" x14ac:dyDescent="0.25">
      <c r="B90" s="157">
        <v>17.13</v>
      </c>
      <c r="C90" s="158">
        <v>28.07</v>
      </c>
      <c r="D90" s="158">
        <v>74.27</v>
      </c>
      <c r="E90" s="158">
        <v>118.4</v>
      </c>
      <c r="F90" s="158">
        <v>148.6</v>
      </c>
      <c r="G90" s="158">
        <v>62.2</v>
      </c>
      <c r="H90" s="158">
        <v>1.07</v>
      </c>
      <c r="I90" s="159">
        <v>5.33</v>
      </c>
    </row>
    <row r="91" spans="2:9" x14ac:dyDescent="0.25">
      <c r="B91" s="157">
        <v>25.73</v>
      </c>
      <c r="C91" s="158">
        <v>33.53</v>
      </c>
      <c r="D91" s="158">
        <v>90.87</v>
      </c>
      <c r="E91" s="158">
        <v>18.13</v>
      </c>
      <c r="F91" s="158">
        <v>27.87</v>
      </c>
      <c r="G91" s="158">
        <v>56.27</v>
      </c>
      <c r="H91" s="158">
        <v>2.8</v>
      </c>
      <c r="I91" s="159">
        <v>4.7300000000000004</v>
      </c>
    </row>
    <row r="92" spans="2:9" x14ac:dyDescent="0.25">
      <c r="B92" s="157">
        <v>22.53</v>
      </c>
      <c r="C92" s="158">
        <v>16.87</v>
      </c>
      <c r="D92" s="158">
        <v>114.07</v>
      </c>
      <c r="E92" s="158">
        <v>51.93</v>
      </c>
      <c r="F92" s="158">
        <v>54.4</v>
      </c>
      <c r="G92" s="158">
        <v>20.07</v>
      </c>
      <c r="H92" s="158">
        <v>1.33</v>
      </c>
      <c r="I92" s="159">
        <v>11.2</v>
      </c>
    </row>
    <row r="93" spans="2:9" x14ac:dyDescent="0.25">
      <c r="B93" s="157">
        <v>34.869999999999997</v>
      </c>
      <c r="C93" s="158">
        <v>5.93</v>
      </c>
      <c r="D93" s="158">
        <v>51.53</v>
      </c>
      <c r="E93" s="158">
        <v>33.33</v>
      </c>
      <c r="F93" s="158">
        <v>70.2</v>
      </c>
      <c r="G93" s="158">
        <v>15.33</v>
      </c>
      <c r="H93" s="158">
        <v>6.53</v>
      </c>
      <c r="I93" s="159">
        <v>0</v>
      </c>
    </row>
    <row r="94" spans="2:9" x14ac:dyDescent="0.25">
      <c r="B94" s="157">
        <v>18.53</v>
      </c>
      <c r="C94" s="158">
        <v>15</v>
      </c>
      <c r="D94" s="158">
        <v>85.47</v>
      </c>
      <c r="E94" s="158">
        <v>48.93</v>
      </c>
      <c r="F94" s="158">
        <v>41.07</v>
      </c>
      <c r="G94" s="158">
        <v>38.47</v>
      </c>
      <c r="H94" s="158">
        <v>3.4</v>
      </c>
      <c r="I94" s="159">
        <v>0.87</v>
      </c>
    </row>
    <row r="95" spans="2:9" x14ac:dyDescent="0.25">
      <c r="B95" s="157">
        <v>21.8</v>
      </c>
      <c r="C95" s="158">
        <v>6.87</v>
      </c>
      <c r="D95" s="158">
        <v>137.6</v>
      </c>
      <c r="E95" s="158">
        <v>27.8</v>
      </c>
      <c r="F95" s="158">
        <v>73.930000000000007</v>
      </c>
      <c r="G95" s="158">
        <v>58.67</v>
      </c>
      <c r="H95" s="158">
        <v>4.67</v>
      </c>
      <c r="I95" s="159">
        <v>4.07</v>
      </c>
    </row>
    <row r="96" spans="2:9" x14ac:dyDescent="0.25">
      <c r="B96" s="157">
        <v>21.87</v>
      </c>
      <c r="C96" s="158">
        <v>19.13</v>
      </c>
      <c r="D96" s="158">
        <v>160.93</v>
      </c>
      <c r="E96" s="158">
        <v>57.93</v>
      </c>
      <c r="F96" s="158">
        <v>55.2</v>
      </c>
      <c r="G96" s="158">
        <v>53.13</v>
      </c>
      <c r="H96" s="158">
        <v>8.73</v>
      </c>
      <c r="I96" s="159">
        <v>5.33</v>
      </c>
    </row>
    <row r="97" spans="2:9" x14ac:dyDescent="0.25">
      <c r="B97" s="157">
        <v>13.73</v>
      </c>
      <c r="C97" s="158">
        <v>18.53</v>
      </c>
      <c r="D97" s="158">
        <v>42.33</v>
      </c>
      <c r="E97" s="158">
        <v>65.87</v>
      </c>
      <c r="F97" s="158">
        <v>153.93</v>
      </c>
      <c r="G97" s="158">
        <v>14.07</v>
      </c>
      <c r="H97" s="158">
        <v>1</v>
      </c>
      <c r="I97" s="159">
        <v>7</v>
      </c>
    </row>
    <row r="98" spans="2:9" x14ac:dyDescent="0.25">
      <c r="B98" s="157">
        <v>15.73</v>
      </c>
      <c r="C98" s="158">
        <v>26.2</v>
      </c>
      <c r="D98" s="158">
        <v>55.4</v>
      </c>
      <c r="E98" s="158">
        <v>85.8</v>
      </c>
      <c r="F98" s="158">
        <v>59.13</v>
      </c>
      <c r="G98" s="158">
        <v>40.130000000000003</v>
      </c>
      <c r="H98" s="158">
        <v>14.73</v>
      </c>
      <c r="I98" s="159">
        <v>5.4</v>
      </c>
    </row>
    <row r="99" spans="2:9" x14ac:dyDescent="0.25">
      <c r="B99" s="157">
        <v>1.8</v>
      </c>
      <c r="C99" s="158">
        <v>20.87</v>
      </c>
      <c r="D99" s="158">
        <v>87.8</v>
      </c>
      <c r="E99" s="158">
        <v>31.93</v>
      </c>
      <c r="F99" s="158">
        <v>64.73</v>
      </c>
      <c r="G99" s="158">
        <v>33.4</v>
      </c>
      <c r="H99" s="158">
        <v>3.27</v>
      </c>
      <c r="I99" s="159">
        <v>4.47</v>
      </c>
    </row>
    <row r="100" spans="2:9" x14ac:dyDescent="0.25">
      <c r="B100" s="157">
        <v>8.8699999999999992</v>
      </c>
      <c r="C100" s="158">
        <v>10.4</v>
      </c>
      <c r="D100" s="158">
        <v>29.47</v>
      </c>
      <c r="E100" s="158">
        <v>91.07</v>
      </c>
      <c r="F100" s="158">
        <v>145.87</v>
      </c>
      <c r="G100" s="158">
        <v>28.73</v>
      </c>
      <c r="H100" s="158">
        <v>11.13</v>
      </c>
      <c r="I100" s="159">
        <v>2.8</v>
      </c>
    </row>
    <row r="101" spans="2:9" x14ac:dyDescent="0.25">
      <c r="B101" s="157">
        <v>17.13</v>
      </c>
      <c r="C101" s="158">
        <v>23.2</v>
      </c>
      <c r="D101" s="158">
        <v>36.53</v>
      </c>
      <c r="E101" s="158">
        <v>115.67</v>
      </c>
      <c r="F101" s="158">
        <v>78.8</v>
      </c>
      <c r="G101" s="158">
        <v>62.07</v>
      </c>
      <c r="H101" s="158">
        <v>11.2</v>
      </c>
      <c r="I101" s="159">
        <v>10.47</v>
      </c>
    </row>
    <row r="102" spans="2:9" x14ac:dyDescent="0.25">
      <c r="B102" s="157">
        <v>17.93</v>
      </c>
      <c r="C102" s="158">
        <v>43.33</v>
      </c>
      <c r="D102" s="158">
        <v>18.53</v>
      </c>
      <c r="E102" s="158">
        <v>54.13</v>
      </c>
      <c r="F102" s="158">
        <v>193.53</v>
      </c>
      <c r="G102" s="158">
        <v>30.4</v>
      </c>
      <c r="H102" s="158">
        <v>13.67</v>
      </c>
      <c r="I102" s="159">
        <v>8.07</v>
      </c>
    </row>
    <row r="103" spans="2:9" x14ac:dyDescent="0.25">
      <c r="B103" s="157">
        <v>11.33</v>
      </c>
      <c r="C103" s="158">
        <v>23.8</v>
      </c>
      <c r="D103" s="158">
        <v>66.400000000000006</v>
      </c>
      <c r="E103" s="158">
        <v>104.53</v>
      </c>
      <c r="F103" s="158">
        <v>41.93</v>
      </c>
      <c r="G103" s="158">
        <v>43.73</v>
      </c>
      <c r="H103" s="158">
        <v>2.2000000000000002</v>
      </c>
      <c r="I103" s="159">
        <v>5</v>
      </c>
    </row>
    <row r="104" spans="2:9" x14ac:dyDescent="0.25">
      <c r="B104" s="157">
        <v>7.33</v>
      </c>
      <c r="C104" s="158">
        <v>41.13</v>
      </c>
      <c r="D104" s="158">
        <v>64.47</v>
      </c>
      <c r="E104" s="158">
        <v>76.069999999999993</v>
      </c>
      <c r="F104" s="158">
        <v>93.73</v>
      </c>
      <c r="G104" s="158">
        <v>20.2</v>
      </c>
      <c r="H104" s="158">
        <v>2.4700000000000002</v>
      </c>
      <c r="I104" s="159">
        <v>2.2000000000000002</v>
      </c>
    </row>
    <row r="105" spans="2:9" x14ac:dyDescent="0.25">
      <c r="B105" s="157">
        <v>19.87</v>
      </c>
      <c r="C105" s="158">
        <v>40.47</v>
      </c>
      <c r="D105" s="158">
        <v>12.53</v>
      </c>
      <c r="E105" s="158">
        <v>60</v>
      </c>
      <c r="F105" s="158">
        <v>128.93</v>
      </c>
      <c r="G105" s="158">
        <v>21.27</v>
      </c>
      <c r="H105" s="158">
        <v>1.2</v>
      </c>
      <c r="I105" s="159">
        <v>2.5299999999999998</v>
      </c>
    </row>
    <row r="106" spans="2:9" x14ac:dyDescent="0.25">
      <c r="B106" s="157">
        <v>10.130000000000001</v>
      </c>
      <c r="C106" s="158">
        <v>36.67</v>
      </c>
      <c r="D106" s="158">
        <v>54.4</v>
      </c>
      <c r="E106" s="158">
        <v>18.670000000000002</v>
      </c>
      <c r="F106" s="158">
        <v>76.930000000000007</v>
      </c>
      <c r="G106" s="158">
        <v>5.87</v>
      </c>
      <c r="H106" s="158">
        <v>0.87</v>
      </c>
      <c r="I106" s="159">
        <v>7.4</v>
      </c>
    </row>
    <row r="107" spans="2:9" x14ac:dyDescent="0.25">
      <c r="B107" s="157">
        <v>21.13</v>
      </c>
      <c r="C107" s="158">
        <v>25.07</v>
      </c>
      <c r="D107" s="158">
        <v>46.8</v>
      </c>
      <c r="E107" s="158">
        <v>40.130000000000003</v>
      </c>
      <c r="F107" s="158">
        <v>35.6</v>
      </c>
      <c r="G107" s="158">
        <v>53.53</v>
      </c>
      <c r="H107" s="158">
        <v>3</v>
      </c>
      <c r="I107" s="159">
        <v>13.13</v>
      </c>
    </row>
    <row r="108" spans="2:9" x14ac:dyDescent="0.25">
      <c r="B108" s="157">
        <v>6.53</v>
      </c>
      <c r="C108" s="158">
        <v>23.6</v>
      </c>
      <c r="D108" s="158">
        <v>78.33</v>
      </c>
      <c r="E108" s="158">
        <v>66.73</v>
      </c>
      <c r="F108" s="158">
        <v>80.73</v>
      </c>
      <c r="G108" s="158">
        <v>25.73</v>
      </c>
      <c r="H108" s="158">
        <v>7.07</v>
      </c>
      <c r="I108" s="159">
        <v>1.6</v>
      </c>
    </row>
    <row r="109" spans="2:9" x14ac:dyDescent="0.25">
      <c r="B109" s="157">
        <v>32</v>
      </c>
      <c r="C109" s="158">
        <v>41.4</v>
      </c>
      <c r="D109" s="158">
        <v>52.4</v>
      </c>
      <c r="E109" s="158">
        <v>48.4</v>
      </c>
      <c r="F109" s="158">
        <v>97.8</v>
      </c>
      <c r="G109" s="158">
        <v>75.2</v>
      </c>
      <c r="H109" s="158">
        <v>1.2</v>
      </c>
      <c r="I109" s="159">
        <v>12.73</v>
      </c>
    </row>
    <row r="110" spans="2:9" x14ac:dyDescent="0.25">
      <c r="B110" s="157">
        <v>54</v>
      </c>
      <c r="C110" s="158">
        <v>18.93</v>
      </c>
      <c r="D110" s="158">
        <v>99.13</v>
      </c>
      <c r="E110" s="158">
        <v>56.33</v>
      </c>
      <c r="F110" s="158">
        <v>204.33</v>
      </c>
      <c r="G110" s="158">
        <v>32.33</v>
      </c>
      <c r="H110" s="158">
        <v>3.67</v>
      </c>
      <c r="I110" s="159">
        <v>3.67</v>
      </c>
    </row>
    <row r="111" spans="2:9" x14ac:dyDescent="0.25">
      <c r="B111" s="157">
        <v>11.4</v>
      </c>
      <c r="C111" s="158">
        <v>51.33</v>
      </c>
      <c r="D111" s="158">
        <v>40.47</v>
      </c>
      <c r="E111" s="158">
        <v>61.87</v>
      </c>
      <c r="F111" s="158">
        <v>59.27</v>
      </c>
      <c r="G111" s="158">
        <v>37.67</v>
      </c>
      <c r="H111" s="158">
        <v>14.93</v>
      </c>
      <c r="I111" s="159">
        <v>13.2</v>
      </c>
    </row>
    <row r="112" spans="2:9" x14ac:dyDescent="0.25">
      <c r="B112" s="157">
        <v>23.4</v>
      </c>
      <c r="C112" s="158">
        <v>25.47</v>
      </c>
      <c r="D112" s="158">
        <v>98.93</v>
      </c>
      <c r="E112" s="158">
        <v>45.67</v>
      </c>
      <c r="F112" s="158">
        <v>105.2</v>
      </c>
      <c r="G112" s="158">
        <v>46.33</v>
      </c>
      <c r="H112" s="158">
        <v>0.53</v>
      </c>
      <c r="I112" s="159">
        <v>3.93</v>
      </c>
    </row>
    <row r="113" spans="2:9" x14ac:dyDescent="0.25">
      <c r="B113" s="157">
        <v>39.799999999999997</v>
      </c>
      <c r="C113" s="158">
        <v>59.27</v>
      </c>
      <c r="D113" s="158">
        <v>88.27</v>
      </c>
      <c r="E113" s="158">
        <v>101.4</v>
      </c>
      <c r="F113" s="158">
        <v>47.4</v>
      </c>
      <c r="G113" s="158">
        <v>69.47</v>
      </c>
      <c r="H113" s="158">
        <v>1.73</v>
      </c>
      <c r="I113" s="159">
        <v>7.67</v>
      </c>
    </row>
    <row r="114" spans="2:9" x14ac:dyDescent="0.25">
      <c r="B114" s="157">
        <v>32.67</v>
      </c>
      <c r="C114" s="158">
        <v>73.930000000000007</v>
      </c>
      <c r="D114" s="158">
        <v>80.47</v>
      </c>
      <c r="E114" s="158">
        <v>70.33</v>
      </c>
      <c r="F114" s="158">
        <v>46.73</v>
      </c>
      <c r="G114" s="158">
        <v>23.8</v>
      </c>
      <c r="H114" s="158">
        <v>0</v>
      </c>
      <c r="I114" s="159">
        <v>14</v>
      </c>
    </row>
    <row r="115" spans="2:9" x14ac:dyDescent="0.25">
      <c r="B115" s="157">
        <v>23</v>
      </c>
      <c r="C115" s="158">
        <v>8.8000000000000007</v>
      </c>
      <c r="D115" s="158">
        <v>52.4</v>
      </c>
      <c r="E115" s="158">
        <v>70.47</v>
      </c>
      <c r="F115" s="158">
        <v>103</v>
      </c>
      <c r="G115" s="158">
        <v>46.87</v>
      </c>
      <c r="H115" s="158">
        <v>2.5299999999999998</v>
      </c>
      <c r="I115" s="159">
        <v>6.4</v>
      </c>
    </row>
    <row r="116" spans="2:9" x14ac:dyDescent="0.25">
      <c r="B116" s="157">
        <v>25.73</v>
      </c>
      <c r="C116" s="158">
        <v>16.399999999999999</v>
      </c>
      <c r="D116" s="158">
        <v>38.67</v>
      </c>
      <c r="E116" s="158">
        <v>74.53</v>
      </c>
      <c r="F116" s="158">
        <v>76.2</v>
      </c>
      <c r="G116" s="158">
        <v>29.47</v>
      </c>
      <c r="H116" s="158">
        <v>1.93</v>
      </c>
      <c r="I116" s="159">
        <v>11.8</v>
      </c>
    </row>
    <row r="117" spans="2:9" x14ac:dyDescent="0.25">
      <c r="B117" s="157">
        <v>25.87</v>
      </c>
      <c r="C117" s="158">
        <v>23.6</v>
      </c>
      <c r="D117" s="158">
        <v>108.93</v>
      </c>
      <c r="E117" s="158">
        <v>87.8</v>
      </c>
      <c r="F117" s="158">
        <v>220.2</v>
      </c>
      <c r="G117" s="158">
        <v>37.07</v>
      </c>
      <c r="H117" s="158">
        <v>0</v>
      </c>
      <c r="I117" s="159">
        <v>15.93</v>
      </c>
    </row>
    <row r="118" spans="2:9" x14ac:dyDescent="0.25">
      <c r="B118" s="157">
        <v>20.73</v>
      </c>
      <c r="C118" s="158">
        <v>22.53</v>
      </c>
      <c r="D118" s="158">
        <v>67.400000000000006</v>
      </c>
      <c r="E118" s="158">
        <v>62.13</v>
      </c>
      <c r="F118" s="158">
        <v>118</v>
      </c>
      <c r="G118" s="158">
        <v>35.6</v>
      </c>
      <c r="H118" s="158">
        <v>2.2000000000000002</v>
      </c>
      <c r="I118" s="159">
        <v>4.2699999999999996</v>
      </c>
    </row>
    <row r="119" spans="2:9" x14ac:dyDescent="0.25">
      <c r="B119" s="157">
        <v>14.93</v>
      </c>
      <c r="C119" s="158">
        <v>27</v>
      </c>
      <c r="D119" s="158">
        <v>39.130000000000003</v>
      </c>
      <c r="E119" s="158">
        <v>79.27</v>
      </c>
      <c r="F119" s="158">
        <v>81.93</v>
      </c>
      <c r="G119" s="158">
        <v>66.8</v>
      </c>
      <c r="H119" s="158">
        <v>0.13</v>
      </c>
      <c r="I119" s="159">
        <v>7.6</v>
      </c>
    </row>
    <row r="120" spans="2:9" x14ac:dyDescent="0.25">
      <c r="B120" s="157">
        <v>8.5299999999999994</v>
      </c>
      <c r="C120" s="158">
        <v>25</v>
      </c>
      <c r="D120" s="158">
        <v>83.8</v>
      </c>
      <c r="E120" s="158">
        <v>63.07</v>
      </c>
      <c r="F120" s="158">
        <v>100.73</v>
      </c>
      <c r="G120" s="158">
        <v>54.07</v>
      </c>
      <c r="H120" s="158">
        <v>1</v>
      </c>
      <c r="I120" s="159">
        <v>4.5999999999999996</v>
      </c>
    </row>
    <row r="121" spans="2:9" x14ac:dyDescent="0.25">
      <c r="B121" s="157">
        <v>22.73</v>
      </c>
      <c r="C121" s="158">
        <v>27.33</v>
      </c>
      <c r="D121" s="158">
        <v>39.67</v>
      </c>
      <c r="E121" s="158">
        <v>46.67</v>
      </c>
      <c r="F121" s="158">
        <v>59.27</v>
      </c>
      <c r="G121" s="158">
        <v>35.200000000000003</v>
      </c>
      <c r="H121" s="158">
        <v>1.33</v>
      </c>
      <c r="I121" s="159">
        <v>5.6</v>
      </c>
    </row>
    <row r="122" spans="2:9" x14ac:dyDescent="0.25">
      <c r="B122" s="157">
        <v>8.5299999999999994</v>
      </c>
      <c r="C122" s="158">
        <v>15.2</v>
      </c>
      <c r="D122" s="158">
        <v>16.329999999999998</v>
      </c>
      <c r="E122" s="158">
        <v>74.47</v>
      </c>
      <c r="F122" s="158">
        <v>116.53</v>
      </c>
      <c r="G122" s="158">
        <v>25.4</v>
      </c>
      <c r="H122" s="158">
        <v>3.07</v>
      </c>
      <c r="I122" s="159">
        <v>20.27</v>
      </c>
    </row>
    <row r="123" spans="2:9" x14ac:dyDescent="0.25">
      <c r="B123" s="157">
        <v>32.6</v>
      </c>
      <c r="C123" s="158">
        <v>17.329999999999998</v>
      </c>
      <c r="D123" s="158">
        <v>71.599999999999994</v>
      </c>
      <c r="E123" s="158">
        <v>26.93</v>
      </c>
      <c r="F123" s="158">
        <v>38.47</v>
      </c>
      <c r="G123" s="158">
        <v>54.2</v>
      </c>
      <c r="H123" s="158">
        <v>2.27</v>
      </c>
      <c r="I123" s="159">
        <v>9.27</v>
      </c>
    </row>
    <row r="124" spans="2:9" x14ac:dyDescent="0.25">
      <c r="B124" s="157">
        <v>28.13</v>
      </c>
      <c r="C124" s="158">
        <v>30.4</v>
      </c>
      <c r="D124" s="158">
        <v>94.2</v>
      </c>
      <c r="E124" s="158">
        <v>14.2</v>
      </c>
      <c r="F124" s="158">
        <v>163.4</v>
      </c>
      <c r="G124" s="158">
        <v>42.27</v>
      </c>
      <c r="H124" s="158">
        <v>5.13</v>
      </c>
      <c r="I124" s="159">
        <v>11.4</v>
      </c>
    </row>
    <row r="125" spans="2:9" x14ac:dyDescent="0.25">
      <c r="B125" s="157">
        <v>3.33</v>
      </c>
      <c r="C125" s="158">
        <v>25.47</v>
      </c>
      <c r="D125" s="158">
        <v>50.33</v>
      </c>
      <c r="E125" s="158">
        <v>27.2</v>
      </c>
      <c r="F125" s="158">
        <v>55.8</v>
      </c>
      <c r="G125" s="158">
        <v>34.4</v>
      </c>
      <c r="H125" s="158">
        <v>8.5299999999999994</v>
      </c>
      <c r="I125" s="159">
        <v>0</v>
      </c>
    </row>
    <row r="126" spans="2:9" x14ac:dyDescent="0.25">
      <c r="B126" s="157">
        <v>13.73</v>
      </c>
      <c r="C126" s="158">
        <v>24.67</v>
      </c>
      <c r="D126" s="158">
        <v>34.67</v>
      </c>
      <c r="E126" s="158">
        <v>106.2</v>
      </c>
      <c r="F126" s="158">
        <v>80.930000000000007</v>
      </c>
      <c r="G126" s="158">
        <v>14.07</v>
      </c>
      <c r="H126" s="158">
        <v>6.47</v>
      </c>
      <c r="I126" s="159">
        <v>1.27</v>
      </c>
    </row>
    <row r="127" spans="2:9" x14ac:dyDescent="0.25">
      <c r="B127" s="157">
        <v>26.8</v>
      </c>
      <c r="C127" s="158">
        <v>25.87</v>
      </c>
      <c r="D127" s="158">
        <v>116.93</v>
      </c>
      <c r="E127" s="158">
        <v>108.6</v>
      </c>
      <c r="F127" s="158">
        <v>96.6</v>
      </c>
      <c r="G127" s="158">
        <v>77.33</v>
      </c>
      <c r="H127" s="158">
        <v>12.47</v>
      </c>
      <c r="I127" s="159">
        <v>1.07</v>
      </c>
    </row>
    <row r="128" spans="2:9" x14ac:dyDescent="0.25">
      <c r="B128" s="157">
        <v>18.93</v>
      </c>
      <c r="C128" s="158">
        <v>41.8</v>
      </c>
      <c r="D128" s="158">
        <v>22.87</v>
      </c>
      <c r="E128" s="158">
        <v>26.93</v>
      </c>
      <c r="F128" s="158">
        <v>96.53</v>
      </c>
      <c r="G128" s="158">
        <v>64</v>
      </c>
      <c r="H128" s="158">
        <v>5.47</v>
      </c>
      <c r="I128" s="159">
        <v>3.13</v>
      </c>
    </row>
    <row r="129" spans="2:9" x14ac:dyDescent="0.25">
      <c r="B129" s="157">
        <v>21.33</v>
      </c>
      <c r="C129" s="158">
        <v>30.2</v>
      </c>
      <c r="D129" s="158">
        <v>105.73</v>
      </c>
      <c r="E129" s="158">
        <v>76.73</v>
      </c>
      <c r="F129" s="158">
        <v>131</v>
      </c>
      <c r="G129" s="158">
        <v>41.93</v>
      </c>
      <c r="H129" s="158">
        <v>3.2</v>
      </c>
      <c r="I129" s="159">
        <v>5.73</v>
      </c>
    </row>
    <row r="130" spans="2:9" x14ac:dyDescent="0.25">
      <c r="B130" s="157">
        <v>31.73</v>
      </c>
      <c r="C130" s="158">
        <v>32.6</v>
      </c>
      <c r="D130" s="158">
        <v>63.73</v>
      </c>
      <c r="E130" s="158">
        <v>91.13</v>
      </c>
      <c r="F130" s="158">
        <v>25.2</v>
      </c>
      <c r="G130" s="158">
        <v>44.87</v>
      </c>
      <c r="H130" s="158">
        <v>5.8</v>
      </c>
      <c r="I130" s="159">
        <v>7.53</v>
      </c>
    </row>
    <row r="131" spans="2:9" x14ac:dyDescent="0.25">
      <c r="B131" s="157">
        <v>14.27</v>
      </c>
      <c r="C131" s="158">
        <v>44.27</v>
      </c>
      <c r="D131" s="158">
        <v>33.53</v>
      </c>
      <c r="E131" s="158">
        <v>77.400000000000006</v>
      </c>
      <c r="F131" s="158">
        <v>14.53</v>
      </c>
      <c r="G131" s="158">
        <v>60.2</v>
      </c>
      <c r="H131" s="158">
        <v>0</v>
      </c>
      <c r="I131" s="159">
        <v>15.33</v>
      </c>
    </row>
    <row r="132" spans="2:9" x14ac:dyDescent="0.25">
      <c r="B132" s="157">
        <v>21.6</v>
      </c>
      <c r="C132" s="158">
        <v>21.47</v>
      </c>
      <c r="D132" s="158">
        <v>23</v>
      </c>
      <c r="E132" s="158">
        <v>86.2</v>
      </c>
      <c r="F132" s="158">
        <v>96.8</v>
      </c>
      <c r="G132" s="158">
        <v>59.93</v>
      </c>
      <c r="H132" s="158">
        <v>2.8</v>
      </c>
      <c r="I132" s="159">
        <v>7.07</v>
      </c>
    </row>
    <row r="133" spans="2:9" x14ac:dyDescent="0.25">
      <c r="B133" s="157">
        <v>20.53</v>
      </c>
      <c r="C133" s="158">
        <v>37.869999999999997</v>
      </c>
      <c r="D133" s="158">
        <v>109.13</v>
      </c>
      <c r="E133" s="158">
        <v>72.069999999999993</v>
      </c>
      <c r="F133" s="158">
        <v>100.8</v>
      </c>
      <c r="G133" s="158">
        <v>3.73</v>
      </c>
      <c r="H133" s="158">
        <v>3.8</v>
      </c>
      <c r="I133" s="159">
        <v>4.67</v>
      </c>
    </row>
    <row r="134" spans="2:9" x14ac:dyDescent="0.25">
      <c r="B134" s="157">
        <v>25</v>
      </c>
      <c r="C134" s="158">
        <v>33.130000000000003</v>
      </c>
      <c r="D134" s="158">
        <v>117.73</v>
      </c>
      <c r="E134" s="158">
        <v>78.87</v>
      </c>
      <c r="F134" s="158">
        <v>100.53</v>
      </c>
      <c r="G134" s="158">
        <v>69.67</v>
      </c>
      <c r="H134" s="158">
        <v>3.8</v>
      </c>
      <c r="I134" s="159">
        <v>2</v>
      </c>
    </row>
    <row r="135" spans="2:9" x14ac:dyDescent="0.25">
      <c r="B135" s="157">
        <v>23.27</v>
      </c>
      <c r="C135" s="158">
        <v>19.73</v>
      </c>
      <c r="D135" s="158">
        <v>17.87</v>
      </c>
      <c r="E135" s="158">
        <v>26.4</v>
      </c>
      <c r="F135" s="158">
        <v>33.47</v>
      </c>
      <c r="G135" s="158">
        <v>37.200000000000003</v>
      </c>
      <c r="H135" s="158">
        <v>4.07</v>
      </c>
      <c r="I135" s="159">
        <v>3</v>
      </c>
    </row>
    <row r="136" spans="2:9" x14ac:dyDescent="0.25">
      <c r="B136" s="157">
        <v>29.13</v>
      </c>
      <c r="C136" s="158">
        <v>22.47</v>
      </c>
      <c r="D136" s="158">
        <v>22.47</v>
      </c>
      <c r="E136" s="158">
        <v>44.87</v>
      </c>
      <c r="F136" s="158">
        <v>79.930000000000007</v>
      </c>
      <c r="G136" s="158">
        <v>63.47</v>
      </c>
      <c r="H136" s="158">
        <v>4</v>
      </c>
      <c r="I136" s="159">
        <v>1.2</v>
      </c>
    </row>
    <row r="137" spans="2:9" x14ac:dyDescent="0.25">
      <c r="B137" s="157">
        <v>24.93</v>
      </c>
      <c r="C137" s="158">
        <v>14.87</v>
      </c>
      <c r="D137" s="158">
        <v>98.4</v>
      </c>
      <c r="E137" s="158">
        <v>81.33</v>
      </c>
      <c r="F137" s="158">
        <v>172.93</v>
      </c>
      <c r="G137" s="158">
        <v>97.8</v>
      </c>
      <c r="H137" s="158">
        <v>11</v>
      </c>
      <c r="I137" s="159">
        <v>5.2</v>
      </c>
    </row>
    <row r="138" spans="2:9" x14ac:dyDescent="0.25">
      <c r="B138" s="157">
        <v>14.33</v>
      </c>
      <c r="C138" s="158">
        <v>32.93</v>
      </c>
      <c r="D138" s="158">
        <v>61.4</v>
      </c>
      <c r="E138" s="158">
        <v>76.33</v>
      </c>
      <c r="F138" s="158">
        <v>38.6</v>
      </c>
      <c r="G138" s="158">
        <v>61.2</v>
      </c>
      <c r="H138" s="158">
        <v>10.73</v>
      </c>
      <c r="I138" s="159">
        <v>12.67</v>
      </c>
    </row>
    <row r="139" spans="2:9" x14ac:dyDescent="0.25">
      <c r="B139" s="157">
        <v>18.329999999999998</v>
      </c>
      <c r="C139" s="158">
        <v>29.27</v>
      </c>
      <c r="D139" s="158">
        <v>91.6</v>
      </c>
      <c r="E139" s="158">
        <v>74.73</v>
      </c>
      <c r="F139" s="158">
        <v>140.4</v>
      </c>
      <c r="G139" s="158">
        <v>14.2</v>
      </c>
      <c r="H139" s="158">
        <v>14</v>
      </c>
      <c r="I139" s="159">
        <v>15.13</v>
      </c>
    </row>
    <row r="140" spans="2:9" x14ac:dyDescent="0.25">
      <c r="B140" s="157">
        <v>20.53</v>
      </c>
      <c r="C140" s="158">
        <v>58.6</v>
      </c>
      <c r="D140" s="158">
        <v>66.069999999999993</v>
      </c>
      <c r="E140" s="158">
        <v>54</v>
      </c>
      <c r="F140" s="158">
        <v>45.13</v>
      </c>
      <c r="G140" s="158">
        <v>11.8</v>
      </c>
      <c r="H140" s="158">
        <v>2</v>
      </c>
      <c r="I140" s="159">
        <v>4.67</v>
      </c>
    </row>
    <row r="141" spans="2:9" x14ac:dyDescent="0.25">
      <c r="B141" s="157">
        <v>36.33</v>
      </c>
      <c r="C141" s="158">
        <v>11.13</v>
      </c>
      <c r="D141" s="158">
        <v>84.33</v>
      </c>
      <c r="E141" s="158">
        <v>116.53</v>
      </c>
      <c r="F141" s="158">
        <v>206.93</v>
      </c>
      <c r="G141" s="158">
        <v>44.07</v>
      </c>
      <c r="H141" s="158">
        <v>4.4000000000000004</v>
      </c>
      <c r="I141" s="159">
        <v>7.27</v>
      </c>
    </row>
    <row r="142" spans="2:9" x14ac:dyDescent="0.25">
      <c r="B142" s="157">
        <v>33.270000000000003</v>
      </c>
      <c r="C142" s="158">
        <v>33.93</v>
      </c>
      <c r="D142" s="158">
        <v>112.47</v>
      </c>
      <c r="E142" s="158">
        <v>37.270000000000003</v>
      </c>
      <c r="F142" s="158">
        <v>169.87</v>
      </c>
      <c r="G142" s="158">
        <v>53.2</v>
      </c>
      <c r="H142" s="158">
        <v>12.33</v>
      </c>
      <c r="I142" s="159">
        <v>12.27</v>
      </c>
    </row>
    <row r="143" spans="2:9" x14ac:dyDescent="0.25">
      <c r="B143" s="157">
        <v>14.33</v>
      </c>
      <c r="C143" s="158">
        <v>40.6</v>
      </c>
      <c r="D143" s="158">
        <v>51.4</v>
      </c>
      <c r="E143" s="158">
        <v>29.13</v>
      </c>
      <c r="F143" s="158">
        <v>101.13</v>
      </c>
      <c r="G143" s="158">
        <v>30.6</v>
      </c>
      <c r="H143" s="158">
        <v>4.8</v>
      </c>
      <c r="I143" s="159">
        <v>1.47</v>
      </c>
    </row>
    <row r="144" spans="2:9" x14ac:dyDescent="0.25">
      <c r="B144" s="157">
        <v>6.93</v>
      </c>
      <c r="C144" s="158">
        <v>80.27</v>
      </c>
      <c r="D144" s="158">
        <v>54.4</v>
      </c>
      <c r="E144" s="158">
        <v>52.53</v>
      </c>
      <c r="F144" s="158">
        <v>43.73</v>
      </c>
      <c r="G144" s="158">
        <v>12.07</v>
      </c>
      <c r="H144" s="158">
        <v>15.67</v>
      </c>
      <c r="I144" s="159">
        <v>3.87</v>
      </c>
    </row>
    <row r="145" spans="2:9" x14ac:dyDescent="0.25">
      <c r="B145" s="157">
        <v>36.270000000000003</v>
      </c>
      <c r="C145" s="158">
        <v>24</v>
      </c>
      <c r="D145" s="158">
        <v>60.27</v>
      </c>
      <c r="E145" s="158">
        <v>79.400000000000006</v>
      </c>
      <c r="F145" s="158">
        <v>63.27</v>
      </c>
      <c r="G145" s="158">
        <v>54.47</v>
      </c>
      <c r="H145" s="158">
        <v>1.27</v>
      </c>
      <c r="I145" s="159">
        <v>4.67</v>
      </c>
    </row>
    <row r="146" spans="2:9" x14ac:dyDescent="0.25">
      <c r="B146" s="157">
        <v>22.4</v>
      </c>
      <c r="C146" s="158">
        <v>54.93</v>
      </c>
      <c r="D146" s="158">
        <v>89.33</v>
      </c>
      <c r="E146" s="158">
        <v>56.07</v>
      </c>
      <c r="F146" s="158">
        <v>78.73</v>
      </c>
      <c r="G146" s="158">
        <v>27.6</v>
      </c>
      <c r="H146" s="158">
        <v>1.4</v>
      </c>
      <c r="I146" s="159">
        <v>5.53</v>
      </c>
    </row>
    <row r="147" spans="2:9" x14ac:dyDescent="0.25">
      <c r="B147" s="157">
        <v>18.399999999999999</v>
      </c>
      <c r="C147" s="158">
        <v>22.27</v>
      </c>
      <c r="D147" s="158">
        <v>13.93</v>
      </c>
      <c r="E147" s="158">
        <v>49</v>
      </c>
      <c r="F147" s="158">
        <v>97.87</v>
      </c>
      <c r="G147" s="158">
        <v>21.53</v>
      </c>
      <c r="H147" s="158">
        <v>4.07</v>
      </c>
      <c r="I147" s="159">
        <v>9.1300000000000008</v>
      </c>
    </row>
    <row r="148" spans="2:9" x14ac:dyDescent="0.25">
      <c r="B148" s="157">
        <v>10.73</v>
      </c>
      <c r="C148" s="158">
        <v>13.4</v>
      </c>
      <c r="D148" s="158">
        <v>46.87</v>
      </c>
      <c r="E148" s="158">
        <v>49.4</v>
      </c>
      <c r="F148" s="158">
        <v>86.4</v>
      </c>
      <c r="G148" s="158">
        <v>40.200000000000003</v>
      </c>
      <c r="H148" s="158">
        <v>6.6</v>
      </c>
      <c r="I148" s="159">
        <v>11.93</v>
      </c>
    </row>
    <row r="149" spans="2:9" x14ac:dyDescent="0.25">
      <c r="B149" s="157">
        <v>10.07</v>
      </c>
      <c r="C149" s="158">
        <v>12.47</v>
      </c>
      <c r="D149" s="158">
        <v>68.13</v>
      </c>
      <c r="E149" s="158">
        <v>26.27</v>
      </c>
      <c r="F149" s="158">
        <v>86.87</v>
      </c>
      <c r="G149" s="158">
        <v>38.869999999999997</v>
      </c>
      <c r="H149" s="158">
        <v>3</v>
      </c>
      <c r="I149" s="159">
        <v>17.73</v>
      </c>
    </row>
    <row r="150" spans="2:9" x14ac:dyDescent="0.25">
      <c r="B150" s="157">
        <v>11.33</v>
      </c>
      <c r="C150" s="158">
        <v>23.07</v>
      </c>
      <c r="D150" s="158">
        <v>59.13</v>
      </c>
      <c r="E150" s="158">
        <v>135.80000000000001</v>
      </c>
      <c r="F150" s="158">
        <v>37.6</v>
      </c>
      <c r="G150" s="158">
        <v>22.67</v>
      </c>
      <c r="H150" s="158">
        <v>7.33</v>
      </c>
      <c r="I150" s="159">
        <v>2.0699999999999998</v>
      </c>
    </row>
    <row r="151" spans="2:9" x14ac:dyDescent="0.25">
      <c r="B151" s="157">
        <v>8</v>
      </c>
      <c r="C151" s="158">
        <v>14.47</v>
      </c>
      <c r="D151" s="158">
        <v>48.33</v>
      </c>
      <c r="E151" s="158">
        <v>28.6</v>
      </c>
      <c r="F151" s="158">
        <v>102.67</v>
      </c>
      <c r="G151" s="158">
        <v>66.47</v>
      </c>
      <c r="H151" s="158">
        <v>11.47</v>
      </c>
      <c r="I151" s="159">
        <v>19.329999999999998</v>
      </c>
    </row>
    <row r="152" spans="2:9" x14ac:dyDescent="0.25">
      <c r="B152" s="157">
        <v>27.33</v>
      </c>
      <c r="C152" s="158">
        <v>22.53</v>
      </c>
      <c r="D152" s="158">
        <v>55.67</v>
      </c>
      <c r="E152" s="158">
        <v>102.2</v>
      </c>
      <c r="F152" s="158">
        <v>100.47</v>
      </c>
      <c r="G152" s="158">
        <v>53.93</v>
      </c>
      <c r="H152" s="158">
        <v>1.4</v>
      </c>
      <c r="I152" s="159">
        <v>11</v>
      </c>
    </row>
    <row r="153" spans="2:9" x14ac:dyDescent="0.25">
      <c r="B153" s="157">
        <v>18.07</v>
      </c>
      <c r="C153" s="158">
        <v>31.73</v>
      </c>
      <c r="D153" s="158">
        <v>56.07</v>
      </c>
      <c r="E153" s="158">
        <v>34.130000000000003</v>
      </c>
      <c r="F153" s="158">
        <v>91.13</v>
      </c>
      <c r="G153" s="158">
        <v>61.8</v>
      </c>
      <c r="H153" s="158">
        <v>2.5299999999999998</v>
      </c>
      <c r="I153" s="159">
        <v>7.53</v>
      </c>
    </row>
    <row r="154" spans="2:9" x14ac:dyDescent="0.25">
      <c r="B154" s="157">
        <v>17</v>
      </c>
      <c r="C154" s="158">
        <v>32.53</v>
      </c>
      <c r="D154" s="158">
        <v>60.67</v>
      </c>
      <c r="E154" s="158">
        <v>66.87</v>
      </c>
      <c r="F154" s="158">
        <v>75.400000000000006</v>
      </c>
      <c r="G154" s="158">
        <v>26.67</v>
      </c>
      <c r="H154" s="158">
        <v>7.27</v>
      </c>
      <c r="I154" s="159">
        <v>16.399999999999999</v>
      </c>
    </row>
    <row r="155" spans="2:9" x14ac:dyDescent="0.25">
      <c r="B155" s="157">
        <v>39.4</v>
      </c>
      <c r="C155" s="158">
        <v>22.6</v>
      </c>
      <c r="D155" s="158">
        <v>85.47</v>
      </c>
      <c r="E155" s="158">
        <v>38.67</v>
      </c>
      <c r="F155" s="158">
        <v>154.07</v>
      </c>
      <c r="G155" s="158">
        <v>59.47</v>
      </c>
      <c r="H155" s="158">
        <v>3.93</v>
      </c>
      <c r="I155" s="159">
        <v>9.4</v>
      </c>
    </row>
    <row r="156" spans="2:9" x14ac:dyDescent="0.25">
      <c r="B156" s="157">
        <v>12.93</v>
      </c>
      <c r="C156" s="158">
        <v>20.93</v>
      </c>
      <c r="D156" s="158">
        <v>94</v>
      </c>
      <c r="E156" s="158">
        <v>78.930000000000007</v>
      </c>
      <c r="F156" s="158">
        <v>52.73</v>
      </c>
      <c r="G156" s="158">
        <v>29.13</v>
      </c>
      <c r="H156" s="158">
        <v>7.0000000000000007E-2</v>
      </c>
      <c r="I156" s="159">
        <v>9.4700000000000006</v>
      </c>
    </row>
    <row r="157" spans="2:9" x14ac:dyDescent="0.25">
      <c r="B157" s="157">
        <v>32.130000000000003</v>
      </c>
      <c r="C157" s="158">
        <v>32.729999999999997</v>
      </c>
      <c r="D157" s="158">
        <v>58.73</v>
      </c>
      <c r="E157" s="158">
        <v>15.33</v>
      </c>
      <c r="F157" s="158">
        <v>70.599999999999994</v>
      </c>
      <c r="G157" s="158">
        <v>12.27</v>
      </c>
      <c r="H157" s="158">
        <v>19.47</v>
      </c>
      <c r="I157" s="159">
        <v>19.27</v>
      </c>
    </row>
    <row r="158" spans="2:9" x14ac:dyDescent="0.25">
      <c r="B158" s="157">
        <v>39.6</v>
      </c>
      <c r="C158" s="158">
        <v>18.87</v>
      </c>
      <c r="D158" s="158">
        <v>92.53</v>
      </c>
      <c r="E158" s="158">
        <v>51.67</v>
      </c>
      <c r="F158" s="158">
        <v>68.87</v>
      </c>
      <c r="G158" s="158">
        <v>60.4</v>
      </c>
      <c r="H158" s="158">
        <v>2.6</v>
      </c>
      <c r="I158" s="159">
        <v>3.4</v>
      </c>
    </row>
    <row r="159" spans="2:9" x14ac:dyDescent="0.25">
      <c r="B159" s="157">
        <v>13.93</v>
      </c>
      <c r="C159" s="158">
        <v>41.4</v>
      </c>
      <c r="D159" s="158">
        <v>35.729999999999997</v>
      </c>
      <c r="E159" s="158">
        <v>79.8</v>
      </c>
      <c r="F159" s="158">
        <v>58.33</v>
      </c>
      <c r="G159" s="158">
        <v>40.729999999999997</v>
      </c>
      <c r="H159" s="158">
        <v>3.87</v>
      </c>
      <c r="I159" s="159">
        <v>3.67</v>
      </c>
    </row>
    <row r="160" spans="2:9" x14ac:dyDescent="0.25">
      <c r="B160" s="157">
        <v>14.13</v>
      </c>
      <c r="C160" s="158">
        <v>12.2</v>
      </c>
      <c r="D160" s="158">
        <v>82.87</v>
      </c>
      <c r="E160" s="158">
        <v>75.87</v>
      </c>
      <c r="F160" s="158">
        <v>30.27</v>
      </c>
      <c r="G160" s="158">
        <v>36.270000000000003</v>
      </c>
      <c r="H160" s="158">
        <v>1.07</v>
      </c>
      <c r="I160" s="159">
        <v>13.8</v>
      </c>
    </row>
    <row r="161" spans="2:9" x14ac:dyDescent="0.25">
      <c r="B161" s="157">
        <v>22.07</v>
      </c>
      <c r="C161" s="158">
        <v>21.6</v>
      </c>
      <c r="D161" s="158">
        <v>63.73</v>
      </c>
      <c r="E161" s="158">
        <v>61.07</v>
      </c>
      <c r="F161" s="158">
        <v>108.27</v>
      </c>
      <c r="G161" s="158">
        <v>43</v>
      </c>
      <c r="H161" s="158">
        <v>3.2</v>
      </c>
      <c r="I161" s="159">
        <v>13.73</v>
      </c>
    </row>
    <row r="162" spans="2:9" x14ac:dyDescent="0.25">
      <c r="B162" s="157">
        <v>17.13</v>
      </c>
      <c r="C162" s="158">
        <v>14.4</v>
      </c>
      <c r="D162" s="158">
        <v>55.2</v>
      </c>
      <c r="E162" s="158">
        <v>57.2</v>
      </c>
      <c r="F162" s="158">
        <v>48.67</v>
      </c>
      <c r="G162" s="158">
        <v>27.87</v>
      </c>
      <c r="H162" s="158">
        <v>1.4</v>
      </c>
      <c r="I162" s="159">
        <v>19.07</v>
      </c>
    </row>
    <row r="163" spans="2:9" x14ac:dyDescent="0.25">
      <c r="B163" s="157">
        <v>38</v>
      </c>
      <c r="C163" s="158">
        <v>17.399999999999999</v>
      </c>
      <c r="D163" s="158">
        <v>89.73</v>
      </c>
      <c r="E163" s="158">
        <v>28.27</v>
      </c>
      <c r="F163" s="158">
        <v>76.87</v>
      </c>
      <c r="G163" s="158">
        <v>77.87</v>
      </c>
      <c r="H163" s="158">
        <v>12.87</v>
      </c>
      <c r="I163" s="159">
        <v>8.93</v>
      </c>
    </row>
    <row r="164" spans="2:9" x14ac:dyDescent="0.25">
      <c r="B164" s="157">
        <v>19.93</v>
      </c>
      <c r="C164" s="158">
        <v>41.33</v>
      </c>
      <c r="D164" s="158">
        <v>33.729999999999997</v>
      </c>
      <c r="E164" s="158">
        <v>63.33</v>
      </c>
      <c r="F164" s="158">
        <v>185.13</v>
      </c>
      <c r="G164" s="158">
        <v>44.67</v>
      </c>
      <c r="H164" s="158">
        <v>8.67</v>
      </c>
      <c r="I164" s="159">
        <v>10.33</v>
      </c>
    </row>
    <row r="165" spans="2:9" x14ac:dyDescent="0.25">
      <c r="B165" s="157">
        <v>30.4</v>
      </c>
      <c r="C165" s="158">
        <v>7.33</v>
      </c>
      <c r="D165" s="158">
        <v>39.67</v>
      </c>
      <c r="E165" s="158">
        <v>31.8</v>
      </c>
      <c r="F165" s="158">
        <v>45.27</v>
      </c>
      <c r="G165" s="158">
        <v>39.67</v>
      </c>
      <c r="H165" s="158">
        <v>8.93</v>
      </c>
      <c r="I165" s="159">
        <v>5.4</v>
      </c>
    </row>
    <row r="166" spans="2:9" x14ac:dyDescent="0.25">
      <c r="B166" s="157">
        <v>15.13</v>
      </c>
      <c r="C166" s="158">
        <v>18.07</v>
      </c>
      <c r="D166" s="158">
        <v>40.869999999999997</v>
      </c>
      <c r="E166" s="158">
        <v>81.8</v>
      </c>
      <c r="F166" s="158">
        <v>61.87</v>
      </c>
      <c r="G166" s="158">
        <v>34.6</v>
      </c>
      <c r="H166" s="158">
        <v>3.47</v>
      </c>
      <c r="I166" s="159">
        <v>10.93</v>
      </c>
    </row>
    <row r="167" spans="2:9" x14ac:dyDescent="0.25">
      <c r="B167" s="157">
        <v>29.47</v>
      </c>
      <c r="C167" s="158">
        <v>13.07</v>
      </c>
      <c r="D167" s="158">
        <v>38.799999999999997</v>
      </c>
      <c r="E167" s="158">
        <v>83.8</v>
      </c>
      <c r="F167" s="158">
        <v>154.66999999999999</v>
      </c>
      <c r="G167" s="158">
        <v>17.13</v>
      </c>
      <c r="H167" s="158">
        <v>0</v>
      </c>
      <c r="I167" s="159">
        <v>7.4</v>
      </c>
    </row>
    <row r="168" spans="2:9" x14ac:dyDescent="0.25">
      <c r="B168" s="157">
        <v>31.73</v>
      </c>
      <c r="C168" s="158">
        <v>25.33</v>
      </c>
      <c r="D168" s="158">
        <v>90.93</v>
      </c>
      <c r="E168" s="158">
        <v>66.67</v>
      </c>
      <c r="F168" s="158">
        <v>97.4</v>
      </c>
      <c r="G168" s="158">
        <v>37.47</v>
      </c>
      <c r="H168" s="158">
        <v>0.93</v>
      </c>
      <c r="I168" s="159">
        <v>22.87</v>
      </c>
    </row>
    <row r="169" spans="2:9" x14ac:dyDescent="0.25">
      <c r="B169" s="157">
        <v>27.2</v>
      </c>
      <c r="C169" s="158">
        <v>36.67</v>
      </c>
      <c r="D169" s="158">
        <v>97.13</v>
      </c>
      <c r="E169" s="158">
        <v>29</v>
      </c>
      <c r="F169" s="158">
        <v>73.33</v>
      </c>
      <c r="G169" s="158">
        <v>71.33</v>
      </c>
      <c r="H169" s="158">
        <v>6.47</v>
      </c>
      <c r="I169" s="159">
        <v>5.2</v>
      </c>
    </row>
    <row r="170" spans="2:9" x14ac:dyDescent="0.25">
      <c r="B170" s="157">
        <v>24.67</v>
      </c>
      <c r="C170" s="158">
        <v>58.87</v>
      </c>
      <c r="D170" s="158">
        <v>105.47</v>
      </c>
      <c r="E170" s="158">
        <v>60.47</v>
      </c>
      <c r="F170" s="158">
        <v>40.6</v>
      </c>
      <c r="G170" s="158">
        <v>66.87</v>
      </c>
      <c r="H170" s="158">
        <v>3.6</v>
      </c>
      <c r="I170" s="159">
        <v>6.53</v>
      </c>
    </row>
    <row r="171" spans="2:9" x14ac:dyDescent="0.25">
      <c r="B171" s="157">
        <v>20.07</v>
      </c>
      <c r="C171" s="158">
        <v>51.07</v>
      </c>
      <c r="D171" s="158">
        <v>62.53</v>
      </c>
      <c r="E171" s="158">
        <v>33.130000000000003</v>
      </c>
      <c r="F171" s="158">
        <v>126</v>
      </c>
      <c r="G171" s="158">
        <v>40.799999999999997</v>
      </c>
      <c r="H171" s="158">
        <v>5.4</v>
      </c>
      <c r="I171" s="159">
        <v>9.8699999999999992</v>
      </c>
    </row>
    <row r="172" spans="2:9" x14ac:dyDescent="0.25">
      <c r="B172" s="157">
        <v>37.4</v>
      </c>
      <c r="C172" s="158">
        <v>29.47</v>
      </c>
      <c r="D172" s="158">
        <v>36.53</v>
      </c>
      <c r="E172" s="158">
        <v>79.27</v>
      </c>
      <c r="F172" s="158">
        <v>67.8</v>
      </c>
      <c r="G172" s="158">
        <v>19.73</v>
      </c>
      <c r="H172" s="158">
        <v>1.07</v>
      </c>
      <c r="I172" s="159">
        <v>6.73</v>
      </c>
    </row>
    <row r="173" spans="2:9" x14ac:dyDescent="0.25">
      <c r="B173" s="157">
        <v>17.670000000000002</v>
      </c>
      <c r="C173" s="158">
        <v>24.73</v>
      </c>
      <c r="D173" s="158">
        <v>38.200000000000003</v>
      </c>
      <c r="E173" s="158">
        <v>54.93</v>
      </c>
      <c r="F173" s="158">
        <v>62.27</v>
      </c>
      <c r="G173" s="158">
        <v>43.53</v>
      </c>
      <c r="H173" s="158">
        <v>2.4</v>
      </c>
      <c r="I173" s="159">
        <v>6.47</v>
      </c>
    </row>
    <row r="174" spans="2:9" x14ac:dyDescent="0.25">
      <c r="B174" s="157">
        <v>19.8</v>
      </c>
      <c r="C174" s="158">
        <v>29.27</v>
      </c>
      <c r="D174" s="158">
        <v>68.8</v>
      </c>
      <c r="E174" s="158">
        <v>54.27</v>
      </c>
      <c r="F174" s="158">
        <v>94.33</v>
      </c>
      <c r="G174" s="158">
        <v>65.599999999999994</v>
      </c>
      <c r="H174" s="158">
        <v>2.4700000000000002</v>
      </c>
      <c r="I174" s="159">
        <v>10.47</v>
      </c>
    </row>
    <row r="175" spans="2:9" x14ac:dyDescent="0.25">
      <c r="B175" s="157">
        <v>20.399999999999999</v>
      </c>
      <c r="C175" s="158">
        <v>41</v>
      </c>
      <c r="D175" s="158">
        <v>112.07</v>
      </c>
      <c r="E175" s="158">
        <v>7</v>
      </c>
      <c r="F175" s="158">
        <v>111.47</v>
      </c>
      <c r="G175" s="158">
        <v>30.33</v>
      </c>
      <c r="H175" s="158">
        <v>0</v>
      </c>
      <c r="I175" s="159">
        <v>7.47</v>
      </c>
    </row>
    <row r="176" spans="2:9" x14ac:dyDescent="0.25">
      <c r="B176" s="157">
        <v>11.4</v>
      </c>
      <c r="C176" s="158">
        <v>34</v>
      </c>
      <c r="D176" s="158">
        <v>64.53</v>
      </c>
      <c r="E176" s="158">
        <v>41.53</v>
      </c>
      <c r="F176" s="158">
        <v>45.53</v>
      </c>
      <c r="G176" s="158">
        <v>64.27</v>
      </c>
      <c r="H176" s="158">
        <v>6.13</v>
      </c>
      <c r="I176" s="159">
        <v>10.47</v>
      </c>
    </row>
    <row r="177" spans="2:9" x14ac:dyDescent="0.25">
      <c r="B177" s="157">
        <v>38.200000000000003</v>
      </c>
      <c r="C177" s="158">
        <v>16.87</v>
      </c>
      <c r="D177" s="158">
        <v>143.19999999999999</v>
      </c>
      <c r="E177" s="158">
        <v>71.73</v>
      </c>
      <c r="F177" s="158">
        <v>29.47</v>
      </c>
      <c r="G177" s="158">
        <v>25.33</v>
      </c>
      <c r="H177" s="158">
        <v>2.8</v>
      </c>
      <c r="I177" s="159">
        <v>9.8699999999999992</v>
      </c>
    </row>
    <row r="178" spans="2:9" x14ac:dyDescent="0.25">
      <c r="B178" s="157">
        <v>3.93</v>
      </c>
      <c r="C178" s="158">
        <v>10.07</v>
      </c>
      <c r="D178" s="158">
        <v>138.4</v>
      </c>
      <c r="E178" s="158">
        <v>19.329999999999998</v>
      </c>
      <c r="F178" s="158">
        <v>23.27</v>
      </c>
      <c r="G178" s="158">
        <v>58.73</v>
      </c>
      <c r="H178" s="158">
        <v>5.33</v>
      </c>
      <c r="I178" s="159">
        <v>4.5999999999999996</v>
      </c>
    </row>
    <row r="179" spans="2:9" x14ac:dyDescent="0.25">
      <c r="B179" s="157">
        <v>6.4</v>
      </c>
      <c r="C179" s="158">
        <v>5.2</v>
      </c>
      <c r="D179" s="158">
        <v>84</v>
      </c>
      <c r="E179" s="158">
        <v>25.33</v>
      </c>
      <c r="F179" s="158">
        <v>28.13</v>
      </c>
      <c r="G179" s="158">
        <v>43.8</v>
      </c>
      <c r="H179" s="158">
        <v>6.67</v>
      </c>
      <c r="I179" s="159">
        <v>2</v>
      </c>
    </row>
    <row r="180" spans="2:9" x14ac:dyDescent="0.25">
      <c r="B180" s="157">
        <v>27.47</v>
      </c>
      <c r="C180" s="158">
        <v>6</v>
      </c>
      <c r="D180" s="158">
        <v>93.87</v>
      </c>
      <c r="E180" s="158">
        <v>35.270000000000003</v>
      </c>
      <c r="F180" s="158">
        <v>18.13</v>
      </c>
      <c r="G180" s="158">
        <v>22.27</v>
      </c>
      <c r="H180" s="158">
        <v>0</v>
      </c>
      <c r="I180" s="159">
        <v>2.27</v>
      </c>
    </row>
    <row r="181" spans="2:9" x14ac:dyDescent="0.25">
      <c r="B181" s="157">
        <v>7.73</v>
      </c>
      <c r="C181" s="158">
        <v>9.07</v>
      </c>
      <c r="D181" s="158">
        <v>36.729999999999997</v>
      </c>
      <c r="E181" s="158">
        <v>77.27</v>
      </c>
      <c r="F181" s="158">
        <v>107.27</v>
      </c>
      <c r="G181" s="158">
        <v>51.13</v>
      </c>
      <c r="H181" s="158">
        <v>7</v>
      </c>
      <c r="I181" s="159">
        <v>9.8699999999999992</v>
      </c>
    </row>
    <row r="182" spans="2:9" x14ac:dyDescent="0.25">
      <c r="B182" s="157">
        <v>21.13</v>
      </c>
      <c r="C182" s="158">
        <v>29.4</v>
      </c>
      <c r="D182" s="158">
        <v>139.4</v>
      </c>
      <c r="E182" s="158">
        <v>76.930000000000007</v>
      </c>
      <c r="F182" s="158">
        <v>69.599999999999994</v>
      </c>
      <c r="G182" s="158">
        <v>36.4</v>
      </c>
      <c r="H182" s="158">
        <v>6.6</v>
      </c>
      <c r="I182" s="159">
        <v>2.2000000000000002</v>
      </c>
    </row>
    <row r="183" spans="2:9" x14ac:dyDescent="0.25">
      <c r="B183" s="157">
        <v>8.6</v>
      </c>
      <c r="C183" s="158">
        <v>36</v>
      </c>
      <c r="D183" s="158">
        <v>41</v>
      </c>
      <c r="E183" s="158">
        <v>85.2</v>
      </c>
      <c r="F183" s="158">
        <v>161.13</v>
      </c>
      <c r="G183" s="158">
        <v>55.27</v>
      </c>
      <c r="H183" s="158">
        <v>7.33</v>
      </c>
      <c r="I183" s="159">
        <v>9.4700000000000006</v>
      </c>
    </row>
    <row r="184" spans="2:9" x14ac:dyDescent="0.25">
      <c r="B184" s="157">
        <v>29.33</v>
      </c>
      <c r="C184" s="158">
        <v>11.67</v>
      </c>
      <c r="D184" s="158">
        <v>68.73</v>
      </c>
      <c r="E184" s="158">
        <v>43.87</v>
      </c>
      <c r="F184" s="158">
        <v>86.33</v>
      </c>
      <c r="G184" s="158">
        <v>30</v>
      </c>
      <c r="H184" s="158">
        <v>0</v>
      </c>
      <c r="I184" s="159">
        <v>9.73</v>
      </c>
    </row>
    <row r="185" spans="2:9" x14ac:dyDescent="0.25">
      <c r="B185" s="157">
        <v>16</v>
      </c>
      <c r="C185" s="158">
        <v>5.53</v>
      </c>
      <c r="D185" s="158">
        <v>38.6</v>
      </c>
      <c r="E185" s="158">
        <v>17.13</v>
      </c>
      <c r="F185" s="158">
        <v>78.13</v>
      </c>
      <c r="G185" s="158">
        <v>15.13</v>
      </c>
      <c r="H185" s="158">
        <v>1.1299999999999999</v>
      </c>
      <c r="I185" s="159">
        <v>5.4</v>
      </c>
    </row>
    <row r="186" spans="2:9" x14ac:dyDescent="0.25">
      <c r="B186" s="157">
        <v>8.73</v>
      </c>
      <c r="C186" s="158">
        <v>4.87</v>
      </c>
      <c r="D186" s="158">
        <v>28.13</v>
      </c>
      <c r="E186" s="158">
        <v>75.27</v>
      </c>
      <c r="F186" s="158">
        <v>129.93</v>
      </c>
      <c r="G186" s="158">
        <v>8</v>
      </c>
      <c r="H186" s="158">
        <v>3.93</v>
      </c>
      <c r="I186" s="159">
        <v>1.33</v>
      </c>
    </row>
    <row r="187" spans="2:9" x14ac:dyDescent="0.25">
      <c r="B187" s="157">
        <v>44.13</v>
      </c>
      <c r="C187" s="158">
        <v>38.799999999999997</v>
      </c>
      <c r="D187" s="158">
        <v>52.73</v>
      </c>
      <c r="E187" s="158">
        <v>48.8</v>
      </c>
      <c r="F187" s="158">
        <v>61.73</v>
      </c>
      <c r="G187" s="158">
        <v>61.93</v>
      </c>
      <c r="H187" s="158">
        <v>10.87</v>
      </c>
      <c r="I187" s="159">
        <v>6.67</v>
      </c>
    </row>
    <row r="188" spans="2:9" x14ac:dyDescent="0.25">
      <c r="B188" s="157">
        <v>20.6</v>
      </c>
      <c r="C188" s="158">
        <v>36.130000000000003</v>
      </c>
      <c r="D188" s="158">
        <v>29.53</v>
      </c>
      <c r="E188" s="158">
        <v>99.67</v>
      </c>
      <c r="F188" s="158">
        <v>121.67</v>
      </c>
      <c r="G188" s="158">
        <v>56.93</v>
      </c>
      <c r="H188" s="158">
        <v>3.27</v>
      </c>
      <c r="I188" s="159">
        <v>11.47</v>
      </c>
    </row>
    <row r="189" spans="2:9" x14ac:dyDescent="0.25">
      <c r="B189" s="157">
        <v>35.93</v>
      </c>
      <c r="C189" s="158">
        <v>54.13</v>
      </c>
      <c r="D189" s="158">
        <v>128.53</v>
      </c>
      <c r="E189" s="158">
        <v>76.47</v>
      </c>
      <c r="F189" s="158">
        <v>66.400000000000006</v>
      </c>
      <c r="G189" s="158">
        <v>67.73</v>
      </c>
      <c r="H189" s="158">
        <v>2.5299999999999998</v>
      </c>
      <c r="I189" s="159">
        <v>10.130000000000001</v>
      </c>
    </row>
    <row r="190" spans="2:9" x14ac:dyDescent="0.25">
      <c r="B190" s="157">
        <v>1.33</v>
      </c>
      <c r="C190" s="158">
        <v>56.6</v>
      </c>
      <c r="D190" s="158">
        <v>95.2</v>
      </c>
      <c r="E190" s="158">
        <v>44.6</v>
      </c>
      <c r="F190" s="158">
        <v>23.2</v>
      </c>
      <c r="G190" s="158">
        <v>35.869999999999997</v>
      </c>
      <c r="H190" s="158">
        <v>14.53</v>
      </c>
      <c r="I190" s="159">
        <v>7.8</v>
      </c>
    </row>
    <row r="191" spans="2:9" x14ac:dyDescent="0.25">
      <c r="B191" s="157">
        <v>20.87</v>
      </c>
      <c r="C191" s="158">
        <v>24.33</v>
      </c>
      <c r="D191" s="158">
        <v>88.87</v>
      </c>
      <c r="E191" s="158">
        <v>71</v>
      </c>
      <c r="F191" s="158">
        <v>40.799999999999997</v>
      </c>
      <c r="G191" s="158">
        <v>43.27</v>
      </c>
      <c r="H191" s="158">
        <v>17.27</v>
      </c>
      <c r="I191" s="159">
        <v>1.2</v>
      </c>
    </row>
    <row r="192" spans="2:9" x14ac:dyDescent="0.25">
      <c r="B192" s="157">
        <v>31.07</v>
      </c>
      <c r="C192" s="158">
        <v>27.4</v>
      </c>
      <c r="D192" s="158">
        <v>58.67</v>
      </c>
      <c r="E192" s="158">
        <v>72.400000000000006</v>
      </c>
      <c r="F192" s="158">
        <v>148.27000000000001</v>
      </c>
      <c r="G192" s="158">
        <v>62.47</v>
      </c>
      <c r="H192" s="158">
        <v>2.4700000000000002</v>
      </c>
      <c r="I192" s="159">
        <v>5.2</v>
      </c>
    </row>
    <row r="193" spans="2:9" x14ac:dyDescent="0.25">
      <c r="B193" s="157">
        <v>27</v>
      </c>
      <c r="C193" s="158">
        <v>37.130000000000003</v>
      </c>
      <c r="D193" s="158">
        <v>89.33</v>
      </c>
      <c r="E193" s="158">
        <v>26.2</v>
      </c>
      <c r="F193" s="158">
        <v>14.33</v>
      </c>
      <c r="G193" s="158">
        <v>20.27</v>
      </c>
      <c r="H193" s="158">
        <v>4.2</v>
      </c>
      <c r="I193" s="159">
        <v>2.8</v>
      </c>
    </row>
    <row r="194" spans="2:9" x14ac:dyDescent="0.25">
      <c r="B194" s="157">
        <v>25.27</v>
      </c>
      <c r="C194" s="158">
        <v>40.67</v>
      </c>
      <c r="D194" s="158">
        <v>54.27</v>
      </c>
      <c r="E194" s="158">
        <v>61.53</v>
      </c>
      <c r="F194" s="158">
        <v>89.93</v>
      </c>
      <c r="G194" s="158">
        <v>77.27</v>
      </c>
      <c r="H194" s="158">
        <v>1.4</v>
      </c>
      <c r="I194" s="159">
        <v>8.4</v>
      </c>
    </row>
    <row r="195" spans="2:9" x14ac:dyDescent="0.25">
      <c r="B195" s="157">
        <v>31.47</v>
      </c>
      <c r="C195" s="158">
        <v>72.2</v>
      </c>
      <c r="D195" s="158">
        <v>35.93</v>
      </c>
      <c r="E195" s="158">
        <v>59</v>
      </c>
      <c r="F195" s="158">
        <v>124.53</v>
      </c>
      <c r="G195" s="158">
        <v>50.8</v>
      </c>
      <c r="H195" s="158">
        <v>1.1299999999999999</v>
      </c>
      <c r="I195" s="159">
        <v>6.6</v>
      </c>
    </row>
    <row r="196" spans="2:9" x14ac:dyDescent="0.25">
      <c r="B196" s="157">
        <v>26.33</v>
      </c>
      <c r="C196" s="158">
        <v>43.4</v>
      </c>
      <c r="D196" s="158">
        <v>72.2</v>
      </c>
      <c r="E196" s="158">
        <v>69.73</v>
      </c>
      <c r="F196" s="158">
        <v>25.67</v>
      </c>
      <c r="G196" s="158">
        <v>35.67</v>
      </c>
      <c r="H196" s="158">
        <v>3.33</v>
      </c>
      <c r="I196" s="159">
        <v>3.07</v>
      </c>
    </row>
    <row r="197" spans="2:9" x14ac:dyDescent="0.25">
      <c r="B197" s="157">
        <v>26.13</v>
      </c>
      <c r="C197" s="158">
        <v>13.53</v>
      </c>
      <c r="D197" s="158">
        <v>82.27</v>
      </c>
      <c r="E197" s="158">
        <v>98.07</v>
      </c>
      <c r="F197" s="158">
        <v>102.07</v>
      </c>
      <c r="G197" s="158">
        <v>25.07</v>
      </c>
      <c r="H197" s="158">
        <v>2.4700000000000002</v>
      </c>
      <c r="I197" s="159">
        <v>9.1999999999999993</v>
      </c>
    </row>
    <row r="198" spans="2:9" x14ac:dyDescent="0.25">
      <c r="B198" s="157">
        <v>21.33</v>
      </c>
      <c r="C198" s="158">
        <v>14.2</v>
      </c>
      <c r="D198" s="158">
        <v>22.13</v>
      </c>
      <c r="E198" s="158">
        <v>91.13</v>
      </c>
      <c r="F198" s="158">
        <v>49.8</v>
      </c>
      <c r="G198" s="158">
        <v>87.07</v>
      </c>
      <c r="H198" s="158">
        <v>13.6</v>
      </c>
      <c r="I198" s="159">
        <v>4.93</v>
      </c>
    </row>
    <row r="199" spans="2:9" x14ac:dyDescent="0.25">
      <c r="B199" s="157">
        <v>28.53</v>
      </c>
      <c r="C199" s="158">
        <v>14.67</v>
      </c>
      <c r="D199" s="158">
        <v>36.270000000000003</v>
      </c>
      <c r="E199" s="158">
        <v>68.47</v>
      </c>
      <c r="F199" s="158">
        <v>105.73</v>
      </c>
      <c r="G199" s="158">
        <v>25.53</v>
      </c>
      <c r="H199" s="158">
        <v>2.93</v>
      </c>
      <c r="I199" s="159">
        <v>11.47</v>
      </c>
    </row>
    <row r="200" spans="2:9" x14ac:dyDescent="0.25">
      <c r="B200" s="157">
        <v>18.13</v>
      </c>
      <c r="C200" s="158">
        <v>58</v>
      </c>
      <c r="D200" s="158">
        <v>94.93</v>
      </c>
      <c r="E200" s="158">
        <v>76.400000000000006</v>
      </c>
      <c r="F200" s="158">
        <v>86.8</v>
      </c>
      <c r="G200" s="158">
        <v>24.53</v>
      </c>
      <c r="H200" s="158">
        <v>10.93</v>
      </c>
      <c r="I200" s="159">
        <v>16.8</v>
      </c>
    </row>
    <row r="201" spans="2:9" x14ac:dyDescent="0.25">
      <c r="B201" s="157">
        <v>17.670000000000002</v>
      </c>
      <c r="C201" s="158">
        <v>57.33</v>
      </c>
      <c r="D201" s="158">
        <v>40.33</v>
      </c>
      <c r="E201" s="158">
        <v>73.930000000000007</v>
      </c>
      <c r="F201" s="158">
        <v>66.13</v>
      </c>
      <c r="G201" s="158">
        <v>31.13</v>
      </c>
      <c r="H201" s="158">
        <v>9.4</v>
      </c>
      <c r="I201" s="159">
        <v>16.329999999999998</v>
      </c>
    </row>
    <row r="202" spans="2:9" x14ac:dyDescent="0.25">
      <c r="B202" s="157">
        <v>31.2</v>
      </c>
      <c r="C202" s="158">
        <v>54.8</v>
      </c>
      <c r="D202" s="158">
        <v>116.53</v>
      </c>
      <c r="E202" s="158">
        <v>55.87</v>
      </c>
      <c r="F202" s="158">
        <v>128.66999999999999</v>
      </c>
      <c r="G202" s="158">
        <v>23.67</v>
      </c>
      <c r="H202" s="158">
        <v>5.87</v>
      </c>
      <c r="I202" s="159">
        <v>14.2</v>
      </c>
    </row>
    <row r="203" spans="2:9" x14ac:dyDescent="0.25">
      <c r="B203" s="157">
        <v>5.47</v>
      </c>
      <c r="C203" s="158">
        <v>38.6</v>
      </c>
      <c r="D203" s="158">
        <v>72.8</v>
      </c>
      <c r="E203" s="158">
        <v>70.27</v>
      </c>
      <c r="F203" s="158">
        <v>93.2</v>
      </c>
      <c r="G203" s="158">
        <v>16.329999999999998</v>
      </c>
      <c r="H203" s="158">
        <v>5.47</v>
      </c>
      <c r="I203" s="159">
        <v>1.93</v>
      </c>
    </row>
    <row r="204" spans="2:9" x14ac:dyDescent="0.25">
      <c r="B204" s="157">
        <v>40.6</v>
      </c>
      <c r="C204" s="158">
        <v>11.4</v>
      </c>
      <c r="D204" s="158">
        <v>108</v>
      </c>
      <c r="E204" s="158">
        <v>55.2</v>
      </c>
      <c r="F204" s="158">
        <v>110.93</v>
      </c>
      <c r="G204" s="158">
        <v>48.67</v>
      </c>
      <c r="H204" s="158">
        <v>3</v>
      </c>
      <c r="I204" s="159">
        <v>6.13</v>
      </c>
    </row>
    <row r="205" spans="2:9" x14ac:dyDescent="0.25">
      <c r="B205" s="157">
        <v>29.2</v>
      </c>
      <c r="C205" s="158">
        <v>28.2</v>
      </c>
      <c r="D205" s="158">
        <v>34.6</v>
      </c>
      <c r="E205" s="158">
        <v>29.13</v>
      </c>
      <c r="F205" s="158">
        <v>113.2</v>
      </c>
      <c r="G205" s="158">
        <v>76.599999999999994</v>
      </c>
      <c r="H205" s="158">
        <v>8.5299999999999994</v>
      </c>
      <c r="I205" s="159">
        <v>4.13</v>
      </c>
    </row>
    <row r="206" spans="2:9" x14ac:dyDescent="0.25">
      <c r="B206" s="157">
        <v>25.6</v>
      </c>
      <c r="C206" s="158">
        <v>26.33</v>
      </c>
      <c r="D206" s="158">
        <v>26.6</v>
      </c>
      <c r="E206" s="158">
        <v>40.270000000000003</v>
      </c>
      <c r="F206" s="158">
        <v>70.33</v>
      </c>
      <c r="G206" s="158">
        <v>58.4</v>
      </c>
      <c r="H206" s="158">
        <v>2.27</v>
      </c>
      <c r="I206" s="159">
        <v>1.4</v>
      </c>
    </row>
    <row r="207" spans="2:9" x14ac:dyDescent="0.25">
      <c r="B207" s="157">
        <v>27.8</v>
      </c>
      <c r="C207" s="158">
        <v>37.799999999999997</v>
      </c>
      <c r="D207" s="158">
        <v>83.87</v>
      </c>
      <c r="E207" s="158">
        <v>97.73</v>
      </c>
      <c r="F207" s="158">
        <v>76.27</v>
      </c>
      <c r="G207" s="158">
        <v>23.8</v>
      </c>
      <c r="H207" s="158">
        <v>2.4700000000000002</v>
      </c>
      <c r="I207" s="159">
        <v>14.8</v>
      </c>
    </row>
    <row r="208" spans="2:9" x14ac:dyDescent="0.25">
      <c r="B208" s="157">
        <v>43.67</v>
      </c>
      <c r="C208" s="158">
        <v>27.8</v>
      </c>
      <c r="D208" s="158">
        <v>125.4</v>
      </c>
      <c r="E208" s="158">
        <v>102.07</v>
      </c>
      <c r="F208" s="158">
        <v>63.73</v>
      </c>
      <c r="G208" s="158">
        <v>2.4</v>
      </c>
      <c r="H208" s="158">
        <v>4.93</v>
      </c>
      <c r="I208" s="159">
        <v>9.33</v>
      </c>
    </row>
    <row r="209" spans="2:9" x14ac:dyDescent="0.25">
      <c r="B209" s="157">
        <v>29.53</v>
      </c>
      <c r="C209" s="158">
        <v>14.13</v>
      </c>
      <c r="D209" s="158">
        <v>75.27</v>
      </c>
      <c r="E209" s="158">
        <v>71.2</v>
      </c>
      <c r="F209" s="158">
        <v>120.4</v>
      </c>
      <c r="G209" s="158">
        <v>15</v>
      </c>
      <c r="H209" s="158">
        <v>3.53</v>
      </c>
      <c r="I209" s="159">
        <v>6.93</v>
      </c>
    </row>
    <row r="210" spans="2:9" x14ac:dyDescent="0.25">
      <c r="B210" s="157">
        <v>24.2</v>
      </c>
      <c r="C210" s="158">
        <v>44.13</v>
      </c>
      <c r="D210" s="158">
        <v>133.93</v>
      </c>
      <c r="E210" s="158">
        <v>60</v>
      </c>
      <c r="F210" s="158">
        <v>41.53</v>
      </c>
      <c r="G210" s="158">
        <v>56.87</v>
      </c>
      <c r="H210" s="158">
        <v>11.47</v>
      </c>
      <c r="I210" s="159">
        <v>6.47</v>
      </c>
    </row>
    <row r="211" spans="2:9" x14ac:dyDescent="0.25">
      <c r="B211" s="157">
        <v>60.6</v>
      </c>
      <c r="C211" s="158">
        <v>21.4</v>
      </c>
      <c r="D211" s="158">
        <v>123.47</v>
      </c>
      <c r="E211" s="158">
        <v>31.87</v>
      </c>
      <c r="F211" s="158">
        <v>74.2</v>
      </c>
      <c r="G211" s="158">
        <v>26.47</v>
      </c>
      <c r="H211" s="158">
        <v>2.67</v>
      </c>
      <c r="I211" s="159">
        <v>4.4000000000000004</v>
      </c>
    </row>
    <row r="212" spans="2:9" x14ac:dyDescent="0.25">
      <c r="B212" s="157">
        <v>10.27</v>
      </c>
      <c r="C212" s="158">
        <v>56.6</v>
      </c>
      <c r="D212" s="158">
        <v>28</v>
      </c>
      <c r="E212" s="158">
        <v>89.27</v>
      </c>
      <c r="F212" s="158">
        <v>65.33</v>
      </c>
      <c r="G212" s="158">
        <v>21.8</v>
      </c>
      <c r="H212" s="158">
        <v>4.8</v>
      </c>
      <c r="I212" s="159">
        <v>9.07</v>
      </c>
    </row>
    <row r="213" spans="2:9" x14ac:dyDescent="0.25">
      <c r="B213" s="157">
        <v>29.8</v>
      </c>
      <c r="C213" s="158">
        <v>6.33</v>
      </c>
      <c r="D213" s="158">
        <v>40.130000000000003</v>
      </c>
      <c r="E213" s="158">
        <v>21.53</v>
      </c>
      <c r="F213" s="158">
        <v>63.27</v>
      </c>
      <c r="G213" s="158">
        <v>58.8</v>
      </c>
      <c r="H213" s="158">
        <v>4</v>
      </c>
      <c r="I213" s="159">
        <v>3.67</v>
      </c>
    </row>
    <row r="214" spans="2:9" x14ac:dyDescent="0.25">
      <c r="B214" s="157">
        <v>8.8699999999999992</v>
      </c>
      <c r="C214" s="158">
        <v>31.53</v>
      </c>
      <c r="D214" s="158">
        <v>61.27</v>
      </c>
      <c r="E214" s="158">
        <v>44</v>
      </c>
      <c r="F214" s="158">
        <v>178.2</v>
      </c>
      <c r="G214" s="158">
        <v>11</v>
      </c>
      <c r="H214" s="158">
        <v>1.4</v>
      </c>
      <c r="I214" s="159">
        <v>11.87</v>
      </c>
    </row>
    <row r="215" spans="2:9" x14ac:dyDescent="0.25">
      <c r="B215" s="157">
        <v>17.399999999999999</v>
      </c>
      <c r="C215" s="158">
        <v>18.399999999999999</v>
      </c>
      <c r="D215" s="158">
        <v>103.07</v>
      </c>
      <c r="E215" s="158">
        <v>109.53</v>
      </c>
      <c r="F215" s="158">
        <v>16.2</v>
      </c>
      <c r="G215" s="158">
        <v>43.93</v>
      </c>
      <c r="H215" s="158">
        <v>1.73</v>
      </c>
      <c r="I215" s="159">
        <v>3.8</v>
      </c>
    </row>
    <row r="216" spans="2:9" x14ac:dyDescent="0.25">
      <c r="B216" s="157">
        <v>23.47</v>
      </c>
      <c r="C216" s="158">
        <v>17.53</v>
      </c>
      <c r="D216" s="158">
        <v>102.6</v>
      </c>
      <c r="E216" s="158">
        <v>105.2</v>
      </c>
      <c r="F216" s="158">
        <v>22.6</v>
      </c>
      <c r="G216" s="158">
        <v>103.53</v>
      </c>
      <c r="H216" s="158">
        <v>3.2</v>
      </c>
      <c r="I216" s="159">
        <v>8.73</v>
      </c>
    </row>
    <row r="217" spans="2:9" x14ac:dyDescent="0.25">
      <c r="B217" s="157">
        <v>4.33</v>
      </c>
      <c r="C217" s="158">
        <v>50.2</v>
      </c>
      <c r="D217" s="158">
        <v>43.33</v>
      </c>
      <c r="E217" s="158">
        <v>49.13</v>
      </c>
      <c r="F217" s="158">
        <v>51.87</v>
      </c>
      <c r="G217" s="158">
        <v>31.87</v>
      </c>
      <c r="H217" s="158">
        <v>2.87</v>
      </c>
      <c r="I217" s="159">
        <v>7.2</v>
      </c>
    </row>
    <row r="218" spans="2:9" x14ac:dyDescent="0.25">
      <c r="B218" s="157">
        <v>8.73</v>
      </c>
      <c r="C218" s="158">
        <v>51.13</v>
      </c>
      <c r="D218" s="158">
        <v>116.33</v>
      </c>
      <c r="E218" s="158">
        <v>84.07</v>
      </c>
      <c r="F218" s="158">
        <v>50.73</v>
      </c>
      <c r="G218" s="158">
        <v>27.6</v>
      </c>
      <c r="H218" s="158">
        <v>9.4</v>
      </c>
      <c r="I218" s="159">
        <v>5.27</v>
      </c>
    </row>
    <row r="219" spans="2:9" x14ac:dyDescent="0.25">
      <c r="B219" s="157">
        <v>20.87</v>
      </c>
      <c r="C219" s="158">
        <v>60.2</v>
      </c>
      <c r="D219" s="158">
        <v>43.07</v>
      </c>
      <c r="E219" s="158">
        <v>137.33000000000001</v>
      </c>
      <c r="F219" s="158">
        <v>150.80000000000001</v>
      </c>
      <c r="G219" s="158">
        <v>15.87</v>
      </c>
      <c r="H219" s="158">
        <v>6.27</v>
      </c>
      <c r="I219" s="159">
        <v>11.67</v>
      </c>
    </row>
    <row r="220" spans="2:9" x14ac:dyDescent="0.25">
      <c r="B220" s="157">
        <v>17.27</v>
      </c>
      <c r="C220" s="158">
        <v>23</v>
      </c>
      <c r="D220" s="158">
        <v>100.67</v>
      </c>
      <c r="E220" s="158">
        <v>87.4</v>
      </c>
      <c r="F220" s="158">
        <v>73.73</v>
      </c>
      <c r="G220" s="158">
        <v>49.27</v>
      </c>
      <c r="H220" s="158">
        <v>10.199999999999999</v>
      </c>
      <c r="I220" s="159">
        <v>1.53</v>
      </c>
    </row>
    <row r="221" spans="2:9" x14ac:dyDescent="0.25">
      <c r="B221" s="157">
        <v>26.2</v>
      </c>
      <c r="C221" s="158">
        <v>21</v>
      </c>
      <c r="D221" s="158">
        <v>87.4</v>
      </c>
      <c r="E221" s="158">
        <v>72.8</v>
      </c>
      <c r="F221" s="158">
        <v>51.13</v>
      </c>
      <c r="G221" s="158">
        <v>51.2</v>
      </c>
      <c r="H221" s="158">
        <v>5.53</v>
      </c>
      <c r="I221" s="159">
        <v>6.67</v>
      </c>
    </row>
    <row r="222" spans="2:9" x14ac:dyDescent="0.25">
      <c r="B222" s="157">
        <v>36.130000000000003</v>
      </c>
      <c r="C222" s="158">
        <v>38.729999999999997</v>
      </c>
      <c r="D222" s="158">
        <v>29.2</v>
      </c>
      <c r="E222" s="158">
        <v>47.13</v>
      </c>
      <c r="F222" s="158">
        <v>83.93</v>
      </c>
      <c r="G222" s="158">
        <v>51.07</v>
      </c>
      <c r="H222" s="158">
        <v>0.87</v>
      </c>
      <c r="I222" s="159">
        <v>3.53</v>
      </c>
    </row>
    <row r="223" spans="2:9" x14ac:dyDescent="0.25">
      <c r="B223" s="157">
        <v>31.73</v>
      </c>
      <c r="C223" s="158">
        <v>24.27</v>
      </c>
      <c r="D223" s="158">
        <v>97.87</v>
      </c>
      <c r="E223" s="158">
        <v>83.07</v>
      </c>
      <c r="F223" s="158">
        <v>41.2</v>
      </c>
      <c r="G223" s="158">
        <v>11.27</v>
      </c>
      <c r="H223" s="158">
        <v>1.8</v>
      </c>
      <c r="I223" s="159">
        <v>13.4</v>
      </c>
    </row>
    <row r="224" spans="2:9" x14ac:dyDescent="0.25">
      <c r="B224" s="157">
        <v>20.2</v>
      </c>
      <c r="C224" s="158">
        <v>37.4</v>
      </c>
      <c r="D224" s="158">
        <v>44.27</v>
      </c>
      <c r="E224" s="158">
        <v>55.2</v>
      </c>
      <c r="F224" s="158">
        <v>36.33</v>
      </c>
      <c r="G224" s="158">
        <v>54.8</v>
      </c>
      <c r="H224" s="158">
        <v>0.93</v>
      </c>
      <c r="I224" s="159">
        <v>9.1300000000000008</v>
      </c>
    </row>
    <row r="225" spans="2:9" x14ac:dyDescent="0.25">
      <c r="B225" s="157">
        <v>21.07</v>
      </c>
      <c r="C225" s="158">
        <v>41.87</v>
      </c>
      <c r="D225" s="158">
        <v>72.8</v>
      </c>
      <c r="E225" s="158">
        <v>54.8</v>
      </c>
      <c r="F225" s="158">
        <v>53.07</v>
      </c>
      <c r="G225" s="158">
        <v>51.27</v>
      </c>
      <c r="H225" s="158">
        <v>5.6</v>
      </c>
      <c r="I225" s="159">
        <v>9</v>
      </c>
    </row>
    <row r="226" spans="2:9" x14ac:dyDescent="0.25">
      <c r="B226" s="157">
        <v>30.8</v>
      </c>
      <c r="C226" s="158">
        <v>19.73</v>
      </c>
      <c r="D226" s="158">
        <v>70.53</v>
      </c>
      <c r="E226" s="158">
        <v>34.6</v>
      </c>
      <c r="F226" s="158">
        <v>66.33</v>
      </c>
      <c r="G226" s="158">
        <v>13.53</v>
      </c>
      <c r="H226" s="158">
        <v>6.6</v>
      </c>
      <c r="I226" s="159">
        <v>13.13</v>
      </c>
    </row>
    <row r="227" spans="2:9" x14ac:dyDescent="0.25">
      <c r="B227" s="157">
        <v>23.8</v>
      </c>
      <c r="C227" s="158">
        <v>23.73</v>
      </c>
      <c r="D227" s="158">
        <v>46.53</v>
      </c>
      <c r="E227" s="158">
        <v>81.73</v>
      </c>
      <c r="F227" s="158">
        <v>39.93</v>
      </c>
      <c r="G227" s="158">
        <v>38.729999999999997</v>
      </c>
      <c r="H227" s="158">
        <v>0</v>
      </c>
      <c r="I227" s="159">
        <v>0</v>
      </c>
    </row>
    <row r="228" spans="2:9" x14ac:dyDescent="0.25">
      <c r="B228" s="157">
        <v>13.93</v>
      </c>
      <c r="C228" s="158">
        <v>24.4</v>
      </c>
      <c r="D228" s="158">
        <v>58.87</v>
      </c>
      <c r="E228" s="158">
        <v>32.869999999999997</v>
      </c>
      <c r="F228" s="158">
        <v>60.73</v>
      </c>
      <c r="G228" s="158">
        <v>37.729999999999997</v>
      </c>
      <c r="H228" s="158">
        <v>7.27</v>
      </c>
      <c r="I228" s="159">
        <v>1.67</v>
      </c>
    </row>
    <row r="229" spans="2:9" x14ac:dyDescent="0.25">
      <c r="B229" s="157">
        <v>30.27</v>
      </c>
      <c r="C229" s="158">
        <v>45.73</v>
      </c>
      <c r="D229" s="158">
        <v>50.67</v>
      </c>
      <c r="E229" s="158">
        <v>41.2</v>
      </c>
      <c r="F229" s="158">
        <v>56.6</v>
      </c>
      <c r="G229" s="158">
        <v>42.93</v>
      </c>
      <c r="H229" s="158">
        <v>1.1299999999999999</v>
      </c>
      <c r="I229" s="159">
        <v>9.67</v>
      </c>
    </row>
    <row r="230" spans="2:9" x14ac:dyDescent="0.25">
      <c r="B230" s="157">
        <v>23.67</v>
      </c>
      <c r="C230" s="158">
        <v>38.47</v>
      </c>
      <c r="D230" s="158">
        <v>32.130000000000003</v>
      </c>
      <c r="E230" s="158">
        <v>107.93</v>
      </c>
      <c r="F230" s="158">
        <v>90.33</v>
      </c>
      <c r="G230" s="158">
        <v>34.799999999999997</v>
      </c>
      <c r="H230" s="158">
        <v>1.6</v>
      </c>
      <c r="I230" s="159">
        <v>7.67</v>
      </c>
    </row>
    <row r="231" spans="2:9" x14ac:dyDescent="0.25">
      <c r="B231" s="157">
        <v>29.4</v>
      </c>
      <c r="C231" s="158">
        <v>30.4</v>
      </c>
      <c r="D231" s="158">
        <v>105.53</v>
      </c>
      <c r="E231" s="158">
        <v>29.27</v>
      </c>
      <c r="F231" s="158">
        <v>134.07</v>
      </c>
      <c r="G231" s="158">
        <v>17.47</v>
      </c>
      <c r="H231" s="158">
        <v>9.73</v>
      </c>
      <c r="I231" s="159">
        <v>4.7300000000000004</v>
      </c>
    </row>
    <row r="232" spans="2:9" x14ac:dyDescent="0.25">
      <c r="B232" s="157">
        <v>20.27</v>
      </c>
      <c r="C232" s="158">
        <v>46.07</v>
      </c>
      <c r="D232" s="158">
        <v>80.400000000000006</v>
      </c>
      <c r="E232" s="158">
        <v>20.73</v>
      </c>
      <c r="F232" s="158">
        <v>71.73</v>
      </c>
      <c r="G232" s="158">
        <v>28.73</v>
      </c>
      <c r="H232" s="158">
        <v>15</v>
      </c>
      <c r="I232" s="159">
        <v>11.53</v>
      </c>
    </row>
    <row r="233" spans="2:9" x14ac:dyDescent="0.25">
      <c r="B233" s="157">
        <v>7.2</v>
      </c>
      <c r="C233" s="158">
        <v>26.27</v>
      </c>
      <c r="D233" s="158">
        <v>76.8</v>
      </c>
      <c r="E233" s="158">
        <v>44.27</v>
      </c>
      <c r="F233" s="158">
        <v>143.6</v>
      </c>
      <c r="G233" s="158">
        <v>61.4</v>
      </c>
      <c r="H233" s="158">
        <v>8.1999999999999993</v>
      </c>
      <c r="I233" s="159">
        <v>11.93</v>
      </c>
    </row>
    <row r="234" spans="2:9" x14ac:dyDescent="0.25">
      <c r="B234" s="157">
        <v>20.53</v>
      </c>
      <c r="C234" s="158">
        <v>23.27</v>
      </c>
      <c r="D234" s="158">
        <v>43.53</v>
      </c>
      <c r="E234" s="158">
        <v>60.87</v>
      </c>
      <c r="F234" s="158">
        <v>124.73</v>
      </c>
      <c r="G234" s="158">
        <v>50.07</v>
      </c>
      <c r="H234" s="158">
        <v>17.2</v>
      </c>
      <c r="I234" s="159">
        <v>4.2</v>
      </c>
    </row>
    <row r="235" spans="2:9" x14ac:dyDescent="0.25">
      <c r="B235" s="157">
        <v>12.07</v>
      </c>
      <c r="C235" s="158">
        <v>43.47</v>
      </c>
      <c r="D235" s="158">
        <v>47.8</v>
      </c>
      <c r="E235" s="158">
        <v>83.33</v>
      </c>
      <c r="F235" s="158">
        <v>82.73</v>
      </c>
      <c r="G235" s="158">
        <v>15.13</v>
      </c>
      <c r="H235" s="158">
        <v>12.67</v>
      </c>
      <c r="I235" s="159">
        <v>1.27</v>
      </c>
    </row>
    <row r="236" spans="2:9" x14ac:dyDescent="0.25">
      <c r="B236" s="157">
        <v>24.93</v>
      </c>
      <c r="C236" s="158">
        <v>65.930000000000007</v>
      </c>
      <c r="D236" s="158">
        <v>91.8</v>
      </c>
      <c r="E236" s="158">
        <v>46.13</v>
      </c>
      <c r="F236" s="158">
        <v>46.07</v>
      </c>
      <c r="G236" s="158">
        <v>30.13</v>
      </c>
      <c r="H236" s="158">
        <v>3.67</v>
      </c>
      <c r="I236" s="159">
        <v>2.8</v>
      </c>
    </row>
    <row r="237" spans="2:9" x14ac:dyDescent="0.25">
      <c r="B237" s="157">
        <v>14.07</v>
      </c>
      <c r="C237" s="158">
        <v>46.53</v>
      </c>
      <c r="D237" s="158">
        <v>40.270000000000003</v>
      </c>
      <c r="E237" s="158">
        <v>85.53</v>
      </c>
      <c r="F237" s="158">
        <v>141.80000000000001</v>
      </c>
      <c r="G237" s="158">
        <v>48.07</v>
      </c>
      <c r="H237" s="158">
        <v>11.07</v>
      </c>
      <c r="I237" s="159">
        <v>0.8</v>
      </c>
    </row>
    <row r="238" spans="2:9" x14ac:dyDescent="0.25">
      <c r="B238" s="157">
        <v>21.47</v>
      </c>
      <c r="C238" s="158">
        <v>46.6</v>
      </c>
      <c r="D238" s="158">
        <v>22.33</v>
      </c>
      <c r="E238" s="158">
        <v>88.33</v>
      </c>
      <c r="F238" s="158">
        <v>57.67</v>
      </c>
      <c r="G238" s="158">
        <v>38.869999999999997</v>
      </c>
      <c r="H238" s="158">
        <v>0</v>
      </c>
      <c r="I238" s="159">
        <v>3.07</v>
      </c>
    </row>
    <row r="239" spans="2:9" x14ac:dyDescent="0.25">
      <c r="B239" s="157">
        <v>23.27</v>
      </c>
      <c r="C239" s="158">
        <v>15.93</v>
      </c>
      <c r="D239" s="158">
        <v>37.130000000000003</v>
      </c>
      <c r="E239" s="158">
        <v>42.8</v>
      </c>
      <c r="F239" s="158">
        <v>87.53</v>
      </c>
      <c r="G239" s="158">
        <v>27.13</v>
      </c>
      <c r="H239" s="158">
        <v>2.93</v>
      </c>
      <c r="I239" s="159">
        <v>5.33</v>
      </c>
    </row>
    <row r="240" spans="2:9" x14ac:dyDescent="0.25">
      <c r="B240" s="157">
        <v>10.73</v>
      </c>
      <c r="C240" s="158">
        <v>5.4</v>
      </c>
      <c r="D240" s="158">
        <v>119.4</v>
      </c>
      <c r="E240" s="158">
        <v>47.93</v>
      </c>
      <c r="F240" s="158">
        <v>82.87</v>
      </c>
      <c r="G240" s="158">
        <v>72.8</v>
      </c>
      <c r="H240" s="158">
        <v>4.47</v>
      </c>
      <c r="I240" s="159">
        <v>1.27</v>
      </c>
    </row>
    <row r="241" spans="2:9" x14ac:dyDescent="0.25">
      <c r="B241" s="157">
        <v>39</v>
      </c>
      <c r="C241" s="158">
        <v>25.73</v>
      </c>
      <c r="D241" s="158">
        <v>69.2</v>
      </c>
      <c r="E241" s="158">
        <v>45.2</v>
      </c>
      <c r="F241" s="158">
        <v>51.13</v>
      </c>
      <c r="G241" s="158">
        <v>41.07</v>
      </c>
      <c r="H241" s="158">
        <v>2.5299999999999998</v>
      </c>
      <c r="I241" s="159">
        <v>8.1999999999999993</v>
      </c>
    </row>
    <row r="242" spans="2:9" x14ac:dyDescent="0.25">
      <c r="B242" s="157">
        <v>23.87</v>
      </c>
      <c r="C242" s="158">
        <v>15</v>
      </c>
      <c r="D242" s="158">
        <v>40.200000000000003</v>
      </c>
      <c r="E242" s="158">
        <v>34.200000000000003</v>
      </c>
      <c r="F242" s="158">
        <v>110.2</v>
      </c>
      <c r="G242" s="158">
        <v>23.87</v>
      </c>
      <c r="H242" s="158">
        <v>0</v>
      </c>
      <c r="I242" s="159">
        <v>15.27</v>
      </c>
    </row>
    <row r="243" spans="2:9" x14ac:dyDescent="0.25">
      <c r="B243" s="157">
        <v>13.93</v>
      </c>
      <c r="C243" s="158">
        <v>40.130000000000003</v>
      </c>
      <c r="D243" s="158">
        <v>10.199999999999999</v>
      </c>
      <c r="E243" s="158">
        <v>77.13</v>
      </c>
      <c r="F243" s="158">
        <v>91.8</v>
      </c>
      <c r="G243" s="158">
        <v>35.47</v>
      </c>
      <c r="H243" s="158">
        <v>5.6</v>
      </c>
      <c r="I243" s="159">
        <v>1.53</v>
      </c>
    </row>
    <row r="244" spans="2:9" x14ac:dyDescent="0.25">
      <c r="B244" s="157">
        <v>18.329999999999998</v>
      </c>
      <c r="C244" s="158">
        <v>11.27</v>
      </c>
      <c r="D244" s="158">
        <v>67.53</v>
      </c>
      <c r="E244" s="158">
        <v>40.33</v>
      </c>
      <c r="F244" s="158">
        <v>47.6</v>
      </c>
      <c r="G244" s="158">
        <v>36</v>
      </c>
      <c r="H244" s="158">
        <v>15.2</v>
      </c>
      <c r="I244" s="159">
        <v>1.67</v>
      </c>
    </row>
    <row r="245" spans="2:9" x14ac:dyDescent="0.25">
      <c r="B245" s="157">
        <v>26.93</v>
      </c>
      <c r="C245" s="158">
        <v>28.2</v>
      </c>
      <c r="D245" s="158">
        <v>91.2</v>
      </c>
      <c r="E245" s="158">
        <v>93.4</v>
      </c>
      <c r="F245" s="158">
        <v>142.07</v>
      </c>
      <c r="G245" s="158">
        <v>12</v>
      </c>
      <c r="H245" s="158">
        <v>1.33</v>
      </c>
      <c r="I245" s="159">
        <v>5.67</v>
      </c>
    </row>
    <row r="246" spans="2:9" x14ac:dyDescent="0.25">
      <c r="B246" s="157">
        <v>20.2</v>
      </c>
      <c r="C246" s="158">
        <v>22.47</v>
      </c>
      <c r="D246" s="158">
        <v>34.4</v>
      </c>
      <c r="E246" s="158">
        <v>19.670000000000002</v>
      </c>
      <c r="F246" s="158">
        <v>51.07</v>
      </c>
      <c r="G246" s="158">
        <v>35.6</v>
      </c>
      <c r="H246" s="158">
        <v>3.2</v>
      </c>
      <c r="I246" s="159">
        <v>6.4</v>
      </c>
    </row>
    <row r="247" spans="2:9" x14ac:dyDescent="0.25">
      <c r="B247" s="157">
        <v>12.2</v>
      </c>
      <c r="C247" s="158">
        <v>5.87</v>
      </c>
      <c r="D247" s="158">
        <v>53</v>
      </c>
      <c r="E247" s="158">
        <v>16.87</v>
      </c>
      <c r="F247" s="158">
        <v>76</v>
      </c>
      <c r="G247" s="158">
        <v>23.8</v>
      </c>
      <c r="H247" s="158">
        <v>1.87</v>
      </c>
      <c r="I247" s="159">
        <v>6.33</v>
      </c>
    </row>
    <row r="248" spans="2:9" x14ac:dyDescent="0.25">
      <c r="B248" s="157">
        <v>8.4</v>
      </c>
      <c r="C248" s="158">
        <v>9.8000000000000007</v>
      </c>
      <c r="D248" s="158">
        <v>74.400000000000006</v>
      </c>
      <c r="E248" s="158">
        <v>66.47</v>
      </c>
      <c r="F248" s="158">
        <v>74.53</v>
      </c>
      <c r="G248" s="158">
        <v>72.400000000000006</v>
      </c>
      <c r="H248" s="158">
        <v>0</v>
      </c>
      <c r="I248" s="159">
        <v>3.93</v>
      </c>
    </row>
    <row r="249" spans="2:9" x14ac:dyDescent="0.25">
      <c r="B249" s="157">
        <v>23.07</v>
      </c>
      <c r="C249" s="158">
        <v>26.07</v>
      </c>
      <c r="D249" s="158">
        <v>44.4</v>
      </c>
      <c r="E249" s="158">
        <v>66.13</v>
      </c>
      <c r="F249" s="158">
        <v>30.33</v>
      </c>
      <c r="G249" s="158">
        <v>29.07</v>
      </c>
      <c r="H249" s="158">
        <v>1.27</v>
      </c>
      <c r="I249" s="159">
        <v>8.4</v>
      </c>
    </row>
    <row r="250" spans="2:9" x14ac:dyDescent="0.25">
      <c r="B250" s="157">
        <v>7.2</v>
      </c>
      <c r="C250" s="158">
        <v>39.729999999999997</v>
      </c>
      <c r="D250" s="158">
        <v>53.27</v>
      </c>
      <c r="E250" s="158">
        <v>41.87</v>
      </c>
      <c r="F250" s="158">
        <v>57.93</v>
      </c>
      <c r="G250" s="158">
        <v>18.399999999999999</v>
      </c>
      <c r="H250" s="158">
        <v>2.8</v>
      </c>
      <c r="I250" s="159">
        <v>5.4</v>
      </c>
    </row>
    <row r="251" spans="2:9" x14ac:dyDescent="0.25">
      <c r="B251" s="157">
        <v>32.729999999999997</v>
      </c>
      <c r="C251" s="158">
        <v>21.87</v>
      </c>
      <c r="D251" s="158">
        <v>85.53</v>
      </c>
      <c r="E251" s="158">
        <v>82.4</v>
      </c>
      <c r="F251" s="158">
        <v>60.93</v>
      </c>
      <c r="G251" s="158">
        <v>42.4</v>
      </c>
      <c r="H251" s="158">
        <v>11.4</v>
      </c>
      <c r="I251" s="159">
        <v>4.93</v>
      </c>
    </row>
    <row r="252" spans="2:9" x14ac:dyDescent="0.25">
      <c r="B252" s="157">
        <v>31.07</v>
      </c>
      <c r="C252" s="158">
        <v>28.53</v>
      </c>
      <c r="D252" s="158">
        <v>62.6</v>
      </c>
      <c r="E252" s="158">
        <v>120.8</v>
      </c>
      <c r="F252" s="158">
        <v>79.27</v>
      </c>
      <c r="G252" s="158">
        <v>60.4</v>
      </c>
      <c r="H252" s="158">
        <v>7.2</v>
      </c>
      <c r="I252" s="159">
        <v>4.07</v>
      </c>
    </row>
    <row r="253" spans="2:9" x14ac:dyDescent="0.25">
      <c r="B253" s="157">
        <v>23.53</v>
      </c>
      <c r="C253" s="158">
        <v>20.13</v>
      </c>
      <c r="D253" s="158">
        <v>66.33</v>
      </c>
      <c r="E253" s="158">
        <v>27.2</v>
      </c>
      <c r="F253" s="158">
        <v>58.6</v>
      </c>
      <c r="G253" s="158">
        <v>71.930000000000007</v>
      </c>
      <c r="H253" s="158">
        <v>4.5999999999999996</v>
      </c>
      <c r="I253" s="159">
        <v>7.87</v>
      </c>
    </row>
    <row r="254" spans="2:9" x14ac:dyDescent="0.25">
      <c r="B254" s="157">
        <v>14.93</v>
      </c>
      <c r="C254" s="158">
        <v>58.4</v>
      </c>
      <c r="D254" s="158">
        <v>78</v>
      </c>
      <c r="E254" s="158">
        <v>44.4</v>
      </c>
      <c r="F254" s="158">
        <v>118.13</v>
      </c>
      <c r="G254" s="158">
        <v>51</v>
      </c>
      <c r="H254" s="158">
        <v>21.87</v>
      </c>
      <c r="I254" s="159">
        <v>15.13</v>
      </c>
    </row>
    <row r="255" spans="2:9" x14ac:dyDescent="0.25">
      <c r="B255" s="157">
        <v>5.07</v>
      </c>
      <c r="C255" s="158">
        <v>64.069999999999993</v>
      </c>
      <c r="D255" s="158">
        <v>66.8</v>
      </c>
      <c r="E255" s="158">
        <v>56.8</v>
      </c>
      <c r="F255" s="158">
        <v>72.13</v>
      </c>
      <c r="G255" s="158">
        <v>44.73</v>
      </c>
      <c r="H255" s="158">
        <v>4.13</v>
      </c>
      <c r="I255" s="159">
        <v>5.8</v>
      </c>
    </row>
    <row r="256" spans="2:9" x14ac:dyDescent="0.25">
      <c r="B256" s="157">
        <v>11.07</v>
      </c>
      <c r="C256" s="158">
        <v>20.8</v>
      </c>
      <c r="D256" s="158">
        <v>95.53</v>
      </c>
      <c r="E256" s="158">
        <v>86.8</v>
      </c>
      <c r="F256" s="158">
        <v>33.53</v>
      </c>
      <c r="G256" s="158">
        <v>26.13</v>
      </c>
      <c r="H256" s="158">
        <v>7.13</v>
      </c>
      <c r="I256" s="159">
        <v>9.07</v>
      </c>
    </row>
    <row r="257" spans="2:9" x14ac:dyDescent="0.25">
      <c r="B257" s="157">
        <v>4.2699999999999996</v>
      </c>
      <c r="C257" s="158">
        <v>46.53</v>
      </c>
      <c r="D257" s="158">
        <v>26.53</v>
      </c>
      <c r="E257" s="158">
        <v>70.930000000000007</v>
      </c>
      <c r="F257" s="158">
        <v>113.27</v>
      </c>
      <c r="G257" s="158">
        <v>58.53</v>
      </c>
      <c r="H257" s="158">
        <v>5.67</v>
      </c>
      <c r="I257" s="159">
        <v>0</v>
      </c>
    </row>
    <row r="258" spans="2:9" x14ac:dyDescent="0.25">
      <c r="B258" s="157">
        <v>14.07</v>
      </c>
      <c r="C258" s="158">
        <v>19.93</v>
      </c>
      <c r="D258" s="158">
        <v>28.47</v>
      </c>
      <c r="E258" s="158">
        <v>24.13</v>
      </c>
      <c r="F258" s="158">
        <v>63.27</v>
      </c>
      <c r="G258" s="158">
        <v>25.4</v>
      </c>
      <c r="H258" s="158">
        <v>13.07</v>
      </c>
      <c r="I258" s="159">
        <v>7.6</v>
      </c>
    </row>
    <row r="259" spans="2:9" x14ac:dyDescent="0.25">
      <c r="B259" s="157">
        <v>17.600000000000001</v>
      </c>
      <c r="C259" s="158">
        <v>21.93</v>
      </c>
      <c r="D259" s="158">
        <v>45.53</v>
      </c>
      <c r="E259" s="158">
        <v>89.07</v>
      </c>
      <c r="F259" s="158">
        <v>41.07</v>
      </c>
      <c r="G259" s="158">
        <v>26.8</v>
      </c>
      <c r="H259" s="158">
        <v>7.27</v>
      </c>
      <c r="I259" s="159">
        <v>6.73</v>
      </c>
    </row>
    <row r="260" spans="2:9" x14ac:dyDescent="0.25">
      <c r="B260" s="157">
        <v>12.53</v>
      </c>
      <c r="C260" s="158">
        <v>40.33</v>
      </c>
      <c r="D260" s="158">
        <v>54.4</v>
      </c>
      <c r="E260" s="158">
        <v>67.87</v>
      </c>
      <c r="F260" s="158">
        <v>52.4</v>
      </c>
      <c r="G260" s="158">
        <v>22.6</v>
      </c>
      <c r="H260" s="158">
        <v>16.73</v>
      </c>
      <c r="I260" s="159">
        <v>6</v>
      </c>
    </row>
    <row r="261" spans="2:9" x14ac:dyDescent="0.25">
      <c r="B261" s="157">
        <v>31.8</v>
      </c>
      <c r="C261" s="158">
        <v>38</v>
      </c>
      <c r="D261" s="158">
        <v>45.73</v>
      </c>
      <c r="E261" s="158">
        <v>90.53</v>
      </c>
      <c r="F261" s="158">
        <v>93.73</v>
      </c>
      <c r="G261" s="158">
        <v>17.2</v>
      </c>
      <c r="H261" s="158">
        <v>9.07</v>
      </c>
      <c r="I261" s="159">
        <v>5.6</v>
      </c>
    </row>
    <row r="262" spans="2:9" x14ac:dyDescent="0.25">
      <c r="B262" s="157">
        <v>13.13</v>
      </c>
      <c r="C262" s="158">
        <v>29.8</v>
      </c>
      <c r="D262" s="158">
        <v>42.2</v>
      </c>
      <c r="E262" s="158">
        <v>95.93</v>
      </c>
      <c r="F262" s="158">
        <v>40.799999999999997</v>
      </c>
      <c r="G262" s="158">
        <v>92.4</v>
      </c>
      <c r="H262" s="158">
        <v>0.6</v>
      </c>
      <c r="I262" s="159">
        <v>3.07</v>
      </c>
    </row>
    <row r="263" spans="2:9" x14ac:dyDescent="0.25">
      <c r="B263" s="157">
        <v>11.27</v>
      </c>
      <c r="C263" s="158">
        <v>48.4</v>
      </c>
      <c r="D263" s="158">
        <v>64.47</v>
      </c>
      <c r="E263" s="158">
        <v>46.13</v>
      </c>
      <c r="F263" s="158">
        <v>50.6</v>
      </c>
      <c r="G263" s="158">
        <v>77.33</v>
      </c>
      <c r="H263" s="158">
        <v>6.87</v>
      </c>
      <c r="I263" s="159">
        <v>11.67</v>
      </c>
    </row>
    <row r="264" spans="2:9" x14ac:dyDescent="0.25">
      <c r="B264" s="157">
        <v>12.13</v>
      </c>
      <c r="C264" s="158">
        <v>39</v>
      </c>
      <c r="D264" s="158">
        <v>97.6</v>
      </c>
      <c r="E264" s="158">
        <v>60.93</v>
      </c>
      <c r="F264" s="158">
        <v>35.33</v>
      </c>
      <c r="G264" s="158">
        <v>38.93</v>
      </c>
      <c r="H264" s="158">
        <v>1.1299999999999999</v>
      </c>
      <c r="I264" s="159">
        <v>5.87</v>
      </c>
    </row>
    <row r="265" spans="2:9" x14ac:dyDescent="0.25">
      <c r="B265" s="157">
        <v>34.729999999999997</v>
      </c>
      <c r="C265" s="158">
        <v>24.53</v>
      </c>
      <c r="D265" s="158">
        <v>44.67</v>
      </c>
      <c r="E265" s="158">
        <v>59.27</v>
      </c>
      <c r="F265" s="158">
        <v>32.47</v>
      </c>
      <c r="G265" s="158">
        <v>29.87</v>
      </c>
      <c r="H265" s="158">
        <v>0</v>
      </c>
      <c r="I265" s="159">
        <v>9.8000000000000007</v>
      </c>
    </row>
    <row r="266" spans="2:9" x14ac:dyDescent="0.25">
      <c r="B266" s="157">
        <v>36.93</v>
      </c>
      <c r="C266" s="158">
        <v>6.4</v>
      </c>
      <c r="D266" s="158">
        <v>70.47</v>
      </c>
      <c r="E266" s="158">
        <v>62.07</v>
      </c>
      <c r="F266" s="158">
        <v>72.33</v>
      </c>
      <c r="G266" s="158">
        <v>45.4</v>
      </c>
      <c r="H266" s="158">
        <v>1.47</v>
      </c>
      <c r="I266" s="159">
        <v>6.27</v>
      </c>
    </row>
    <row r="267" spans="2:9" x14ac:dyDescent="0.25">
      <c r="B267" s="157">
        <v>26.4</v>
      </c>
      <c r="C267" s="158">
        <v>50.13</v>
      </c>
      <c r="D267" s="158">
        <v>9.07</v>
      </c>
      <c r="E267" s="158">
        <v>68.47</v>
      </c>
      <c r="F267" s="158">
        <v>100.53</v>
      </c>
      <c r="G267" s="158">
        <v>45.67</v>
      </c>
      <c r="H267" s="158">
        <v>1.2</v>
      </c>
      <c r="I267" s="159">
        <v>8.4700000000000006</v>
      </c>
    </row>
    <row r="268" spans="2:9" x14ac:dyDescent="0.25">
      <c r="B268" s="157">
        <v>16.670000000000002</v>
      </c>
      <c r="C268" s="158">
        <v>28.27</v>
      </c>
      <c r="D268" s="158">
        <v>38.47</v>
      </c>
      <c r="E268" s="158">
        <v>86.47</v>
      </c>
      <c r="F268" s="158">
        <v>47.67</v>
      </c>
      <c r="G268" s="158">
        <v>29.53</v>
      </c>
      <c r="H268" s="158">
        <v>1.07</v>
      </c>
      <c r="I268" s="159">
        <v>4.5999999999999996</v>
      </c>
    </row>
    <row r="269" spans="2:9" x14ac:dyDescent="0.25">
      <c r="B269" s="157">
        <v>44.27</v>
      </c>
      <c r="C269" s="158">
        <v>8.4700000000000006</v>
      </c>
      <c r="D269" s="158">
        <v>59.47</v>
      </c>
      <c r="E269" s="158">
        <v>77.47</v>
      </c>
      <c r="F269" s="158">
        <v>70</v>
      </c>
      <c r="G269" s="158">
        <v>54.33</v>
      </c>
      <c r="H269" s="158">
        <v>2.4700000000000002</v>
      </c>
      <c r="I269" s="159">
        <v>1.33</v>
      </c>
    </row>
    <row r="270" spans="2:9" x14ac:dyDescent="0.25">
      <c r="B270" s="157">
        <v>36.4</v>
      </c>
      <c r="C270" s="158">
        <v>24.8</v>
      </c>
      <c r="D270" s="158">
        <v>57.47</v>
      </c>
      <c r="E270" s="158">
        <v>90.2</v>
      </c>
      <c r="F270" s="158">
        <v>162.27000000000001</v>
      </c>
      <c r="G270" s="158">
        <v>52.73</v>
      </c>
      <c r="H270" s="158">
        <v>9.1300000000000008</v>
      </c>
      <c r="I270" s="159">
        <v>6.93</v>
      </c>
    </row>
    <row r="271" spans="2:9" x14ac:dyDescent="0.25">
      <c r="B271" s="157">
        <v>26.4</v>
      </c>
      <c r="C271" s="158">
        <v>53.87</v>
      </c>
      <c r="D271" s="158">
        <v>48.07</v>
      </c>
      <c r="E271" s="158">
        <v>43.87</v>
      </c>
      <c r="F271" s="158">
        <v>51.73</v>
      </c>
      <c r="G271" s="158">
        <v>16.07</v>
      </c>
      <c r="H271" s="158">
        <v>2.4</v>
      </c>
      <c r="I271" s="159">
        <v>13.87</v>
      </c>
    </row>
    <row r="272" spans="2:9" x14ac:dyDescent="0.25">
      <c r="B272" s="157">
        <v>18.13</v>
      </c>
      <c r="C272" s="158">
        <v>28.53</v>
      </c>
      <c r="D272" s="158">
        <v>83.33</v>
      </c>
      <c r="E272" s="158">
        <v>82.47</v>
      </c>
      <c r="F272" s="158">
        <v>111.67</v>
      </c>
      <c r="G272" s="158">
        <v>40.130000000000003</v>
      </c>
      <c r="H272" s="158">
        <v>1.4</v>
      </c>
      <c r="I272" s="159">
        <v>10.53</v>
      </c>
    </row>
    <row r="273" spans="2:9" x14ac:dyDescent="0.25">
      <c r="B273" s="157">
        <v>22.13</v>
      </c>
      <c r="C273" s="158">
        <v>26.87</v>
      </c>
      <c r="D273" s="158">
        <v>79.67</v>
      </c>
      <c r="E273" s="158">
        <v>95.2</v>
      </c>
      <c r="F273" s="158">
        <v>58.53</v>
      </c>
      <c r="G273" s="158">
        <v>35.130000000000003</v>
      </c>
      <c r="H273" s="158">
        <v>4.67</v>
      </c>
      <c r="I273" s="159">
        <v>2.67</v>
      </c>
    </row>
    <row r="274" spans="2:9" x14ac:dyDescent="0.25">
      <c r="B274" s="157">
        <v>24.13</v>
      </c>
      <c r="C274" s="158">
        <v>23.4</v>
      </c>
      <c r="D274" s="158">
        <v>51.67</v>
      </c>
      <c r="E274" s="158">
        <v>69.2</v>
      </c>
      <c r="F274" s="158">
        <v>96.73</v>
      </c>
      <c r="G274" s="158">
        <v>32.729999999999997</v>
      </c>
      <c r="H274" s="158">
        <v>5.67</v>
      </c>
      <c r="I274" s="159">
        <v>7.47</v>
      </c>
    </row>
    <row r="275" spans="2:9" x14ac:dyDescent="0.25">
      <c r="B275" s="157">
        <v>12.53</v>
      </c>
      <c r="C275" s="158">
        <v>20.67</v>
      </c>
      <c r="D275" s="158">
        <v>52</v>
      </c>
      <c r="E275" s="158">
        <v>60.33</v>
      </c>
      <c r="F275" s="158">
        <v>40.67</v>
      </c>
      <c r="G275" s="158">
        <v>37.130000000000003</v>
      </c>
      <c r="H275" s="158">
        <v>6.2</v>
      </c>
      <c r="I275" s="159">
        <v>3.53</v>
      </c>
    </row>
    <row r="276" spans="2:9" x14ac:dyDescent="0.25">
      <c r="B276" s="157">
        <v>25.33</v>
      </c>
      <c r="C276" s="158">
        <v>32.67</v>
      </c>
      <c r="D276" s="158">
        <v>49.4</v>
      </c>
      <c r="E276" s="158">
        <v>128.19999999999999</v>
      </c>
      <c r="F276" s="158">
        <v>113.07</v>
      </c>
      <c r="G276" s="158">
        <v>37.33</v>
      </c>
      <c r="H276" s="158">
        <v>0.67</v>
      </c>
      <c r="I276" s="159">
        <v>7.2</v>
      </c>
    </row>
    <row r="277" spans="2:9" x14ac:dyDescent="0.25">
      <c r="B277" s="157">
        <v>49.93</v>
      </c>
      <c r="C277" s="158">
        <v>19.8</v>
      </c>
      <c r="D277" s="158">
        <v>37.53</v>
      </c>
      <c r="E277" s="158">
        <v>8.93</v>
      </c>
      <c r="F277" s="158">
        <v>63.73</v>
      </c>
      <c r="G277" s="158">
        <v>27.33</v>
      </c>
      <c r="H277" s="158">
        <v>7.4</v>
      </c>
      <c r="I277" s="159">
        <v>3.33</v>
      </c>
    </row>
    <row r="278" spans="2:9" x14ac:dyDescent="0.25">
      <c r="B278" s="157">
        <v>19.2</v>
      </c>
      <c r="C278" s="158">
        <v>14.33</v>
      </c>
      <c r="D278" s="158">
        <v>48.93</v>
      </c>
      <c r="E278" s="158">
        <v>96.33</v>
      </c>
      <c r="F278" s="158">
        <v>140.27000000000001</v>
      </c>
      <c r="G278" s="158">
        <v>43.93</v>
      </c>
      <c r="H278" s="158">
        <v>12.73</v>
      </c>
      <c r="I278" s="159">
        <v>6.87</v>
      </c>
    </row>
    <row r="279" spans="2:9" x14ac:dyDescent="0.25">
      <c r="B279" s="157">
        <v>41.53</v>
      </c>
      <c r="C279" s="158">
        <v>56.13</v>
      </c>
      <c r="D279" s="158">
        <v>63.8</v>
      </c>
      <c r="E279" s="158">
        <v>77.13</v>
      </c>
      <c r="F279" s="158">
        <v>98.2</v>
      </c>
      <c r="G279" s="158">
        <v>36.729999999999997</v>
      </c>
      <c r="H279" s="158">
        <v>6.8</v>
      </c>
      <c r="I279" s="159">
        <v>10.130000000000001</v>
      </c>
    </row>
    <row r="280" spans="2:9" x14ac:dyDescent="0.25">
      <c r="B280" s="157">
        <v>7.27</v>
      </c>
      <c r="C280" s="158">
        <v>33.53</v>
      </c>
      <c r="D280" s="158">
        <v>61.93</v>
      </c>
      <c r="E280" s="158">
        <v>66.33</v>
      </c>
      <c r="F280" s="158">
        <v>65.67</v>
      </c>
      <c r="G280" s="158">
        <v>27.6</v>
      </c>
      <c r="H280" s="158">
        <v>17.2</v>
      </c>
      <c r="I280" s="159">
        <v>8.1300000000000008</v>
      </c>
    </row>
    <row r="281" spans="2:9" x14ac:dyDescent="0.25">
      <c r="B281" s="157">
        <v>23.73</v>
      </c>
      <c r="C281" s="158">
        <v>45.13</v>
      </c>
      <c r="D281" s="158">
        <v>63.67</v>
      </c>
      <c r="E281" s="158">
        <v>26.47</v>
      </c>
      <c r="F281" s="158">
        <v>68.13</v>
      </c>
      <c r="G281" s="158">
        <v>30.27</v>
      </c>
      <c r="H281" s="158">
        <v>0</v>
      </c>
      <c r="I281" s="159">
        <v>9.67</v>
      </c>
    </row>
    <row r="282" spans="2:9" x14ac:dyDescent="0.25">
      <c r="B282" s="157">
        <v>28.8</v>
      </c>
      <c r="C282" s="158">
        <v>10.47</v>
      </c>
      <c r="D282" s="158">
        <v>88.87</v>
      </c>
      <c r="E282" s="158">
        <v>15.4</v>
      </c>
      <c r="F282" s="158">
        <v>66.930000000000007</v>
      </c>
      <c r="G282" s="158">
        <v>36.130000000000003</v>
      </c>
      <c r="H282" s="158">
        <v>1.33</v>
      </c>
      <c r="I282" s="159">
        <v>16.8</v>
      </c>
    </row>
    <row r="283" spans="2:9" x14ac:dyDescent="0.25">
      <c r="B283" s="157">
        <v>15.13</v>
      </c>
      <c r="C283" s="158">
        <v>6.27</v>
      </c>
      <c r="D283" s="158">
        <v>14.2</v>
      </c>
      <c r="E283" s="158">
        <v>65.47</v>
      </c>
      <c r="F283" s="158">
        <v>92.4</v>
      </c>
      <c r="G283" s="158">
        <v>22.6</v>
      </c>
      <c r="H283" s="158">
        <v>8.6</v>
      </c>
      <c r="I283" s="159">
        <v>1.8</v>
      </c>
    </row>
    <row r="284" spans="2:9" x14ac:dyDescent="0.25">
      <c r="B284" s="157">
        <v>11</v>
      </c>
      <c r="C284" s="158">
        <v>23.73</v>
      </c>
      <c r="D284" s="158">
        <v>35.799999999999997</v>
      </c>
      <c r="E284" s="158">
        <v>69.87</v>
      </c>
      <c r="F284" s="158">
        <v>36.200000000000003</v>
      </c>
      <c r="G284" s="158">
        <v>68.47</v>
      </c>
      <c r="H284" s="158">
        <v>5.73</v>
      </c>
      <c r="I284" s="159">
        <v>1.4</v>
      </c>
    </row>
    <row r="285" spans="2:9" x14ac:dyDescent="0.25">
      <c r="B285" s="157">
        <v>31.4</v>
      </c>
      <c r="C285" s="158">
        <v>32</v>
      </c>
      <c r="D285" s="158">
        <v>100.07</v>
      </c>
      <c r="E285" s="158">
        <v>46.73</v>
      </c>
      <c r="F285" s="158">
        <v>93.13</v>
      </c>
      <c r="G285" s="158">
        <v>57.73</v>
      </c>
      <c r="H285" s="158">
        <v>4.87</v>
      </c>
      <c r="I285" s="159">
        <v>4.93</v>
      </c>
    </row>
    <row r="286" spans="2:9" x14ac:dyDescent="0.25">
      <c r="B286" s="157">
        <v>29</v>
      </c>
      <c r="C286" s="158">
        <v>41.07</v>
      </c>
      <c r="D286" s="158">
        <v>79.8</v>
      </c>
      <c r="E286" s="158">
        <v>68.47</v>
      </c>
      <c r="F286" s="158">
        <v>129.72999999999999</v>
      </c>
      <c r="G286" s="158">
        <v>77.73</v>
      </c>
      <c r="H286" s="158">
        <v>2.87</v>
      </c>
      <c r="I286" s="159">
        <v>13.27</v>
      </c>
    </row>
    <row r="287" spans="2:9" x14ac:dyDescent="0.25">
      <c r="B287" s="157">
        <v>19.8</v>
      </c>
      <c r="C287" s="158">
        <v>37.07</v>
      </c>
      <c r="D287" s="158">
        <v>114.27</v>
      </c>
      <c r="E287" s="158">
        <v>113.13</v>
      </c>
      <c r="F287" s="158">
        <v>14.8</v>
      </c>
      <c r="G287" s="158">
        <v>65.2</v>
      </c>
      <c r="H287" s="158">
        <v>1.6</v>
      </c>
      <c r="I287" s="159">
        <v>9.73</v>
      </c>
    </row>
    <row r="288" spans="2:9" x14ac:dyDescent="0.25">
      <c r="B288" s="157">
        <v>23.93</v>
      </c>
      <c r="C288" s="158">
        <v>44</v>
      </c>
      <c r="D288" s="158">
        <v>76.47</v>
      </c>
      <c r="E288" s="158">
        <v>96.73</v>
      </c>
      <c r="F288" s="158">
        <v>74</v>
      </c>
      <c r="G288" s="158">
        <v>106.2</v>
      </c>
      <c r="H288" s="158">
        <v>0</v>
      </c>
      <c r="I288" s="159">
        <v>0</v>
      </c>
    </row>
    <row r="289" spans="2:9" x14ac:dyDescent="0.25">
      <c r="B289" s="157">
        <v>38.200000000000003</v>
      </c>
      <c r="C289" s="158">
        <v>24.27</v>
      </c>
      <c r="D289" s="158">
        <v>56.8</v>
      </c>
      <c r="E289" s="158">
        <v>62</v>
      </c>
      <c r="F289" s="158">
        <v>81.47</v>
      </c>
      <c r="G289" s="158">
        <v>98.6</v>
      </c>
      <c r="H289" s="158">
        <v>1.27</v>
      </c>
      <c r="I289" s="159">
        <v>5.33</v>
      </c>
    </row>
    <row r="290" spans="2:9" x14ac:dyDescent="0.25">
      <c r="B290" s="157">
        <v>27.6</v>
      </c>
      <c r="C290" s="158">
        <v>31.6</v>
      </c>
      <c r="D290" s="158">
        <v>102.07</v>
      </c>
      <c r="E290" s="158">
        <v>49.07</v>
      </c>
      <c r="F290" s="158">
        <v>61.67</v>
      </c>
      <c r="G290" s="158">
        <v>43.93</v>
      </c>
      <c r="H290" s="158">
        <v>5.4</v>
      </c>
      <c r="I290" s="159">
        <v>26.8</v>
      </c>
    </row>
    <row r="291" spans="2:9" x14ac:dyDescent="0.25">
      <c r="B291" s="157">
        <v>19.670000000000002</v>
      </c>
      <c r="C291" s="158">
        <v>5</v>
      </c>
      <c r="D291" s="158">
        <v>30.07</v>
      </c>
      <c r="E291" s="158">
        <v>128.80000000000001</v>
      </c>
      <c r="F291" s="158">
        <v>149.13</v>
      </c>
      <c r="G291" s="158">
        <v>18.07</v>
      </c>
      <c r="H291" s="158">
        <v>21.87</v>
      </c>
      <c r="I291" s="159">
        <v>5.6</v>
      </c>
    </row>
    <row r="292" spans="2:9" x14ac:dyDescent="0.25">
      <c r="B292" s="157">
        <v>9.4700000000000006</v>
      </c>
      <c r="C292" s="158">
        <v>24.27</v>
      </c>
      <c r="D292" s="158">
        <v>42.73</v>
      </c>
      <c r="E292" s="158">
        <v>39.33</v>
      </c>
      <c r="F292" s="158">
        <v>85.4</v>
      </c>
      <c r="G292" s="158">
        <v>29.13</v>
      </c>
      <c r="H292" s="158">
        <v>11.07</v>
      </c>
      <c r="I292" s="159">
        <v>9.73</v>
      </c>
    </row>
    <row r="293" spans="2:9" x14ac:dyDescent="0.25">
      <c r="B293" s="157">
        <v>24.07</v>
      </c>
      <c r="C293" s="158">
        <v>30</v>
      </c>
      <c r="D293" s="158">
        <v>22.07</v>
      </c>
      <c r="E293" s="158">
        <v>35.799999999999997</v>
      </c>
      <c r="F293" s="158">
        <v>124.33</v>
      </c>
      <c r="G293" s="158">
        <v>40.93</v>
      </c>
      <c r="H293" s="158">
        <v>11</v>
      </c>
      <c r="I293" s="159">
        <v>5.53</v>
      </c>
    </row>
    <row r="294" spans="2:9" x14ac:dyDescent="0.25">
      <c r="B294" s="157">
        <v>23.53</v>
      </c>
      <c r="C294" s="158">
        <v>17.27</v>
      </c>
      <c r="D294" s="158">
        <v>27.73</v>
      </c>
      <c r="E294" s="158">
        <v>33.67</v>
      </c>
      <c r="F294" s="158">
        <v>133.6</v>
      </c>
      <c r="G294" s="158">
        <v>73.930000000000007</v>
      </c>
      <c r="H294" s="158">
        <v>0.8</v>
      </c>
      <c r="I294" s="159">
        <v>2.33</v>
      </c>
    </row>
    <row r="295" spans="2:9" x14ac:dyDescent="0.25">
      <c r="B295" s="157">
        <v>4.53</v>
      </c>
      <c r="C295" s="158">
        <v>35.53</v>
      </c>
      <c r="D295" s="158">
        <v>60.67</v>
      </c>
      <c r="E295" s="158">
        <v>57.4</v>
      </c>
      <c r="F295" s="158">
        <v>131.13</v>
      </c>
      <c r="G295" s="158">
        <v>60.87</v>
      </c>
      <c r="H295" s="158">
        <v>4.5999999999999996</v>
      </c>
      <c r="I295" s="159">
        <v>6.4</v>
      </c>
    </row>
    <row r="296" spans="2:9" x14ac:dyDescent="0.25">
      <c r="B296" s="157">
        <v>6.8</v>
      </c>
      <c r="C296" s="158">
        <v>26.53</v>
      </c>
      <c r="D296" s="158">
        <v>37.93</v>
      </c>
      <c r="E296" s="158">
        <v>21.87</v>
      </c>
      <c r="F296" s="158">
        <v>99.53</v>
      </c>
      <c r="G296" s="158">
        <v>28.87</v>
      </c>
      <c r="H296" s="158">
        <v>3</v>
      </c>
      <c r="I296" s="159">
        <v>3.6</v>
      </c>
    </row>
    <row r="297" spans="2:9" x14ac:dyDescent="0.25">
      <c r="B297" s="157">
        <v>18.53</v>
      </c>
      <c r="C297" s="158">
        <v>24.6</v>
      </c>
      <c r="D297" s="158">
        <v>56.73</v>
      </c>
      <c r="E297" s="158">
        <v>98</v>
      </c>
      <c r="F297" s="158">
        <v>22.47</v>
      </c>
      <c r="G297" s="158">
        <v>65.069999999999993</v>
      </c>
      <c r="H297" s="158">
        <v>6.87</v>
      </c>
      <c r="I297" s="159">
        <v>3.67</v>
      </c>
    </row>
    <row r="298" spans="2:9" x14ac:dyDescent="0.25">
      <c r="B298" s="157">
        <v>28.27</v>
      </c>
      <c r="C298" s="158">
        <v>27.6</v>
      </c>
      <c r="D298" s="158">
        <v>54.93</v>
      </c>
      <c r="E298" s="158">
        <v>30</v>
      </c>
      <c r="F298" s="158">
        <v>30.2</v>
      </c>
      <c r="G298" s="158">
        <v>22.93</v>
      </c>
      <c r="H298" s="158">
        <v>3.2</v>
      </c>
      <c r="I298" s="159">
        <v>5.93</v>
      </c>
    </row>
    <row r="299" spans="2:9" x14ac:dyDescent="0.25">
      <c r="B299" s="157">
        <v>31.2</v>
      </c>
      <c r="C299" s="158">
        <v>6.53</v>
      </c>
      <c r="D299" s="158">
        <v>31.8</v>
      </c>
      <c r="E299" s="158">
        <v>52.13</v>
      </c>
      <c r="F299" s="158">
        <v>98.47</v>
      </c>
      <c r="G299" s="158">
        <v>15.93</v>
      </c>
      <c r="H299" s="158">
        <v>4</v>
      </c>
      <c r="I299" s="159">
        <v>10.199999999999999</v>
      </c>
    </row>
    <row r="300" spans="2:9" x14ac:dyDescent="0.25">
      <c r="B300" s="157">
        <v>13.87</v>
      </c>
      <c r="C300" s="158">
        <v>28.07</v>
      </c>
      <c r="D300" s="158">
        <v>90.07</v>
      </c>
      <c r="E300" s="158">
        <v>35.4</v>
      </c>
      <c r="F300" s="158">
        <v>57.2</v>
      </c>
      <c r="G300" s="158">
        <v>42.87</v>
      </c>
      <c r="H300" s="158">
        <v>3.6</v>
      </c>
      <c r="I300" s="159">
        <v>13.2</v>
      </c>
    </row>
    <row r="301" spans="2:9" x14ac:dyDescent="0.25">
      <c r="B301" s="157">
        <v>1.47</v>
      </c>
      <c r="C301" s="158">
        <v>55.4</v>
      </c>
      <c r="D301" s="158">
        <v>62.8</v>
      </c>
      <c r="E301" s="158">
        <v>43.67</v>
      </c>
      <c r="F301" s="158">
        <v>84.2</v>
      </c>
      <c r="G301" s="158">
        <v>28.47</v>
      </c>
      <c r="H301" s="158">
        <v>1.2</v>
      </c>
      <c r="I301" s="159">
        <v>12.47</v>
      </c>
    </row>
    <row r="302" spans="2:9" x14ac:dyDescent="0.25">
      <c r="B302" s="157">
        <v>18.600000000000001</v>
      </c>
      <c r="C302" s="158">
        <v>37.799999999999997</v>
      </c>
      <c r="D302" s="158">
        <v>44.6</v>
      </c>
      <c r="E302" s="158">
        <v>69</v>
      </c>
      <c r="F302" s="158">
        <v>139.33000000000001</v>
      </c>
      <c r="G302" s="158">
        <v>75</v>
      </c>
      <c r="H302" s="158">
        <v>5.87</v>
      </c>
      <c r="I302" s="159">
        <v>13.73</v>
      </c>
    </row>
    <row r="303" spans="2:9" x14ac:dyDescent="0.25">
      <c r="B303" s="157">
        <v>14.27</v>
      </c>
      <c r="C303" s="158">
        <v>35.270000000000003</v>
      </c>
      <c r="D303" s="158">
        <v>49</v>
      </c>
      <c r="E303" s="158">
        <v>75.8</v>
      </c>
      <c r="F303" s="158">
        <v>83.8</v>
      </c>
      <c r="G303" s="158">
        <v>52.47</v>
      </c>
      <c r="H303" s="158">
        <v>4.33</v>
      </c>
      <c r="I303" s="159">
        <v>14.13</v>
      </c>
    </row>
    <row r="304" spans="2:9" x14ac:dyDescent="0.25">
      <c r="B304" s="157">
        <v>25.13</v>
      </c>
      <c r="C304" s="158">
        <v>15.47</v>
      </c>
      <c r="D304" s="158">
        <v>69.599999999999994</v>
      </c>
      <c r="E304" s="158">
        <v>33.130000000000003</v>
      </c>
      <c r="F304" s="158">
        <v>54.67</v>
      </c>
      <c r="G304" s="158">
        <v>27.67</v>
      </c>
      <c r="H304" s="158">
        <v>1.47</v>
      </c>
      <c r="I304" s="159">
        <v>7.6</v>
      </c>
    </row>
    <row r="305" spans="2:9" x14ac:dyDescent="0.25">
      <c r="B305" s="157">
        <v>6.93</v>
      </c>
      <c r="C305" s="158">
        <v>47.53</v>
      </c>
      <c r="D305" s="158">
        <v>103.73</v>
      </c>
      <c r="E305" s="158">
        <v>55.67</v>
      </c>
      <c r="F305" s="158">
        <v>70.599999999999994</v>
      </c>
      <c r="G305" s="158">
        <v>38.130000000000003</v>
      </c>
      <c r="H305" s="158">
        <v>2.67</v>
      </c>
      <c r="I305" s="159">
        <v>12.4</v>
      </c>
    </row>
    <row r="306" spans="2:9" x14ac:dyDescent="0.25">
      <c r="B306" s="157">
        <v>19.600000000000001</v>
      </c>
      <c r="C306" s="158">
        <v>12.47</v>
      </c>
      <c r="D306" s="158">
        <v>43.93</v>
      </c>
      <c r="E306" s="158">
        <v>71</v>
      </c>
      <c r="F306" s="158">
        <v>110.53</v>
      </c>
      <c r="G306" s="158">
        <v>21.8</v>
      </c>
      <c r="H306" s="158">
        <v>7.47</v>
      </c>
      <c r="I306" s="159">
        <v>12.27</v>
      </c>
    </row>
    <row r="307" spans="2:9" x14ac:dyDescent="0.25">
      <c r="B307" s="157">
        <v>30.07</v>
      </c>
      <c r="C307" s="158">
        <v>26.07</v>
      </c>
      <c r="D307" s="158">
        <v>57.53</v>
      </c>
      <c r="E307" s="158">
        <v>54.8</v>
      </c>
      <c r="F307" s="158">
        <v>28.53</v>
      </c>
      <c r="G307" s="158">
        <v>63</v>
      </c>
      <c r="H307" s="158">
        <v>0.6</v>
      </c>
      <c r="I307" s="159">
        <v>18</v>
      </c>
    </row>
    <row r="308" spans="2:9" x14ac:dyDescent="0.25">
      <c r="B308" s="157">
        <v>30.93</v>
      </c>
      <c r="C308" s="158">
        <v>19.47</v>
      </c>
      <c r="D308" s="158">
        <v>73.8</v>
      </c>
      <c r="E308" s="158">
        <v>41.87</v>
      </c>
      <c r="F308" s="158">
        <v>80.930000000000007</v>
      </c>
      <c r="G308" s="158">
        <v>54.27</v>
      </c>
      <c r="H308" s="158">
        <v>8.1999999999999993</v>
      </c>
      <c r="I308" s="159">
        <v>3.67</v>
      </c>
    </row>
    <row r="309" spans="2:9" x14ac:dyDescent="0.25">
      <c r="B309" s="157">
        <v>12.33</v>
      </c>
      <c r="C309" s="158">
        <v>40.6</v>
      </c>
      <c r="D309" s="158">
        <v>109.4</v>
      </c>
      <c r="E309" s="158">
        <v>42.8</v>
      </c>
      <c r="F309" s="158">
        <v>83.47</v>
      </c>
      <c r="G309" s="158">
        <v>42.93</v>
      </c>
      <c r="H309" s="158">
        <v>0.67</v>
      </c>
      <c r="I309" s="159">
        <v>2.5299999999999998</v>
      </c>
    </row>
    <row r="310" spans="2:9" x14ac:dyDescent="0.25">
      <c r="B310" s="157">
        <v>22.27</v>
      </c>
      <c r="C310" s="158">
        <v>64.67</v>
      </c>
      <c r="D310" s="158">
        <v>13.13</v>
      </c>
      <c r="E310" s="158">
        <v>59.07</v>
      </c>
      <c r="F310" s="158">
        <v>88.4</v>
      </c>
      <c r="G310" s="158">
        <v>56.67</v>
      </c>
      <c r="H310" s="158">
        <v>10.6</v>
      </c>
      <c r="I310" s="159">
        <v>26.07</v>
      </c>
    </row>
    <row r="311" spans="2:9" x14ac:dyDescent="0.25">
      <c r="B311" s="157">
        <v>11.67</v>
      </c>
      <c r="C311" s="158">
        <v>16.13</v>
      </c>
      <c r="D311" s="158">
        <v>97.87</v>
      </c>
      <c r="E311" s="158">
        <v>83.73</v>
      </c>
      <c r="F311" s="158">
        <v>28.07</v>
      </c>
      <c r="G311" s="158">
        <v>45.6</v>
      </c>
      <c r="H311" s="158">
        <v>7.0000000000000007E-2</v>
      </c>
      <c r="I311" s="159">
        <v>10.47</v>
      </c>
    </row>
    <row r="312" spans="2:9" x14ac:dyDescent="0.25">
      <c r="B312" s="157">
        <v>17.329999999999998</v>
      </c>
      <c r="C312" s="158">
        <v>40.07</v>
      </c>
      <c r="D312" s="158">
        <v>20.27</v>
      </c>
      <c r="E312" s="158">
        <v>37.4</v>
      </c>
      <c r="F312" s="158">
        <v>13.47</v>
      </c>
      <c r="G312" s="158">
        <v>32.07</v>
      </c>
      <c r="H312" s="158">
        <v>6.73</v>
      </c>
      <c r="I312" s="159">
        <v>9.1300000000000008</v>
      </c>
    </row>
    <row r="313" spans="2:9" x14ac:dyDescent="0.25">
      <c r="B313" s="157">
        <v>13.6</v>
      </c>
      <c r="C313" s="158">
        <v>33.200000000000003</v>
      </c>
      <c r="D313" s="158">
        <v>61.8</v>
      </c>
      <c r="E313" s="158">
        <v>40</v>
      </c>
      <c r="F313" s="158">
        <v>90.53</v>
      </c>
      <c r="G313" s="158">
        <v>52.4</v>
      </c>
      <c r="H313" s="158">
        <v>17.87</v>
      </c>
      <c r="I313" s="159">
        <v>13.2</v>
      </c>
    </row>
    <row r="314" spans="2:9" x14ac:dyDescent="0.25">
      <c r="B314" s="157">
        <v>6.73</v>
      </c>
      <c r="C314" s="158">
        <v>37.270000000000003</v>
      </c>
      <c r="D314" s="158">
        <v>42.8</v>
      </c>
      <c r="E314" s="158">
        <v>37.869999999999997</v>
      </c>
      <c r="F314" s="158">
        <v>40</v>
      </c>
      <c r="G314" s="158">
        <v>64.13</v>
      </c>
      <c r="H314" s="158">
        <v>0</v>
      </c>
      <c r="I314" s="159">
        <v>20.399999999999999</v>
      </c>
    </row>
    <row r="315" spans="2:9" x14ac:dyDescent="0.25">
      <c r="B315" s="157">
        <v>18.87</v>
      </c>
      <c r="C315" s="158">
        <v>29.87</v>
      </c>
      <c r="D315" s="158">
        <v>48.4</v>
      </c>
      <c r="E315" s="158">
        <v>88.67</v>
      </c>
      <c r="F315" s="158">
        <v>120.27</v>
      </c>
      <c r="G315" s="158">
        <v>19.2</v>
      </c>
      <c r="H315" s="158">
        <v>8.4</v>
      </c>
      <c r="I315" s="159">
        <v>12.93</v>
      </c>
    </row>
    <row r="316" spans="2:9" x14ac:dyDescent="0.25">
      <c r="B316" s="157">
        <v>36.4</v>
      </c>
      <c r="C316" s="158">
        <v>30.47</v>
      </c>
      <c r="D316" s="158">
        <v>69.67</v>
      </c>
      <c r="E316" s="158">
        <v>66.2</v>
      </c>
      <c r="F316" s="158">
        <v>87.6</v>
      </c>
      <c r="G316" s="158">
        <v>41.4</v>
      </c>
      <c r="H316" s="158">
        <v>4.07</v>
      </c>
      <c r="I316" s="159">
        <v>11.2</v>
      </c>
    </row>
    <row r="317" spans="2:9" x14ac:dyDescent="0.25">
      <c r="B317" s="157">
        <v>28.93</v>
      </c>
      <c r="C317" s="158">
        <v>54</v>
      </c>
      <c r="D317" s="158">
        <v>48.93</v>
      </c>
      <c r="E317" s="158">
        <v>59.53</v>
      </c>
      <c r="F317" s="158">
        <v>59.4</v>
      </c>
      <c r="G317" s="158">
        <v>57.2</v>
      </c>
      <c r="H317" s="158">
        <v>5.53</v>
      </c>
      <c r="I317" s="159">
        <v>6.87</v>
      </c>
    </row>
    <row r="318" spans="2:9" x14ac:dyDescent="0.25">
      <c r="B318" s="157">
        <v>20.73</v>
      </c>
      <c r="C318" s="158">
        <v>62.47</v>
      </c>
      <c r="D318" s="158">
        <v>26.73</v>
      </c>
      <c r="E318" s="158">
        <v>86.8</v>
      </c>
      <c r="F318" s="158">
        <v>37.6</v>
      </c>
      <c r="G318" s="158">
        <v>46.53</v>
      </c>
      <c r="H318" s="158">
        <v>11.67</v>
      </c>
      <c r="I318" s="159">
        <v>8.27</v>
      </c>
    </row>
    <row r="319" spans="2:9" x14ac:dyDescent="0.25">
      <c r="B319" s="157">
        <v>25.93</v>
      </c>
      <c r="C319" s="158">
        <v>49.6</v>
      </c>
      <c r="D319" s="158">
        <v>47.27</v>
      </c>
      <c r="E319" s="158">
        <v>94.47</v>
      </c>
      <c r="F319" s="158">
        <v>24.53</v>
      </c>
      <c r="G319" s="158">
        <v>36.869999999999997</v>
      </c>
      <c r="H319" s="158">
        <v>2.4</v>
      </c>
      <c r="I319" s="159">
        <v>20.6</v>
      </c>
    </row>
    <row r="320" spans="2:9" x14ac:dyDescent="0.25">
      <c r="B320" s="157">
        <v>23.73</v>
      </c>
      <c r="C320" s="158">
        <v>48.73</v>
      </c>
      <c r="D320" s="158">
        <v>30.8</v>
      </c>
      <c r="E320" s="158">
        <v>86.93</v>
      </c>
      <c r="F320" s="158">
        <v>133</v>
      </c>
      <c r="G320" s="158">
        <v>23.07</v>
      </c>
      <c r="H320" s="158">
        <v>13.73</v>
      </c>
      <c r="I320" s="159">
        <v>4.93</v>
      </c>
    </row>
    <row r="321" spans="2:9" x14ac:dyDescent="0.25">
      <c r="B321" s="157">
        <v>31.47</v>
      </c>
      <c r="C321" s="158">
        <v>27.07</v>
      </c>
      <c r="D321" s="158">
        <v>112.67</v>
      </c>
      <c r="E321" s="158">
        <v>26.4</v>
      </c>
      <c r="F321" s="158">
        <v>56.33</v>
      </c>
      <c r="G321" s="158">
        <v>41.07</v>
      </c>
      <c r="H321" s="158">
        <v>1.1299999999999999</v>
      </c>
      <c r="I321" s="159">
        <v>2.4700000000000002</v>
      </c>
    </row>
    <row r="322" spans="2:9" x14ac:dyDescent="0.25">
      <c r="B322" s="157">
        <v>31.73</v>
      </c>
      <c r="C322" s="158">
        <v>53.67</v>
      </c>
      <c r="D322" s="158">
        <v>68.8</v>
      </c>
      <c r="E322" s="158">
        <v>74.069999999999993</v>
      </c>
      <c r="F322" s="158">
        <v>78.67</v>
      </c>
      <c r="G322" s="158">
        <v>28.53</v>
      </c>
      <c r="H322" s="158">
        <v>16.8</v>
      </c>
      <c r="I322" s="159">
        <v>7.13</v>
      </c>
    </row>
    <row r="323" spans="2:9" x14ac:dyDescent="0.25">
      <c r="B323" s="157">
        <v>13.27</v>
      </c>
      <c r="C323" s="158">
        <v>17.53</v>
      </c>
      <c r="D323" s="158">
        <v>51.07</v>
      </c>
      <c r="E323" s="158">
        <v>69.13</v>
      </c>
      <c r="F323" s="158">
        <v>116.93</v>
      </c>
      <c r="G323" s="158">
        <v>67.67</v>
      </c>
      <c r="H323" s="158">
        <v>10.199999999999999</v>
      </c>
      <c r="I323" s="159">
        <v>18.13</v>
      </c>
    </row>
    <row r="324" spans="2:9" x14ac:dyDescent="0.25">
      <c r="B324" s="157">
        <v>3.27</v>
      </c>
      <c r="C324" s="158">
        <v>10.130000000000001</v>
      </c>
      <c r="D324" s="158">
        <v>85.6</v>
      </c>
      <c r="E324" s="158">
        <v>51.8</v>
      </c>
      <c r="F324" s="158">
        <v>95.67</v>
      </c>
      <c r="G324" s="158">
        <v>27.27</v>
      </c>
      <c r="H324" s="158">
        <v>1.47</v>
      </c>
      <c r="I324" s="159">
        <v>0</v>
      </c>
    </row>
    <row r="325" spans="2:9" x14ac:dyDescent="0.25">
      <c r="B325" s="157">
        <v>36.47</v>
      </c>
      <c r="C325" s="158">
        <v>36.200000000000003</v>
      </c>
      <c r="D325" s="158">
        <v>116.6</v>
      </c>
      <c r="E325" s="158">
        <v>76.87</v>
      </c>
      <c r="F325" s="158">
        <v>28.4</v>
      </c>
      <c r="G325" s="158">
        <v>51.4</v>
      </c>
      <c r="H325" s="158">
        <v>8.67</v>
      </c>
      <c r="I325" s="159">
        <v>9.67</v>
      </c>
    </row>
    <row r="326" spans="2:9" x14ac:dyDescent="0.25">
      <c r="B326" s="157">
        <v>7.67</v>
      </c>
      <c r="C326" s="158">
        <v>17</v>
      </c>
      <c r="D326" s="158">
        <v>59.33</v>
      </c>
      <c r="E326" s="158">
        <v>58.87</v>
      </c>
      <c r="F326" s="158">
        <v>37.47</v>
      </c>
      <c r="G326" s="158">
        <v>17.399999999999999</v>
      </c>
      <c r="H326" s="158">
        <v>1.4</v>
      </c>
      <c r="I326" s="159">
        <v>12.4</v>
      </c>
    </row>
    <row r="327" spans="2:9" x14ac:dyDescent="0.25">
      <c r="B327" s="157">
        <v>17.53</v>
      </c>
      <c r="C327" s="158">
        <v>30.33</v>
      </c>
      <c r="D327" s="158">
        <v>85.2</v>
      </c>
      <c r="E327" s="158">
        <v>42.47</v>
      </c>
      <c r="F327" s="158">
        <v>22.07</v>
      </c>
      <c r="G327" s="158">
        <v>31.93</v>
      </c>
      <c r="H327" s="158">
        <v>3.2</v>
      </c>
      <c r="I327" s="159">
        <v>12.93</v>
      </c>
    </row>
    <row r="328" spans="2:9" x14ac:dyDescent="0.25">
      <c r="B328" s="157">
        <v>25.67</v>
      </c>
      <c r="C328" s="158">
        <v>19.27</v>
      </c>
      <c r="D328" s="158">
        <v>139.93</v>
      </c>
      <c r="E328" s="158">
        <v>78.8</v>
      </c>
      <c r="F328" s="158">
        <v>49.93</v>
      </c>
      <c r="G328" s="158">
        <v>39.130000000000003</v>
      </c>
      <c r="H328" s="158">
        <v>18.2</v>
      </c>
      <c r="I328" s="159">
        <v>16.47</v>
      </c>
    </row>
    <row r="329" spans="2:9" x14ac:dyDescent="0.25">
      <c r="B329" s="157">
        <v>16.600000000000001</v>
      </c>
      <c r="C329" s="158">
        <v>18.13</v>
      </c>
      <c r="D329" s="158">
        <v>70.87</v>
      </c>
      <c r="E329" s="158">
        <v>88.2</v>
      </c>
      <c r="F329" s="158">
        <v>35.729999999999997</v>
      </c>
      <c r="G329" s="158">
        <v>16.47</v>
      </c>
      <c r="H329" s="158">
        <v>19.53</v>
      </c>
      <c r="I329" s="159">
        <v>19.07</v>
      </c>
    </row>
    <row r="330" spans="2:9" x14ac:dyDescent="0.25">
      <c r="B330" s="157">
        <v>13.6</v>
      </c>
      <c r="C330" s="158">
        <v>13.07</v>
      </c>
      <c r="D330" s="158">
        <v>78.67</v>
      </c>
      <c r="E330" s="158">
        <v>56.73</v>
      </c>
      <c r="F330" s="158">
        <v>61.93</v>
      </c>
      <c r="G330" s="158">
        <v>44.87</v>
      </c>
      <c r="H330" s="158">
        <v>8.1999999999999993</v>
      </c>
      <c r="I330" s="159">
        <v>9.6</v>
      </c>
    </row>
    <row r="331" spans="2:9" x14ac:dyDescent="0.25">
      <c r="B331" s="157">
        <v>9.1999999999999993</v>
      </c>
      <c r="C331" s="158">
        <v>50.47</v>
      </c>
      <c r="D331" s="158">
        <v>33.200000000000003</v>
      </c>
      <c r="E331" s="158">
        <v>29</v>
      </c>
      <c r="F331" s="158">
        <v>87.67</v>
      </c>
      <c r="G331" s="158">
        <v>21.93</v>
      </c>
      <c r="H331" s="158">
        <v>11.07</v>
      </c>
      <c r="I331" s="159">
        <v>26.47</v>
      </c>
    </row>
    <row r="332" spans="2:9" x14ac:dyDescent="0.25">
      <c r="B332" s="157">
        <v>15.2</v>
      </c>
      <c r="C332" s="158">
        <v>17.8</v>
      </c>
      <c r="D332" s="158">
        <v>56.73</v>
      </c>
      <c r="E332" s="158">
        <v>58.87</v>
      </c>
      <c r="F332" s="158">
        <v>54.4</v>
      </c>
      <c r="G332" s="158">
        <v>76.27</v>
      </c>
      <c r="H332" s="158">
        <v>3.2</v>
      </c>
      <c r="I332" s="159">
        <v>20.47</v>
      </c>
    </row>
    <row r="333" spans="2:9" x14ac:dyDescent="0.25">
      <c r="B333" s="157">
        <v>2</v>
      </c>
      <c r="C333" s="158">
        <v>34.67</v>
      </c>
      <c r="D333" s="158">
        <v>138.53</v>
      </c>
      <c r="E333" s="158">
        <v>88.6</v>
      </c>
      <c r="F333" s="158">
        <v>38.270000000000003</v>
      </c>
      <c r="G333" s="158">
        <v>56.33</v>
      </c>
      <c r="H333" s="158">
        <v>1.53</v>
      </c>
      <c r="I333" s="159">
        <v>12</v>
      </c>
    </row>
    <row r="334" spans="2:9" x14ac:dyDescent="0.25">
      <c r="B334" s="157">
        <v>15.2</v>
      </c>
      <c r="C334" s="158">
        <v>5.53</v>
      </c>
      <c r="D334" s="158">
        <v>73.930000000000007</v>
      </c>
      <c r="E334" s="158">
        <v>62.13</v>
      </c>
      <c r="F334" s="158">
        <v>82.33</v>
      </c>
      <c r="G334" s="158">
        <v>31.2</v>
      </c>
      <c r="H334" s="158">
        <v>8.8699999999999992</v>
      </c>
      <c r="I334" s="159">
        <v>17.47</v>
      </c>
    </row>
    <row r="335" spans="2:9" x14ac:dyDescent="0.25">
      <c r="B335" s="157">
        <v>3.73</v>
      </c>
      <c r="C335" s="158">
        <v>6.73</v>
      </c>
      <c r="D335" s="158">
        <v>112.8</v>
      </c>
      <c r="E335" s="158">
        <v>64.27</v>
      </c>
      <c r="F335" s="158">
        <v>58.53</v>
      </c>
      <c r="G335" s="158">
        <v>23</v>
      </c>
      <c r="H335" s="158">
        <v>17.87</v>
      </c>
      <c r="I335" s="159">
        <v>24</v>
      </c>
    </row>
    <row r="336" spans="2:9" x14ac:dyDescent="0.25">
      <c r="B336" s="157">
        <v>17.670000000000002</v>
      </c>
      <c r="C336" s="158">
        <v>35.270000000000003</v>
      </c>
      <c r="D336" s="158">
        <v>70.53</v>
      </c>
      <c r="E336" s="158">
        <v>70.53</v>
      </c>
      <c r="F336" s="158">
        <v>100.07</v>
      </c>
      <c r="G336" s="158">
        <v>33.130000000000003</v>
      </c>
      <c r="H336" s="158">
        <v>16.399999999999999</v>
      </c>
      <c r="I336" s="159">
        <v>10.67</v>
      </c>
    </row>
    <row r="337" spans="2:9" x14ac:dyDescent="0.25">
      <c r="B337" s="157">
        <v>9.1300000000000008</v>
      </c>
      <c r="C337" s="158">
        <v>36.869999999999997</v>
      </c>
      <c r="D337" s="158">
        <v>66.33</v>
      </c>
      <c r="E337" s="158">
        <v>83.47</v>
      </c>
      <c r="F337" s="158">
        <v>35.93</v>
      </c>
      <c r="G337" s="158">
        <v>52</v>
      </c>
      <c r="H337" s="158">
        <v>0</v>
      </c>
      <c r="I337" s="159">
        <v>11.07</v>
      </c>
    </row>
    <row r="338" spans="2:9" x14ac:dyDescent="0.25">
      <c r="B338" s="157">
        <v>13.6</v>
      </c>
      <c r="C338" s="158">
        <v>3.13</v>
      </c>
      <c r="D338" s="158">
        <v>22.4</v>
      </c>
      <c r="E338" s="158">
        <v>34.4</v>
      </c>
      <c r="F338" s="158">
        <v>44.47</v>
      </c>
      <c r="G338" s="158">
        <v>36</v>
      </c>
      <c r="H338" s="158">
        <v>1.47</v>
      </c>
      <c r="I338" s="159">
        <v>20.6</v>
      </c>
    </row>
    <row r="339" spans="2:9" x14ac:dyDescent="0.25">
      <c r="B339" s="157">
        <v>35.200000000000003</v>
      </c>
      <c r="C339" s="158">
        <v>52.07</v>
      </c>
      <c r="D339" s="158">
        <v>86.07</v>
      </c>
      <c r="E339" s="158">
        <v>92.07</v>
      </c>
      <c r="F339" s="158">
        <v>55.27</v>
      </c>
      <c r="G339" s="158">
        <v>62</v>
      </c>
      <c r="H339" s="158">
        <v>3.53</v>
      </c>
      <c r="I339" s="159">
        <v>23.07</v>
      </c>
    </row>
    <row r="340" spans="2:9" x14ac:dyDescent="0.25">
      <c r="B340" s="157">
        <v>19.87</v>
      </c>
      <c r="C340" s="158">
        <v>37.47</v>
      </c>
      <c r="D340" s="158">
        <v>76.400000000000006</v>
      </c>
      <c r="E340" s="158">
        <v>44.6</v>
      </c>
      <c r="F340" s="158">
        <v>101.2</v>
      </c>
      <c r="G340" s="158">
        <v>69.930000000000007</v>
      </c>
      <c r="H340" s="158">
        <v>5</v>
      </c>
      <c r="I340" s="159">
        <v>16.329999999999998</v>
      </c>
    </row>
    <row r="341" spans="2:9" x14ac:dyDescent="0.25">
      <c r="B341" s="157">
        <v>8.8699999999999992</v>
      </c>
      <c r="C341" s="158">
        <v>46.6</v>
      </c>
      <c r="D341" s="158">
        <v>67.2</v>
      </c>
      <c r="E341" s="158">
        <v>50</v>
      </c>
      <c r="F341" s="158">
        <v>92.6</v>
      </c>
      <c r="G341" s="158">
        <v>48.73</v>
      </c>
      <c r="H341" s="158">
        <v>8.1999999999999993</v>
      </c>
      <c r="I341" s="159">
        <v>0</v>
      </c>
    </row>
    <row r="342" spans="2:9" x14ac:dyDescent="0.25">
      <c r="B342" s="157">
        <v>4.67</v>
      </c>
      <c r="C342" s="158">
        <v>28.33</v>
      </c>
      <c r="D342" s="158">
        <v>174.4</v>
      </c>
      <c r="E342" s="158">
        <v>70.2</v>
      </c>
      <c r="F342" s="158">
        <v>121.8</v>
      </c>
      <c r="G342" s="158">
        <v>39.6</v>
      </c>
      <c r="H342" s="158">
        <v>8.07</v>
      </c>
      <c r="I342" s="159">
        <v>3.6</v>
      </c>
    </row>
    <row r="343" spans="2:9" x14ac:dyDescent="0.25">
      <c r="B343" s="157">
        <v>21.07</v>
      </c>
      <c r="C343" s="158">
        <v>31.33</v>
      </c>
      <c r="D343" s="158">
        <v>38.47</v>
      </c>
      <c r="E343" s="158">
        <v>65.73</v>
      </c>
      <c r="F343" s="158">
        <v>67.069999999999993</v>
      </c>
      <c r="G343" s="158">
        <v>1.53</v>
      </c>
      <c r="H343" s="158">
        <v>3.47</v>
      </c>
      <c r="I343" s="159">
        <v>6.47</v>
      </c>
    </row>
    <row r="344" spans="2:9" x14ac:dyDescent="0.25">
      <c r="B344" s="157">
        <v>20.329999999999998</v>
      </c>
      <c r="C344" s="158">
        <v>39</v>
      </c>
      <c r="D344" s="158">
        <v>62.2</v>
      </c>
      <c r="E344" s="158">
        <v>106.67</v>
      </c>
      <c r="F344" s="158">
        <v>72.53</v>
      </c>
      <c r="G344" s="158">
        <v>48.4</v>
      </c>
      <c r="H344" s="158">
        <v>0</v>
      </c>
      <c r="I344" s="159">
        <v>8.93</v>
      </c>
    </row>
    <row r="345" spans="2:9" x14ac:dyDescent="0.25">
      <c r="B345" s="157">
        <v>34.6</v>
      </c>
      <c r="C345" s="158">
        <v>20.93</v>
      </c>
      <c r="D345" s="158">
        <v>100.8</v>
      </c>
      <c r="E345" s="158">
        <v>66.87</v>
      </c>
      <c r="F345" s="158">
        <v>126.47</v>
      </c>
      <c r="G345" s="158">
        <v>28.47</v>
      </c>
      <c r="H345" s="158">
        <v>2.0699999999999998</v>
      </c>
      <c r="I345" s="159">
        <v>12.2</v>
      </c>
    </row>
    <row r="346" spans="2:9" x14ac:dyDescent="0.25">
      <c r="B346" s="157">
        <v>29.33</v>
      </c>
      <c r="C346" s="158">
        <v>1.1299999999999999</v>
      </c>
      <c r="D346" s="158">
        <v>74.87</v>
      </c>
      <c r="E346" s="158">
        <v>57.53</v>
      </c>
      <c r="F346" s="158">
        <v>137.13</v>
      </c>
      <c r="G346" s="158">
        <v>35.47</v>
      </c>
      <c r="H346" s="158">
        <v>5.27</v>
      </c>
      <c r="I346" s="159">
        <v>20.2</v>
      </c>
    </row>
    <row r="347" spans="2:9" x14ac:dyDescent="0.25">
      <c r="B347" s="157">
        <v>23.2</v>
      </c>
      <c r="C347" s="158">
        <v>27.07</v>
      </c>
      <c r="D347" s="158">
        <v>48</v>
      </c>
      <c r="E347" s="158">
        <v>91.07</v>
      </c>
      <c r="F347" s="158">
        <v>75.930000000000007</v>
      </c>
      <c r="G347" s="158">
        <v>38.33</v>
      </c>
      <c r="H347" s="158">
        <v>3.53</v>
      </c>
      <c r="I347" s="159">
        <v>17.2</v>
      </c>
    </row>
    <row r="348" spans="2:9" x14ac:dyDescent="0.25">
      <c r="B348" s="157">
        <v>42.87</v>
      </c>
      <c r="C348" s="158">
        <v>27.6</v>
      </c>
      <c r="D348" s="158">
        <v>69.8</v>
      </c>
      <c r="E348" s="158">
        <v>63.2</v>
      </c>
      <c r="F348" s="158">
        <v>36.67</v>
      </c>
      <c r="G348" s="158">
        <v>54.8</v>
      </c>
      <c r="H348" s="158">
        <v>1.47</v>
      </c>
      <c r="I348" s="159">
        <v>15.6</v>
      </c>
    </row>
    <row r="349" spans="2:9" x14ac:dyDescent="0.25">
      <c r="B349" s="157">
        <v>30.6</v>
      </c>
      <c r="C349" s="158">
        <v>58</v>
      </c>
      <c r="D349" s="158">
        <v>59.33</v>
      </c>
      <c r="E349" s="158">
        <v>88.53</v>
      </c>
      <c r="F349" s="158">
        <v>55.67</v>
      </c>
      <c r="G349" s="158">
        <v>15.73</v>
      </c>
      <c r="H349" s="158">
        <v>0.87</v>
      </c>
      <c r="I349" s="159">
        <v>8.73</v>
      </c>
    </row>
    <row r="350" spans="2:9" x14ac:dyDescent="0.25">
      <c r="B350" s="157">
        <v>7.8</v>
      </c>
      <c r="C350" s="158">
        <v>50.2</v>
      </c>
      <c r="D350" s="158">
        <v>34</v>
      </c>
      <c r="E350" s="158">
        <v>80.13</v>
      </c>
      <c r="F350" s="158">
        <v>78.73</v>
      </c>
      <c r="G350" s="158">
        <v>19.47</v>
      </c>
      <c r="H350" s="158">
        <v>5.67</v>
      </c>
      <c r="I350" s="159">
        <v>6.73</v>
      </c>
    </row>
    <row r="351" spans="2:9" x14ac:dyDescent="0.25">
      <c r="B351" s="157">
        <v>18.73</v>
      </c>
      <c r="C351" s="158">
        <v>21.2</v>
      </c>
      <c r="D351" s="158">
        <v>97.07</v>
      </c>
      <c r="E351" s="158">
        <v>74.47</v>
      </c>
      <c r="F351" s="158">
        <v>77.33</v>
      </c>
      <c r="G351" s="158">
        <v>14.33</v>
      </c>
      <c r="H351" s="158">
        <v>3.13</v>
      </c>
      <c r="I351" s="159">
        <v>6.53</v>
      </c>
    </row>
    <row r="352" spans="2:9" x14ac:dyDescent="0.25">
      <c r="B352" s="157">
        <v>30.13</v>
      </c>
      <c r="C352" s="158">
        <v>17.399999999999999</v>
      </c>
      <c r="D352" s="158">
        <v>86.47</v>
      </c>
      <c r="E352" s="158">
        <v>64.599999999999994</v>
      </c>
      <c r="F352" s="158">
        <v>63.87</v>
      </c>
      <c r="G352" s="158">
        <v>15.8</v>
      </c>
      <c r="H352" s="158">
        <v>4.33</v>
      </c>
      <c r="I352" s="159">
        <v>15.27</v>
      </c>
    </row>
    <row r="353" spans="2:9" x14ac:dyDescent="0.25">
      <c r="B353" s="157">
        <v>15.6</v>
      </c>
      <c r="C353" s="158">
        <v>51.2</v>
      </c>
      <c r="D353" s="158">
        <v>50.53</v>
      </c>
      <c r="E353" s="158">
        <v>64.930000000000007</v>
      </c>
      <c r="F353" s="158">
        <v>53.13</v>
      </c>
      <c r="G353" s="158">
        <v>33.67</v>
      </c>
      <c r="H353" s="158">
        <v>1.33</v>
      </c>
      <c r="I353" s="159">
        <v>3.8</v>
      </c>
    </row>
    <row r="354" spans="2:9" x14ac:dyDescent="0.25">
      <c r="B354" s="157">
        <v>22.6</v>
      </c>
      <c r="C354" s="158">
        <v>62.47</v>
      </c>
      <c r="D354" s="158">
        <v>89.8</v>
      </c>
      <c r="E354" s="158">
        <v>68.13</v>
      </c>
      <c r="F354" s="158">
        <v>79.13</v>
      </c>
      <c r="G354" s="158">
        <v>86.67</v>
      </c>
      <c r="H354" s="158">
        <v>9.8699999999999992</v>
      </c>
      <c r="I354" s="159">
        <v>10.6</v>
      </c>
    </row>
    <row r="355" spans="2:9" x14ac:dyDescent="0.25">
      <c r="B355" s="157">
        <v>49.2</v>
      </c>
      <c r="C355" s="158">
        <v>26.73</v>
      </c>
      <c r="D355" s="158">
        <v>35.07</v>
      </c>
      <c r="E355" s="158">
        <v>85.13</v>
      </c>
      <c r="F355" s="158">
        <v>88.87</v>
      </c>
      <c r="G355" s="158">
        <v>63.93</v>
      </c>
      <c r="H355" s="158">
        <v>0.6</v>
      </c>
      <c r="I355" s="159">
        <v>4.2699999999999996</v>
      </c>
    </row>
    <row r="356" spans="2:9" x14ac:dyDescent="0.25">
      <c r="B356" s="157">
        <v>23.4</v>
      </c>
      <c r="C356" s="158">
        <v>39.869999999999997</v>
      </c>
      <c r="D356" s="158">
        <v>55.13</v>
      </c>
      <c r="E356" s="158">
        <v>68.33</v>
      </c>
      <c r="F356" s="158">
        <v>124</v>
      </c>
      <c r="G356" s="158">
        <v>74.599999999999994</v>
      </c>
      <c r="H356" s="158">
        <v>7</v>
      </c>
      <c r="I356" s="159">
        <v>4.33</v>
      </c>
    </row>
    <row r="357" spans="2:9" x14ac:dyDescent="0.25">
      <c r="B357" s="157">
        <v>10.27</v>
      </c>
      <c r="C357" s="158">
        <v>30.27</v>
      </c>
      <c r="D357" s="158">
        <v>76.13</v>
      </c>
      <c r="E357" s="158">
        <v>63.07</v>
      </c>
      <c r="F357" s="158">
        <v>66.47</v>
      </c>
      <c r="G357" s="158">
        <v>27.33</v>
      </c>
      <c r="H357" s="158">
        <v>0</v>
      </c>
      <c r="I357" s="159">
        <v>4.5999999999999996</v>
      </c>
    </row>
    <row r="358" spans="2:9" x14ac:dyDescent="0.25">
      <c r="B358" s="157">
        <v>26.27</v>
      </c>
      <c r="C358" s="158">
        <v>34.07</v>
      </c>
      <c r="D358" s="158">
        <v>60.67</v>
      </c>
      <c r="E358" s="158">
        <v>81.8</v>
      </c>
      <c r="F358" s="158">
        <v>69.73</v>
      </c>
      <c r="G358" s="158">
        <v>30</v>
      </c>
      <c r="H358" s="158">
        <v>2.5299999999999998</v>
      </c>
      <c r="I358" s="159">
        <v>8.5299999999999994</v>
      </c>
    </row>
    <row r="359" spans="2:9" x14ac:dyDescent="0.25">
      <c r="B359" s="157">
        <v>39</v>
      </c>
      <c r="C359" s="158">
        <v>18.8</v>
      </c>
      <c r="D359" s="158">
        <v>35.53</v>
      </c>
      <c r="E359" s="158">
        <v>71.47</v>
      </c>
      <c r="F359" s="158">
        <v>29.6</v>
      </c>
      <c r="G359" s="158">
        <v>46.53</v>
      </c>
      <c r="H359" s="158">
        <v>9.93</v>
      </c>
      <c r="I359" s="159">
        <v>10.27</v>
      </c>
    </row>
    <row r="360" spans="2:9" x14ac:dyDescent="0.25">
      <c r="B360" s="157">
        <v>29.07</v>
      </c>
      <c r="C360" s="158">
        <v>17.329999999999998</v>
      </c>
      <c r="D360" s="158">
        <v>24.8</v>
      </c>
      <c r="E360" s="158">
        <v>24.8</v>
      </c>
      <c r="F360" s="158">
        <v>86.4</v>
      </c>
      <c r="G360" s="158">
        <v>44.07</v>
      </c>
      <c r="H360" s="158">
        <v>6</v>
      </c>
      <c r="I360" s="159">
        <v>8.1300000000000008</v>
      </c>
    </row>
    <row r="361" spans="2:9" x14ac:dyDescent="0.25">
      <c r="B361" s="157">
        <v>17.670000000000002</v>
      </c>
      <c r="C361" s="158">
        <v>34.4</v>
      </c>
      <c r="D361" s="158">
        <v>38.6</v>
      </c>
      <c r="E361" s="158">
        <v>111.67</v>
      </c>
      <c r="F361" s="158">
        <v>59.47</v>
      </c>
      <c r="G361" s="158">
        <v>34.07</v>
      </c>
      <c r="H361" s="158">
        <v>4.8</v>
      </c>
      <c r="I361" s="159">
        <v>11.6</v>
      </c>
    </row>
    <row r="362" spans="2:9" x14ac:dyDescent="0.25">
      <c r="B362" s="157">
        <v>26.47</v>
      </c>
      <c r="C362" s="158">
        <v>45.93</v>
      </c>
      <c r="D362" s="158">
        <v>21.27</v>
      </c>
      <c r="E362" s="158">
        <v>45.6</v>
      </c>
      <c r="F362" s="158">
        <v>67.87</v>
      </c>
      <c r="G362" s="158">
        <v>16.07</v>
      </c>
      <c r="H362" s="158">
        <v>7.2</v>
      </c>
      <c r="I362" s="159">
        <v>3.87</v>
      </c>
    </row>
    <row r="363" spans="2:9" x14ac:dyDescent="0.25">
      <c r="B363" s="157">
        <v>34.799999999999997</v>
      </c>
      <c r="C363" s="158">
        <v>19.47</v>
      </c>
      <c r="D363" s="158">
        <v>56</v>
      </c>
      <c r="E363" s="158">
        <v>54.93</v>
      </c>
      <c r="F363" s="158">
        <v>57.4</v>
      </c>
      <c r="G363" s="158">
        <v>18.600000000000001</v>
      </c>
      <c r="H363" s="158">
        <v>12.47</v>
      </c>
      <c r="I363" s="159">
        <v>3.53</v>
      </c>
    </row>
    <row r="364" spans="2:9" x14ac:dyDescent="0.25">
      <c r="B364" s="157">
        <v>17.2</v>
      </c>
      <c r="C364" s="158">
        <v>13.73</v>
      </c>
      <c r="D364" s="158">
        <v>47.13</v>
      </c>
      <c r="E364" s="158">
        <v>58.87</v>
      </c>
      <c r="F364" s="158">
        <v>57.73</v>
      </c>
      <c r="G364" s="158">
        <v>59.2</v>
      </c>
      <c r="H364" s="158">
        <v>5.47</v>
      </c>
      <c r="I364" s="159">
        <v>3.87</v>
      </c>
    </row>
    <row r="365" spans="2:9" x14ac:dyDescent="0.25">
      <c r="B365" s="157">
        <v>26.4</v>
      </c>
      <c r="C365" s="158">
        <v>30.4</v>
      </c>
      <c r="D365" s="158">
        <v>66.2</v>
      </c>
      <c r="E365" s="158">
        <v>109.67</v>
      </c>
      <c r="F365" s="158">
        <v>77.27</v>
      </c>
      <c r="G365" s="158">
        <v>20.87</v>
      </c>
      <c r="H365" s="158">
        <v>12.53</v>
      </c>
      <c r="I365" s="159">
        <v>23.47</v>
      </c>
    </row>
    <row r="366" spans="2:9" x14ac:dyDescent="0.25">
      <c r="B366" s="157">
        <v>5.4</v>
      </c>
      <c r="C366" s="158">
        <v>33.93</v>
      </c>
      <c r="D366" s="158">
        <v>64.27</v>
      </c>
      <c r="E366" s="158">
        <v>28.87</v>
      </c>
      <c r="F366" s="158">
        <v>125.47</v>
      </c>
      <c r="G366" s="158">
        <v>48.33</v>
      </c>
      <c r="H366" s="158">
        <v>15.33</v>
      </c>
      <c r="I366" s="159">
        <v>2.73</v>
      </c>
    </row>
    <row r="367" spans="2:9" x14ac:dyDescent="0.25">
      <c r="B367" s="157">
        <v>13.33</v>
      </c>
      <c r="C367" s="158">
        <v>28.67</v>
      </c>
      <c r="D367" s="158">
        <v>57.07</v>
      </c>
      <c r="E367" s="158">
        <v>37.130000000000003</v>
      </c>
      <c r="F367" s="158">
        <v>32.67</v>
      </c>
      <c r="G367" s="158">
        <v>65.069999999999993</v>
      </c>
      <c r="H367" s="158">
        <v>17.670000000000002</v>
      </c>
      <c r="I367" s="159">
        <v>1.07</v>
      </c>
    </row>
    <row r="368" spans="2:9" x14ac:dyDescent="0.25">
      <c r="B368" s="157">
        <v>10.67</v>
      </c>
      <c r="C368" s="158">
        <v>18.47</v>
      </c>
      <c r="D368" s="158">
        <v>39.729999999999997</v>
      </c>
      <c r="E368" s="158">
        <v>82.6</v>
      </c>
      <c r="F368" s="158">
        <v>32.4</v>
      </c>
      <c r="G368" s="158">
        <v>30.13</v>
      </c>
      <c r="H368" s="158">
        <v>11.87</v>
      </c>
      <c r="I368" s="159">
        <v>6</v>
      </c>
    </row>
    <row r="369" spans="2:9" x14ac:dyDescent="0.25">
      <c r="B369" s="157">
        <v>13.87</v>
      </c>
      <c r="C369" s="158">
        <v>30.2</v>
      </c>
      <c r="D369" s="158">
        <v>58</v>
      </c>
      <c r="E369" s="158">
        <v>35.6</v>
      </c>
      <c r="F369" s="158">
        <v>23.87</v>
      </c>
      <c r="G369" s="158">
        <v>38.729999999999997</v>
      </c>
      <c r="H369" s="158">
        <v>2.73</v>
      </c>
      <c r="I369" s="159">
        <v>8.1999999999999993</v>
      </c>
    </row>
    <row r="370" spans="2:9" x14ac:dyDescent="0.25">
      <c r="B370" s="157">
        <v>6.4</v>
      </c>
      <c r="C370" s="158">
        <v>30.27</v>
      </c>
      <c r="D370" s="158">
        <v>89.4</v>
      </c>
      <c r="E370" s="158">
        <v>107.93</v>
      </c>
      <c r="F370" s="158">
        <v>99.67</v>
      </c>
      <c r="G370" s="158">
        <v>35.200000000000003</v>
      </c>
      <c r="H370" s="158">
        <v>22.4</v>
      </c>
      <c r="I370" s="159">
        <v>4.2699999999999996</v>
      </c>
    </row>
    <row r="371" spans="2:9" x14ac:dyDescent="0.25">
      <c r="B371" s="157">
        <v>27.8</v>
      </c>
      <c r="C371" s="158">
        <v>19.329999999999998</v>
      </c>
      <c r="D371" s="158">
        <v>120.4</v>
      </c>
      <c r="E371" s="158">
        <v>68.2</v>
      </c>
      <c r="F371" s="158">
        <v>76.47</v>
      </c>
      <c r="G371" s="158">
        <v>63.93</v>
      </c>
      <c r="H371" s="158">
        <v>13.73</v>
      </c>
      <c r="I371" s="159">
        <v>8.33</v>
      </c>
    </row>
    <row r="372" spans="2:9" x14ac:dyDescent="0.25">
      <c r="B372" s="157">
        <v>30.13</v>
      </c>
      <c r="C372" s="158">
        <v>31.13</v>
      </c>
      <c r="D372" s="158">
        <v>42</v>
      </c>
      <c r="E372" s="158">
        <v>69.67</v>
      </c>
      <c r="F372" s="158">
        <v>57.93</v>
      </c>
      <c r="G372" s="158">
        <v>38.799999999999997</v>
      </c>
      <c r="H372" s="158">
        <v>8.73</v>
      </c>
      <c r="I372" s="159">
        <v>2</v>
      </c>
    </row>
    <row r="373" spans="2:9" x14ac:dyDescent="0.25">
      <c r="B373" s="157">
        <v>10.199999999999999</v>
      </c>
      <c r="C373" s="158">
        <v>35.47</v>
      </c>
      <c r="D373" s="158">
        <v>78.47</v>
      </c>
      <c r="E373" s="158">
        <v>90.47</v>
      </c>
      <c r="F373" s="158">
        <v>84.8</v>
      </c>
      <c r="G373" s="158">
        <v>33.130000000000003</v>
      </c>
      <c r="H373" s="158">
        <v>2.87</v>
      </c>
      <c r="I373" s="159">
        <v>3.8</v>
      </c>
    </row>
    <row r="374" spans="2:9" x14ac:dyDescent="0.25">
      <c r="B374" s="157">
        <v>28.47</v>
      </c>
      <c r="C374" s="158">
        <v>24.13</v>
      </c>
      <c r="D374" s="158">
        <v>23.33</v>
      </c>
      <c r="E374" s="158">
        <v>44.8</v>
      </c>
      <c r="F374" s="158">
        <v>55.67</v>
      </c>
      <c r="G374" s="158">
        <v>42.87</v>
      </c>
      <c r="H374" s="158">
        <v>8.73</v>
      </c>
      <c r="I374" s="159">
        <v>5.87</v>
      </c>
    </row>
    <row r="375" spans="2:9" x14ac:dyDescent="0.25">
      <c r="B375" s="157">
        <v>11.6</v>
      </c>
      <c r="C375" s="158">
        <v>6.07</v>
      </c>
      <c r="D375" s="158">
        <v>34</v>
      </c>
      <c r="E375" s="158">
        <v>52.93</v>
      </c>
      <c r="F375" s="158">
        <v>82.47</v>
      </c>
      <c r="G375" s="158">
        <v>60.4</v>
      </c>
      <c r="H375" s="158">
        <v>7.6</v>
      </c>
      <c r="I375" s="159">
        <v>9.1999999999999993</v>
      </c>
    </row>
    <row r="376" spans="2:9" x14ac:dyDescent="0.25">
      <c r="B376" s="157">
        <v>33.799999999999997</v>
      </c>
      <c r="C376" s="158">
        <v>24.93</v>
      </c>
      <c r="D376" s="158">
        <v>82.6</v>
      </c>
      <c r="E376" s="158">
        <v>18.93</v>
      </c>
      <c r="F376" s="158">
        <v>47.47</v>
      </c>
      <c r="G376" s="158">
        <v>27.8</v>
      </c>
      <c r="H376" s="158">
        <v>2.2000000000000002</v>
      </c>
      <c r="I376" s="159">
        <v>1.4</v>
      </c>
    </row>
    <row r="377" spans="2:9" x14ac:dyDescent="0.25">
      <c r="B377" s="157">
        <v>17.600000000000001</v>
      </c>
      <c r="C377" s="158">
        <v>36.93</v>
      </c>
      <c r="D377" s="158">
        <v>39.200000000000003</v>
      </c>
      <c r="E377" s="158">
        <v>28.13</v>
      </c>
      <c r="F377" s="158">
        <v>141.13</v>
      </c>
      <c r="G377" s="158">
        <v>21.6</v>
      </c>
      <c r="H377" s="158">
        <v>6.33</v>
      </c>
      <c r="I377" s="159">
        <v>5.87</v>
      </c>
    </row>
    <row r="378" spans="2:9" x14ac:dyDescent="0.25">
      <c r="B378" s="157">
        <v>19.27</v>
      </c>
      <c r="C378" s="158">
        <v>23.13</v>
      </c>
      <c r="D378" s="158">
        <v>53.53</v>
      </c>
      <c r="E378" s="158">
        <v>34.07</v>
      </c>
      <c r="F378" s="158">
        <v>12.67</v>
      </c>
      <c r="G378" s="158">
        <v>28</v>
      </c>
      <c r="H378" s="158">
        <v>5.6</v>
      </c>
      <c r="I378" s="159">
        <v>15.8</v>
      </c>
    </row>
    <row r="379" spans="2:9" x14ac:dyDescent="0.25">
      <c r="B379" s="157">
        <v>20.399999999999999</v>
      </c>
      <c r="C379" s="158">
        <v>30.2</v>
      </c>
      <c r="D379" s="158">
        <v>130.72999999999999</v>
      </c>
      <c r="E379" s="158">
        <v>87.4</v>
      </c>
      <c r="F379" s="158">
        <v>93.27</v>
      </c>
      <c r="G379" s="158">
        <v>40.93</v>
      </c>
      <c r="H379" s="158">
        <v>4.53</v>
      </c>
      <c r="I379" s="159">
        <v>11.8</v>
      </c>
    </row>
    <row r="380" spans="2:9" x14ac:dyDescent="0.25">
      <c r="B380" s="157">
        <v>11.27</v>
      </c>
      <c r="C380" s="158">
        <v>13.4</v>
      </c>
      <c r="D380" s="158">
        <v>78.8</v>
      </c>
      <c r="E380" s="158">
        <v>64.069999999999993</v>
      </c>
      <c r="F380" s="158">
        <v>133.6</v>
      </c>
      <c r="G380" s="158">
        <v>34.270000000000003</v>
      </c>
      <c r="H380" s="158">
        <v>18.73</v>
      </c>
      <c r="I380" s="159">
        <v>14.2</v>
      </c>
    </row>
    <row r="381" spans="2:9" x14ac:dyDescent="0.25">
      <c r="B381" s="157">
        <v>12.67</v>
      </c>
      <c r="C381" s="158">
        <v>55.13</v>
      </c>
      <c r="D381" s="158">
        <v>64.400000000000006</v>
      </c>
      <c r="E381" s="158">
        <v>10.33</v>
      </c>
      <c r="F381" s="158">
        <v>60.13</v>
      </c>
      <c r="G381" s="158">
        <v>15.73</v>
      </c>
      <c r="H381" s="158">
        <v>12.67</v>
      </c>
      <c r="I381" s="159">
        <v>13</v>
      </c>
    </row>
    <row r="382" spans="2:9" x14ac:dyDescent="0.25">
      <c r="B382" s="157">
        <v>26.6</v>
      </c>
      <c r="C382" s="158">
        <v>9.4700000000000006</v>
      </c>
      <c r="D382" s="158">
        <v>30.53</v>
      </c>
      <c r="E382" s="158">
        <v>25.53</v>
      </c>
      <c r="F382" s="158">
        <v>145.72999999999999</v>
      </c>
      <c r="G382" s="158">
        <v>8.93</v>
      </c>
      <c r="H382" s="158">
        <v>1</v>
      </c>
      <c r="I382" s="159">
        <v>4.07</v>
      </c>
    </row>
    <row r="383" spans="2:9" x14ac:dyDescent="0.25">
      <c r="B383" s="157">
        <v>23.4</v>
      </c>
      <c r="C383" s="158">
        <v>14.93</v>
      </c>
      <c r="D383" s="158">
        <v>68.400000000000006</v>
      </c>
      <c r="E383" s="158">
        <v>35.4</v>
      </c>
      <c r="F383" s="158">
        <v>38.4</v>
      </c>
      <c r="G383" s="158">
        <v>46.07</v>
      </c>
      <c r="H383" s="158">
        <v>4.53</v>
      </c>
      <c r="I383" s="159">
        <v>14.33</v>
      </c>
    </row>
    <row r="384" spans="2:9" x14ac:dyDescent="0.25">
      <c r="B384" s="157">
        <v>42.67</v>
      </c>
      <c r="C384" s="158">
        <v>38.4</v>
      </c>
      <c r="D384" s="158">
        <v>44.6</v>
      </c>
      <c r="E384" s="158">
        <v>28.13</v>
      </c>
      <c r="F384" s="158">
        <v>42.33</v>
      </c>
      <c r="G384" s="158">
        <v>7.07</v>
      </c>
      <c r="H384" s="158">
        <v>8.1999999999999993</v>
      </c>
      <c r="I384" s="159">
        <v>4.7300000000000004</v>
      </c>
    </row>
    <row r="385" spans="2:9" x14ac:dyDescent="0.25">
      <c r="B385" s="157">
        <v>32.47</v>
      </c>
      <c r="C385" s="158">
        <v>47.07</v>
      </c>
      <c r="D385" s="158">
        <v>87.33</v>
      </c>
      <c r="E385" s="158">
        <v>44.27</v>
      </c>
      <c r="F385" s="158">
        <v>90.2</v>
      </c>
      <c r="G385" s="158">
        <v>43.27</v>
      </c>
      <c r="H385" s="158">
        <v>3.67</v>
      </c>
      <c r="I385" s="159">
        <v>25.4</v>
      </c>
    </row>
    <row r="386" spans="2:9" x14ac:dyDescent="0.25">
      <c r="B386" s="157">
        <v>21.07</v>
      </c>
      <c r="C386" s="158">
        <v>27.47</v>
      </c>
      <c r="D386" s="158">
        <v>90.07</v>
      </c>
      <c r="E386" s="158">
        <v>38.200000000000003</v>
      </c>
      <c r="F386" s="158">
        <v>88.47</v>
      </c>
      <c r="G386" s="158">
        <v>27.4</v>
      </c>
      <c r="H386" s="158">
        <v>4.87</v>
      </c>
      <c r="I386" s="159">
        <v>7.67</v>
      </c>
    </row>
    <row r="387" spans="2:9" x14ac:dyDescent="0.25">
      <c r="B387" s="157">
        <v>12.87</v>
      </c>
      <c r="C387" s="158">
        <v>12.4</v>
      </c>
      <c r="D387" s="158">
        <v>43.6</v>
      </c>
      <c r="E387" s="158">
        <v>75.27</v>
      </c>
      <c r="F387" s="158">
        <v>83.47</v>
      </c>
      <c r="G387" s="158">
        <v>43.47</v>
      </c>
      <c r="H387" s="158">
        <v>13.33</v>
      </c>
      <c r="I387" s="159">
        <v>23.6</v>
      </c>
    </row>
    <row r="388" spans="2:9" x14ac:dyDescent="0.25">
      <c r="B388" s="157">
        <v>20.07</v>
      </c>
      <c r="C388" s="158">
        <v>43.67</v>
      </c>
      <c r="D388" s="158">
        <v>46.67</v>
      </c>
      <c r="E388" s="158">
        <v>68.33</v>
      </c>
      <c r="F388" s="158">
        <v>58.27</v>
      </c>
      <c r="G388" s="158">
        <v>10.27</v>
      </c>
      <c r="H388" s="158">
        <v>19.27</v>
      </c>
      <c r="I388" s="159">
        <v>20.2</v>
      </c>
    </row>
    <row r="389" spans="2:9" x14ac:dyDescent="0.25">
      <c r="B389" s="157">
        <v>27.73</v>
      </c>
      <c r="C389" s="158">
        <v>26.13</v>
      </c>
      <c r="D389" s="158">
        <v>68.2</v>
      </c>
      <c r="E389" s="158">
        <v>71.87</v>
      </c>
      <c r="F389" s="158">
        <v>110.47</v>
      </c>
      <c r="G389" s="158">
        <v>52.87</v>
      </c>
      <c r="H389" s="158">
        <v>16.13</v>
      </c>
      <c r="I389" s="159">
        <v>10</v>
      </c>
    </row>
    <row r="390" spans="2:9" x14ac:dyDescent="0.25">
      <c r="B390" s="157">
        <v>1.33</v>
      </c>
      <c r="C390" s="158">
        <v>21</v>
      </c>
      <c r="D390" s="158">
        <v>54.13</v>
      </c>
      <c r="E390" s="158">
        <v>58.47</v>
      </c>
      <c r="F390" s="158">
        <v>54.47</v>
      </c>
      <c r="G390" s="158">
        <v>83.2</v>
      </c>
      <c r="H390" s="158">
        <v>9.27</v>
      </c>
      <c r="I390" s="159">
        <v>30.4</v>
      </c>
    </row>
    <row r="391" spans="2:9" x14ac:dyDescent="0.25">
      <c r="B391" s="157">
        <v>12.87</v>
      </c>
      <c r="C391" s="158">
        <v>29.73</v>
      </c>
      <c r="D391" s="158">
        <v>18.93</v>
      </c>
      <c r="E391" s="158">
        <v>8.67</v>
      </c>
      <c r="F391" s="158">
        <v>55.73</v>
      </c>
      <c r="G391" s="158">
        <v>56.07</v>
      </c>
      <c r="H391" s="158">
        <v>14.53</v>
      </c>
      <c r="I391" s="159">
        <v>23.6</v>
      </c>
    </row>
    <row r="392" spans="2:9" x14ac:dyDescent="0.25">
      <c r="B392" s="157">
        <v>18.73</v>
      </c>
      <c r="C392" s="158">
        <v>3.07</v>
      </c>
      <c r="D392" s="158">
        <v>90.13</v>
      </c>
      <c r="E392" s="158">
        <v>40.270000000000003</v>
      </c>
      <c r="F392" s="158">
        <v>66.73</v>
      </c>
      <c r="G392" s="158">
        <v>63</v>
      </c>
      <c r="H392" s="158">
        <v>20.87</v>
      </c>
      <c r="I392" s="159">
        <v>11.4</v>
      </c>
    </row>
    <row r="393" spans="2:9" x14ac:dyDescent="0.25">
      <c r="B393" s="157">
        <v>12.53</v>
      </c>
      <c r="C393" s="158">
        <v>24.2</v>
      </c>
      <c r="D393" s="158">
        <v>53.8</v>
      </c>
      <c r="E393" s="158">
        <v>40.869999999999997</v>
      </c>
      <c r="F393" s="158">
        <v>87.73</v>
      </c>
      <c r="G393" s="158">
        <v>22.8</v>
      </c>
      <c r="H393" s="158">
        <v>11.53</v>
      </c>
      <c r="I393" s="159">
        <v>12.2</v>
      </c>
    </row>
    <row r="394" spans="2:9" x14ac:dyDescent="0.25">
      <c r="B394" s="157">
        <v>17.73</v>
      </c>
      <c r="C394" s="158">
        <v>21.87</v>
      </c>
      <c r="D394" s="158">
        <v>64.2</v>
      </c>
      <c r="E394" s="158">
        <v>74.13</v>
      </c>
      <c r="F394" s="158">
        <v>52.87</v>
      </c>
      <c r="G394" s="158">
        <v>32.729999999999997</v>
      </c>
      <c r="H394" s="158">
        <v>1.1299999999999999</v>
      </c>
      <c r="I394" s="159">
        <v>0</v>
      </c>
    </row>
    <row r="395" spans="2:9" x14ac:dyDescent="0.25">
      <c r="B395" s="157">
        <v>23.33</v>
      </c>
      <c r="C395" s="158">
        <v>10.8</v>
      </c>
      <c r="D395" s="158">
        <v>90.47</v>
      </c>
      <c r="E395" s="158">
        <v>38.47</v>
      </c>
      <c r="F395" s="158">
        <v>92.07</v>
      </c>
      <c r="G395" s="158">
        <v>33.869999999999997</v>
      </c>
      <c r="H395" s="158">
        <v>15.73</v>
      </c>
      <c r="I395" s="159">
        <v>17.47</v>
      </c>
    </row>
    <row r="396" spans="2:9" x14ac:dyDescent="0.25">
      <c r="B396" s="157">
        <v>15.33</v>
      </c>
      <c r="C396" s="158">
        <v>32.200000000000003</v>
      </c>
      <c r="D396" s="158">
        <v>55</v>
      </c>
      <c r="E396" s="158">
        <v>54.27</v>
      </c>
      <c r="F396" s="158">
        <v>41.73</v>
      </c>
      <c r="G396" s="158">
        <v>33.33</v>
      </c>
      <c r="H396" s="158">
        <v>2.87</v>
      </c>
      <c r="I396" s="159">
        <v>25.67</v>
      </c>
    </row>
    <row r="397" spans="2:9" x14ac:dyDescent="0.25">
      <c r="B397" s="157">
        <v>59.87</v>
      </c>
      <c r="C397" s="158">
        <v>18.07</v>
      </c>
      <c r="D397" s="158">
        <v>126.73</v>
      </c>
      <c r="E397" s="158">
        <v>64.069999999999993</v>
      </c>
      <c r="F397" s="158">
        <v>136.72999999999999</v>
      </c>
      <c r="G397" s="158">
        <v>8.1999999999999993</v>
      </c>
      <c r="H397" s="158">
        <v>1.2</v>
      </c>
      <c r="I397" s="159">
        <v>12.6</v>
      </c>
    </row>
    <row r="398" spans="2:9" x14ac:dyDescent="0.25">
      <c r="B398" s="157">
        <v>11.8</v>
      </c>
      <c r="C398" s="158">
        <v>26.13</v>
      </c>
      <c r="D398" s="158">
        <v>37.270000000000003</v>
      </c>
      <c r="E398" s="158">
        <v>85.13</v>
      </c>
      <c r="F398" s="158">
        <v>21.13</v>
      </c>
      <c r="G398" s="158">
        <v>3.13</v>
      </c>
      <c r="H398" s="158">
        <v>14.4</v>
      </c>
      <c r="I398" s="159">
        <v>30</v>
      </c>
    </row>
    <row r="399" spans="2:9" x14ac:dyDescent="0.25">
      <c r="B399" s="157">
        <v>7.53</v>
      </c>
      <c r="C399" s="158">
        <v>8.4700000000000006</v>
      </c>
      <c r="D399" s="158">
        <v>57.13</v>
      </c>
      <c r="E399" s="158">
        <v>26.4</v>
      </c>
      <c r="F399" s="158">
        <v>62.33</v>
      </c>
      <c r="G399" s="158">
        <v>7.8</v>
      </c>
      <c r="H399" s="158">
        <v>12.27</v>
      </c>
      <c r="I399" s="159">
        <v>26.8</v>
      </c>
    </row>
    <row r="400" spans="2:9" x14ac:dyDescent="0.25">
      <c r="B400" s="157">
        <v>46.6</v>
      </c>
      <c r="C400" s="158">
        <v>40.6</v>
      </c>
      <c r="D400" s="158">
        <v>19.27</v>
      </c>
      <c r="E400" s="158">
        <v>35.270000000000003</v>
      </c>
      <c r="F400" s="158">
        <v>118.53</v>
      </c>
      <c r="G400" s="158">
        <v>54.33</v>
      </c>
      <c r="H400" s="158">
        <v>6.73</v>
      </c>
      <c r="I400" s="159">
        <v>11</v>
      </c>
    </row>
    <row r="401" spans="2:9" x14ac:dyDescent="0.25">
      <c r="B401" s="157">
        <v>21.73</v>
      </c>
      <c r="C401" s="158">
        <v>16.27</v>
      </c>
      <c r="D401" s="158">
        <v>101.07</v>
      </c>
      <c r="E401" s="158">
        <v>36.53</v>
      </c>
      <c r="F401" s="158">
        <v>96.73</v>
      </c>
      <c r="G401" s="158">
        <v>65.87</v>
      </c>
      <c r="H401" s="158">
        <v>3</v>
      </c>
      <c r="I401" s="159">
        <v>7.93</v>
      </c>
    </row>
    <row r="402" spans="2:9" x14ac:dyDescent="0.25">
      <c r="B402" s="157">
        <v>5.53</v>
      </c>
      <c r="C402" s="158">
        <v>47.27</v>
      </c>
      <c r="D402" s="158">
        <v>83.4</v>
      </c>
      <c r="E402" s="158">
        <v>68.53</v>
      </c>
      <c r="F402" s="158">
        <v>144.72999999999999</v>
      </c>
      <c r="G402" s="158">
        <v>70.87</v>
      </c>
      <c r="H402" s="158">
        <v>5.87</v>
      </c>
      <c r="I402" s="159">
        <v>10.53</v>
      </c>
    </row>
    <row r="403" spans="2:9" x14ac:dyDescent="0.25">
      <c r="B403" s="157">
        <v>24.67</v>
      </c>
      <c r="C403" s="158">
        <v>15.2</v>
      </c>
      <c r="D403" s="158">
        <v>103.33</v>
      </c>
      <c r="E403" s="158">
        <v>36.130000000000003</v>
      </c>
      <c r="F403" s="158">
        <v>51.4</v>
      </c>
      <c r="G403" s="158">
        <v>13.87</v>
      </c>
      <c r="H403" s="158">
        <v>2.93</v>
      </c>
      <c r="I403" s="159">
        <v>8.1300000000000008</v>
      </c>
    </row>
    <row r="404" spans="2:9" x14ac:dyDescent="0.25">
      <c r="B404" s="157">
        <v>15.27</v>
      </c>
      <c r="C404" s="158">
        <v>15.53</v>
      </c>
      <c r="D404" s="158">
        <v>71.27</v>
      </c>
      <c r="E404" s="158">
        <v>40</v>
      </c>
      <c r="F404" s="158">
        <v>74.13</v>
      </c>
      <c r="G404" s="158">
        <v>39.799999999999997</v>
      </c>
      <c r="H404" s="158">
        <v>7.73</v>
      </c>
      <c r="I404" s="159">
        <v>15.2</v>
      </c>
    </row>
    <row r="405" spans="2:9" x14ac:dyDescent="0.25">
      <c r="B405" s="157">
        <v>18.600000000000001</v>
      </c>
      <c r="C405" s="158">
        <v>16.329999999999998</v>
      </c>
      <c r="D405" s="158">
        <v>78.400000000000006</v>
      </c>
      <c r="E405" s="158">
        <v>47.8</v>
      </c>
      <c r="F405" s="158">
        <v>167</v>
      </c>
      <c r="G405" s="158">
        <v>26.07</v>
      </c>
      <c r="H405" s="158">
        <v>3.07</v>
      </c>
      <c r="I405" s="159">
        <v>23</v>
      </c>
    </row>
    <row r="406" spans="2:9" x14ac:dyDescent="0.25">
      <c r="B406" s="157">
        <v>9.33</v>
      </c>
      <c r="C406" s="158">
        <v>22.67</v>
      </c>
      <c r="D406" s="158">
        <v>65.73</v>
      </c>
      <c r="E406" s="158">
        <v>68.33</v>
      </c>
      <c r="F406" s="158">
        <v>127.4</v>
      </c>
      <c r="G406" s="158">
        <v>97</v>
      </c>
      <c r="H406" s="158">
        <v>2.4</v>
      </c>
      <c r="I406" s="159">
        <v>15</v>
      </c>
    </row>
    <row r="407" spans="2:9" x14ac:dyDescent="0.25">
      <c r="B407" s="157">
        <v>26.33</v>
      </c>
      <c r="C407" s="158">
        <v>32.07</v>
      </c>
      <c r="D407" s="158">
        <v>96.13</v>
      </c>
      <c r="E407" s="158">
        <v>48.07</v>
      </c>
      <c r="F407" s="158">
        <v>86.87</v>
      </c>
      <c r="G407" s="158">
        <v>52.13</v>
      </c>
      <c r="H407" s="158">
        <v>0</v>
      </c>
      <c r="I407" s="159">
        <v>5.73</v>
      </c>
    </row>
    <row r="408" spans="2:9" x14ac:dyDescent="0.25">
      <c r="B408" s="157">
        <v>16.47</v>
      </c>
      <c r="C408" s="158">
        <v>30.07</v>
      </c>
      <c r="D408" s="158">
        <v>83.4</v>
      </c>
      <c r="E408" s="158">
        <v>25.4</v>
      </c>
      <c r="F408" s="158">
        <v>153.47</v>
      </c>
      <c r="G408" s="158">
        <v>58</v>
      </c>
      <c r="H408" s="158">
        <v>19.399999999999999</v>
      </c>
      <c r="I408" s="159">
        <v>12.67</v>
      </c>
    </row>
    <row r="409" spans="2:9" x14ac:dyDescent="0.25">
      <c r="B409" s="157">
        <v>13.13</v>
      </c>
      <c r="C409" s="158">
        <v>32</v>
      </c>
      <c r="D409" s="158">
        <v>94.13</v>
      </c>
      <c r="E409" s="158">
        <v>73.73</v>
      </c>
      <c r="F409" s="158">
        <v>125.27</v>
      </c>
      <c r="G409" s="158">
        <v>46</v>
      </c>
      <c r="H409" s="158">
        <v>1</v>
      </c>
      <c r="I409" s="159">
        <v>11</v>
      </c>
    </row>
    <row r="410" spans="2:9" x14ac:dyDescent="0.25">
      <c r="B410" s="157">
        <v>6.33</v>
      </c>
      <c r="C410" s="158">
        <v>34.67</v>
      </c>
      <c r="D410" s="158">
        <v>23.8</v>
      </c>
      <c r="E410" s="158">
        <v>44.67</v>
      </c>
      <c r="F410" s="158">
        <v>162.33000000000001</v>
      </c>
      <c r="G410" s="158">
        <v>35.200000000000003</v>
      </c>
      <c r="H410" s="158">
        <v>0</v>
      </c>
      <c r="I410" s="159">
        <v>18.53</v>
      </c>
    </row>
    <row r="411" spans="2:9" x14ac:dyDescent="0.25">
      <c r="B411" s="157">
        <v>39.4</v>
      </c>
      <c r="C411" s="158">
        <v>14.53</v>
      </c>
      <c r="D411" s="158">
        <v>54.2</v>
      </c>
      <c r="E411" s="158">
        <v>37.270000000000003</v>
      </c>
      <c r="F411" s="158">
        <v>138.07</v>
      </c>
      <c r="G411" s="158">
        <v>33.729999999999997</v>
      </c>
      <c r="H411" s="158">
        <v>7.87</v>
      </c>
      <c r="I411" s="159">
        <v>4.67</v>
      </c>
    </row>
    <row r="412" spans="2:9" x14ac:dyDescent="0.25">
      <c r="B412" s="157">
        <v>17.73</v>
      </c>
      <c r="C412" s="158">
        <v>25.27</v>
      </c>
      <c r="D412" s="158">
        <v>38.200000000000003</v>
      </c>
      <c r="E412" s="158">
        <v>14.73</v>
      </c>
      <c r="F412" s="158">
        <v>122.27</v>
      </c>
      <c r="G412" s="158">
        <v>27.87</v>
      </c>
      <c r="H412" s="158">
        <v>0.53</v>
      </c>
      <c r="I412" s="159">
        <v>8.73</v>
      </c>
    </row>
    <row r="413" spans="2:9" x14ac:dyDescent="0.25">
      <c r="B413" s="157">
        <v>30.53</v>
      </c>
      <c r="C413" s="158">
        <v>11.87</v>
      </c>
      <c r="D413" s="158">
        <v>37.33</v>
      </c>
      <c r="E413" s="158">
        <v>23.93</v>
      </c>
      <c r="F413" s="158">
        <v>88.13</v>
      </c>
      <c r="G413" s="158">
        <v>11.27</v>
      </c>
      <c r="H413" s="158">
        <v>4.33</v>
      </c>
      <c r="I413" s="159">
        <v>20</v>
      </c>
    </row>
    <row r="414" spans="2:9" x14ac:dyDescent="0.25">
      <c r="B414" s="157">
        <v>31.6</v>
      </c>
      <c r="C414" s="158">
        <v>17.399999999999999</v>
      </c>
      <c r="D414" s="158">
        <v>19.8</v>
      </c>
      <c r="E414" s="158">
        <v>6.93</v>
      </c>
      <c r="F414" s="158">
        <v>38.33</v>
      </c>
      <c r="G414" s="158">
        <v>39.270000000000003</v>
      </c>
      <c r="H414" s="158">
        <v>0</v>
      </c>
      <c r="I414" s="159">
        <v>2.13</v>
      </c>
    </row>
    <row r="415" spans="2:9" x14ac:dyDescent="0.25">
      <c r="B415" s="157">
        <v>12.33</v>
      </c>
      <c r="C415" s="158">
        <v>18.600000000000001</v>
      </c>
      <c r="D415" s="158">
        <v>31.33</v>
      </c>
      <c r="E415" s="158">
        <v>42.47</v>
      </c>
      <c r="F415" s="158">
        <v>37.47</v>
      </c>
      <c r="G415" s="158">
        <v>36.67</v>
      </c>
      <c r="H415" s="158">
        <v>4.8</v>
      </c>
      <c r="I415" s="159">
        <v>7.87</v>
      </c>
    </row>
    <row r="416" spans="2:9" x14ac:dyDescent="0.25">
      <c r="B416" s="157">
        <v>34.729999999999997</v>
      </c>
      <c r="C416" s="158">
        <v>42.13</v>
      </c>
      <c r="D416" s="158">
        <v>27.33</v>
      </c>
      <c r="E416" s="158">
        <v>53.93</v>
      </c>
      <c r="F416" s="158">
        <v>96.87</v>
      </c>
      <c r="G416" s="158">
        <v>56.47</v>
      </c>
      <c r="H416" s="158">
        <v>4.13</v>
      </c>
      <c r="I416" s="159">
        <v>7.47</v>
      </c>
    </row>
    <row r="417" spans="2:9" x14ac:dyDescent="0.25">
      <c r="B417" s="157">
        <v>23.27</v>
      </c>
      <c r="C417" s="158">
        <v>8.67</v>
      </c>
      <c r="D417" s="158">
        <v>52.6</v>
      </c>
      <c r="E417" s="158">
        <v>59.2</v>
      </c>
      <c r="F417" s="158">
        <v>53.33</v>
      </c>
      <c r="G417" s="158">
        <v>86.8</v>
      </c>
      <c r="H417" s="158">
        <v>4.2</v>
      </c>
      <c r="I417" s="159">
        <v>17.329999999999998</v>
      </c>
    </row>
    <row r="418" spans="2:9" x14ac:dyDescent="0.25">
      <c r="B418" s="157">
        <v>6.73</v>
      </c>
      <c r="C418" s="158">
        <v>32.200000000000003</v>
      </c>
      <c r="D418" s="158">
        <v>54.93</v>
      </c>
      <c r="E418" s="158">
        <v>48.93</v>
      </c>
      <c r="F418" s="158">
        <v>20.93</v>
      </c>
      <c r="G418" s="158">
        <v>39</v>
      </c>
      <c r="H418" s="158">
        <v>3.8</v>
      </c>
      <c r="I418" s="159">
        <v>6.33</v>
      </c>
    </row>
    <row r="419" spans="2:9" x14ac:dyDescent="0.25">
      <c r="B419" s="157">
        <v>48</v>
      </c>
      <c r="C419" s="158">
        <v>32.200000000000003</v>
      </c>
      <c r="D419" s="158">
        <v>48.27</v>
      </c>
      <c r="E419" s="158">
        <v>48.67</v>
      </c>
      <c r="F419" s="158">
        <v>72</v>
      </c>
      <c r="G419" s="158">
        <v>32.4</v>
      </c>
      <c r="H419" s="158">
        <v>0</v>
      </c>
      <c r="I419" s="159">
        <v>3.93</v>
      </c>
    </row>
    <row r="420" spans="2:9" x14ac:dyDescent="0.25">
      <c r="B420" s="157">
        <v>24.73</v>
      </c>
      <c r="C420" s="158">
        <v>35.67</v>
      </c>
      <c r="D420" s="158">
        <v>45.07</v>
      </c>
      <c r="E420" s="158">
        <v>76.47</v>
      </c>
      <c r="F420" s="158">
        <v>94.6</v>
      </c>
      <c r="G420" s="158">
        <v>75.400000000000006</v>
      </c>
      <c r="H420" s="158">
        <v>1.73</v>
      </c>
      <c r="I420" s="159">
        <v>10.67</v>
      </c>
    </row>
    <row r="421" spans="2:9" x14ac:dyDescent="0.25">
      <c r="B421" s="157">
        <v>21.4</v>
      </c>
      <c r="C421" s="158">
        <v>30.07</v>
      </c>
      <c r="D421" s="158">
        <v>50.33</v>
      </c>
      <c r="E421" s="158">
        <v>49.93</v>
      </c>
      <c r="F421" s="158">
        <v>74.2</v>
      </c>
      <c r="G421" s="158">
        <v>51.53</v>
      </c>
      <c r="H421" s="158">
        <v>16.8</v>
      </c>
      <c r="I421" s="159">
        <v>5.93</v>
      </c>
    </row>
    <row r="422" spans="2:9" x14ac:dyDescent="0.25">
      <c r="B422" s="157">
        <v>15.2</v>
      </c>
      <c r="C422" s="158">
        <v>37</v>
      </c>
      <c r="D422" s="158">
        <v>38.07</v>
      </c>
      <c r="E422" s="158">
        <v>61.67</v>
      </c>
      <c r="F422" s="158">
        <v>137.87</v>
      </c>
      <c r="G422" s="158">
        <v>43.2</v>
      </c>
      <c r="H422" s="158">
        <v>1.73</v>
      </c>
      <c r="I422" s="159">
        <v>0</v>
      </c>
    </row>
    <row r="423" spans="2:9" x14ac:dyDescent="0.25">
      <c r="B423" s="157">
        <v>28.93</v>
      </c>
      <c r="C423" s="158">
        <v>34.200000000000003</v>
      </c>
      <c r="D423" s="158">
        <v>76.2</v>
      </c>
      <c r="E423" s="158">
        <v>17.07</v>
      </c>
      <c r="F423" s="158">
        <v>111.33</v>
      </c>
      <c r="G423" s="158">
        <v>113</v>
      </c>
      <c r="H423" s="158">
        <v>2.87</v>
      </c>
      <c r="I423" s="159">
        <v>5.07</v>
      </c>
    </row>
    <row r="424" spans="2:9" x14ac:dyDescent="0.25">
      <c r="B424" s="157">
        <v>13.4</v>
      </c>
      <c r="C424" s="158">
        <v>18.600000000000001</v>
      </c>
      <c r="D424" s="158">
        <v>58.27</v>
      </c>
      <c r="E424" s="158">
        <v>53.87</v>
      </c>
      <c r="F424" s="158">
        <v>103.93</v>
      </c>
      <c r="G424" s="158">
        <v>62.73</v>
      </c>
      <c r="H424" s="158">
        <v>0.87</v>
      </c>
      <c r="I424" s="159">
        <v>23.6</v>
      </c>
    </row>
    <row r="425" spans="2:9" x14ac:dyDescent="0.25">
      <c r="B425" s="157">
        <v>24.47</v>
      </c>
      <c r="C425" s="158">
        <v>34.4</v>
      </c>
      <c r="D425" s="158">
        <v>28</v>
      </c>
      <c r="E425" s="158">
        <v>95.73</v>
      </c>
      <c r="F425" s="158">
        <v>98.27</v>
      </c>
      <c r="G425" s="158">
        <v>28.27</v>
      </c>
      <c r="H425" s="158">
        <v>5.73</v>
      </c>
      <c r="I425" s="159">
        <v>10.73</v>
      </c>
    </row>
    <row r="426" spans="2:9" x14ac:dyDescent="0.25">
      <c r="B426" s="157">
        <v>18.329999999999998</v>
      </c>
      <c r="C426" s="158">
        <v>20.27</v>
      </c>
      <c r="D426" s="158">
        <v>55.6</v>
      </c>
      <c r="E426" s="158">
        <v>109.07</v>
      </c>
      <c r="F426" s="158">
        <v>172.13</v>
      </c>
      <c r="G426" s="158">
        <v>12.6</v>
      </c>
      <c r="H426" s="158">
        <v>6.53</v>
      </c>
      <c r="I426" s="159">
        <v>4.87</v>
      </c>
    </row>
    <row r="427" spans="2:9" x14ac:dyDescent="0.25">
      <c r="B427" s="157">
        <v>52.13</v>
      </c>
      <c r="C427" s="158">
        <v>22.07</v>
      </c>
      <c r="D427" s="158">
        <v>68.400000000000006</v>
      </c>
      <c r="E427" s="158">
        <v>34.869999999999997</v>
      </c>
      <c r="F427" s="158">
        <v>110.47</v>
      </c>
      <c r="G427" s="158">
        <v>14.13</v>
      </c>
      <c r="H427" s="158">
        <v>17.87</v>
      </c>
      <c r="I427" s="159">
        <v>10.33</v>
      </c>
    </row>
    <row r="428" spans="2:9" x14ac:dyDescent="0.25">
      <c r="B428" s="157">
        <v>17.27</v>
      </c>
      <c r="C428" s="158">
        <v>19.600000000000001</v>
      </c>
      <c r="D428" s="158">
        <v>87.33</v>
      </c>
      <c r="E428" s="158">
        <v>133.33000000000001</v>
      </c>
      <c r="F428" s="158">
        <v>64.53</v>
      </c>
      <c r="G428" s="158">
        <v>11.67</v>
      </c>
      <c r="H428" s="158">
        <v>6.13</v>
      </c>
      <c r="I428" s="159">
        <v>17.13</v>
      </c>
    </row>
    <row r="429" spans="2:9" x14ac:dyDescent="0.25">
      <c r="B429" s="157">
        <v>12.47</v>
      </c>
      <c r="C429" s="158">
        <v>23.73</v>
      </c>
      <c r="D429" s="158">
        <v>63.53</v>
      </c>
      <c r="E429" s="158">
        <v>54.27</v>
      </c>
      <c r="F429" s="158">
        <v>38.93</v>
      </c>
      <c r="G429" s="158">
        <v>34.6</v>
      </c>
      <c r="H429" s="158">
        <v>5.6</v>
      </c>
      <c r="I429" s="159">
        <v>13.6</v>
      </c>
    </row>
    <row r="430" spans="2:9" x14ac:dyDescent="0.25">
      <c r="B430" s="157">
        <v>5.13</v>
      </c>
      <c r="C430" s="158">
        <v>60.8</v>
      </c>
      <c r="D430" s="158">
        <v>57.2</v>
      </c>
      <c r="E430" s="158">
        <v>28.47</v>
      </c>
      <c r="F430" s="158">
        <v>127.4</v>
      </c>
      <c r="G430" s="158">
        <v>44.13</v>
      </c>
      <c r="H430" s="158">
        <v>0</v>
      </c>
      <c r="I430" s="159">
        <v>13.73</v>
      </c>
    </row>
    <row r="431" spans="2:9" x14ac:dyDescent="0.25">
      <c r="B431" s="157">
        <v>15.13</v>
      </c>
      <c r="C431" s="158">
        <v>31.8</v>
      </c>
      <c r="D431" s="158">
        <v>80.930000000000007</v>
      </c>
      <c r="E431" s="158">
        <v>33.200000000000003</v>
      </c>
      <c r="F431" s="158">
        <v>24.73</v>
      </c>
      <c r="G431" s="158">
        <v>18.600000000000001</v>
      </c>
      <c r="H431" s="158">
        <v>6.67</v>
      </c>
      <c r="I431" s="159">
        <v>14.27</v>
      </c>
    </row>
    <row r="432" spans="2:9" x14ac:dyDescent="0.25">
      <c r="B432" s="157">
        <v>62.47</v>
      </c>
      <c r="C432" s="158">
        <v>27</v>
      </c>
      <c r="D432" s="158">
        <v>50.73</v>
      </c>
      <c r="E432" s="158">
        <v>48.6</v>
      </c>
      <c r="F432" s="158">
        <v>45.73</v>
      </c>
      <c r="G432" s="158">
        <v>21.13</v>
      </c>
      <c r="H432" s="158">
        <v>0</v>
      </c>
      <c r="I432" s="159">
        <v>16.2</v>
      </c>
    </row>
    <row r="433" spans="2:9" x14ac:dyDescent="0.25">
      <c r="B433" s="157">
        <v>20.93</v>
      </c>
      <c r="C433" s="158">
        <v>4.2699999999999996</v>
      </c>
      <c r="D433" s="158">
        <v>19.670000000000002</v>
      </c>
      <c r="E433" s="158">
        <v>21.73</v>
      </c>
      <c r="F433" s="158">
        <v>162.6</v>
      </c>
      <c r="G433" s="158">
        <v>50.47</v>
      </c>
      <c r="H433" s="158">
        <v>10.4</v>
      </c>
      <c r="I433" s="159">
        <v>19.8</v>
      </c>
    </row>
    <row r="434" spans="2:9" x14ac:dyDescent="0.25">
      <c r="B434" s="157">
        <v>28.27</v>
      </c>
      <c r="C434" s="158">
        <v>47.33</v>
      </c>
      <c r="D434" s="158">
        <v>57.2</v>
      </c>
      <c r="E434" s="158">
        <v>20.399999999999999</v>
      </c>
      <c r="F434" s="158">
        <v>67.400000000000006</v>
      </c>
      <c r="G434" s="158">
        <v>26.4</v>
      </c>
      <c r="H434" s="158">
        <v>1.4</v>
      </c>
      <c r="I434" s="159">
        <v>4.13</v>
      </c>
    </row>
    <row r="435" spans="2:9" x14ac:dyDescent="0.25">
      <c r="B435" s="157">
        <v>35.729999999999997</v>
      </c>
      <c r="C435" s="158">
        <v>21.2</v>
      </c>
      <c r="D435" s="158">
        <v>73.13</v>
      </c>
      <c r="E435" s="158">
        <v>19.47</v>
      </c>
      <c r="F435" s="158">
        <v>138</v>
      </c>
      <c r="G435" s="158">
        <v>45.2</v>
      </c>
      <c r="H435" s="158">
        <v>7.07</v>
      </c>
      <c r="I435" s="159">
        <v>25.53</v>
      </c>
    </row>
    <row r="436" spans="2:9" x14ac:dyDescent="0.25">
      <c r="B436" s="157">
        <v>43.33</v>
      </c>
      <c r="C436" s="158">
        <v>8.5299999999999994</v>
      </c>
      <c r="D436" s="158">
        <v>56.33</v>
      </c>
      <c r="E436" s="158">
        <v>71.27</v>
      </c>
      <c r="F436" s="158">
        <v>244.07</v>
      </c>
      <c r="G436" s="158">
        <v>44.8</v>
      </c>
      <c r="H436" s="158">
        <v>10.93</v>
      </c>
      <c r="I436" s="159">
        <v>29</v>
      </c>
    </row>
    <row r="437" spans="2:9" x14ac:dyDescent="0.25">
      <c r="B437" s="157">
        <v>12.2</v>
      </c>
      <c r="C437" s="158">
        <v>22.87</v>
      </c>
      <c r="D437" s="158">
        <v>49.93</v>
      </c>
      <c r="E437" s="158">
        <v>88.53</v>
      </c>
      <c r="F437" s="158">
        <v>157.93</v>
      </c>
      <c r="G437" s="158">
        <v>24.53</v>
      </c>
      <c r="H437" s="158">
        <v>6.8</v>
      </c>
      <c r="I437" s="159">
        <v>21.47</v>
      </c>
    </row>
    <row r="438" spans="2:9" x14ac:dyDescent="0.25">
      <c r="B438" s="157">
        <v>11.33</v>
      </c>
      <c r="C438" s="158">
        <v>23.2</v>
      </c>
      <c r="D438" s="158">
        <v>75.67</v>
      </c>
      <c r="E438" s="158">
        <v>98.4</v>
      </c>
      <c r="F438" s="158">
        <v>21.53</v>
      </c>
      <c r="G438" s="158">
        <v>30.07</v>
      </c>
      <c r="H438" s="158">
        <v>12.87</v>
      </c>
      <c r="I438" s="159">
        <v>13.27</v>
      </c>
    </row>
    <row r="439" spans="2:9" x14ac:dyDescent="0.25">
      <c r="B439" s="157">
        <v>15.6</v>
      </c>
      <c r="C439" s="158">
        <v>29.87</v>
      </c>
      <c r="D439" s="158">
        <v>43.4</v>
      </c>
      <c r="E439" s="158">
        <v>39.130000000000003</v>
      </c>
      <c r="F439" s="158">
        <v>134.72999999999999</v>
      </c>
      <c r="G439" s="158">
        <v>27</v>
      </c>
      <c r="H439" s="158">
        <v>12.07</v>
      </c>
      <c r="I439" s="159">
        <v>17.07</v>
      </c>
    </row>
    <row r="440" spans="2:9" x14ac:dyDescent="0.25">
      <c r="B440" s="157">
        <v>12</v>
      </c>
      <c r="C440" s="158">
        <v>20.07</v>
      </c>
      <c r="D440" s="158">
        <v>32.67</v>
      </c>
      <c r="E440" s="158">
        <v>83.13</v>
      </c>
      <c r="F440" s="158">
        <v>142.47</v>
      </c>
      <c r="G440" s="158">
        <v>16.87</v>
      </c>
      <c r="H440" s="158">
        <v>19</v>
      </c>
      <c r="I440" s="159">
        <v>6.6</v>
      </c>
    </row>
    <row r="441" spans="2:9" x14ac:dyDescent="0.25">
      <c r="B441" s="157">
        <v>14.93</v>
      </c>
      <c r="C441" s="158">
        <v>47.67</v>
      </c>
      <c r="D441" s="158"/>
      <c r="E441" s="158">
        <v>79.47</v>
      </c>
      <c r="F441" s="158">
        <v>235</v>
      </c>
      <c r="G441" s="158">
        <v>13.53</v>
      </c>
      <c r="H441" s="158">
        <v>0</v>
      </c>
      <c r="I441" s="159">
        <v>11.93</v>
      </c>
    </row>
    <row r="442" spans="2:9" x14ac:dyDescent="0.25">
      <c r="B442" s="157">
        <v>10.67</v>
      </c>
      <c r="C442" s="158">
        <v>20.8</v>
      </c>
      <c r="D442" s="158"/>
      <c r="E442" s="158">
        <v>29.73</v>
      </c>
      <c r="F442" s="158">
        <v>128</v>
      </c>
      <c r="G442" s="158">
        <v>25.13</v>
      </c>
      <c r="H442" s="158">
        <v>4.8</v>
      </c>
      <c r="I442" s="159">
        <v>3.07</v>
      </c>
    </row>
    <row r="443" spans="2:9" x14ac:dyDescent="0.25">
      <c r="B443" s="157">
        <v>14.67</v>
      </c>
      <c r="C443" s="158">
        <v>18.670000000000002</v>
      </c>
      <c r="D443" s="158"/>
      <c r="E443" s="158">
        <v>31.4</v>
      </c>
      <c r="F443" s="158">
        <v>139.07</v>
      </c>
      <c r="G443" s="158">
        <v>52.6</v>
      </c>
      <c r="H443" s="158">
        <v>1.53</v>
      </c>
      <c r="I443" s="159">
        <v>3.2</v>
      </c>
    </row>
    <row r="444" spans="2:9" x14ac:dyDescent="0.25">
      <c r="B444" s="157">
        <v>7.8</v>
      </c>
      <c r="C444" s="158">
        <v>10.53</v>
      </c>
      <c r="D444" s="158"/>
      <c r="E444" s="158">
        <v>60.2</v>
      </c>
      <c r="F444" s="158">
        <v>99.67</v>
      </c>
      <c r="G444" s="158">
        <v>36.07</v>
      </c>
      <c r="H444" s="158">
        <v>2.0699999999999998</v>
      </c>
      <c r="I444" s="159">
        <v>4</v>
      </c>
    </row>
    <row r="445" spans="2:9" x14ac:dyDescent="0.25">
      <c r="B445" s="157">
        <v>44.53</v>
      </c>
      <c r="C445" s="158">
        <v>6</v>
      </c>
      <c r="D445" s="158"/>
      <c r="E445" s="158">
        <v>65.53</v>
      </c>
      <c r="F445" s="158">
        <v>161.72999999999999</v>
      </c>
      <c r="G445" s="158">
        <v>33.799999999999997</v>
      </c>
      <c r="H445" s="158">
        <v>2.33</v>
      </c>
      <c r="I445" s="159">
        <v>3.73</v>
      </c>
    </row>
    <row r="446" spans="2:9" x14ac:dyDescent="0.25">
      <c r="B446" s="157">
        <v>23.47</v>
      </c>
      <c r="C446" s="158">
        <v>19.8</v>
      </c>
      <c r="D446" s="158"/>
      <c r="E446" s="158">
        <v>64.599999999999994</v>
      </c>
      <c r="F446" s="158">
        <v>147.87</v>
      </c>
      <c r="G446" s="158">
        <v>19.8</v>
      </c>
      <c r="H446" s="158">
        <v>2.33</v>
      </c>
      <c r="I446" s="159">
        <v>14.2</v>
      </c>
    </row>
    <row r="447" spans="2:9" x14ac:dyDescent="0.25">
      <c r="B447" s="157">
        <v>8.93</v>
      </c>
      <c r="C447" s="158">
        <v>56.13</v>
      </c>
      <c r="D447" s="158"/>
      <c r="E447" s="158">
        <v>64.53</v>
      </c>
      <c r="F447" s="158">
        <v>51.33</v>
      </c>
      <c r="G447" s="158">
        <v>55.6</v>
      </c>
      <c r="H447" s="158">
        <v>1.33</v>
      </c>
      <c r="I447" s="159">
        <v>18.600000000000001</v>
      </c>
    </row>
    <row r="448" spans="2:9" x14ac:dyDescent="0.25">
      <c r="B448" s="157">
        <v>32.93</v>
      </c>
      <c r="C448" s="158">
        <v>23.13</v>
      </c>
      <c r="D448" s="158"/>
      <c r="E448" s="158">
        <v>81</v>
      </c>
      <c r="F448" s="158">
        <v>129.87</v>
      </c>
      <c r="G448" s="158">
        <v>43.87</v>
      </c>
      <c r="H448" s="158">
        <v>4.07</v>
      </c>
      <c r="I448" s="159">
        <v>16.73</v>
      </c>
    </row>
    <row r="449" spans="2:9" x14ac:dyDescent="0.25">
      <c r="B449" s="157">
        <v>11.53</v>
      </c>
      <c r="C449" s="158">
        <v>22.73</v>
      </c>
      <c r="D449" s="158"/>
      <c r="E449" s="158">
        <v>63.07</v>
      </c>
      <c r="F449" s="158">
        <v>43.87</v>
      </c>
      <c r="G449" s="158">
        <v>45.87</v>
      </c>
      <c r="H449" s="158">
        <v>1.1299999999999999</v>
      </c>
      <c r="I449" s="159">
        <v>8.1999999999999993</v>
      </c>
    </row>
    <row r="450" spans="2:9" x14ac:dyDescent="0.25">
      <c r="B450" s="157">
        <v>18.600000000000001</v>
      </c>
      <c r="C450" s="158">
        <v>48.93</v>
      </c>
      <c r="D450" s="158"/>
      <c r="E450" s="158">
        <v>20.53</v>
      </c>
      <c r="F450" s="158">
        <v>108.13</v>
      </c>
      <c r="G450" s="158">
        <v>30.13</v>
      </c>
      <c r="H450" s="158">
        <v>6.73</v>
      </c>
      <c r="I450" s="159">
        <v>6.33</v>
      </c>
    </row>
    <row r="451" spans="2:9" x14ac:dyDescent="0.25">
      <c r="B451" s="157">
        <v>18.53</v>
      </c>
      <c r="C451" s="158">
        <v>32.729999999999997</v>
      </c>
      <c r="D451" s="158"/>
      <c r="E451" s="158">
        <v>98</v>
      </c>
      <c r="F451" s="158"/>
      <c r="G451" s="158">
        <v>18.13</v>
      </c>
      <c r="H451" s="158">
        <v>4.7300000000000004</v>
      </c>
      <c r="I451" s="159">
        <v>17.13</v>
      </c>
    </row>
    <row r="452" spans="2:9" x14ac:dyDescent="0.25">
      <c r="B452" s="157">
        <v>1.2</v>
      </c>
      <c r="C452" s="158">
        <v>1.8</v>
      </c>
      <c r="D452" s="158"/>
      <c r="E452" s="158">
        <v>58.27</v>
      </c>
      <c r="F452" s="158"/>
      <c r="G452" s="158">
        <v>21.47</v>
      </c>
      <c r="H452" s="158">
        <v>0</v>
      </c>
      <c r="I452" s="159">
        <v>13.4</v>
      </c>
    </row>
    <row r="453" spans="2:9" x14ac:dyDescent="0.25">
      <c r="B453" s="157">
        <v>16.27</v>
      </c>
      <c r="C453" s="158">
        <v>18.670000000000002</v>
      </c>
      <c r="D453" s="158"/>
      <c r="E453" s="158">
        <v>59.07</v>
      </c>
      <c r="F453" s="158"/>
      <c r="G453" s="158">
        <v>58.6</v>
      </c>
      <c r="H453" s="158">
        <v>2.87</v>
      </c>
      <c r="I453" s="159">
        <v>7.87</v>
      </c>
    </row>
    <row r="454" spans="2:9" x14ac:dyDescent="0.25">
      <c r="B454" s="157">
        <v>33.07</v>
      </c>
      <c r="C454" s="158">
        <v>36.33</v>
      </c>
      <c r="D454" s="158"/>
      <c r="E454" s="158">
        <v>16.600000000000001</v>
      </c>
      <c r="F454" s="158"/>
      <c r="G454" s="158">
        <v>18.93</v>
      </c>
      <c r="H454" s="158">
        <v>12</v>
      </c>
      <c r="I454" s="159">
        <v>25.27</v>
      </c>
    </row>
    <row r="455" spans="2:9" x14ac:dyDescent="0.25">
      <c r="B455" s="157">
        <v>34.93</v>
      </c>
      <c r="C455" s="158">
        <v>33.53</v>
      </c>
      <c r="D455" s="158"/>
      <c r="E455" s="158">
        <v>89.93</v>
      </c>
      <c r="F455" s="158"/>
      <c r="G455" s="158">
        <v>10.6</v>
      </c>
      <c r="H455" s="158">
        <v>3.93</v>
      </c>
      <c r="I455" s="159">
        <v>11.73</v>
      </c>
    </row>
    <row r="456" spans="2:9" x14ac:dyDescent="0.25">
      <c r="B456" s="157">
        <v>55.2</v>
      </c>
      <c r="C456" s="158">
        <v>17.27</v>
      </c>
      <c r="D456" s="158"/>
      <c r="E456" s="158">
        <v>56.93</v>
      </c>
      <c r="F456" s="158"/>
      <c r="G456" s="158">
        <v>32.93</v>
      </c>
      <c r="H456" s="158">
        <v>8.8699999999999992</v>
      </c>
      <c r="I456" s="159">
        <v>17.399999999999999</v>
      </c>
    </row>
    <row r="457" spans="2:9" x14ac:dyDescent="0.25">
      <c r="B457" s="157">
        <v>9.1300000000000008</v>
      </c>
      <c r="C457" s="158">
        <v>12.13</v>
      </c>
      <c r="D457" s="158"/>
      <c r="E457" s="158">
        <v>105.33</v>
      </c>
      <c r="F457" s="158"/>
      <c r="G457" s="158">
        <v>32.33</v>
      </c>
      <c r="H457" s="158">
        <v>10.73</v>
      </c>
      <c r="I457" s="159">
        <v>8.27</v>
      </c>
    </row>
    <row r="458" spans="2:9" x14ac:dyDescent="0.25">
      <c r="B458" s="157">
        <v>44.33</v>
      </c>
      <c r="C458" s="158">
        <v>18.329999999999998</v>
      </c>
      <c r="D458" s="158"/>
      <c r="E458" s="158">
        <v>58.53</v>
      </c>
      <c r="F458" s="158"/>
      <c r="G458" s="158">
        <v>33.130000000000003</v>
      </c>
      <c r="H458" s="158">
        <v>8.33</v>
      </c>
      <c r="I458" s="159">
        <v>12.13</v>
      </c>
    </row>
    <row r="459" spans="2:9" x14ac:dyDescent="0.25">
      <c r="B459" s="157">
        <v>51.87</v>
      </c>
      <c r="C459" s="158">
        <v>34.4</v>
      </c>
      <c r="D459" s="158"/>
      <c r="E459" s="158">
        <v>137.33000000000001</v>
      </c>
      <c r="F459" s="158"/>
      <c r="G459" s="158">
        <v>41.73</v>
      </c>
      <c r="H459" s="158">
        <v>12.87</v>
      </c>
      <c r="I459" s="159">
        <v>11.47</v>
      </c>
    </row>
    <row r="460" spans="2:9" x14ac:dyDescent="0.25">
      <c r="B460" s="157">
        <v>22.93</v>
      </c>
      <c r="C460" s="158">
        <v>21.27</v>
      </c>
      <c r="D460" s="158"/>
      <c r="E460" s="158">
        <v>66.13</v>
      </c>
      <c r="F460" s="158"/>
      <c r="G460" s="158">
        <v>29.73</v>
      </c>
      <c r="H460" s="158">
        <v>16.329999999999998</v>
      </c>
      <c r="I460" s="159">
        <v>12.47</v>
      </c>
    </row>
    <row r="461" spans="2:9" x14ac:dyDescent="0.25">
      <c r="B461" s="157">
        <v>47.2</v>
      </c>
      <c r="C461" s="158">
        <v>8.33</v>
      </c>
      <c r="D461" s="158"/>
      <c r="E461" s="158">
        <v>80.87</v>
      </c>
      <c r="F461" s="158"/>
      <c r="G461" s="158">
        <v>36.270000000000003</v>
      </c>
      <c r="H461" s="158">
        <v>4.13</v>
      </c>
      <c r="I461" s="159">
        <v>16.87</v>
      </c>
    </row>
    <row r="462" spans="2:9" x14ac:dyDescent="0.25">
      <c r="B462" s="157">
        <v>26.6</v>
      </c>
      <c r="C462" s="158">
        <v>23.8</v>
      </c>
      <c r="D462" s="158"/>
      <c r="E462" s="158">
        <v>73.87</v>
      </c>
      <c r="F462" s="158"/>
      <c r="G462" s="158">
        <v>24.67</v>
      </c>
      <c r="H462" s="158">
        <v>0</v>
      </c>
      <c r="I462" s="159">
        <v>18.600000000000001</v>
      </c>
    </row>
    <row r="463" spans="2:9" x14ac:dyDescent="0.25">
      <c r="B463" s="157">
        <v>24.33</v>
      </c>
      <c r="C463" s="158">
        <v>13.53</v>
      </c>
      <c r="D463" s="158"/>
      <c r="E463" s="158">
        <v>78.400000000000006</v>
      </c>
      <c r="F463" s="158"/>
      <c r="G463" s="158">
        <v>37.729999999999997</v>
      </c>
      <c r="H463" s="158">
        <v>1.6</v>
      </c>
      <c r="I463" s="159">
        <v>21.8</v>
      </c>
    </row>
    <row r="464" spans="2:9" x14ac:dyDescent="0.25">
      <c r="B464" s="157">
        <v>43.33</v>
      </c>
      <c r="C464" s="158">
        <v>40.729999999999997</v>
      </c>
      <c r="D464" s="158"/>
      <c r="E464" s="158">
        <v>46.27</v>
      </c>
      <c r="F464" s="158"/>
      <c r="G464" s="158">
        <v>24.53</v>
      </c>
      <c r="H464" s="158">
        <v>0</v>
      </c>
      <c r="I464" s="159">
        <v>7.13</v>
      </c>
    </row>
    <row r="465" spans="2:9" x14ac:dyDescent="0.25">
      <c r="B465" s="157">
        <v>32.200000000000003</v>
      </c>
      <c r="C465" s="158">
        <v>6.87</v>
      </c>
      <c r="D465" s="158"/>
      <c r="E465" s="158">
        <v>76.8</v>
      </c>
      <c r="F465" s="158"/>
      <c r="G465" s="158">
        <v>8.93</v>
      </c>
      <c r="H465" s="158">
        <v>3.07</v>
      </c>
      <c r="I465" s="159">
        <v>10</v>
      </c>
    </row>
    <row r="466" spans="2:9" x14ac:dyDescent="0.25">
      <c r="B466" s="157">
        <v>20.2</v>
      </c>
      <c r="C466" s="158">
        <v>18.47</v>
      </c>
      <c r="D466" s="158"/>
      <c r="E466" s="158">
        <v>25.27</v>
      </c>
      <c r="F466" s="158"/>
      <c r="G466" s="158">
        <v>23.73</v>
      </c>
      <c r="H466" s="158">
        <v>0.93</v>
      </c>
      <c r="I466" s="159">
        <v>4.47</v>
      </c>
    </row>
    <row r="467" spans="2:9" x14ac:dyDescent="0.25">
      <c r="B467" s="157">
        <v>42.33</v>
      </c>
      <c r="C467" s="158">
        <v>23.6</v>
      </c>
      <c r="D467" s="158"/>
      <c r="E467" s="158">
        <v>50.27</v>
      </c>
      <c r="F467" s="158"/>
      <c r="G467" s="158">
        <v>32.799999999999997</v>
      </c>
      <c r="H467" s="158">
        <v>1.07</v>
      </c>
      <c r="I467" s="159">
        <v>14.33</v>
      </c>
    </row>
    <row r="468" spans="2:9" x14ac:dyDescent="0.25">
      <c r="B468" s="157">
        <v>16.8</v>
      </c>
      <c r="C468" s="158">
        <v>13.33</v>
      </c>
      <c r="D468" s="158"/>
      <c r="E468" s="158">
        <v>24.2</v>
      </c>
      <c r="F468" s="158"/>
      <c r="G468" s="158">
        <v>52.4</v>
      </c>
      <c r="H468" s="158">
        <v>3.27</v>
      </c>
      <c r="I468" s="159">
        <v>13.73</v>
      </c>
    </row>
    <row r="469" spans="2:9" x14ac:dyDescent="0.25">
      <c r="B469" s="157">
        <v>16.73</v>
      </c>
      <c r="C469" s="158">
        <v>28.6</v>
      </c>
      <c r="D469" s="158"/>
      <c r="E469" s="158">
        <v>68</v>
      </c>
      <c r="F469" s="158"/>
      <c r="G469" s="158">
        <v>83.73</v>
      </c>
      <c r="H469" s="158">
        <v>0</v>
      </c>
      <c r="I469" s="159">
        <v>0</v>
      </c>
    </row>
    <row r="470" spans="2:9" x14ac:dyDescent="0.25">
      <c r="B470" s="157">
        <v>59.53</v>
      </c>
      <c r="C470" s="158">
        <v>35.4</v>
      </c>
      <c r="D470" s="158"/>
      <c r="E470" s="158">
        <v>30.4</v>
      </c>
      <c r="F470" s="158"/>
      <c r="G470" s="158">
        <v>25</v>
      </c>
      <c r="H470" s="158">
        <v>1.53</v>
      </c>
      <c r="I470" s="159">
        <v>8.67</v>
      </c>
    </row>
    <row r="471" spans="2:9" x14ac:dyDescent="0.25">
      <c r="B471" s="157">
        <v>52.27</v>
      </c>
      <c r="C471" s="158">
        <v>54.13</v>
      </c>
      <c r="D471" s="158"/>
      <c r="E471" s="158">
        <v>61</v>
      </c>
      <c r="F471" s="158"/>
      <c r="G471" s="158">
        <v>93.93</v>
      </c>
      <c r="H471" s="158">
        <v>9.73</v>
      </c>
      <c r="I471" s="159">
        <v>10.53</v>
      </c>
    </row>
    <row r="472" spans="2:9" x14ac:dyDescent="0.25">
      <c r="B472" s="157">
        <v>17.8</v>
      </c>
      <c r="C472" s="158">
        <v>54.47</v>
      </c>
      <c r="D472" s="158"/>
      <c r="E472" s="158">
        <v>60.87</v>
      </c>
      <c r="F472" s="158"/>
      <c r="G472" s="158">
        <v>56.87</v>
      </c>
      <c r="H472" s="158">
        <v>4.33</v>
      </c>
      <c r="I472" s="159">
        <v>0.53</v>
      </c>
    </row>
    <row r="473" spans="2:9" x14ac:dyDescent="0.25">
      <c r="B473" s="157">
        <v>11.27</v>
      </c>
      <c r="C473" s="158">
        <v>15.8</v>
      </c>
      <c r="D473" s="158"/>
      <c r="E473" s="158">
        <v>58.47</v>
      </c>
      <c r="F473" s="158"/>
      <c r="G473" s="158">
        <v>59.53</v>
      </c>
      <c r="H473" s="158">
        <v>7.67</v>
      </c>
      <c r="I473" s="159">
        <v>20.67</v>
      </c>
    </row>
    <row r="474" spans="2:9" x14ac:dyDescent="0.25">
      <c r="B474" s="157">
        <v>18.73</v>
      </c>
      <c r="C474" s="158">
        <v>45.07</v>
      </c>
      <c r="D474" s="158"/>
      <c r="E474" s="158">
        <v>31.27</v>
      </c>
      <c r="F474" s="158"/>
      <c r="G474" s="158">
        <v>32.6</v>
      </c>
      <c r="H474" s="158">
        <v>4.33</v>
      </c>
      <c r="I474" s="159">
        <v>22.33</v>
      </c>
    </row>
    <row r="475" spans="2:9" x14ac:dyDescent="0.25">
      <c r="B475" s="157">
        <v>14.6</v>
      </c>
      <c r="C475" s="158">
        <v>46.13</v>
      </c>
      <c r="D475" s="158"/>
      <c r="E475" s="158">
        <v>68.8</v>
      </c>
      <c r="F475" s="158"/>
      <c r="G475" s="158">
        <v>32.270000000000003</v>
      </c>
      <c r="H475" s="158">
        <v>0</v>
      </c>
      <c r="I475" s="159">
        <v>20.53</v>
      </c>
    </row>
    <row r="476" spans="2:9" x14ac:dyDescent="0.25">
      <c r="B476" s="157">
        <v>17.399999999999999</v>
      </c>
      <c r="C476" s="158">
        <v>65.67</v>
      </c>
      <c r="D476" s="158"/>
      <c r="E476" s="158">
        <v>39.270000000000003</v>
      </c>
      <c r="F476" s="158"/>
      <c r="G476" s="158">
        <v>58.53</v>
      </c>
      <c r="H476" s="158">
        <v>3.6</v>
      </c>
      <c r="I476" s="159">
        <v>11.27</v>
      </c>
    </row>
    <row r="477" spans="2:9" x14ac:dyDescent="0.25">
      <c r="B477" s="157">
        <v>14.07</v>
      </c>
      <c r="C477" s="158">
        <v>40.869999999999997</v>
      </c>
      <c r="D477" s="158"/>
      <c r="E477" s="158"/>
      <c r="F477" s="158"/>
      <c r="G477" s="158">
        <v>47.33</v>
      </c>
      <c r="H477" s="158">
        <v>17.670000000000002</v>
      </c>
      <c r="I477" s="159">
        <v>14.53</v>
      </c>
    </row>
    <row r="478" spans="2:9" x14ac:dyDescent="0.25">
      <c r="B478" s="157">
        <v>20.53</v>
      </c>
      <c r="C478" s="158">
        <v>9.1999999999999993</v>
      </c>
      <c r="D478" s="158"/>
      <c r="E478" s="158"/>
      <c r="F478" s="158"/>
      <c r="G478" s="158">
        <v>29.87</v>
      </c>
      <c r="H478" s="158">
        <v>1.93</v>
      </c>
      <c r="I478" s="159">
        <v>25.93</v>
      </c>
    </row>
    <row r="479" spans="2:9" x14ac:dyDescent="0.25">
      <c r="B479" s="157">
        <v>29.53</v>
      </c>
      <c r="C479" s="158">
        <v>40.869999999999997</v>
      </c>
      <c r="D479" s="158"/>
      <c r="E479" s="158"/>
      <c r="F479" s="158"/>
      <c r="G479" s="158">
        <v>48.33</v>
      </c>
      <c r="H479" s="158">
        <v>2.2000000000000002</v>
      </c>
      <c r="I479" s="159">
        <v>12.6</v>
      </c>
    </row>
    <row r="480" spans="2:9" x14ac:dyDescent="0.25">
      <c r="B480" s="157">
        <v>32.270000000000003</v>
      </c>
      <c r="C480" s="158">
        <v>21.07</v>
      </c>
      <c r="D480" s="158"/>
      <c r="E480" s="158"/>
      <c r="F480" s="158"/>
      <c r="G480" s="158">
        <v>35.200000000000003</v>
      </c>
      <c r="H480" s="158">
        <v>5.4</v>
      </c>
      <c r="I480" s="159">
        <v>13.73</v>
      </c>
    </row>
    <row r="481" spans="2:9" x14ac:dyDescent="0.25">
      <c r="B481" s="157">
        <v>29.6</v>
      </c>
      <c r="C481" s="158">
        <v>26.73</v>
      </c>
      <c r="D481" s="158"/>
      <c r="E481" s="158"/>
      <c r="F481" s="158"/>
      <c r="G481" s="158">
        <v>18.27</v>
      </c>
      <c r="H481" s="158">
        <v>0</v>
      </c>
      <c r="I481" s="159">
        <v>12.73</v>
      </c>
    </row>
    <row r="482" spans="2:9" x14ac:dyDescent="0.25">
      <c r="B482" s="157">
        <v>3.27</v>
      </c>
      <c r="C482" s="158">
        <v>39.729999999999997</v>
      </c>
      <c r="D482" s="158"/>
      <c r="E482" s="158"/>
      <c r="F482" s="158"/>
      <c r="G482" s="158">
        <v>21.8</v>
      </c>
      <c r="H482" s="158">
        <v>1.1299999999999999</v>
      </c>
      <c r="I482" s="159">
        <v>10.67</v>
      </c>
    </row>
    <row r="483" spans="2:9" x14ac:dyDescent="0.25">
      <c r="B483" s="157">
        <v>15.6</v>
      </c>
      <c r="C483" s="158">
        <v>51.67</v>
      </c>
      <c r="D483" s="158"/>
      <c r="E483" s="158"/>
      <c r="F483" s="158"/>
      <c r="G483" s="158">
        <v>18.600000000000001</v>
      </c>
      <c r="H483" s="158">
        <v>3.8</v>
      </c>
      <c r="I483" s="159">
        <v>0</v>
      </c>
    </row>
    <row r="484" spans="2:9" x14ac:dyDescent="0.25">
      <c r="B484" s="157">
        <v>6.4</v>
      </c>
      <c r="C484" s="158">
        <v>74.8</v>
      </c>
      <c r="D484" s="158"/>
      <c r="E484" s="158"/>
      <c r="F484" s="158"/>
      <c r="G484" s="158">
        <v>23.8</v>
      </c>
      <c r="H484" s="158">
        <v>0</v>
      </c>
      <c r="I484" s="159">
        <v>10.199999999999999</v>
      </c>
    </row>
    <row r="485" spans="2:9" x14ac:dyDescent="0.25">
      <c r="B485" s="157">
        <v>6.07</v>
      </c>
      <c r="C485" s="158">
        <v>52.2</v>
      </c>
      <c r="D485" s="158"/>
      <c r="E485" s="158"/>
      <c r="F485" s="158"/>
      <c r="G485" s="158">
        <v>60.4</v>
      </c>
      <c r="H485" s="158">
        <v>0</v>
      </c>
      <c r="I485" s="159">
        <v>3.2</v>
      </c>
    </row>
    <row r="486" spans="2:9" x14ac:dyDescent="0.25">
      <c r="B486" s="157">
        <v>12.53</v>
      </c>
      <c r="C486" s="158">
        <v>7.6</v>
      </c>
      <c r="D486" s="158"/>
      <c r="E486" s="158"/>
      <c r="F486" s="158"/>
      <c r="G486" s="158">
        <v>26.53</v>
      </c>
      <c r="H486" s="158">
        <v>0</v>
      </c>
      <c r="I486" s="159">
        <v>20.2</v>
      </c>
    </row>
    <row r="487" spans="2:9" x14ac:dyDescent="0.25">
      <c r="B487" s="157">
        <v>23.87</v>
      </c>
      <c r="C487" s="158">
        <v>19.47</v>
      </c>
      <c r="D487" s="158"/>
      <c r="E487" s="158"/>
      <c r="F487" s="158"/>
      <c r="G487" s="158">
        <v>26.2</v>
      </c>
      <c r="H487" s="158">
        <v>0</v>
      </c>
      <c r="I487" s="159">
        <v>8.1300000000000008</v>
      </c>
    </row>
    <row r="488" spans="2:9" x14ac:dyDescent="0.25">
      <c r="B488" s="157">
        <v>7.4</v>
      </c>
      <c r="C488" s="158">
        <v>9.07</v>
      </c>
      <c r="D488" s="158"/>
      <c r="E488" s="158"/>
      <c r="F488" s="158"/>
      <c r="G488" s="158">
        <v>33.130000000000003</v>
      </c>
      <c r="H488" s="158">
        <v>1.47</v>
      </c>
      <c r="I488" s="159">
        <v>13.4</v>
      </c>
    </row>
    <row r="489" spans="2:9" x14ac:dyDescent="0.25">
      <c r="B489" s="157">
        <v>11.33</v>
      </c>
      <c r="C489" s="158">
        <v>20.93</v>
      </c>
      <c r="D489" s="158"/>
      <c r="E489" s="158"/>
      <c r="F489" s="158"/>
      <c r="G489" s="158">
        <v>27.8</v>
      </c>
      <c r="H489" s="158">
        <v>6.2</v>
      </c>
      <c r="I489" s="159">
        <v>17.87</v>
      </c>
    </row>
    <row r="490" spans="2:9" x14ac:dyDescent="0.25">
      <c r="B490" s="157">
        <v>15.2</v>
      </c>
      <c r="C490" s="158">
        <v>39.130000000000003</v>
      </c>
      <c r="D490" s="158"/>
      <c r="E490" s="158"/>
      <c r="F490" s="158"/>
      <c r="G490" s="158">
        <v>39.53</v>
      </c>
      <c r="H490" s="158">
        <v>2.33</v>
      </c>
      <c r="I490" s="159">
        <v>20.87</v>
      </c>
    </row>
    <row r="491" spans="2:9" x14ac:dyDescent="0.25">
      <c r="B491" s="157">
        <v>15.33</v>
      </c>
      <c r="C491" s="158">
        <v>31.07</v>
      </c>
      <c r="D491" s="158"/>
      <c r="E491" s="158"/>
      <c r="F491" s="158"/>
      <c r="G491" s="158">
        <v>42.4</v>
      </c>
      <c r="H491" s="158">
        <v>0</v>
      </c>
      <c r="I491" s="159">
        <v>13.73</v>
      </c>
    </row>
    <row r="492" spans="2:9" x14ac:dyDescent="0.25">
      <c r="B492" s="157">
        <v>20.53</v>
      </c>
      <c r="C492" s="158">
        <v>8.93</v>
      </c>
      <c r="D492" s="158"/>
      <c r="E492" s="158"/>
      <c r="F492" s="158"/>
      <c r="G492" s="158">
        <v>4.07</v>
      </c>
      <c r="H492" s="158">
        <v>14.13</v>
      </c>
      <c r="I492" s="159">
        <v>14.47</v>
      </c>
    </row>
    <row r="493" spans="2:9" x14ac:dyDescent="0.25">
      <c r="B493" s="157">
        <v>30.6</v>
      </c>
      <c r="C493" s="158">
        <v>41.47</v>
      </c>
      <c r="D493" s="158"/>
      <c r="E493" s="158"/>
      <c r="F493" s="158"/>
      <c r="G493" s="158">
        <v>27.2</v>
      </c>
      <c r="H493" s="158">
        <v>10.27</v>
      </c>
      <c r="I493" s="159">
        <v>11.53</v>
      </c>
    </row>
    <row r="494" spans="2:9" x14ac:dyDescent="0.25">
      <c r="B494" s="157">
        <v>15.27</v>
      </c>
      <c r="C494" s="158">
        <v>32.93</v>
      </c>
      <c r="D494" s="158"/>
      <c r="E494" s="158"/>
      <c r="F494" s="158"/>
      <c r="G494" s="158">
        <v>55.53</v>
      </c>
      <c r="H494" s="158">
        <v>9.1300000000000008</v>
      </c>
      <c r="I494" s="159">
        <v>1.87</v>
      </c>
    </row>
    <row r="495" spans="2:9" x14ac:dyDescent="0.25">
      <c r="B495" s="157">
        <v>17.27</v>
      </c>
      <c r="C495" s="158">
        <v>50.2</v>
      </c>
      <c r="D495" s="158"/>
      <c r="E495" s="158"/>
      <c r="F495" s="158"/>
      <c r="G495" s="158">
        <v>15.27</v>
      </c>
      <c r="H495" s="158">
        <v>3.67</v>
      </c>
      <c r="I495" s="159">
        <v>1.47</v>
      </c>
    </row>
    <row r="496" spans="2:9" x14ac:dyDescent="0.25">
      <c r="B496" s="157">
        <v>35.67</v>
      </c>
      <c r="C496" s="158">
        <v>54.4</v>
      </c>
      <c r="D496" s="158"/>
      <c r="E496" s="158"/>
      <c r="F496" s="158"/>
      <c r="G496" s="158">
        <v>42.27</v>
      </c>
      <c r="H496" s="158">
        <v>0.67</v>
      </c>
      <c r="I496" s="159">
        <v>4.2</v>
      </c>
    </row>
    <row r="497" spans="2:9" x14ac:dyDescent="0.25">
      <c r="B497" s="157">
        <v>32.67</v>
      </c>
      <c r="C497" s="158">
        <v>45.4</v>
      </c>
      <c r="D497" s="158"/>
      <c r="E497" s="158"/>
      <c r="F497" s="158"/>
      <c r="G497" s="158">
        <v>40.799999999999997</v>
      </c>
      <c r="H497" s="158">
        <v>2.4</v>
      </c>
      <c r="I497" s="159">
        <v>8.67</v>
      </c>
    </row>
    <row r="498" spans="2:9" x14ac:dyDescent="0.25">
      <c r="B498" s="157">
        <v>36.130000000000003</v>
      </c>
      <c r="C498" s="158">
        <v>25</v>
      </c>
      <c r="D498" s="158"/>
      <c r="E498" s="158"/>
      <c r="F498" s="158"/>
      <c r="G498" s="158">
        <v>50.8</v>
      </c>
      <c r="H498" s="158">
        <v>15.47</v>
      </c>
      <c r="I498" s="159">
        <v>15</v>
      </c>
    </row>
    <row r="499" spans="2:9" x14ac:dyDescent="0.25">
      <c r="B499" s="157">
        <v>3.87</v>
      </c>
      <c r="C499" s="158">
        <v>54.93</v>
      </c>
      <c r="D499" s="158"/>
      <c r="E499" s="158"/>
      <c r="F499" s="158"/>
      <c r="G499" s="158">
        <v>32.130000000000003</v>
      </c>
      <c r="H499" s="158">
        <v>10.53</v>
      </c>
      <c r="I499" s="159">
        <v>4.5999999999999996</v>
      </c>
    </row>
    <row r="500" spans="2:9" x14ac:dyDescent="0.25">
      <c r="B500" s="157">
        <v>10</v>
      </c>
      <c r="C500" s="158">
        <v>17.93</v>
      </c>
      <c r="D500" s="158"/>
      <c r="E500" s="158"/>
      <c r="F500" s="158"/>
      <c r="G500" s="158">
        <v>46.2</v>
      </c>
      <c r="H500" s="158">
        <v>7.93</v>
      </c>
      <c r="I500" s="159">
        <v>4.2699999999999996</v>
      </c>
    </row>
    <row r="501" spans="2:9" x14ac:dyDescent="0.25">
      <c r="B501" s="157">
        <v>9.6</v>
      </c>
      <c r="C501" s="158">
        <v>16.93</v>
      </c>
      <c r="D501" s="158"/>
      <c r="E501" s="158"/>
      <c r="F501" s="158"/>
      <c r="G501" s="158">
        <v>48.47</v>
      </c>
      <c r="H501" s="158">
        <v>13.73</v>
      </c>
      <c r="I501" s="159">
        <v>16.47</v>
      </c>
    </row>
    <row r="502" spans="2:9" x14ac:dyDescent="0.25">
      <c r="B502" s="157">
        <v>28.47</v>
      </c>
      <c r="C502" s="158">
        <v>6.73</v>
      </c>
      <c r="D502" s="158"/>
      <c r="E502" s="158"/>
      <c r="F502" s="158"/>
      <c r="G502" s="158">
        <v>16.8</v>
      </c>
      <c r="H502" s="158">
        <v>5.47</v>
      </c>
      <c r="I502" s="159">
        <v>3.07</v>
      </c>
    </row>
    <row r="503" spans="2:9" x14ac:dyDescent="0.25">
      <c r="B503" s="157">
        <v>7.53</v>
      </c>
      <c r="C503" s="158">
        <v>73.87</v>
      </c>
      <c r="D503" s="158"/>
      <c r="E503" s="158"/>
      <c r="F503" s="158"/>
      <c r="G503" s="158">
        <v>56.67</v>
      </c>
      <c r="H503" s="158">
        <v>5.47</v>
      </c>
      <c r="I503" s="159">
        <v>5.8</v>
      </c>
    </row>
    <row r="504" spans="2:9" x14ac:dyDescent="0.25">
      <c r="B504" s="157">
        <v>7.47</v>
      </c>
      <c r="C504" s="158">
        <v>18.8</v>
      </c>
      <c r="D504" s="158"/>
      <c r="E504" s="158"/>
      <c r="F504" s="158"/>
      <c r="G504" s="158">
        <v>30.87</v>
      </c>
      <c r="H504" s="158">
        <v>16</v>
      </c>
      <c r="I504" s="159">
        <v>7.6</v>
      </c>
    </row>
    <row r="505" spans="2:9" x14ac:dyDescent="0.25">
      <c r="B505" s="157">
        <v>18.670000000000002</v>
      </c>
      <c r="C505" s="158">
        <v>40.869999999999997</v>
      </c>
      <c r="D505" s="158"/>
      <c r="E505" s="158"/>
      <c r="F505" s="158"/>
      <c r="G505" s="158">
        <v>55.6</v>
      </c>
      <c r="H505" s="158">
        <v>12.53</v>
      </c>
      <c r="I505" s="159">
        <v>7.4</v>
      </c>
    </row>
    <row r="506" spans="2:9" x14ac:dyDescent="0.25">
      <c r="B506" s="157">
        <v>19.07</v>
      </c>
      <c r="C506" s="158">
        <v>26.73</v>
      </c>
      <c r="D506" s="158"/>
      <c r="E506" s="158"/>
      <c r="F506" s="158"/>
      <c r="G506" s="158">
        <v>61.8</v>
      </c>
      <c r="H506" s="158">
        <v>10.53</v>
      </c>
      <c r="I506" s="159">
        <v>6.8</v>
      </c>
    </row>
    <row r="507" spans="2:9" x14ac:dyDescent="0.25">
      <c r="B507" s="157">
        <v>18.87</v>
      </c>
      <c r="C507" s="158">
        <v>31</v>
      </c>
      <c r="D507" s="158"/>
      <c r="E507" s="158"/>
      <c r="F507" s="158"/>
      <c r="G507" s="158">
        <v>61</v>
      </c>
      <c r="H507" s="158">
        <v>8.33</v>
      </c>
      <c r="I507" s="159">
        <v>9</v>
      </c>
    </row>
    <row r="508" spans="2:9" x14ac:dyDescent="0.25">
      <c r="B508" s="157">
        <v>32.869999999999997</v>
      </c>
      <c r="C508" s="158">
        <v>63.8</v>
      </c>
      <c r="D508" s="158"/>
      <c r="E508" s="158"/>
      <c r="F508" s="158"/>
      <c r="G508" s="158">
        <v>45.13</v>
      </c>
      <c r="H508" s="158">
        <v>9.8000000000000007</v>
      </c>
      <c r="I508" s="159">
        <v>11</v>
      </c>
    </row>
    <row r="509" spans="2:9" x14ac:dyDescent="0.25">
      <c r="B509" s="157">
        <v>13.93</v>
      </c>
      <c r="C509" s="158">
        <v>9.1300000000000008</v>
      </c>
      <c r="D509" s="158"/>
      <c r="E509" s="158"/>
      <c r="F509" s="158"/>
      <c r="G509" s="158">
        <v>47.13</v>
      </c>
      <c r="H509" s="158">
        <v>5.07</v>
      </c>
      <c r="I509" s="159">
        <v>11.67</v>
      </c>
    </row>
    <row r="510" spans="2:9" x14ac:dyDescent="0.25">
      <c r="B510" s="157">
        <v>39.07</v>
      </c>
      <c r="C510" s="158">
        <v>60.27</v>
      </c>
      <c r="D510" s="158"/>
      <c r="E510" s="158"/>
      <c r="F510" s="158"/>
      <c r="G510" s="158">
        <v>22.87</v>
      </c>
      <c r="H510" s="158">
        <v>5.6</v>
      </c>
      <c r="I510" s="159">
        <v>0</v>
      </c>
    </row>
    <row r="511" spans="2:9" x14ac:dyDescent="0.25">
      <c r="B511" s="157">
        <v>38.4</v>
      </c>
      <c r="C511" s="158">
        <v>53.73</v>
      </c>
      <c r="D511" s="158"/>
      <c r="E511" s="158"/>
      <c r="F511" s="158"/>
      <c r="G511" s="158">
        <v>29.27</v>
      </c>
      <c r="H511" s="158">
        <v>5.73</v>
      </c>
      <c r="I511" s="159">
        <v>2.0699999999999998</v>
      </c>
    </row>
    <row r="512" spans="2:9" x14ac:dyDescent="0.25">
      <c r="B512" s="157">
        <v>22.13</v>
      </c>
      <c r="C512" s="158">
        <v>55.87</v>
      </c>
      <c r="D512" s="158"/>
      <c r="E512" s="158"/>
      <c r="F512" s="158"/>
      <c r="G512" s="158">
        <v>13.4</v>
      </c>
      <c r="H512" s="158">
        <v>14.07</v>
      </c>
      <c r="I512" s="159">
        <v>10.47</v>
      </c>
    </row>
    <row r="513" spans="2:9" x14ac:dyDescent="0.25">
      <c r="B513" s="157">
        <v>24.4</v>
      </c>
      <c r="C513" s="158">
        <v>54.07</v>
      </c>
      <c r="D513" s="158"/>
      <c r="E513" s="158"/>
      <c r="F513" s="158"/>
      <c r="G513" s="158">
        <v>19.2</v>
      </c>
      <c r="H513" s="158">
        <v>17.07</v>
      </c>
      <c r="I513" s="159">
        <v>2.0699999999999998</v>
      </c>
    </row>
    <row r="514" spans="2:9" x14ac:dyDescent="0.25">
      <c r="B514" s="157">
        <v>53.87</v>
      </c>
      <c r="C514" s="158">
        <v>16</v>
      </c>
      <c r="D514" s="158"/>
      <c r="E514" s="158"/>
      <c r="F514" s="158"/>
      <c r="G514" s="158">
        <v>32.53</v>
      </c>
      <c r="H514" s="158">
        <v>7.07</v>
      </c>
      <c r="I514" s="160"/>
    </row>
    <row r="515" spans="2:9" x14ac:dyDescent="0.25">
      <c r="B515" s="157">
        <v>67</v>
      </c>
      <c r="C515" s="158">
        <v>17.47</v>
      </c>
      <c r="D515" s="158"/>
      <c r="E515" s="158"/>
      <c r="F515" s="158"/>
      <c r="G515" s="158">
        <v>32.93</v>
      </c>
      <c r="H515" s="158">
        <v>1.4</v>
      </c>
      <c r="I515" s="160"/>
    </row>
    <row r="516" spans="2:9" x14ac:dyDescent="0.25">
      <c r="B516" s="157">
        <v>21.13</v>
      </c>
      <c r="C516" s="158">
        <v>58.87</v>
      </c>
      <c r="D516" s="158"/>
      <c r="E516" s="158"/>
      <c r="F516" s="158"/>
      <c r="G516" s="158">
        <v>23.67</v>
      </c>
      <c r="H516" s="158">
        <v>11.67</v>
      </c>
      <c r="I516" s="160"/>
    </row>
    <row r="517" spans="2:9" x14ac:dyDescent="0.25">
      <c r="B517" s="157">
        <v>24.67</v>
      </c>
      <c r="C517" s="158">
        <v>60.33</v>
      </c>
      <c r="D517" s="158"/>
      <c r="E517" s="158"/>
      <c r="F517" s="158"/>
      <c r="G517" s="158">
        <v>34</v>
      </c>
      <c r="H517" s="158">
        <v>14</v>
      </c>
      <c r="I517" s="160"/>
    </row>
    <row r="518" spans="2:9" x14ac:dyDescent="0.25">
      <c r="B518" s="157">
        <v>31.47</v>
      </c>
      <c r="C518" s="158">
        <v>23.93</v>
      </c>
      <c r="D518" s="158"/>
      <c r="E518" s="158"/>
      <c r="F518" s="158"/>
      <c r="G518" s="158">
        <v>42.27</v>
      </c>
      <c r="H518" s="158">
        <v>1.4</v>
      </c>
      <c r="I518" s="160"/>
    </row>
    <row r="519" spans="2:9" x14ac:dyDescent="0.25">
      <c r="B519" s="157">
        <v>41.8</v>
      </c>
      <c r="C519" s="158">
        <v>9.73</v>
      </c>
      <c r="D519" s="158"/>
      <c r="E519" s="158"/>
      <c r="F519" s="158"/>
      <c r="G519" s="158">
        <v>16.2</v>
      </c>
      <c r="H519" s="158">
        <v>7.4</v>
      </c>
      <c r="I519" s="160"/>
    </row>
    <row r="520" spans="2:9" x14ac:dyDescent="0.25">
      <c r="B520" s="157">
        <v>15.6</v>
      </c>
      <c r="C520" s="158">
        <v>8.73</v>
      </c>
      <c r="D520" s="158"/>
      <c r="E520" s="158"/>
      <c r="F520" s="158"/>
      <c r="G520" s="158">
        <v>23.47</v>
      </c>
      <c r="H520" s="158">
        <v>14.93</v>
      </c>
      <c r="I520" s="160"/>
    </row>
    <row r="521" spans="2:9" x14ac:dyDescent="0.25">
      <c r="B521" s="157">
        <v>12.53</v>
      </c>
      <c r="C521" s="158">
        <v>17.399999999999999</v>
      </c>
      <c r="D521" s="158"/>
      <c r="E521" s="158"/>
      <c r="F521" s="158"/>
      <c r="G521" s="158">
        <v>34.53</v>
      </c>
      <c r="H521" s="158">
        <v>0</v>
      </c>
      <c r="I521" s="160"/>
    </row>
    <row r="522" spans="2:9" x14ac:dyDescent="0.25">
      <c r="B522" s="157">
        <v>25.8</v>
      </c>
      <c r="C522" s="158">
        <v>35.799999999999997</v>
      </c>
      <c r="D522" s="158"/>
      <c r="E522" s="158"/>
      <c r="F522" s="158"/>
      <c r="G522" s="158">
        <v>42.87</v>
      </c>
      <c r="H522" s="158">
        <v>9.1300000000000008</v>
      </c>
      <c r="I522" s="160"/>
    </row>
    <row r="523" spans="2:9" x14ac:dyDescent="0.25">
      <c r="B523" s="157">
        <v>3.8</v>
      </c>
      <c r="C523" s="158">
        <v>13.33</v>
      </c>
      <c r="D523" s="158"/>
      <c r="E523" s="158"/>
      <c r="F523" s="158"/>
      <c r="G523" s="158">
        <v>19.670000000000002</v>
      </c>
      <c r="H523" s="158">
        <v>15.33</v>
      </c>
      <c r="I523" s="160"/>
    </row>
    <row r="524" spans="2:9" x14ac:dyDescent="0.25">
      <c r="B524" s="157">
        <v>22.33</v>
      </c>
      <c r="C524" s="158">
        <v>27.2</v>
      </c>
      <c r="D524" s="158"/>
      <c r="E524" s="158"/>
      <c r="F524" s="158"/>
      <c r="G524" s="158">
        <v>35.200000000000003</v>
      </c>
      <c r="H524" s="158">
        <v>14.53</v>
      </c>
      <c r="I524" s="160"/>
    </row>
    <row r="525" spans="2:9" x14ac:dyDescent="0.25">
      <c r="B525" s="157">
        <v>10.199999999999999</v>
      </c>
      <c r="C525" s="158">
        <v>41.13</v>
      </c>
      <c r="D525" s="158"/>
      <c r="E525" s="158"/>
      <c r="F525" s="158"/>
      <c r="G525" s="158">
        <v>18.2</v>
      </c>
      <c r="H525" s="158">
        <v>9.6</v>
      </c>
      <c r="I525" s="160"/>
    </row>
    <row r="526" spans="2:9" x14ac:dyDescent="0.25">
      <c r="B526" s="157">
        <v>9.33</v>
      </c>
      <c r="C526" s="158">
        <v>56.8</v>
      </c>
      <c r="D526" s="158"/>
      <c r="E526" s="158"/>
      <c r="F526" s="158"/>
      <c r="G526" s="158">
        <v>29.27</v>
      </c>
      <c r="H526" s="158">
        <v>7.07</v>
      </c>
      <c r="I526" s="160"/>
    </row>
    <row r="527" spans="2:9" x14ac:dyDescent="0.25">
      <c r="B527" s="157">
        <v>23.73</v>
      </c>
      <c r="C527" s="158">
        <v>13.53</v>
      </c>
      <c r="D527" s="158"/>
      <c r="E527" s="158"/>
      <c r="F527" s="158"/>
      <c r="G527" s="158">
        <v>33.270000000000003</v>
      </c>
      <c r="H527" s="158">
        <v>13.13</v>
      </c>
      <c r="I527" s="160"/>
    </row>
    <row r="528" spans="2:9" x14ac:dyDescent="0.25">
      <c r="B528" s="157">
        <v>26.4</v>
      </c>
      <c r="C528" s="158">
        <v>26.8</v>
      </c>
      <c r="D528" s="158"/>
      <c r="E528" s="158"/>
      <c r="F528" s="158"/>
      <c r="G528" s="158">
        <v>73.599999999999994</v>
      </c>
      <c r="H528" s="158">
        <v>4.4000000000000004</v>
      </c>
      <c r="I528" s="160"/>
    </row>
    <row r="529" spans="2:9" x14ac:dyDescent="0.25">
      <c r="B529" s="157">
        <v>12.67</v>
      </c>
      <c r="C529" s="158">
        <v>42.73</v>
      </c>
      <c r="D529" s="158"/>
      <c r="E529" s="158"/>
      <c r="F529" s="158"/>
      <c r="G529" s="158">
        <v>32.07</v>
      </c>
      <c r="H529" s="158">
        <v>8.8699999999999992</v>
      </c>
      <c r="I529" s="160"/>
    </row>
    <row r="530" spans="2:9" x14ac:dyDescent="0.25">
      <c r="B530" s="157">
        <v>31.87</v>
      </c>
      <c r="C530" s="158">
        <v>30.6</v>
      </c>
      <c r="D530" s="158"/>
      <c r="E530" s="158"/>
      <c r="F530" s="78"/>
      <c r="G530" s="158">
        <v>26.6</v>
      </c>
      <c r="H530" s="158">
        <v>0</v>
      </c>
      <c r="I530" s="160"/>
    </row>
    <row r="531" spans="2:9" x14ac:dyDescent="0.25">
      <c r="B531" s="157">
        <v>23.53</v>
      </c>
      <c r="C531" s="158">
        <v>24.6</v>
      </c>
      <c r="D531" s="158"/>
      <c r="E531" s="158"/>
      <c r="F531" s="78"/>
      <c r="G531" s="158">
        <v>50.87</v>
      </c>
      <c r="H531" s="158">
        <v>5.4</v>
      </c>
      <c r="I531" s="160"/>
    </row>
    <row r="532" spans="2:9" x14ac:dyDescent="0.25">
      <c r="B532" s="157">
        <v>7.27</v>
      </c>
      <c r="C532" s="158">
        <v>78.33</v>
      </c>
      <c r="D532" s="158"/>
      <c r="E532" s="158"/>
      <c r="F532" s="78"/>
      <c r="G532" s="158">
        <v>43.6</v>
      </c>
      <c r="H532" s="158">
        <v>12.6</v>
      </c>
      <c r="I532" s="160"/>
    </row>
    <row r="533" spans="2:9" x14ac:dyDescent="0.25">
      <c r="B533" s="157">
        <v>12.53</v>
      </c>
      <c r="C533" s="158">
        <v>4.53</v>
      </c>
      <c r="D533" s="158"/>
      <c r="E533" s="158"/>
      <c r="F533" s="78"/>
      <c r="G533" s="158">
        <v>84.33</v>
      </c>
      <c r="H533" s="158">
        <v>22.67</v>
      </c>
      <c r="I533" s="160"/>
    </row>
    <row r="534" spans="2:9" x14ac:dyDescent="0.25">
      <c r="B534" s="157">
        <v>26.93</v>
      </c>
      <c r="C534" s="158">
        <v>52.27</v>
      </c>
      <c r="D534" s="158"/>
      <c r="E534" s="158"/>
      <c r="F534" s="78"/>
      <c r="G534" s="158">
        <v>39.53</v>
      </c>
      <c r="H534" s="158">
        <v>8.1999999999999993</v>
      </c>
      <c r="I534" s="160"/>
    </row>
    <row r="535" spans="2:9" x14ac:dyDescent="0.25">
      <c r="B535" s="157">
        <v>18</v>
      </c>
      <c r="C535" s="158">
        <v>19.53</v>
      </c>
      <c r="D535" s="158"/>
      <c r="E535" s="158"/>
      <c r="F535" s="78"/>
      <c r="G535" s="158">
        <v>70.87</v>
      </c>
      <c r="H535" s="158">
        <v>2.4700000000000002</v>
      </c>
      <c r="I535" s="160"/>
    </row>
    <row r="536" spans="2:9" x14ac:dyDescent="0.25">
      <c r="B536" s="157">
        <v>21.53</v>
      </c>
      <c r="C536" s="158">
        <v>16.399999999999999</v>
      </c>
      <c r="D536" s="158"/>
      <c r="E536" s="158"/>
      <c r="F536" s="78"/>
      <c r="G536" s="158">
        <v>25.73</v>
      </c>
      <c r="H536" s="158">
        <v>7.87</v>
      </c>
      <c r="I536" s="160"/>
    </row>
    <row r="537" spans="2:9" x14ac:dyDescent="0.25">
      <c r="B537" s="157">
        <v>15.53</v>
      </c>
      <c r="C537" s="158">
        <v>34.33</v>
      </c>
      <c r="D537" s="158"/>
      <c r="E537" s="158"/>
      <c r="F537" s="78"/>
      <c r="G537" s="158">
        <v>47.87</v>
      </c>
      <c r="H537" s="158">
        <v>9.4</v>
      </c>
      <c r="I537" s="160"/>
    </row>
    <row r="538" spans="2:9" x14ac:dyDescent="0.25">
      <c r="B538" s="157">
        <v>28.2</v>
      </c>
      <c r="C538" s="158">
        <v>7.6</v>
      </c>
      <c r="D538" s="158"/>
      <c r="E538" s="158"/>
      <c r="F538" s="78"/>
      <c r="G538" s="158">
        <v>63.53</v>
      </c>
      <c r="H538" s="158">
        <v>11.4</v>
      </c>
      <c r="I538" s="160"/>
    </row>
    <row r="539" spans="2:9" x14ac:dyDescent="0.25">
      <c r="B539" s="157">
        <v>14.2</v>
      </c>
      <c r="C539" s="158">
        <v>13.6</v>
      </c>
      <c r="D539" s="158"/>
      <c r="E539" s="158"/>
      <c r="F539" s="78"/>
      <c r="G539" s="158">
        <v>30.07</v>
      </c>
      <c r="H539" s="158">
        <v>4.47</v>
      </c>
      <c r="I539" s="160"/>
    </row>
    <row r="540" spans="2:9" x14ac:dyDescent="0.25">
      <c r="B540" s="157">
        <v>23.33</v>
      </c>
      <c r="C540" s="158">
        <v>70.53</v>
      </c>
      <c r="D540" s="158"/>
      <c r="E540" s="158"/>
      <c r="F540" s="78"/>
      <c r="G540" s="158">
        <v>20.73</v>
      </c>
      <c r="H540" s="158">
        <v>3</v>
      </c>
      <c r="I540" s="160"/>
    </row>
    <row r="541" spans="2:9" x14ac:dyDescent="0.25">
      <c r="B541" s="157">
        <v>25.8</v>
      </c>
      <c r="C541" s="158">
        <v>59.13</v>
      </c>
      <c r="D541" s="158"/>
      <c r="E541" s="158"/>
      <c r="F541" s="78"/>
      <c r="G541" s="158">
        <v>28.13</v>
      </c>
      <c r="H541" s="158">
        <v>0</v>
      </c>
      <c r="I541" s="160"/>
    </row>
    <row r="542" spans="2:9" x14ac:dyDescent="0.25">
      <c r="B542" s="157">
        <v>25.13</v>
      </c>
      <c r="C542" s="158">
        <v>19.13</v>
      </c>
      <c r="D542" s="158"/>
      <c r="E542" s="158"/>
      <c r="F542" s="78"/>
      <c r="G542" s="158">
        <v>33</v>
      </c>
      <c r="H542" s="158">
        <v>19.53</v>
      </c>
      <c r="I542" s="160"/>
    </row>
    <row r="543" spans="2:9" x14ac:dyDescent="0.25">
      <c r="B543" s="157">
        <v>29.27</v>
      </c>
      <c r="C543" s="158">
        <v>27.2</v>
      </c>
      <c r="D543" s="158"/>
      <c r="E543" s="158"/>
      <c r="F543" s="78"/>
      <c r="G543" s="158">
        <v>35.47</v>
      </c>
      <c r="H543" s="158">
        <v>14.47</v>
      </c>
      <c r="I543" s="160"/>
    </row>
    <row r="544" spans="2:9" x14ac:dyDescent="0.25">
      <c r="B544" s="157">
        <v>3.47</v>
      </c>
      <c r="C544" s="158">
        <v>27.6</v>
      </c>
      <c r="D544" s="158"/>
      <c r="E544" s="158"/>
      <c r="F544" s="78"/>
      <c r="G544" s="158">
        <v>40.6</v>
      </c>
      <c r="H544" s="158">
        <v>14.4</v>
      </c>
      <c r="I544" s="160"/>
    </row>
    <row r="545" spans="2:9" x14ac:dyDescent="0.25">
      <c r="B545" s="157">
        <v>20.53</v>
      </c>
      <c r="C545" s="158">
        <v>53.27</v>
      </c>
      <c r="D545" s="158"/>
      <c r="E545" s="158"/>
      <c r="F545" s="78"/>
      <c r="G545" s="158">
        <v>29.47</v>
      </c>
      <c r="H545" s="158">
        <v>21.47</v>
      </c>
      <c r="I545" s="160"/>
    </row>
    <row r="546" spans="2:9" x14ac:dyDescent="0.25">
      <c r="B546" s="157">
        <v>22.2</v>
      </c>
      <c r="C546" s="158">
        <v>39.799999999999997</v>
      </c>
      <c r="D546" s="158"/>
      <c r="E546" s="158"/>
      <c r="F546" s="78"/>
      <c r="G546" s="158">
        <v>34.6</v>
      </c>
      <c r="H546" s="158">
        <v>8.8699999999999992</v>
      </c>
      <c r="I546" s="160"/>
    </row>
    <row r="547" spans="2:9" x14ac:dyDescent="0.25">
      <c r="B547" s="157">
        <v>9.4700000000000006</v>
      </c>
      <c r="C547" s="158">
        <v>95.87</v>
      </c>
      <c r="D547" s="158"/>
      <c r="E547" s="158"/>
      <c r="F547" s="78"/>
      <c r="G547" s="158">
        <v>49.33</v>
      </c>
      <c r="H547" s="158">
        <v>22.53</v>
      </c>
      <c r="I547" s="160"/>
    </row>
    <row r="548" spans="2:9" x14ac:dyDescent="0.25">
      <c r="B548" s="157">
        <v>19.87</v>
      </c>
      <c r="C548" s="158">
        <v>9.4700000000000006</v>
      </c>
      <c r="D548" s="158"/>
      <c r="E548" s="158"/>
      <c r="F548" s="78"/>
      <c r="G548" s="158">
        <v>21.13</v>
      </c>
      <c r="H548" s="158">
        <v>3.73</v>
      </c>
      <c r="I548" s="160"/>
    </row>
    <row r="549" spans="2:9" x14ac:dyDescent="0.25">
      <c r="B549" s="157">
        <v>18.600000000000001</v>
      </c>
      <c r="C549" s="158">
        <v>5.67</v>
      </c>
      <c r="D549" s="158"/>
      <c r="E549" s="158"/>
      <c r="F549" s="78"/>
      <c r="G549" s="158">
        <v>27.73</v>
      </c>
      <c r="H549" s="158">
        <v>4.93</v>
      </c>
      <c r="I549" s="160"/>
    </row>
    <row r="550" spans="2:9" x14ac:dyDescent="0.25">
      <c r="B550" s="157">
        <v>17.53</v>
      </c>
      <c r="C550" s="158">
        <v>31.73</v>
      </c>
      <c r="D550" s="158"/>
      <c r="E550" s="158"/>
      <c r="F550" s="78"/>
      <c r="G550" s="158">
        <v>27.6</v>
      </c>
      <c r="H550" s="158">
        <v>0</v>
      </c>
      <c r="I550" s="160"/>
    </row>
    <row r="551" spans="2:9" x14ac:dyDescent="0.25">
      <c r="B551" s="157">
        <v>11.13</v>
      </c>
      <c r="C551" s="158">
        <v>17.2</v>
      </c>
      <c r="D551" s="158"/>
      <c r="E551" s="158"/>
      <c r="F551" s="78"/>
      <c r="G551" s="158">
        <v>23.13</v>
      </c>
      <c r="H551" s="158">
        <v>5.07</v>
      </c>
      <c r="I551" s="160"/>
    </row>
    <row r="552" spans="2:9" x14ac:dyDescent="0.25">
      <c r="B552" s="157">
        <v>29.4</v>
      </c>
      <c r="C552" s="158">
        <v>8.93</v>
      </c>
      <c r="D552" s="158"/>
      <c r="E552" s="158"/>
      <c r="F552" s="78"/>
      <c r="G552" s="158">
        <v>61.27</v>
      </c>
      <c r="H552" s="158">
        <v>4.87</v>
      </c>
      <c r="I552" s="160"/>
    </row>
    <row r="553" spans="2:9" x14ac:dyDescent="0.25">
      <c r="B553" s="157">
        <v>35.67</v>
      </c>
      <c r="C553" s="158"/>
      <c r="D553" s="158"/>
      <c r="E553" s="158"/>
      <c r="F553" s="78"/>
      <c r="G553" s="158">
        <v>78.73</v>
      </c>
      <c r="H553" s="158">
        <v>14.13</v>
      </c>
      <c r="I553" s="160"/>
    </row>
    <row r="554" spans="2:9" x14ac:dyDescent="0.25">
      <c r="B554" s="157">
        <v>33.33</v>
      </c>
      <c r="C554" s="158"/>
      <c r="D554" s="158"/>
      <c r="E554" s="158"/>
      <c r="F554" s="78"/>
      <c r="G554" s="158">
        <v>63.47</v>
      </c>
      <c r="H554" s="158">
        <v>10.27</v>
      </c>
      <c r="I554" s="160"/>
    </row>
    <row r="555" spans="2:9" x14ac:dyDescent="0.25">
      <c r="B555" s="157">
        <v>6.13</v>
      </c>
      <c r="C555" s="158"/>
      <c r="D555" s="158"/>
      <c r="E555" s="158"/>
      <c r="F555" s="78"/>
      <c r="G555" s="158">
        <v>53.07</v>
      </c>
      <c r="H555" s="158">
        <v>7.4</v>
      </c>
      <c r="I555" s="160"/>
    </row>
    <row r="556" spans="2:9" x14ac:dyDescent="0.25">
      <c r="B556" s="157">
        <v>29</v>
      </c>
      <c r="C556" s="158"/>
      <c r="D556" s="158"/>
      <c r="E556" s="158"/>
      <c r="F556" s="78"/>
      <c r="G556" s="158">
        <v>58.53</v>
      </c>
      <c r="H556" s="158">
        <v>16.399999999999999</v>
      </c>
      <c r="I556" s="160"/>
    </row>
    <row r="557" spans="2:9" x14ac:dyDescent="0.25">
      <c r="B557" s="157">
        <v>23.47</v>
      </c>
      <c r="C557" s="158"/>
      <c r="D557" s="158"/>
      <c r="E557" s="158"/>
      <c r="F557" s="78"/>
      <c r="G557" s="158">
        <v>16.13</v>
      </c>
      <c r="H557" s="158">
        <v>18.47</v>
      </c>
      <c r="I557" s="160"/>
    </row>
    <row r="558" spans="2:9" x14ac:dyDescent="0.25">
      <c r="B558" s="157">
        <v>20.6</v>
      </c>
      <c r="C558" s="158"/>
      <c r="D558" s="158"/>
      <c r="E558" s="158"/>
      <c r="F558" s="78"/>
      <c r="G558" s="158">
        <v>66</v>
      </c>
      <c r="H558" s="158">
        <v>9.8000000000000007</v>
      </c>
      <c r="I558" s="160"/>
    </row>
    <row r="559" spans="2:9" x14ac:dyDescent="0.25">
      <c r="B559" s="157">
        <v>23.13</v>
      </c>
      <c r="C559" s="158"/>
      <c r="D559" s="158"/>
      <c r="E559" s="158"/>
      <c r="F559" s="78"/>
      <c r="G559" s="158">
        <v>60.6</v>
      </c>
      <c r="H559" s="158">
        <v>8.1999999999999993</v>
      </c>
      <c r="I559" s="160"/>
    </row>
    <row r="560" spans="2:9" x14ac:dyDescent="0.25">
      <c r="B560" s="157">
        <v>12.13</v>
      </c>
      <c r="C560" s="158"/>
      <c r="D560" s="158"/>
      <c r="E560" s="158"/>
      <c r="F560" s="78"/>
      <c r="G560" s="158">
        <v>16.399999999999999</v>
      </c>
      <c r="H560" s="158">
        <v>3.53</v>
      </c>
      <c r="I560" s="160"/>
    </row>
    <row r="561" spans="2:9" x14ac:dyDescent="0.25">
      <c r="B561" s="157">
        <v>31.93</v>
      </c>
      <c r="C561" s="158"/>
      <c r="D561" s="158"/>
      <c r="E561" s="158"/>
      <c r="F561" s="78"/>
      <c r="G561" s="158">
        <v>92.2</v>
      </c>
      <c r="H561" s="158">
        <v>21.53</v>
      </c>
      <c r="I561" s="160"/>
    </row>
    <row r="562" spans="2:9" x14ac:dyDescent="0.25">
      <c r="B562" s="157">
        <v>21</v>
      </c>
      <c r="C562" s="158"/>
      <c r="D562" s="158"/>
      <c r="E562" s="158"/>
      <c r="F562" s="78"/>
      <c r="G562" s="158">
        <v>53.93</v>
      </c>
      <c r="H562" s="158">
        <v>9.07</v>
      </c>
      <c r="I562" s="160"/>
    </row>
    <row r="563" spans="2:9" x14ac:dyDescent="0.25">
      <c r="B563" s="157">
        <v>34.4</v>
      </c>
      <c r="C563" s="158"/>
      <c r="D563" s="158"/>
      <c r="E563" s="158"/>
      <c r="F563" s="78"/>
      <c r="G563" s="158">
        <v>88.73</v>
      </c>
      <c r="H563" s="158">
        <v>12.53</v>
      </c>
      <c r="I563" s="160"/>
    </row>
    <row r="564" spans="2:9" x14ac:dyDescent="0.25">
      <c r="B564" s="157">
        <v>17.53</v>
      </c>
      <c r="C564" s="158"/>
      <c r="D564" s="158"/>
      <c r="E564" s="158"/>
      <c r="F564" s="78"/>
      <c r="G564" s="158">
        <v>73.400000000000006</v>
      </c>
      <c r="H564" s="158">
        <v>13.13</v>
      </c>
      <c r="I564" s="160"/>
    </row>
    <row r="565" spans="2:9" x14ac:dyDescent="0.25">
      <c r="B565" s="157">
        <v>37.869999999999997</v>
      </c>
      <c r="C565" s="158"/>
      <c r="D565" s="158"/>
      <c r="E565" s="158"/>
      <c r="F565" s="78"/>
      <c r="G565" s="158">
        <v>48.53</v>
      </c>
      <c r="H565" s="158">
        <v>9.1300000000000008</v>
      </c>
      <c r="I565" s="160"/>
    </row>
    <row r="566" spans="2:9" x14ac:dyDescent="0.25">
      <c r="B566" s="157">
        <v>13.2</v>
      </c>
      <c r="C566" s="158"/>
      <c r="D566" s="158"/>
      <c r="E566" s="158"/>
      <c r="F566" s="78"/>
      <c r="G566" s="158">
        <v>18.329999999999998</v>
      </c>
      <c r="H566" s="158">
        <v>7.73</v>
      </c>
      <c r="I566" s="160"/>
    </row>
    <row r="567" spans="2:9" x14ac:dyDescent="0.25">
      <c r="B567" s="157">
        <v>29.53</v>
      </c>
      <c r="C567" s="158"/>
      <c r="D567" s="158"/>
      <c r="E567" s="158"/>
      <c r="F567" s="78"/>
      <c r="G567" s="158">
        <v>4.5999999999999996</v>
      </c>
      <c r="H567" s="158">
        <v>14.6</v>
      </c>
      <c r="I567" s="160"/>
    </row>
    <row r="568" spans="2:9" x14ac:dyDescent="0.25">
      <c r="B568" s="157">
        <v>13.2</v>
      </c>
      <c r="C568" s="158"/>
      <c r="D568" s="158"/>
      <c r="E568" s="158"/>
      <c r="F568" s="78"/>
      <c r="G568" s="158">
        <v>115.8</v>
      </c>
      <c r="H568" s="158">
        <v>18.47</v>
      </c>
      <c r="I568" s="160"/>
    </row>
    <row r="569" spans="2:9" x14ac:dyDescent="0.25">
      <c r="B569" s="157">
        <v>42.6</v>
      </c>
      <c r="C569" s="158"/>
      <c r="D569" s="158"/>
      <c r="E569" s="158"/>
      <c r="F569" s="78"/>
      <c r="G569" s="158">
        <v>39.729999999999997</v>
      </c>
      <c r="H569" s="158">
        <v>5.2</v>
      </c>
      <c r="I569" s="160"/>
    </row>
    <row r="570" spans="2:9" x14ac:dyDescent="0.25">
      <c r="B570" s="157">
        <v>33.270000000000003</v>
      </c>
      <c r="C570" s="158"/>
      <c r="D570" s="158"/>
      <c r="E570" s="158"/>
      <c r="F570" s="78"/>
      <c r="G570" s="158">
        <v>68.400000000000006</v>
      </c>
      <c r="H570" s="158">
        <v>9.73</v>
      </c>
      <c r="I570" s="160"/>
    </row>
    <row r="571" spans="2:9" x14ac:dyDescent="0.25">
      <c r="B571" s="157">
        <v>26</v>
      </c>
      <c r="C571" s="158"/>
      <c r="D571" s="158"/>
      <c r="E571" s="158"/>
      <c r="F571" s="78"/>
      <c r="G571" s="158">
        <v>118.53</v>
      </c>
      <c r="H571" s="158">
        <v>9.27</v>
      </c>
      <c r="I571" s="160"/>
    </row>
    <row r="572" spans="2:9" x14ac:dyDescent="0.25">
      <c r="B572" s="157">
        <v>24.87</v>
      </c>
      <c r="C572" s="158"/>
      <c r="D572" s="158"/>
      <c r="E572" s="158"/>
      <c r="F572" s="78"/>
      <c r="G572" s="158">
        <v>95.73</v>
      </c>
      <c r="H572" s="158">
        <v>10.73</v>
      </c>
      <c r="I572" s="160"/>
    </row>
    <row r="573" spans="2:9" x14ac:dyDescent="0.25">
      <c r="B573" s="157">
        <v>15.8</v>
      </c>
      <c r="C573" s="158"/>
      <c r="D573" s="158"/>
      <c r="E573" s="158"/>
      <c r="F573" s="78"/>
      <c r="G573" s="158">
        <v>112.67</v>
      </c>
      <c r="H573" s="158">
        <v>19.27</v>
      </c>
      <c r="I573" s="160"/>
    </row>
    <row r="574" spans="2:9" x14ac:dyDescent="0.25">
      <c r="B574" s="157">
        <v>52</v>
      </c>
      <c r="C574" s="158"/>
      <c r="D574" s="158"/>
      <c r="E574" s="158"/>
      <c r="F574" s="78"/>
      <c r="G574" s="158">
        <v>78.599999999999994</v>
      </c>
      <c r="H574" s="158">
        <v>7.27</v>
      </c>
      <c r="I574" s="160"/>
    </row>
    <row r="575" spans="2:9" x14ac:dyDescent="0.25">
      <c r="B575" s="157">
        <v>49.8</v>
      </c>
      <c r="C575" s="158"/>
      <c r="D575" s="158"/>
      <c r="E575" s="158"/>
      <c r="F575" s="78"/>
      <c r="G575" s="158">
        <v>40</v>
      </c>
      <c r="H575" s="158">
        <v>14</v>
      </c>
      <c r="I575" s="160"/>
    </row>
    <row r="576" spans="2:9" x14ac:dyDescent="0.25">
      <c r="B576" s="157">
        <v>12.2</v>
      </c>
      <c r="C576" s="158"/>
      <c r="D576" s="158"/>
      <c r="E576" s="158"/>
      <c r="F576" s="78"/>
      <c r="G576" s="158">
        <v>15.73</v>
      </c>
      <c r="H576" s="158">
        <v>16.600000000000001</v>
      </c>
      <c r="I576" s="160"/>
    </row>
    <row r="577" spans="2:9" x14ac:dyDescent="0.25">
      <c r="B577" s="157">
        <v>4.47</v>
      </c>
      <c r="C577" s="158"/>
      <c r="D577" s="158"/>
      <c r="E577" s="158"/>
      <c r="F577" s="78"/>
      <c r="G577" s="158">
        <v>6.53</v>
      </c>
      <c r="H577" s="158">
        <v>17</v>
      </c>
      <c r="I577" s="160"/>
    </row>
    <row r="578" spans="2:9" x14ac:dyDescent="0.25">
      <c r="B578" s="157">
        <v>22.8</v>
      </c>
      <c r="C578" s="158"/>
      <c r="D578" s="158"/>
      <c r="E578" s="158"/>
      <c r="F578" s="78"/>
      <c r="G578" s="158">
        <v>46.73</v>
      </c>
      <c r="H578" s="158">
        <v>3.87</v>
      </c>
      <c r="I578" s="160"/>
    </row>
    <row r="579" spans="2:9" x14ac:dyDescent="0.25">
      <c r="B579" s="157">
        <v>12.87</v>
      </c>
      <c r="C579" s="158"/>
      <c r="D579" s="158"/>
      <c r="E579" s="158"/>
      <c r="F579" s="78"/>
      <c r="G579" s="158">
        <v>47.67</v>
      </c>
      <c r="H579" s="158">
        <v>11.93</v>
      </c>
      <c r="I579" s="160"/>
    </row>
    <row r="580" spans="2:9" x14ac:dyDescent="0.25">
      <c r="B580" s="157">
        <v>27.53</v>
      </c>
      <c r="C580" s="158"/>
      <c r="D580" s="158"/>
      <c r="E580" s="158"/>
      <c r="F580" s="78"/>
      <c r="G580" s="158">
        <v>34.869999999999997</v>
      </c>
      <c r="H580" s="158">
        <v>15.6</v>
      </c>
      <c r="I580" s="160"/>
    </row>
    <row r="581" spans="2:9" x14ac:dyDescent="0.25">
      <c r="B581" s="157">
        <v>11.53</v>
      </c>
      <c r="C581" s="158"/>
      <c r="D581" s="158"/>
      <c r="E581" s="158"/>
      <c r="F581" s="78"/>
      <c r="G581" s="158">
        <v>9.73</v>
      </c>
      <c r="H581" s="158">
        <v>1.6</v>
      </c>
      <c r="I581" s="160"/>
    </row>
    <row r="582" spans="2:9" x14ac:dyDescent="0.25">
      <c r="B582" s="157">
        <v>32.200000000000003</v>
      </c>
      <c r="C582" s="158"/>
      <c r="D582" s="158"/>
      <c r="E582" s="158"/>
      <c r="F582" s="78"/>
      <c r="G582" s="158">
        <v>56.2</v>
      </c>
      <c r="H582" s="158">
        <v>10.130000000000001</v>
      </c>
      <c r="I582" s="160"/>
    </row>
    <row r="583" spans="2:9" x14ac:dyDescent="0.25">
      <c r="B583" s="157">
        <v>17.47</v>
      </c>
      <c r="C583" s="158"/>
      <c r="D583" s="158"/>
      <c r="E583" s="158"/>
      <c r="F583" s="78"/>
      <c r="G583" s="158">
        <v>9</v>
      </c>
      <c r="H583" s="158">
        <v>20.329999999999998</v>
      </c>
      <c r="I583" s="160"/>
    </row>
    <row r="584" spans="2:9" x14ac:dyDescent="0.25">
      <c r="B584" s="157">
        <v>9.5299999999999994</v>
      </c>
      <c r="C584" s="158"/>
      <c r="D584" s="158"/>
      <c r="E584" s="158"/>
      <c r="F584" s="78"/>
      <c r="G584" s="158">
        <v>1.73</v>
      </c>
      <c r="H584" s="158">
        <v>3</v>
      </c>
      <c r="I584" s="160"/>
    </row>
    <row r="585" spans="2:9" x14ac:dyDescent="0.25">
      <c r="B585" s="157">
        <v>10.53</v>
      </c>
      <c r="C585" s="158"/>
      <c r="D585" s="158"/>
      <c r="E585" s="158"/>
      <c r="F585" s="78"/>
      <c r="G585" s="158">
        <v>72.599999999999994</v>
      </c>
      <c r="H585" s="158">
        <v>14</v>
      </c>
      <c r="I585" s="160"/>
    </row>
    <row r="586" spans="2:9" x14ac:dyDescent="0.25">
      <c r="B586" s="157">
        <v>7.73</v>
      </c>
      <c r="C586" s="158"/>
      <c r="D586" s="158"/>
      <c r="E586" s="158"/>
      <c r="F586" s="78"/>
      <c r="G586" s="158">
        <v>35.33</v>
      </c>
      <c r="H586" s="158">
        <v>14.13</v>
      </c>
      <c r="I586" s="160"/>
    </row>
    <row r="587" spans="2:9" x14ac:dyDescent="0.25">
      <c r="B587" s="157">
        <v>15.07</v>
      </c>
      <c r="C587" s="158"/>
      <c r="D587" s="158"/>
      <c r="E587" s="158"/>
      <c r="F587" s="78"/>
      <c r="G587" s="158">
        <v>89</v>
      </c>
      <c r="H587" s="158">
        <v>9.6</v>
      </c>
      <c r="I587" s="160"/>
    </row>
    <row r="588" spans="2:9" x14ac:dyDescent="0.25">
      <c r="B588" s="157">
        <v>1.27</v>
      </c>
      <c r="C588" s="158"/>
      <c r="D588" s="158"/>
      <c r="E588" s="158"/>
      <c r="F588" s="78"/>
      <c r="G588" s="158">
        <v>33.07</v>
      </c>
      <c r="H588" s="158">
        <v>10.8</v>
      </c>
      <c r="I588" s="160"/>
    </row>
    <row r="589" spans="2:9" x14ac:dyDescent="0.25">
      <c r="B589" s="157">
        <v>41.27</v>
      </c>
      <c r="C589" s="158"/>
      <c r="D589" s="158"/>
      <c r="E589" s="158"/>
      <c r="F589" s="78"/>
      <c r="G589" s="158">
        <v>70.33</v>
      </c>
      <c r="H589" s="158"/>
      <c r="I589" s="160"/>
    </row>
    <row r="590" spans="2:9" x14ac:dyDescent="0.25">
      <c r="B590" s="157">
        <v>22</v>
      </c>
      <c r="C590" s="158"/>
      <c r="D590" s="158"/>
      <c r="E590" s="158"/>
      <c r="F590" s="78"/>
      <c r="G590" s="158">
        <v>35.799999999999997</v>
      </c>
      <c r="H590" s="158"/>
      <c r="I590" s="160"/>
    </row>
    <row r="591" spans="2:9" x14ac:dyDescent="0.25">
      <c r="B591" s="157">
        <v>35.200000000000003</v>
      </c>
      <c r="C591" s="158"/>
      <c r="D591" s="158"/>
      <c r="E591" s="158"/>
      <c r="F591" s="78"/>
      <c r="G591" s="158">
        <v>48.67</v>
      </c>
      <c r="H591" s="158"/>
      <c r="I591" s="160"/>
    </row>
    <row r="592" spans="2:9" x14ac:dyDescent="0.25">
      <c r="B592" s="157">
        <v>49.07</v>
      </c>
      <c r="C592" s="158"/>
      <c r="D592" s="158"/>
      <c r="E592" s="158"/>
      <c r="F592" s="78"/>
      <c r="G592" s="158">
        <v>68.13</v>
      </c>
      <c r="H592" s="158"/>
      <c r="I592" s="160"/>
    </row>
    <row r="593" spans="2:9" x14ac:dyDescent="0.25">
      <c r="B593" s="157">
        <v>21.47</v>
      </c>
      <c r="C593" s="158"/>
      <c r="D593" s="158"/>
      <c r="E593" s="158"/>
      <c r="F593" s="78"/>
      <c r="G593" s="158">
        <v>51.93</v>
      </c>
      <c r="H593" s="158"/>
      <c r="I593" s="160"/>
    </row>
    <row r="594" spans="2:9" x14ac:dyDescent="0.25">
      <c r="B594" s="157">
        <v>26.87</v>
      </c>
      <c r="C594" s="158"/>
      <c r="D594" s="158"/>
      <c r="E594" s="158"/>
      <c r="F594" s="78"/>
      <c r="G594" s="158">
        <v>84.6</v>
      </c>
      <c r="H594" s="158"/>
      <c r="I594" s="160"/>
    </row>
    <row r="595" spans="2:9" x14ac:dyDescent="0.25">
      <c r="B595" s="157">
        <v>34.67</v>
      </c>
      <c r="C595" s="158"/>
      <c r="D595" s="158"/>
      <c r="E595" s="158"/>
      <c r="F595" s="78"/>
      <c r="G595" s="158">
        <v>114.33</v>
      </c>
      <c r="H595" s="158"/>
      <c r="I595" s="160"/>
    </row>
    <row r="596" spans="2:9" x14ac:dyDescent="0.25">
      <c r="B596" s="157">
        <v>14</v>
      </c>
      <c r="C596" s="158"/>
      <c r="D596" s="158"/>
      <c r="E596" s="158"/>
      <c r="F596" s="78"/>
      <c r="G596" s="158">
        <v>52.53</v>
      </c>
      <c r="H596" s="158"/>
      <c r="I596" s="160"/>
    </row>
    <row r="597" spans="2:9" x14ac:dyDescent="0.25">
      <c r="B597" s="157">
        <v>30.73</v>
      </c>
      <c r="C597" s="158"/>
      <c r="D597" s="158"/>
      <c r="E597" s="158"/>
      <c r="F597" s="78"/>
      <c r="G597" s="158">
        <v>40.67</v>
      </c>
      <c r="H597" s="158"/>
      <c r="I597" s="160"/>
    </row>
    <row r="598" spans="2:9" x14ac:dyDescent="0.25">
      <c r="B598" s="157">
        <v>21.07</v>
      </c>
      <c r="C598" s="158"/>
      <c r="D598" s="158"/>
      <c r="E598" s="158"/>
      <c r="F598" s="78"/>
      <c r="G598" s="158">
        <v>74.13</v>
      </c>
      <c r="H598" s="158"/>
      <c r="I598" s="160"/>
    </row>
    <row r="599" spans="2:9" x14ac:dyDescent="0.25">
      <c r="B599" s="157">
        <v>47.73</v>
      </c>
      <c r="C599" s="78"/>
      <c r="D599" s="158"/>
      <c r="E599" s="158"/>
      <c r="F599" s="78"/>
      <c r="G599" s="158">
        <v>25.6</v>
      </c>
      <c r="H599" s="158"/>
      <c r="I599" s="160"/>
    </row>
    <row r="600" spans="2:9" x14ac:dyDescent="0.25">
      <c r="B600" s="157">
        <v>35.53</v>
      </c>
      <c r="C600" s="78"/>
      <c r="D600" s="158"/>
      <c r="E600" s="158"/>
      <c r="F600" s="78"/>
      <c r="G600" s="158">
        <v>35.200000000000003</v>
      </c>
      <c r="H600" s="158"/>
      <c r="I600" s="160"/>
    </row>
    <row r="601" spans="2:9" x14ac:dyDescent="0.25">
      <c r="B601" s="157">
        <v>23.67</v>
      </c>
      <c r="C601" s="78"/>
      <c r="D601" s="158"/>
      <c r="E601" s="158"/>
      <c r="F601" s="78"/>
      <c r="G601" s="158">
        <v>11.87</v>
      </c>
      <c r="H601" s="158"/>
      <c r="I601" s="160"/>
    </row>
    <row r="602" spans="2:9" x14ac:dyDescent="0.25">
      <c r="B602" s="157">
        <v>10.93</v>
      </c>
      <c r="C602" s="78"/>
      <c r="D602" s="158"/>
      <c r="E602" s="158"/>
      <c r="F602" s="78"/>
      <c r="G602" s="158">
        <v>113.2</v>
      </c>
      <c r="H602" s="158"/>
      <c r="I602" s="160"/>
    </row>
    <row r="603" spans="2:9" x14ac:dyDescent="0.25">
      <c r="B603" s="157">
        <v>43</v>
      </c>
      <c r="C603" s="78"/>
      <c r="D603" s="158"/>
      <c r="E603" s="158"/>
      <c r="F603" s="78"/>
      <c r="G603" s="158">
        <v>54.07</v>
      </c>
      <c r="H603" s="158"/>
      <c r="I603" s="160"/>
    </row>
    <row r="604" spans="2:9" x14ac:dyDescent="0.25">
      <c r="B604" s="157">
        <v>67.33</v>
      </c>
      <c r="C604" s="78"/>
      <c r="D604" s="158"/>
      <c r="E604" s="158"/>
      <c r="F604" s="78"/>
      <c r="G604" s="158">
        <v>21.07</v>
      </c>
      <c r="H604" s="158"/>
      <c r="I604" s="160"/>
    </row>
    <row r="605" spans="2:9" x14ac:dyDescent="0.25">
      <c r="B605" s="157">
        <v>30.2</v>
      </c>
      <c r="C605" s="78"/>
      <c r="D605" s="158"/>
      <c r="E605" s="158"/>
      <c r="F605" s="78"/>
      <c r="G605" s="158">
        <v>50.33</v>
      </c>
      <c r="H605" s="158"/>
      <c r="I605" s="160"/>
    </row>
    <row r="606" spans="2:9" x14ac:dyDescent="0.25">
      <c r="B606" s="157">
        <v>19.93</v>
      </c>
      <c r="C606" s="78"/>
      <c r="D606" s="158"/>
      <c r="E606" s="158"/>
      <c r="F606" s="78"/>
      <c r="G606" s="158">
        <v>24.07</v>
      </c>
      <c r="H606" s="158"/>
      <c r="I606" s="160"/>
    </row>
    <row r="607" spans="2:9" x14ac:dyDescent="0.25">
      <c r="B607" s="157">
        <v>13.87</v>
      </c>
      <c r="C607" s="78"/>
      <c r="D607" s="158"/>
      <c r="E607" s="158"/>
      <c r="F607" s="78"/>
      <c r="G607" s="158">
        <v>14.93</v>
      </c>
      <c r="H607" s="158"/>
      <c r="I607" s="160"/>
    </row>
    <row r="608" spans="2:9" x14ac:dyDescent="0.25">
      <c r="B608" s="157">
        <v>19.73</v>
      </c>
      <c r="C608" s="78"/>
      <c r="D608" s="158"/>
      <c r="E608" s="158"/>
      <c r="F608" s="78"/>
      <c r="G608" s="158">
        <v>10.07</v>
      </c>
      <c r="H608" s="158"/>
      <c r="I608" s="160"/>
    </row>
    <row r="609" spans="2:9" x14ac:dyDescent="0.25">
      <c r="B609" s="157">
        <v>37.67</v>
      </c>
      <c r="C609" s="78"/>
      <c r="D609" s="158"/>
      <c r="E609" s="158"/>
      <c r="F609" s="78"/>
      <c r="G609" s="158">
        <v>98.2</v>
      </c>
      <c r="H609" s="158"/>
      <c r="I609" s="160"/>
    </row>
    <row r="610" spans="2:9" x14ac:dyDescent="0.25">
      <c r="B610" s="157">
        <v>35</v>
      </c>
      <c r="C610" s="78"/>
      <c r="D610" s="158"/>
      <c r="E610" s="158"/>
      <c r="F610" s="78"/>
      <c r="G610" s="158">
        <v>23</v>
      </c>
      <c r="H610" s="158"/>
      <c r="I610" s="160"/>
    </row>
    <row r="611" spans="2:9" x14ac:dyDescent="0.25">
      <c r="B611" s="157">
        <v>45.13</v>
      </c>
      <c r="C611" s="78"/>
      <c r="D611" s="158"/>
      <c r="E611" s="158"/>
      <c r="F611" s="78"/>
      <c r="G611" s="158">
        <v>70.67</v>
      </c>
      <c r="H611" s="158"/>
      <c r="I611" s="160"/>
    </row>
    <row r="612" spans="2:9" x14ac:dyDescent="0.25">
      <c r="B612" s="157">
        <v>52.67</v>
      </c>
      <c r="C612" s="78"/>
      <c r="D612" s="158"/>
      <c r="E612" s="158"/>
      <c r="F612" s="78"/>
      <c r="G612" s="158">
        <v>51.07</v>
      </c>
      <c r="H612" s="158"/>
      <c r="I612" s="160"/>
    </row>
    <row r="613" spans="2:9" x14ac:dyDescent="0.25">
      <c r="B613" s="157">
        <v>0</v>
      </c>
      <c r="C613" s="78"/>
      <c r="D613" s="158"/>
      <c r="E613" s="158"/>
      <c r="F613" s="78"/>
      <c r="G613" s="158">
        <v>17.399999999999999</v>
      </c>
      <c r="H613" s="158"/>
      <c r="I613" s="160"/>
    </row>
    <row r="614" spans="2:9" x14ac:dyDescent="0.25">
      <c r="B614" s="157">
        <v>24.73</v>
      </c>
      <c r="C614" s="78"/>
      <c r="D614" s="158"/>
      <c r="E614" s="158"/>
      <c r="F614" s="78"/>
      <c r="G614" s="158">
        <v>80.13</v>
      </c>
      <c r="H614" s="158"/>
      <c r="I614" s="160"/>
    </row>
    <row r="615" spans="2:9" x14ac:dyDescent="0.25">
      <c r="B615" s="157">
        <v>9.1999999999999993</v>
      </c>
      <c r="C615" s="78"/>
      <c r="D615" s="158"/>
      <c r="E615" s="158"/>
      <c r="F615" s="78"/>
      <c r="G615" s="158">
        <v>26.93</v>
      </c>
      <c r="H615" s="158"/>
      <c r="I615" s="160"/>
    </row>
    <row r="616" spans="2:9" x14ac:dyDescent="0.25">
      <c r="B616" s="157">
        <v>12.8</v>
      </c>
      <c r="C616" s="78"/>
      <c r="D616" s="158"/>
      <c r="E616" s="158"/>
      <c r="F616" s="78"/>
      <c r="G616" s="158">
        <v>47</v>
      </c>
      <c r="H616" s="158"/>
      <c r="I616" s="160"/>
    </row>
    <row r="617" spans="2:9" x14ac:dyDescent="0.25">
      <c r="B617" s="157">
        <v>31.6</v>
      </c>
      <c r="C617" s="78"/>
      <c r="D617" s="158"/>
      <c r="E617" s="158"/>
      <c r="F617" s="78"/>
      <c r="G617" s="158">
        <v>46.33</v>
      </c>
      <c r="H617" s="158"/>
      <c r="I617" s="160"/>
    </row>
    <row r="618" spans="2:9" x14ac:dyDescent="0.25">
      <c r="B618" s="157">
        <v>0</v>
      </c>
      <c r="C618" s="78"/>
      <c r="D618" s="158"/>
      <c r="E618" s="158"/>
      <c r="F618" s="78"/>
      <c r="G618" s="158">
        <v>36.33</v>
      </c>
      <c r="H618" s="158"/>
      <c r="I618" s="160"/>
    </row>
    <row r="619" spans="2:9" x14ac:dyDescent="0.25">
      <c r="B619" s="157">
        <v>38.47</v>
      </c>
      <c r="C619" s="78"/>
      <c r="D619" s="158"/>
      <c r="E619" s="158"/>
      <c r="F619" s="78"/>
      <c r="G619" s="158">
        <v>3.2</v>
      </c>
      <c r="H619" s="158"/>
      <c r="I619" s="160"/>
    </row>
    <row r="620" spans="2:9" x14ac:dyDescent="0.25">
      <c r="B620" s="157">
        <v>10.8</v>
      </c>
      <c r="C620" s="78"/>
      <c r="D620" s="158"/>
      <c r="E620" s="158"/>
      <c r="F620" s="78"/>
      <c r="G620" s="158">
        <v>41.2</v>
      </c>
      <c r="H620" s="158"/>
      <c r="I620" s="160"/>
    </row>
    <row r="621" spans="2:9" x14ac:dyDescent="0.25">
      <c r="B621" s="157">
        <v>21.53</v>
      </c>
      <c r="C621" s="78"/>
      <c r="D621" s="158"/>
      <c r="E621" s="158"/>
      <c r="F621" s="78"/>
      <c r="G621" s="158">
        <v>91.93</v>
      </c>
      <c r="H621" s="158"/>
      <c r="I621" s="160"/>
    </row>
    <row r="622" spans="2:9" x14ac:dyDescent="0.25">
      <c r="B622" s="157">
        <v>18.07</v>
      </c>
      <c r="C622" s="78"/>
      <c r="D622" s="158"/>
      <c r="E622" s="158"/>
      <c r="F622" s="78"/>
      <c r="G622" s="158">
        <v>46.87</v>
      </c>
      <c r="H622" s="158"/>
      <c r="I622" s="160"/>
    </row>
    <row r="623" spans="2:9" x14ac:dyDescent="0.25">
      <c r="B623" s="157">
        <v>6.27</v>
      </c>
      <c r="C623" s="78"/>
      <c r="D623" s="158"/>
      <c r="E623" s="158"/>
      <c r="F623" s="78"/>
      <c r="G623" s="158">
        <v>22.87</v>
      </c>
      <c r="H623" s="158"/>
      <c r="I623" s="160"/>
    </row>
    <row r="624" spans="2:9" x14ac:dyDescent="0.25">
      <c r="B624" s="157">
        <v>49.27</v>
      </c>
      <c r="C624" s="78"/>
      <c r="D624" s="158"/>
      <c r="E624" s="158"/>
      <c r="F624" s="78"/>
      <c r="G624" s="158">
        <v>47.53</v>
      </c>
      <c r="H624" s="78"/>
      <c r="I624" s="160"/>
    </row>
    <row r="625" spans="2:9" x14ac:dyDescent="0.25">
      <c r="B625" s="157">
        <v>20.53</v>
      </c>
      <c r="C625" s="78"/>
      <c r="D625" s="158"/>
      <c r="E625" s="158"/>
      <c r="F625" s="78"/>
      <c r="G625" s="158">
        <v>80.87</v>
      </c>
      <c r="H625" s="78"/>
      <c r="I625" s="160"/>
    </row>
    <row r="626" spans="2:9" x14ac:dyDescent="0.25">
      <c r="B626" s="157">
        <v>20.67</v>
      </c>
      <c r="C626" s="78"/>
      <c r="D626" s="158"/>
      <c r="E626" s="158"/>
      <c r="F626" s="78"/>
      <c r="G626" s="158">
        <v>35.93</v>
      </c>
      <c r="H626" s="78"/>
      <c r="I626" s="160"/>
    </row>
    <row r="627" spans="2:9" x14ac:dyDescent="0.25">
      <c r="B627" s="157">
        <v>32.799999999999997</v>
      </c>
      <c r="C627" s="78"/>
      <c r="D627" s="158"/>
      <c r="E627" s="158"/>
      <c r="F627" s="78"/>
      <c r="G627" s="158">
        <v>77.33</v>
      </c>
      <c r="H627" s="78"/>
      <c r="I627" s="160"/>
    </row>
    <row r="628" spans="2:9" x14ac:dyDescent="0.25">
      <c r="B628" s="157">
        <v>34.33</v>
      </c>
      <c r="C628" s="78"/>
      <c r="D628" s="158"/>
      <c r="E628" s="158"/>
      <c r="F628" s="78"/>
      <c r="G628" s="158">
        <v>118.13</v>
      </c>
      <c r="H628" s="78"/>
      <c r="I628" s="160"/>
    </row>
    <row r="629" spans="2:9" x14ac:dyDescent="0.25">
      <c r="B629" s="157">
        <v>9.73</v>
      </c>
      <c r="C629" s="78"/>
      <c r="D629" s="158"/>
      <c r="E629" s="158"/>
      <c r="F629" s="78"/>
      <c r="G629" s="158">
        <v>22.07</v>
      </c>
      <c r="H629" s="78"/>
      <c r="I629" s="160"/>
    </row>
    <row r="630" spans="2:9" x14ac:dyDescent="0.25">
      <c r="B630" s="157">
        <v>15.47</v>
      </c>
      <c r="C630" s="78"/>
      <c r="D630" s="158"/>
      <c r="E630" s="158"/>
      <c r="F630" s="78"/>
      <c r="G630" s="158">
        <v>74.67</v>
      </c>
      <c r="H630" s="78"/>
      <c r="I630" s="160"/>
    </row>
    <row r="631" spans="2:9" x14ac:dyDescent="0.25">
      <c r="B631" s="157">
        <v>47.4</v>
      </c>
      <c r="C631" s="78"/>
      <c r="D631" s="158"/>
      <c r="E631" s="158"/>
      <c r="F631" s="78"/>
      <c r="G631" s="158">
        <v>89.53</v>
      </c>
      <c r="H631" s="78"/>
      <c r="I631" s="160"/>
    </row>
    <row r="632" spans="2:9" x14ac:dyDescent="0.25">
      <c r="B632" s="157">
        <v>44.93</v>
      </c>
      <c r="C632" s="78"/>
      <c r="D632" s="158"/>
      <c r="E632" s="158"/>
      <c r="F632" s="78"/>
      <c r="G632" s="158">
        <v>100.33</v>
      </c>
      <c r="H632" s="78"/>
      <c r="I632" s="160"/>
    </row>
    <row r="633" spans="2:9" x14ac:dyDescent="0.25">
      <c r="B633" s="157">
        <v>42.47</v>
      </c>
      <c r="C633" s="78"/>
      <c r="D633" s="158"/>
      <c r="E633" s="158"/>
      <c r="F633" s="78"/>
      <c r="G633" s="158">
        <v>71.400000000000006</v>
      </c>
      <c r="H633" s="78"/>
      <c r="I633" s="160"/>
    </row>
    <row r="634" spans="2:9" x14ac:dyDescent="0.25">
      <c r="B634" s="157">
        <v>41.47</v>
      </c>
      <c r="C634" s="78"/>
      <c r="D634" s="158"/>
      <c r="E634" s="158"/>
      <c r="F634" s="78"/>
      <c r="G634" s="158">
        <v>45.33</v>
      </c>
      <c r="H634" s="78"/>
      <c r="I634" s="160"/>
    </row>
    <row r="635" spans="2:9" x14ac:dyDescent="0.25">
      <c r="B635" s="157">
        <v>40.93</v>
      </c>
      <c r="C635" s="78"/>
      <c r="D635" s="158"/>
      <c r="E635" s="158"/>
      <c r="F635" s="78"/>
      <c r="G635" s="158">
        <v>68.73</v>
      </c>
      <c r="H635" s="78"/>
      <c r="I635" s="160"/>
    </row>
    <row r="636" spans="2:9" x14ac:dyDescent="0.25">
      <c r="B636" s="157">
        <v>36.130000000000003</v>
      </c>
      <c r="C636" s="78"/>
      <c r="D636" s="158"/>
      <c r="E636" s="158"/>
      <c r="F636" s="78"/>
      <c r="G636" s="158">
        <v>8.1300000000000008</v>
      </c>
      <c r="H636" s="78"/>
      <c r="I636" s="160"/>
    </row>
    <row r="637" spans="2:9" x14ac:dyDescent="0.25">
      <c r="B637" s="157">
        <v>48.2</v>
      </c>
      <c r="C637" s="78"/>
      <c r="D637" s="158"/>
      <c r="E637" s="158"/>
      <c r="F637" s="78"/>
      <c r="G637" s="158">
        <v>41.87</v>
      </c>
      <c r="H637" s="78"/>
      <c r="I637" s="160"/>
    </row>
    <row r="638" spans="2:9" x14ac:dyDescent="0.25">
      <c r="B638" s="157">
        <v>44.27</v>
      </c>
      <c r="C638" s="78"/>
      <c r="D638" s="158"/>
      <c r="E638" s="158"/>
      <c r="F638" s="78"/>
      <c r="G638" s="158">
        <v>15.67</v>
      </c>
      <c r="H638" s="78"/>
      <c r="I638" s="160"/>
    </row>
    <row r="639" spans="2:9" x14ac:dyDescent="0.25">
      <c r="B639" s="157">
        <v>31.07</v>
      </c>
      <c r="C639" s="78"/>
      <c r="D639" s="158"/>
      <c r="E639" s="158"/>
      <c r="F639" s="78"/>
      <c r="G639" s="158">
        <v>9.8000000000000007</v>
      </c>
      <c r="H639" s="78"/>
      <c r="I639" s="160"/>
    </row>
    <row r="640" spans="2:9" x14ac:dyDescent="0.25">
      <c r="B640" s="157">
        <v>65.53</v>
      </c>
      <c r="C640" s="78"/>
      <c r="D640" s="158"/>
      <c r="E640" s="158"/>
      <c r="F640" s="78"/>
      <c r="G640" s="158">
        <v>75.069999999999993</v>
      </c>
      <c r="H640" s="78"/>
      <c r="I640" s="160"/>
    </row>
    <row r="641" spans="2:9" x14ac:dyDescent="0.25">
      <c r="B641" s="157">
        <v>27.53</v>
      </c>
      <c r="C641" s="78"/>
      <c r="D641" s="158"/>
      <c r="E641" s="158"/>
      <c r="F641" s="78"/>
      <c r="G641" s="158">
        <v>42.87</v>
      </c>
      <c r="H641" s="78"/>
      <c r="I641" s="160"/>
    </row>
    <row r="642" spans="2:9" x14ac:dyDescent="0.25">
      <c r="B642" s="157">
        <v>42.6</v>
      </c>
      <c r="C642" s="78"/>
      <c r="D642" s="158"/>
      <c r="E642" s="158"/>
      <c r="F642" s="78"/>
      <c r="G642" s="158">
        <v>102.67</v>
      </c>
      <c r="H642" s="78"/>
      <c r="I642" s="160"/>
    </row>
    <row r="643" spans="2:9" x14ac:dyDescent="0.25">
      <c r="B643" s="157">
        <v>40.93</v>
      </c>
      <c r="C643" s="78"/>
      <c r="D643" s="158"/>
      <c r="E643" s="158"/>
      <c r="F643" s="78"/>
      <c r="G643" s="158">
        <v>51.6</v>
      </c>
      <c r="H643" s="78"/>
      <c r="I643" s="160"/>
    </row>
    <row r="644" spans="2:9" x14ac:dyDescent="0.25">
      <c r="B644" s="157">
        <v>4.53</v>
      </c>
      <c r="C644" s="78"/>
      <c r="D644" s="158"/>
      <c r="E644" s="158"/>
      <c r="F644" s="78"/>
      <c r="G644" s="158">
        <v>47.4</v>
      </c>
      <c r="H644" s="78"/>
      <c r="I644" s="160"/>
    </row>
    <row r="645" spans="2:9" x14ac:dyDescent="0.25">
      <c r="B645" s="157">
        <v>12.73</v>
      </c>
      <c r="C645" s="78"/>
      <c r="D645" s="158"/>
      <c r="E645" s="158"/>
      <c r="F645" s="78"/>
      <c r="G645" s="158">
        <v>43.27</v>
      </c>
      <c r="H645" s="78"/>
      <c r="I645" s="160"/>
    </row>
    <row r="646" spans="2:9" x14ac:dyDescent="0.25">
      <c r="B646" s="157">
        <v>14.47</v>
      </c>
      <c r="C646" s="78"/>
      <c r="D646" s="158"/>
      <c r="E646" s="158"/>
      <c r="F646" s="78"/>
      <c r="G646" s="158">
        <v>118.13</v>
      </c>
      <c r="H646" s="78"/>
      <c r="I646" s="160"/>
    </row>
    <row r="647" spans="2:9" x14ac:dyDescent="0.25">
      <c r="B647" s="157">
        <v>38.130000000000003</v>
      </c>
      <c r="C647" s="78"/>
      <c r="D647" s="158"/>
      <c r="E647" s="158"/>
      <c r="F647" s="78"/>
      <c r="G647" s="158">
        <v>41.67</v>
      </c>
      <c r="H647" s="78"/>
      <c r="I647" s="160"/>
    </row>
    <row r="648" spans="2:9" x14ac:dyDescent="0.25">
      <c r="B648" s="157">
        <v>41.33</v>
      </c>
      <c r="C648" s="78"/>
      <c r="D648" s="158"/>
      <c r="E648" s="158"/>
      <c r="F648" s="78"/>
      <c r="G648" s="158">
        <v>100.73</v>
      </c>
      <c r="H648" s="78"/>
      <c r="I648" s="160"/>
    </row>
    <row r="649" spans="2:9" x14ac:dyDescent="0.25">
      <c r="B649" s="157">
        <v>24.87</v>
      </c>
      <c r="C649" s="78"/>
      <c r="D649" s="158"/>
      <c r="E649" s="158"/>
      <c r="F649" s="78"/>
      <c r="G649" s="158">
        <v>7.93</v>
      </c>
      <c r="H649" s="78"/>
      <c r="I649" s="160"/>
    </row>
    <row r="650" spans="2:9" x14ac:dyDescent="0.25">
      <c r="B650" s="157">
        <v>25.2</v>
      </c>
      <c r="C650" s="78"/>
      <c r="D650" s="158"/>
      <c r="E650" s="158"/>
      <c r="F650" s="78"/>
      <c r="G650" s="158">
        <v>69.67</v>
      </c>
      <c r="H650" s="78"/>
      <c r="I650" s="160"/>
    </row>
    <row r="651" spans="2:9" x14ac:dyDescent="0.25">
      <c r="B651" s="157">
        <v>18.13</v>
      </c>
      <c r="C651" s="78"/>
      <c r="D651" s="158"/>
      <c r="E651" s="158"/>
      <c r="F651" s="78"/>
      <c r="G651" s="158">
        <v>6.8</v>
      </c>
      <c r="H651" s="78"/>
      <c r="I651" s="160"/>
    </row>
    <row r="652" spans="2:9" x14ac:dyDescent="0.25">
      <c r="B652" s="157">
        <v>31.53</v>
      </c>
      <c r="C652" s="78"/>
      <c r="D652" s="158"/>
      <c r="E652" s="158"/>
      <c r="F652" s="78"/>
      <c r="G652" s="158">
        <v>4.07</v>
      </c>
      <c r="H652" s="78"/>
      <c r="I652" s="160"/>
    </row>
    <row r="653" spans="2:9" x14ac:dyDescent="0.25">
      <c r="B653" s="157">
        <v>15.07</v>
      </c>
      <c r="C653" s="78"/>
      <c r="D653" s="158"/>
      <c r="E653" s="158"/>
      <c r="F653" s="78"/>
      <c r="G653" s="158">
        <v>32.33</v>
      </c>
      <c r="H653" s="78"/>
      <c r="I653" s="160"/>
    </row>
    <row r="654" spans="2:9" x14ac:dyDescent="0.25">
      <c r="B654" s="157">
        <v>8.27</v>
      </c>
      <c r="C654" s="78"/>
      <c r="D654" s="158"/>
      <c r="E654" s="158"/>
      <c r="F654" s="78"/>
      <c r="G654" s="158">
        <v>56.33</v>
      </c>
      <c r="H654" s="78"/>
      <c r="I654" s="160"/>
    </row>
    <row r="655" spans="2:9" x14ac:dyDescent="0.25">
      <c r="B655" s="157">
        <v>33.6</v>
      </c>
      <c r="C655" s="78"/>
      <c r="D655" s="158"/>
      <c r="E655" s="158"/>
      <c r="F655" s="78"/>
      <c r="G655" s="158">
        <v>3.27</v>
      </c>
      <c r="H655" s="78"/>
      <c r="I655" s="160"/>
    </row>
    <row r="656" spans="2:9" x14ac:dyDescent="0.25">
      <c r="B656" s="157">
        <v>37.200000000000003</v>
      </c>
      <c r="C656" s="78"/>
      <c r="D656" s="158"/>
      <c r="E656" s="158"/>
      <c r="F656" s="78"/>
      <c r="G656" s="158">
        <v>26.6</v>
      </c>
      <c r="H656" s="78"/>
      <c r="I656" s="160"/>
    </row>
    <row r="657" spans="2:9" x14ac:dyDescent="0.25">
      <c r="B657" s="157">
        <v>15.93</v>
      </c>
      <c r="C657" s="78"/>
      <c r="D657" s="158"/>
      <c r="E657" s="158"/>
      <c r="F657" s="78"/>
      <c r="G657" s="158">
        <v>14.87</v>
      </c>
      <c r="H657" s="78"/>
      <c r="I657" s="160"/>
    </row>
    <row r="658" spans="2:9" x14ac:dyDescent="0.25">
      <c r="B658" s="157">
        <v>35.270000000000003</v>
      </c>
      <c r="C658" s="78"/>
      <c r="D658" s="158"/>
      <c r="E658" s="158"/>
      <c r="F658" s="78"/>
      <c r="G658" s="158">
        <v>84.8</v>
      </c>
      <c r="H658" s="78"/>
      <c r="I658" s="160"/>
    </row>
    <row r="659" spans="2:9" x14ac:dyDescent="0.25">
      <c r="B659" s="157">
        <v>36.47</v>
      </c>
      <c r="C659" s="78"/>
      <c r="D659" s="158"/>
      <c r="E659" s="158"/>
      <c r="F659" s="78"/>
      <c r="G659" s="158">
        <v>8.27</v>
      </c>
      <c r="H659" s="78"/>
      <c r="I659" s="160"/>
    </row>
    <row r="660" spans="2:9" x14ac:dyDescent="0.25">
      <c r="B660" s="157">
        <v>35.67</v>
      </c>
      <c r="C660" s="78"/>
      <c r="D660" s="158"/>
      <c r="E660" s="158"/>
      <c r="F660" s="78"/>
      <c r="G660" s="158">
        <v>68.87</v>
      </c>
      <c r="H660" s="78"/>
      <c r="I660" s="160"/>
    </row>
    <row r="661" spans="2:9" x14ac:dyDescent="0.25">
      <c r="B661" s="157">
        <v>21.13</v>
      </c>
      <c r="C661" s="78"/>
      <c r="D661" s="158"/>
      <c r="E661" s="158"/>
      <c r="F661" s="78"/>
      <c r="G661" s="158">
        <v>110.4</v>
      </c>
      <c r="H661" s="78"/>
      <c r="I661" s="160"/>
    </row>
    <row r="662" spans="2:9" x14ac:dyDescent="0.25">
      <c r="B662" s="157">
        <v>15.53</v>
      </c>
      <c r="C662" s="78"/>
      <c r="D662" s="158"/>
      <c r="E662" s="158"/>
      <c r="F662" s="78"/>
      <c r="G662" s="158">
        <v>49.73</v>
      </c>
      <c r="H662" s="78"/>
      <c r="I662" s="160"/>
    </row>
    <row r="663" spans="2:9" x14ac:dyDescent="0.25">
      <c r="B663" s="157">
        <v>16.73</v>
      </c>
      <c r="C663" s="78"/>
      <c r="D663" s="158"/>
      <c r="E663" s="158"/>
      <c r="F663" s="78"/>
      <c r="G663" s="158">
        <v>17.73</v>
      </c>
      <c r="H663" s="78"/>
      <c r="I663" s="160"/>
    </row>
    <row r="664" spans="2:9" x14ac:dyDescent="0.25">
      <c r="B664" s="157">
        <v>13.6</v>
      </c>
      <c r="C664" s="78"/>
      <c r="D664" s="158"/>
      <c r="E664" s="158"/>
      <c r="F664" s="78"/>
      <c r="G664" s="158">
        <v>74.53</v>
      </c>
      <c r="H664" s="78"/>
      <c r="I664" s="160"/>
    </row>
    <row r="665" spans="2:9" x14ac:dyDescent="0.25">
      <c r="B665" s="157">
        <v>19.47</v>
      </c>
      <c r="C665" s="78"/>
      <c r="D665" s="158"/>
      <c r="E665" s="158"/>
      <c r="F665" s="78"/>
      <c r="G665" s="158">
        <v>70.069999999999993</v>
      </c>
      <c r="H665" s="78"/>
      <c r="I665" s="160"/>
    </row>
    <row r="666" spans="2:9" x14ac:dyDescent="0.25">
      <c r="B666" s="157">
        <v>22.53</v>
      </c>
      <c r="C666" s="78"/>
      <c r="D666" s="158"/>
      <c r="E666" s="158"/>
      <c r="F666" s="78"/>
      <c r="G666" s="158">
        <v>82.6</v>
      </c>
      <c r="H666" s="78"/>
      <c r="I666" s="160"/>
    </row>
    <row r="667" spans="2:9" x14ac:dyDescent="0.25">
      <c r="B667" s="157">
        <v>35.4</v>
      </c>
      <c r="C667" s="78"/>
      <c r="D667" s="158"/>
      <c r="E667" s="158"/>
      <c r="F667" s="78"/>
      <c r="G667" s="158">
        <v>104.13</v>
      </c>
      <c r="H667" s="78"/>
      <c r="I667" s="160"/>
    </row>
    <row r="668" spans="2:9" x14ac:dyDescent="0.25">
      <c r="B668" s="157">
        <v>33.67</v>
      </c>
      <c r="C668" s="78"/>
      <c r="D668" s="158"/>
      <c r="E668" s="158"/>
      <c r="F668" s="78"/>
      <c r="G668" s="158">
        <v>37.729999999999997</v>
      </c>
      <c r="H668" s="78"/>
      <c r="I668" s="160"/>
    </row>
    <row r="669" spans="2:9" x14ac:dyDescent="0.25">
      <c r="B669" s="157">
        <v>38.729999999999997</v>
      </c>
      <c r="C669" s="78"/>
      <c r="D669" s="158"/>
      <c r="E669" s="158"/>
      <c r="F669" s="78"/>
      <c r="G669" s="158">
        <v>81.2</v>
      </c>
      <c r="H669" s="78"/>
      <c r="I669" s="160"/>
    </row>
    <row r="670" spans="2:9" x14ac:dyDescent="0.25">
      <c r="B670" s="157">
        <v>55.27</v>
      </c>
      <c r="C670" s="78"/>
      <c r="D670" s="158"/>
      <c r="E670" s="158"/>
      <c r="F670" s="78"/>
      <c r="G670" s="158">
        <v>10.4</v>
      </c>
      <c r="H670" s="78"/>
      <c r="I670" s="160"/>
    </row>
    <row r="671" spans="2:9" x14ac:dyDescent="0.25">
      <c r="B671" s="157">
        <v>33.53</v>
      </c>
      <c r="C671" s="78"/>
      <c r="D671" s="158"/>
      <c r="E671" s="158"/>
      <c r="F671" s="78"/>
      <c r="G671" s="158">
        <v>73.33</v>
      </c>
      <c r="H671" s="78"/>
      <c r="I671" s="160"/>
    </row>
    <row r="672" spans="2:9" x14ac:dyDescent="0.25">
      <c r="B672" s="157">
        <v>14.8</v>
      </c>
      <c r="C672" s="78"/>
      <c r="D672" s="158"/>
      <c r="E672" s="158"/>
      <c r="F672" s="78"/>
      <c r="G672" s="158">
        <v>20.93</v>
      </c>
      <c r="H672" s="78"/>
      <c r="I672" s="160"/>
    </row>
    <row r="673" spans="1:9" x14ac:dyDescent="0.25">
      <c r="B673" s="157">
        <v>10.27</v>
      </c>
      <c r="C673" s="78"/>
      <c r="D673" s="158"/>
      <c r="E673" s="158"/>
      <c r="F673" s="78"/>
      <c r="G673" s="158"/>
      <c r="H673" s="78"/>
      <c r="I673" s="160"/>
    </row>
    <row r="674" spans="1:9" x14ac:dyDescent="0.25">
      <c r="B674" s="157">
        <v>42.67</v>
      </c>
      <c r="C674" s="78"/>
      <c r="D674" s="158"/>
      <c r="E674" s="158"/>
      <c r="F674" s="78"/>
      <c r="G674" s="158"/>
      <c r="H674" s="78"/>
      <c r="I674" s="160"/>
    </row>
    <row r="675" spans="1:9" x14ac:dyDescent="0.25">
      <c r="B675" s="157">
        <v>38</v>
      </c>
      <c r="C675" s="78"/>
      <c r="D675" s="158"/>
      <c r="E675" s="158"/>
      <c r="F675" s="78"/>
      <c r="G675" s="158"/>
      <c r="H675" s="78"/>
      <c r="I675" s="160"/>
    </row>
    <row r="676" spans="1:9" x14ac:dyDescent="0.25">
      <c r="B676" s="157">
        <v>24.73</v>
      </c>
      <c r="C676" s="78"/>
      <c r="D676" s="158"/>
      <c r="E676" s="158"/>
      <c r="F676" s="78"/>
      <c r="G676" s="158"/>
      <c r="H676" s="78"/>
      <c r="I676" s="160"/>
    </row>
    <row r="677" spans="1:9" x14ac:dyDescent="0.25">
      <c r="B677" s="157">
        <v>3.67</v>
      </c>
      <c r="C677" s="78"/>
      <c r="D677" s="158"/>
      <c r="E677" s="158"/>
      <c r="F677" s="78"/>
      <c r="G677" s="158"/>
      <c r="H677" s="78"/>
      <c r="I677" s="160"/>
    </row>
    <row r="678" spans="1:9" x14ac:dyDescent="0.25">
      <c r="B678" s="157">
        <v>7.27</v>
      </c>
      <c r="C678" s="78"/>
      <c r="D678" s="158"/>
      <c r="E678" s="158"/>
      <c r="F678" s="78"/>
      <c r="G678" s="158"/>
      <c r="H678" s="78"/>
      <c r="I678" s="160"/>
    </row>
    <row r="679" spans="1:9" x14ac:dyDescent="0.25">
      <c r="B679" s="157">
        <v>24.6</v>
      </c>
      <c r="C679" s="78"/>
      <c r="D679" s="158"/>
      <c r="E679" s="158"/>
      <c r="F679" s="78"/>
      <c r="G679" s="158"/>
      <c r="H679" s="78"/>
      <c r="I679" s="160"/>
    </row>
    <row r="680" spans="1:9" x14ac:dyDescent="0.25">
      <c r="B680" s="157">
        <v>18.47</v>
      </c>
      <c r="C680" s="78"/>
      <c r="D680" s="158"/>
      <c r="E680" s="158"/>
      <c r="F680" s="78"/>
      <c r="G680" s="158"/>
      <c r="H680" s="78"/>
      <c r="I680" s="160"/>
    </row>
    <row r="681" spans="1:9" x14ac:dyDescent="0.25">
      <c r="B681" s="157">
        <v>17.53</v>
      </c>
      <c r="C681" s="78"/>
      <c r="D681" s="158"/>
      <c r="E681" s="158"/>
      <c r="F681" s="78"/>
      <c r="G681" s="158"/>
      <c r="H681" s="78"/>
      <c r="I681" s="160"/>
    </row>
    <row r="682" spans="1:9" ht="15.75" thickBot="1" x14ac:dyDescent="0.3">
      <c r="B682" s="161">
        <v>13.33</v>
      </c>
      <c r="C682" s="162"/>
      <c r="D682" s="163"/>
      <c r="E682" s="163"/>
      <c r="F682" s="162"/>
      <c r="G682" s="163"/>
      <c r="H682" s="162"/>
      <c r="I682" s="147"/>
    </row>
    <row r="683" spans="1:9" x14ac:dyDescent="0.25">
      <c r="B683" s="129"/>
      <c r="D683" s="129"/>
      <c r="E683" s="129"/>
      <c r="G683" s="129"/>
    </row>
    <row r="684" spans="1:9" x14ac:dyDescent="0.25">
      <c r="B684" s="129"/>
      <c r="D684" s="129"/>
      <c r="E684" s="129"/>
      <c r="G684" s="129"/>
    </row>
    <row r="685" spans="1:9" ht="15.75" thickBot="1" x14ac:dyDescent="0.3">
      <c r="B685" s="129"/>
      <c r="D685" s="129"/>
      <c r="E685" s="129"/>
      <c r="G685" s="129"/>
    </row>
    <row r="686" spans="1:9" x14ac:dyDescent="0.25">
      <c r="A686" s="171" t="s">
        <v>0</v>
      </c>
      <c r="B686" s="142">
        <f>AVERAGE(B16:B682)</f>
        <v>22.220074962518765</v>
      </c>
      <c r="C686" s="151">
        <f t="shared" ref="C686:I686" si="0">AVERAGE(C16:C682)</f>
        <v>30.061824953445036</v>
      </c>
      <c r="D686" s="151">
        <f t="shared" si="0"/>
        <v>65.40388235294121</v>
      </c>
      <c r="E686" s="151">
        <f t="shared" si="0"/>
        <v>61.174208242950137</v>
      </c>
      <c r="F686" s="151">
        <f t="shared" si="0"/>
        <v>82.973655172413885</v>
      </c>
      <c r="G686" s="151">
        <f t="shared" si="0"/>
        <v>41.791263318112577</v>
      </c>
      <c r="H686" s="151">
        <f t="shared" si="0"/>
        <v>6.3985165794066363</v>
      </c>
      <c r="I686" s="143">
        <f t="shared" si="0"/>
        <v>9.3395783132530052</v>
      </c>
    </row>
    <row r="687" spans="1:9" x14ac:dyDescent="0.25">
      <c r="A687" s="172" t="s">
        <v>347</v>
      </c>
      <c r="B687" s="144">
        <f>(STDEV(B16:B682))/SQRT(B688)</f>
        <v>0.4746871466282766</v>
      </c>
      <c r="C687" s="152">
        <f t="shared" ref="C687:I687" si="1">(STDEV(C16:C682))/SQRT(C688)</f>
        <v>0.70630381984210422</v>
      </c>
      <c r="D687" s="152">
        <f t="shared" si="1"/>
        <v>1.4646098223451367</v>
      </c>
      <c r="E687" s="152">
        <f t="shared" si="1"/>
        <v>1.2499641398911774</v>
      </c>
      <c r="F687" s="152">
        <f t="shared" si="1"/>
        <v>1.9592611710801333</v>
      </c>
      <c r="G687" s="152">
        <f t="shared" si="1"/>
        <v>0.89842807767527921</v>
      </c>
      <c r="H687" s="152">
        <f t="shared" si="1"/>
        <v>0.2243574489550349</v>
      </c>
      <c r="I687" s="145">
        <f t="shared" si="1"/>
        <v>0.27502797924963879</v>
      </c>
    </row>
    <row r="688" spans="1:9" ht="15.75" thickBot="1" x14ac:dyDescent="0.3">
      <c r="A688" s="173" t="s">
        <v>33</v>
      </c>
      <c r="B688" s="153">
        <f t="shared" ref="B688:I688" si="2">COUNT(B16:B682)</f>
        <v>667</v>
      </c>
      <c r="C688" s="154">
        <f t="shared" si="2"/>
        <v>537</v>
      </c>
      <c r="D688" s="154">
        <f t="shared" si="2"/>
        <v>425</v>
      </c>
      <c r="E688" s="154">
        <f t="shared" si="2"/>
        <v>461</v>
      </c>
      <c r="F688" s="154">
        <f t="shared" si="2"/>
        <v>435</v>
      </c>
      <c r="G688" s="154">
        <f t="shared" si="2"/>
        <v>657</v>
      </c>
      <c r="H688" s="154">
        <f t="shared" si="2"/>
        <v>573</v>
      </c>
      <c r="I688" s="155">
        <f t="shared" si="2"/>
        <v>498</v>
      </c>
    </row>
    <row r="689" spans="2:12" x14ac:dyDescent="0.25">
      <c r="B689" s="129"/>
      <c r="D689" s="129"/>
      <c r="E689" s="129"/>
    </row>
    <row r="690" spans="2:12" x14ac:dyDescent="0.25">
      <c r="B690" s="129"/>
      <c r="D690" s="129"/>
      <c r="E690" s="129"/>
    </row>
    <row r="691" spans="2:12" x14ac:dyDescent="0.25">
      <c r="B691" s="129"/>
      <c r="D691" s="129"/>
      <c r="E691" s="129"/>
    </row>
    <row r="692" spans="2:12" x14ac:dyDescent="0.25">
      <c r="B692" s="129"/>
      <c r="D692" s="129"/>
      <c r="E692" s="129"/>
    </row>
    <row r="693" spans="2:12" x14ac:dyDescent="0.25">
      <c r="B693" s="129"/>
      <c r="D693" s="129"/>
      <c r="E693" s="129"/>
    </row>
    <row r="694" spans="2:12" x14ac:dyDescent="0.25">
      <c r="B694" s="129"/>
      <c r="D694" s="129"/>
      <c r="E694" s="129"/>
    </row>
    <row r="695" spans="2:12" x14ac:dyDescent="0.25">
      <c r="B695" s="129"/>
      <c r="D695" s="129"/>
      <c r="E695" s="129"/>
    </row>
    <row r="696" spans="2:12" x14ac:dyDescent="0.25">
      <c r="B696" s="129"/>
      <c r="D696" s="129"/>
      <c r="E696" s="129"/>
    </row>
    <row r="697" spans="2:12" x14ac:dyDescent="0.25">
      <c r="B697" s="129"/>
      <c r="D697" s="129"/>
      <c r="E697" s="129"/>
    </row>
    <row r="698" spans="2:12" x14ac:dyDescent="0.25">
      <c r="B698" s="129"/>
      <c r="D698" s="129"/>
      <c r="E698" s="129"/>
    </row>
    <row r="699" spans="2:12" x14ac:dyDescent="0.25">
      <c r="B699" s="129"/>
      <c r="D699" s="129"/>
      <c r="E699" s="129"/>
      <c r="J699" s="129"/>
      <c r="K699" s="129"/>
      <c r="L699" s="129"/>
    </row>
    <row r="700" spans="2:12" x14ac:dyDescent="0.25">
      <c r="B700" s="129"/>
      <c r="D700" s="129"/>
      <c r="E700" s="129"/>
      <c r="J700" s="129"/>
      <c r="K700" s="129"/>
      <c r="L700" s="129"/>
    </row>
    <row r="701" spans="2:12" x14ac:dyDescent="0.25">
      <c r="B701" s="129"/>
      <c r="D701" s="129"/>
      <c r="E701" s="129"/>
    </row>
    <row r="702" spans="2:12" x14ac:dyDescent="0.25">
      <c r="B702" s="129"/>
      <c r="D702" s="129"/>
      <c r="E702" s="129"/>
    </row>
    <row r="705" spans="2:5" x14ac:dyDescent="0.25">
      <c r="B705" s="129"/>
      <c r="D705" s="129"/>
      <c r="E705" s="129"/>
    </row>
    <row r="706" spans="2:5" x14ac:dyDescent="0.25">
      <c r="B706" s="129"/>
      <c r="D706" s="129"/>
      <c r="E706" s="129"/>
    </row>
    <row r="707" spans="2:5" x14ac:dyDescent="0.25">
      <c r="B707" s="129"/>
      <c r="D707" s="129"/>
      <c r="E707" s="129"/>
    </row>
    <row r="708" spans="2:5" x14ac:dyDescent="0.25">
      <c r="B708" s="129"/>
      <c r="D708" s="129"/>
      <c r="E708" s="129"/>
    </row>
    <row r="709" spans="2:5" x14ac:dyDescent="0.25">
      <c r="B709" s="129"/>
      <c r="D709" s="129"/>
      <c r="E709" s="129"/>
    </row>
    <row r="710" spans="2:5" x14ac:dyDescent="0.25">
      <c r="B710" s="129"/>
      <c r="D710" s="129"/>
      <c r="E710" s="129"/>
    </row>
    <row r="711" spans="2:5" x14ac:dyDescent="0.25">
      <c r="B711" s="129"/>
      <c r="D711" s="129"/>
      <c r="E711" s="129"/>
    </row>
    <row r="712" spans="2:5" x14ac:dyDescent="0.25">
      <c r="B712" s="129"/>
      <c r="D712" s="129"/>
      <c r="E712" s="129"/>
    </row>
    <row r="713" spans="2:5" x14ac:dyDescent="0.25">
      <c r="B713" s="129"/>
      <c r="D713" s="129"/>
      <c r="E713" s="129"/>
    </row>
    <row r="714" spans="2:5" x14ac:dyDescent="0.25">
      <c r="B714" s="129"/>
      <c r="D714" s="129"/>
      <c r="E714" s="129"/>
    </row>
    <row r="715" spans="2:5" x14ac:dyDescent="0.25">
      <c r="B715" s="129"/>
      <c r="D715" s="129"/>
      <c r="E715" s="129"/>
    </row>
    <row r="716" spans="2:5" x14ac:dyDescent="0.25">
      <c r="B716" s="129"/>
      <c r="D716" s="129"/>
      <c r="E716" s="129"/>
    </row>
    <row r="717" spans="2:5" x14ac:dyDescent="0.25">
      <c r="B717" s="129"/>
      <c r="D717" s="129"/>
      <c r="E717" s="129"/>
    </row>
    <row r="718" spans="2:5" x14ac:dyDescent="0.25">
      <c r="D718" s="129"/>
      <c r="E718" s="129"/>
    </row>
    <row r="719" spans="2:5" x14ac:dyDescent="0.25">
      <c r="D719" s="129"/>
      <c r="E719" s="129"/>
    </row>
    <row r="720" spans="2:5" x14ac:dyDescent="0.25">
      <c r="D720" s="129"/>
      <c r="E720" s="129"/>
    </row>
    <row r="721" spans="4:5" x14ac:dyDescent="0.25">
      <c r="D721" s="129"/>
      <c r="E721" s="129"/>
    </row>
    <row r="724" spans="4:5" x14ac:dyDescent="0.25">
      <c r="D724" s="129"/>
      <c r="E724" s="129"/>
    </row>
    <row r="725" spans="4:5" x14ac:dyDescent="0.25">
      <c r="D725" s="129"/>
      <c r="E725" s="129"/>
    </row>
    <row r="726" spans="4:5" x14ac:dyDescent="0.25">
      <c r="D726" s="129"/>
      <c r="E726" s="129"/>
    </row>
    <row r="727" spans="4:5" x14ac:dyDescent="0.25">
      <c r="D727" s="129"/>
      <c r="E727" s="129"/>
    </row>
    <row r="728" spans="4:5" x14ac:dyDescent="0.25">
      <c r="D728" s="129"/>
      <c r="E728" s="129"/>
    </row>
    <row r="729" spans="4:5" x14ac:dyDescent="0.25">
      <c r="D729" s="129"/>
      <c r="E729" s="129"/>
    </row>
    <row r="730" spans="4:5" x14ac:dyDescent="0.25">
      <c r="D730" s="129"/>
      <c r="E730" s="129"/>
    </row>
    <row r="731" spans="4:5" x14ac:dyDescent="0.25">
      <c r="D731" s="129"/>
      <c r="E731" s="129"/>
    </row>
    <row r="732" spans="4:5" x14ac:dyDescent="0.25">
      <c r="D732" s="129"/>
      <c r="E732" s="129"/>
    </row>
    <row r="733" spans="4:5" x14ac:dyDescent="0.25">
      <c r="D733" s="129"/>
      <c r="E733" s="129"/>
    </row>
    <row r="734" spans="4:5" x14ac:dyDescent="0.25">
      <c r="D734" s="129"/>
      <c r="E734" s="129"/>
    </row>
    <row r="735" spans="4:5" x14ac:dyDescent="0.25">
      <c r="D735" s="129"/>
      <c r="E735" s="129"/>
    </row>
    <row r="736" spans="4:5" x14ac:dyDescent="0.25">
      <c r="D736" s="129"/>
      <c r="E736" s="129"/>
    </row>
    <row r="737" spans="4:5" x14ac:dyDescent="0.25">
      <c r="D737" s="129"/>
      <c r="E737" s="129"/>
    </row>
    <row r="738" spans="4:5" x14ac:dyDescent="0.25">
      <c r="D738" s="129"/>
      <c r="E738" s="129"/>
    </row>
    <row r="739" spans="4:5" x14ac:dyDescent="0.25">
      <c r="D739" s="129"/>
      <c r="E739" s="129"/>
    </row>
    <row r="740" spans="4:5" x14ac:dyDescent="0.25">
      <c r="D740" s="129"/>
      <c r="E740" s="129"/>
    </row>
    <row r="741" spans="4:5" x14ac:dyDescent="0.25">
      <c r="D741" s="129"/>
      <c r="E741" s="129"/>
    </row>
    <row r="742" spans="4:5" x14ac:dyDescent="0.25">
      <c r="D742" s="129"/>
      <c r="E742" s="129"/>
    </row>
    <row r="743" spans="4:5" x14ac:dyDescent="0.25">
      <c r="D743" s="129"/>
      <c r="E743" s="129"/>
    </row>
    <row r="744" spans="4:5" x14ac:dyDescent="0.25">
      <c r="D744" s="129"/>
      <c r="E744" s="129"/>
    </row>
    <row r="745" spans="4:5" x14ac:dyDescent="0.25">
      <c r="D745" s="129"/>
      <c r="E745" s="129"/>
    </row>
    <row r="746" spans="4:5" x14ac:dyDescent="0.25">
      <c r="D746" s="129"/>
      <c r="E746" s="129"/>
    </row>
    <row r="747" spans="4:5" x14ac:dyDescent="0.25">
      <c r="D747" s="129"/>
      <c r="E747" s="129"/>
    </row>
    <row r="748" spans="4:5" x14ac:dyDescent="0.25">
      <c r="D748" s="129"/>
      <c r="E748" s="129"/>
    </row>
    <row r="749" spans="4:5" x14ac:dyDescent="0.25">
      <c r="D749" s="129"/>
      <c r="E749" s="129"/>
    </row>
    <row r="750" spans="4:5" x14ac:dyDescent="0.25">
      <c r="D750" s="129"/>
      <c r="E750" s="129"/>
    </row>
    <row r="751" spans="4:5" x14ac:dyDescent="0.25">
      <c r="D751" s="129"/>
      <c r="E751" s="129"/>
    </row>
    <row r="752" spans="4:5" x14ac:dyDescent="0.25">
      <c r="D752" s="129"/>
      <c r="E752" s="129"/>
    </row>
    <row r="753" spans="4:5" x14ac:dyDescent="0.25">
      <c r="D753" s="129"/>
      <c r="E753" s="129"/>
    </row>
    <row r="754" spans="4:5" x14ac:dyDescent="0.25">
      <c r="D754" s="129"/>
      <c r="E754" s="129"/>
    </row>
    <row r="755" spans="4:5" x14ac:dyDescent="0.25">
      <c r="D755" s="129"/>
      <c r="E755" s="129"/>
    </row>
    <row r="756" spans="4:5" x14ac:dyDescent="0.25">
      <c r="D756" s="129"/>
      <c r="E756" s="129"/>
    </row>
    <row r="757" spans="4:5" x14ac:dyDescent="0.25">
      <c r="D757" s="129"/>
      <c r="E757" s="129"/>
    </row>
    <row r="758" spans="4:5" x14ac:dyDescent="0.25">
      <c r="D758" s="129"/>
      <c r="E758" s="129"/>
    </row>
    <row r="759" spans="4:5" x14ac:dyDescent="0.25">
      <c r="D759" s="129"/>
      <c r="E759" s="129"/>
    </row>
    <row r="760" spans="4:5" x14ac:dyDescent="0.25">
      <c r="D760" s="129"/>
      <c r="E760" s="129"/>
    </row>
    <row r="761" spans="4:5" x14ac:dyDescent="0.25">
      <c r="D761" s="129"/>
      <c r="E761" s="129"/>
    </row>
    <row r="762" spans="4:5" x14ac:dyDescent="0.25">
      <c r="D762" s="129"/>
      <c r="E762" s="129"/>
    </row>
    <row r="763" spans="4:5" x14ac:dyDescent="0.25">
      <c r="D763" s="129"/>
      <c r="E763" s="129"/>
    </row>
    <row r="764" spans="4:5" x14ac:dyDescent="0.25">
      <c r="D764" s="129"/>
      <c r="E764" s="129"/>
    </row>
    <row r="765" spans="4:5" x14ac:dyDescent="0.25">
      <c r="D765" s="129"/>
      <c r="E765" s="129"/>
    </row>
    <row r="766" spans="4:5" x14ac:dyDescent="0.25">
      <c r="D766" s="129"/>
      <c r="E766" s="129"/>
    </row>
    <row r="767" spans="4:5" x14ac:dyDescent="0.25">
      <c r="D767" s="129"/>
      <c r="E767" s="129"/>
    </row>
    <row r="768" spans="4:5" x14ac:dyDescent="0.25">
      <c r="D768" s="129"/>
      <c r="E768" s="129"/>
    </row>
    <row r="769" spans="4:5" x14ac:dyDescent="0.25">
      <c r="D769" s="129"/>
      <c r="E769" s="129"/>
    </row>
    <row r="770" spans="4:5" x14ac:dyDescent="0.25">
      <c r="D770" s="129"/>
      <c r="E770" s="129"/>
    </row>
    <row r="771" spans="4:5" x14ac:dyDescent="0.25">
      <c r="D771" s="129"/>
      <c r="E771" s="129"/>
    </row>
    <row r="772" spans="4:5" x14ac:dyDescent="0.25">
      <c r="D772" s="129"/>
      <c r="E772" s="129"/>
    </row>
    <row r="773" spans="4:5" x14ac:dyDescent="0.25">
      <c r="D773" s="129"/>
      <c r="E773" s="129"/>
    </row>
    <row r="774" spans="4:5" x14ac:dyDescent="0.25">
      <c r="D774" s="129"/>
      <c r="E774" s="129"/>
    </row>
    <row r="775" spans="4:5" x14ac:dyDescent="0.25">
      <c r="D775" s="129"/>
      <c r="E775" s="129"/>
    </row>
    <row r="776" spans="4:5" x14ac:dyDescent="0.25">
      <c r="D776" s="129"/>
      <c r="E776" s="129"/>
    </row>
    <row r="777" spans="4:5" x14ac:dyDescent="0.25">
      <c r="D777" s="129"/>
      <c r="E777" s="129"/>
    </row>
    <row r="778" spans="4:5" x14ac:dyDescent="0.25">
      <c r="D778" s="129"/>
      <c r="E778" s="129"/>
    </row>
  </sheetData>
  <mergeCells count="3">
    <mergeCell ref="B1:G1"/>
    <mergeCell ref="B11:G11"/>
    <mergeCell ref="B14:I14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91"/>
  <sheetViews>
    <sheetView workbookViewId="0"/>
  </sheetViews>
  <sheetFormatPr baseColWidth="10" defaultRowHeight="15" x14ac:dyDescent="0.25"/>
  <cols>
    <col min="14" max="14" width="15.28515625" customWidth="1"/>
  </cols>
  <sheetData>
    <row r="1" spans="1:14" ht="15.75" customHeight="1" thickBot="1" x14ac:dyDescent="0.3">
      <c r="A1" s="35"/>
      <c r="B1" s="274" t="s">
        <v>168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6"/>
    </row>
    <row r="2" spans="1:14" ht="15.75" customHeight="1" thickBot="1" x14ac:dyDescent="0.3">
      <c r="A2" s="35"/>
      <c r="B2" s="274" t="s">
        <v>145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6"/>
    </row>
    <row r="3" spans="1:14" ht="15.75" thickBot="1" x14ac:dyDescent="0.3">
      <c r="A3" s="55"/>
      <c r="B3" s="325" t="s">
        <v>109</v>
      </c>
      <c r="C3" s="326"/>
      <c r="D3" s="326"/>
      <c r="E3" s="326"/>
      <c r="F3" s="326"/>
      <c r="G3" s="327"/>
      <c r="H3" s="325" t="s">
        <v>70</v>
      </c>
      <c r="I3" s="326"/>
      <c r="J3" s="326"/>
      <c r="K3" s="326"/>
      <c r="L3" s="326"/>
      <c r="M3" s="327"/>
      <c r="N3" s="49"/>
    </row>
    <row r="4" spans="1:14" ht="15.75" thickBot="1" x14ac:dyDescent="0.3">
      <c r="A4" s="79"/>
      <c r="B4" s="81" t="s">
        <v>0</v>
      </c>
      <c r="C4" s="104" t="s">
        <v>1</v>
      </c>
      <c r="D4" s="51" t="s">
        <v>2</v>
      </c>
      <c r="E4" s="82" t="s">
        <v>3</v>
      </c>
      <c r="F4" s="82" t="s">
        <v>4</v>
      </c>
      <c r="G4" s="83" t="s">
        <v>33</v>
      </c>
      <c r="H4" s="96" t="s">
        <v>0</v>
      </c>
      <c r="I4" s="44" t="s">
        <v>1</v>
      </c>
      <c r="J4" s="82" t="s">
        <v>2</v>
      </c>
      <c r="K4" s="82" t="s">
        <v>3</v>
      </c>
      <c r="L4" s="92" t="s">
        <v>4</v>
      </c>
      <c r="M4" s="44" t="s">
        <v>33</v>
      </c>
      <c r="N4" s="84" t="s">
        <v>56</v>
      </c>
    </row>
    <row r="5" spans="1:14" ht="15.75" thickBot="1" x14ac:dyDescent="0.3">
      <c r="A5" s="80" t="s">
        <v>146</v>
      </c>
      <c r="B5" s="85">
        <v>4351</v>
      </c>
      <c r="C5" s="33">
        <v>780</v>
      </c>
      <c r="D5" s="94">
        <v>208</v>
      </c>
      <c r="E5" s="8">
        <v>4224</v>
      </c>
      <c r="F5" s="8" t="s">
        <v>147</v>
      </c>
      <c r="G5" s="7">
        <v>14</v>
      </c>
      <c r="H5" s="21">
        <v>2070</v>
      </c>
      <c r="I5" s="45">
        <v>688</v>
      </c>
      <c r="J5" s="8">
        <v>191</v>
      </c>
      <c r="K5" s="8">
        <v>1839</v>
      </c>
      <c r="L5" s="31" t="s">
        <v>148</v>
      </c>
      <c r="M5" s="45">
        <v>13</v>
      </c>
      <c r="N5" s="86" t="s">
        <v>37</v>
      </c>
    </row>
    <row r="6" spans="1:14" ht="15.75" thickBot="1" x14ac:dyDescent="0.3">
      <c r="A6" s="80" t="s">
        <v>149</v>
      </c>
      <c r="B6" s="87">
        <v>3519</v>
      </c>
      <c r="C6" s="105">
        <v>289</v>
      </c>
      <c r="D6" s="95">
        <v>91</v>
      </c>
      <c r="E6" s="88">
        <v>3454</v>
      </c>
      <c r="F6" s="88" t="s">
        <v>150</v>
      </c>
      <c r="G6" s="89">
        <v>10</v>
      </c>
      <c r="H6" s="97">
        <v>1257</v>
      </c>
      <c r="I6" s="54">
        <v>364</v>
      </c>
      <c r="J6" s="88">
        <v>110</v>
      </c>
      <c r="K6" s="88">
        <v>1332</v>
      </c>
      <c r="L6" s="93" t="s">
        <v>151</v>
      </c>
      <c r="M6" s="54">
        <v>11</v>
      </c>
      <c r="N6" s="90" t="s">
        <v>37</v>
      </c>
    </row>
    <row r="7" spans="1:14" ht="15.75" customHeight="1" thickBot="1" x14ac:dyDescent="0.3">
      <c r="A7" s="36"/>
      <c r="B7" s="274" t="s">
        <v>152</v>
      </c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6"/>
    </row>
    <row r="8" spans="1:14" ht="15.75" thickBot="1" x14ac:dyDescent="0.3">
      <c r="A8" s="39"/>
      <c r="B8" s="328" t="s">
        <v>109</v>
      </c>
      <c r="C8" s="329"/>
      <c r="D8" s="330"/>
      <c r="E8" s="330"/>
      <c r="F8" s="330"/>
      <c r="G8" s="330"/>
      <c r="H8" s="330" t="s">
        <v>70</v>
      </c>
      <c r="I8" s="329"/>
      <c r="J8" s="330"/>
      <c r="K8" s="330"/>
      <c r="L8" s="330"/>
      <c r="M8" s="329"/>
      <c r="N8" s="49"/>
    </row>
    <row r="9" spans="1:14" ht="15.75" thickBot="1" x14ac:dyDescent="0.3">
      <c r="A9" s="10"/>
      <c r="B9" s="98" t="s">
        <v>0</v>
      </c>
      <c r="C9" s="44" t="s">
        <v>1</v>
      </c>
      <c r="D9" s="5" t="s">
        <v>2</v>
      </c>
      <c r="E9" s="5" t="s">
        <v>3</v>
      </c>
      <c r="F9" s="5" t="s">
        <v>4</v>
      </c>
      <c r="G9" s="4" t="s">
        <v>33</v>
      </c>
      <c r="H9" s="10" t="s">
        <v>0</v>
      </c>
      <c r="I9" s="44" t="s">
        <v>1</v>
      </c>
      <c r="J9" s="19" t="s">
        <v>2</v>
      </c>
      <c r="K9" s="19" t="s">
        <v>3</v>
      </c>
      <c r="L9" s="16" t="s">
        <v>4</v>
      </c>
      <c r="M9" s="44" t="s">
        <v>33</v>
      </c>
      <c r="N9" s="86" t="s">
        <v>56</v>
      </c>
    </row>
    <row r="10" spans="1:14" ht="15.75" thickBot="1" x14ac:dyDescent="0.3">
      <c r="A10" s="80" t="s">
        <v>146</v>
      </c>
      <c r="B10" s="99">
        <v>6499</v>
      </c>
      <c r="C10" s="45">
        <v>1222</v>
      </c>
      <c r="D10" s="8">
        <v>327</v>
      </c>
      <c r="E10" s="8">
        <v>6414</v>
      </c>
      <c r="F10" s="8" t="s">
        <v>153</v>
      </c>
      <c r="G10" s="7">
        <v>14</v>
      </c>
      <c r="H10" s="21">
        <v>5045</v>
      </c>
      <c r="I10" s="45">
        <v>1250</v>
      </c>
      <c r="J10" s="8">
        <v>347</v>
      </c>
      <c r="K10" s="8">
        <v>4763</v>
      </c>
      <c r="L10" s="31" t="s">
        <v>154</v>
      </c>
      <c r="M10" s="45">
        <v>13</v>
      </c>
      <c r="N10" s="86">
        <v>9.1000000000000004E-3</v>
      </c>
    </row>
    <row r="11" spans="1:14" ht="15.75" thickBot="1" x14ac:dyDescent="0.3">
      <c r="A11" s="91" t="s">
        <v>149</v>
      </c>
      <c r="B11" s="100">
        <v>6217</v>
      </c>
      <c r="C11" s="54">
        <v>911</v>
      </c>
      <c r="D11" s="88">
        <v>288</v>
      </c>
      <c r="E11" s="88">
        <v>6057</v>
      </c>
      <c r="F11" s="88" t="s">
        <v>155</v>
      </c>
      <c r="G11" s="89">
        <v>10</v>
      </c>
      <c r="H11" s="97">
        <v>4076</v>
      </c>
      <c r="I11" s="54">
        <v>1009</v>
      </c>
      <c r="J11" s="88">
        <v>304</v>
      </c>
      <c r="K11" s="88">
        <v>4333</v>
      </c>
      <c r="L11" s="93" t="s">
        <v>156</v>
      </c>
      <c r="M11" s="54">
        <v>11</v>
      </c>
      <c r="N11" s="90" t="s">
        <v>37</v>
      </c>
    </row>
    <row r="12" spans="1:14" s="78" customFormat="1" x14ac:dyDescent="0.25">
      <c r="A12" s="67"/>
      <c r="B12" s="35"/>
      <c r="C12" s="35"/>
      <c r="D12" s="35"/>
      <c r="E12" s="38"/>
      <c r="F12" s="38"/>
      <c r="G12" s="38"/>
      <c r="H12" s="35"/>
      <c r="I12" s="35"/>
      <c r="J12" s="35"/>
      <c r="K12" s="35"/>
      <c r="L12" s="35"/>
      <c r="M12" s="38"/>
      <c r="N12" s="38"/>
    </row>
    <row r="13" spans="1:14" s="78" customFormat="1" ht="15.75" thickBot="1" x14ac:dyDescent="0.3">
      <c r="A13" s="67"/>
      <c r="B13" s="35"/>
      <c r="C13" s="35"/>
      <c r="D13" s="35"/>
      <c r="E13" s="38"/>
      <c r="F13" s="38"/>
      <c r="G13" s="38"/>
      <c r="H13" s="35"/>
      <c r="I13" s="35"/>
      <c r="J13" s="35"/>
      <c r="K13" s="35"/>
      <c r="L13" s="35"/>
      <c r="M13" s="38"/>
      <c r="N13" s="38"/>
    </row>
    <row r="14" spans="1:14" ht="15.75" customHeight="1" thickBot="1" x14ac:dyDescent="0.3">
      <c r="A14" s="35"/>
      <c r="B14" s="274" t="s">
        <v>92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6"/>
    </row>
    <row r="15" spans="1:14" ht="15.75" customHeight="1" thickBot="1" x14ac:dyDescent="0.3">
      <c r="A15" s="55"/>
      <c r="B15" s="315" t="s">
        <v>157</v>
      </c>
      <c r="C15" s="316"/>
      <c r="D15" s="316"/>
      <c r="E15" s="316"/>
      <c r="F15" s="316"/>
      <c r="G15" s="317"/>
      <c r="H15" s="315" t="s">
        <v>158</v>
      </c>
      <c r="I15" s="316"/>
      <c r="J15" s="316"/>
      <c r="K15" s="316"/>
      <c r="L15" s="316"/>
      <c r="M15" s="317"/>
      <c r="N15" s="49"/>
    </row>
    <row r="16" spans="1:14" ht="15.75" thickBot="1" x14ac:dyDescent="0.3">
      <c r="A16" s="25"/>
      <c r="B16" s="3" t="s">
        <v>0</v>
      </c>
      <c r="C16" s="10" t="s">
        <v>1</v>
      </c>
      <c r="D16" s="51" t="s">
        <v>2</v>
      </c>
      <c r="E16" s="19" t="s">
        <v>3</v>
      </c>
      <c r="F16" s="19" t="s">
        <v>4</v>
      </c>
      <c r="G16" s="10" t="s">
        <v>33</v>
      </c>
      <c r="H16" s="44" t="s">
        <v>0</v>
      </c>
      <c r="I16" s="10" t="s">
        <v>1</v>
      </c>
      <c r="J16" s="51" t="s">
        <v>2</v>
      </c>
      <c r="K16" s="19" t="s">
        <v>3</v>
      </c>
      <c r="L16" s="106" t="s">
        <v>4</v>
      </c>
      <c r="M16" s="44" t="s">
        <v>33</v>
      </c>
      <c r="N16" s="3" t="s">
        <v>50</v>
      </c>
    </row>
    <row r="17" spans="1:16" ht="15.75" thickBot="1" x14ac:dyDescent="0.3">
      <c r="A17" s="20" t="s">
        <v>159</v>
      </c>
      <c r="B17" s="7">
        <v>47.6</v>
      </c>
      <c r="C17" s="21">
        <v>15.8</v>
      </c>
      <c r="D17" s="52">
        <v>4.4000000000000004</v>
      </c>
      <c r="E17" s="8">
        <v>42.2</v>
      </c>
      <c r="F17" s="8" t="s">
        <v>160</v>
      </c>
      <c r="G17" s="21">
        <v>13</v>
      </c>
      <c r="H17" s="45">
        <v>35.700000000000003</v>
      </c>
      <c r="I17" s="107">
        <v>10</v>
      </c>
      <c r="J17" s="108">
        <v>3</v>
      </c>
      <c r="K17" s="8">
        <v>36.6</v>
      </c>
      <c r="L17" s="32" t="s">
        <v>161</v>
      </c>
      <c r="M17" s="101">
        <v>11</v>
      </c>
      <c r="N17" s="3">
        <v>4.3099999999999999E-2</v>
      </c>
    </row>
    <row r="18" spans="1:16" ht="15.75" thickBot="1" x14ac:dyDescent="0.3">
      <c r="A18" s="20" t="s">
        <v>162</v>
      </c>
      <c r="B18" s="7">
        <v>77.8</v>
      </c>
      <c r="C18" s="21">
        <v>19.899999999999999</v>
      </c>
      <c r="D18" s="53">
        <v>5.5</v>
      </c>
      <c r="E18" s="8">
        <v>72.2</v>
      </c>
      <c r="F18" s="8" t="s">
        <v>163</v>
      </c>
      <c r="G18" s="21">
        <v>13</v>
      </c>
      <c r="H18" s="54">
        <v>65.599999999999994</v>
      </c>
      <c r="I18" s="21">
        <v>16.2</v>
      </c>
      <c r="J18" s="53">
        <v>4.9000000000000004</v>
      </c>
      <c r="K18" s="61">
        <v>70</v>
      </c>
      <c r="L18" s="32" t="s">
        <v>164</v>
      </c>
      <c r="M18" s="102">
        <v>11</v>
      </c>
      <c r="N18" s="7">
        <v>0.1169</v>
      </c>
    </row>
    <row r="20" spans="1:16" ht="15.75" thickBot="1" x14ac:dyDescent="0.3"/>
    <row r="21" spans="1:16" ht="15.75" thickBot="1" x14ac:dyDescent="0.3">
      <c r="B21" s="271" t="s">
        <v>348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3"/>
    </row>
    <row r="22" spans="1:16" ht="15.75" thickBot="1" x14ac:dyDescent="0.3">
      <c r="B22" s="277" t="s">
        <v>318</v>
      </c>
      <c r="C22" s="278"/>
      <c r="D22" s="278"/>
      <c r="E22" s="278"/>
      <c r="F22" s="278"/>
      <c r="G22" s="278"/>
      <c r="H22" s="279"/>
      <c r="I22" s="134"/>
      <c r="J22" s="277" t="s">
        <v>350</v>
      </c>
      <c r="K22" s="278"/>
      <c r="L22" s="278"/>
      <c r="M22" s="278"/>
      <c r="N22" s="278"/>
      <c r="O22" s="278"/>
      <c r="P22" s="279"/>
    </row>
    <row r="23" spans="1:16" ht="15.75" thickBot="1" x14ac:dyDescent="0.3">
      <c r="B23" s="277" t="s">
        <v>374</v>
      </c>
      <c r="C23" s="278"/>
      <c r="D23" s="278"/>
      <c r="E23" s="279"/>
      <c r="F23" s="134"/>
      <c r="G23" s="277" t="s">
        <v>373</v>
      </c>
      <c r="H23" s="279"/>
      <c r="I23" s="134"/>
      <c r="J23" s="277" t="s">
        <v>374</v>
      </c>
      <c r="K23" s="278"/>
      <c r="L23" s="278"/>
      <c r="M23" s="279"/>
      <c r="N23" s="134"/>
      <c r="O23" s="277" t="s">
        <v>373</v>
      </c>
      <c r="P23" s="279"/>
    </row>
    <row r="24" spans="1:16" ht="30" x14ac:dyDescent="0.25">
      <c r="B24" s="189" t="s">
        <v>380</v>
      </c>
      <c r="C24" s="190" t="s">
        <v>381</v>
      </c>
      <c r="D24" s="190" t="s">
        <v>382</v>
      </c>
      <c r="E24" s="191" t="s">
        <v>383</v>
      </c>
      <c r="F24" s="134"/>
      <c r="G24" s="136" t="s">
        <v>146</v>
      </c>
      <c r="H24" s="137" t="s">
        <v>149</v>
      </c>
      <c r="I24" s="134"/>
      <c r="J24" s="189" t="s">
        <v>380</v>
      </c>
      <c r="K24" s="190" t="s">
        <v>381</v>
      </c>
      <c r="L24" s="190" t="s">
        <v>382</v>
      </c>
      <c r="M24" s="191" t="s">
        <v>383</v>
      </c>
      <c r="N24" s="134"/>
      <c r="O24" s="136" t="s">
        <v>146</v>
      </c>
      <c r="P24" s="137" t="s">
        <v>149</v>
      </c>
    </row>
    <row r="25" spans="1:16" x14ac:dyDescent="0.25">
      <c r="B25" s="219">
        <v>5886.96</v>
      </c>
      <c r="C25" s="220">
        <v>3575.68</v>
      </c>
      <c r="D25" s="220">
        <v>3587.39</v>
      </c>
      <c r="E25" s="221">
        <v>1553.06</v>
      </c>
      <c r="F25" s="132"/>
      <c r="G25" s="174">
        <v>82.22</v>
      </c>
      <c r="H25" s="175">
        <v>45.67</v>
      </c>
      <c r="I25" s="132"/>
      <c r="J25" s="219">
        <v>5933.24</v>
      </c>
      <c r="K25" s="220">
        <v>6807.54</v>
      </c>
      <c r="L25" s="220">
        <v>8364.44</v>
      </c>
      <c r="M25" s="221">
        <v>4333.4399999999996</v>
      </c>
      <c r="N25" s="132"/>
      <c r="O25" s="174">
        <v>106.93</v>
      </c>
      <c r="P25" s="175">
        <v>69.98</v>
      </c>
    </row>
    <row r="26" spans="1:16" x14ac:dyDescent="0.25">
      <c r="B26" s="219">
        <v>5808.74</v>
      </c>
      <c r="C26" s="220">
        <v>2384.21</v>
      </c>
      <c r="D26" s="220">
        <v>3278.42</v>
      </c>
      <c r="E26" s="221">
        <v>656.5</v>
      </c>
      <c r="F26" s="132"/>
      <c r="G26" s="174">
        <v>54.83</v>
      </c>
      <c r="H26" s="175">
        <v>19.3</v>
      </c>
      <c r="I26" s="132"/>
      <c r="J26" s="219">
        <v>9187.68</v>
      </c>
      <c r="K26" s="220">
        <v>6255</v>
      </c>
      <c r="L26" s="220">
        <v>6316.5</v>
      </c>
      <c r="M26" s="221">
        <v>1755</v>
      </c>
      <c r="N26" s="132"/>
      <c r="O26" s="174">
        <v>98.25</v>
      </c>
      <c r="P26" s="175">
        <v>28.34</v>
      </c>
    </row>
    <row r="27" spans="1:16" x14ac:dyDescent="0.25">
      <c r="B27" s="219">
        <v>4225</v>
      </c>
      <c r="C27" s="220">
        <v>2796.07</v>
      </c>
      <c r="D27" s="220">
        <v>3269.25</v>
      </c>
      <c r="E27" s="221">
        <v>953.33</v>
      </c>
      <c r="F27" s="132"/>
      <c r="G27" s="174">
        <v>64.3</v>
      </c>
      <c r="H27" s="175">
        <v>28.03</v>
      </c>
      <c r="I27" s="132"/>
      <c r="J27" s="219">
        <v>7301.24</v>
      </c>
      <c r="K27" s="220">
        <v>6617.52</v>
      </c>
      <c r="L27" s="220">
        <v>5326.88</v>
      </c>
      <c r="M27" s="221">
        <v>4331.24</v>
      </c>
      <c r="N27" s="132"/>
      <c r="O27" s="174">
        <v>103.94</v>
      </c>
      <c r="P27" s="175">
        <v>69.94</v>
      </c>
    </row>
    <row r="28" spans="1:16" x14ac:dyDescent="0.25">
      <c r="B28" s="219">
        <v>3692.96</v>
      </c>
      <c r="C28" s="220">
        <v>1664.33</v>
      </c>
      <c r="D28" s="220">
        <v>3239.16</v>
      </c>
      <c r="E28" s="221">
        <v>725.97</v>
      </c>
      <c r="F28" s="132"/>
      <c r="G28" s="174">
        <v>38.270000000000003</v>
      </c>
      <c r="H28" s="175">
        <v>21.35</v>
      </c>
      <c r="I28" s="132"/>
      <c r="J28" s="219">
        <v>5587.12</v>
      </c>
      <c r="K28" s="220">
        <v>2948.08</v>
      </c>
      <c r="L28" s="220">
        <v>5155.9399999999996</v>
      </c>
      <c r="M28" s="221">
        <v>4106.0600000000004</v>
      </c>
      <c r="N28" s="132"/>
      <c r="O28" s="174">
        <v>46.31</v>
      </c>
      <c r="P28" s="175">
        <v>66.3</v>
      </c>
    </row>
    <row r="29" spans="1:16" x14ac:dyDescent="0.25">
      <c r="B29" s="219">
        <v>3170.8</v>
      </c>
      <c r="C29" s="220">
        <v>1501.21</v>
      </c>
      <c r="D29" s="220">
        <v>3629.96</v>
      </c>
      <c r="E29" s="221">
        <v>1643.56</v>
      </c>
      <c r="F29" s="132"/>
      <c r="G29" s="174">
        <v>34.520000000000003</v>
      </c>
      <c r="H29" s="175">
        <v>48.33</v>
      </c>
      <c r="I29" s="132"/>
      <c r="J29" s="219">
        <v>5802.82</v>
      </c>
      <c r="K29" s="220">
        <v>4240.4399999999996</v>
      </c>
      <c r="L29" s="220">
        <v>5800.2</v>
      </c>
      <c r="M29" s="221">
        <v>4871.24</v>
      </c>
      <c r="N29" s="132"/>
      <c r="O29" s="174">
        <v>66.61</v>
      </c>
      <c r="P29" s="175">
        <v>78.66</v>
      </c>
    </row>
    <row r="30" spans="1:16" x14ac:dyDescent="0.25">
      <c r="B30" s="219">
        <v>3307.88</v>
      </c>
      <c r="C30" s="220">
        <v>1638</v>
      </c>
      <c r="D30" s="220">
        <v>3412.74</v>
      </c>
      <c r="E30" s="221">
        <v>1093.47</v>
      </c>
      <c r="F30" s="132"/>
      <c r="G30" s="174">
        <v>37.67</v>
      </c>
      <c r="H30" s="175">
        <v>32.15</v>
      </c>
      <c r="I30" s="132"/>
      <c r="J30" s="219">
        <v>4386.68</v>
      </c>
      <c r="K30" s="220">
        <v>5782.5</v>
      </c>
      <c r="L30" s="220">
        <v>5790.12</v>
      </c>
      <c r="M30" s="221">
        <v>4776.3999999999996</v>
      </c>
      <c r="N30" s="132"/>
      <c r="O30" s="174">
        <v>90.83</v>
      </c>
      <c r="P30" s="175">
        <v>77.13</v>
      </c>
    </row>
    <row r="31" spans="1:16" x14ac:dyDescent="0.25">
      <c r="B31" s="219">
        <v>4223.62</v>
      </c>
      <c r="C31" s="220">
        <v>1760.94</v>
      </c>
      <c r="D31" s="220">
        <v>4089.62</v>
      </c>
      <c r="E31" s="221">
        <v>1628.1</v>
      </c>
      <c r="F31" s="132"/>
      <c r="G31" s="174">
        <v>40.450000000000003</v>
      </c>
      <c r="H31" s="175">
        <v>44.75</v>
      </c>
      <c r="I31" s="132"/>
      <c r="J31" s="219">
        <v>6405.74</v>
      </c>
      <c r="K31" s="220">
        <v>3420.61</v>
      </c>
      <c r="L31" s="220">
        <v>5806.08</v>
      </c>
      <c r="M31" s="221">
        <v>4438.74</v>
      </c>
      <c r="N31" s="132"/>
      <c r="O31" s="174">
        <v>51.83</v>
      </c>
      <c r="P31" s="175">
        <v>71.13</v>
      </c>
    </row>
    <row r="32" spans="1:16" x14ac:dyDescent="0.25">
      <c r="B32" s="219">
        <v>4523.68</v>
      </c>
      <c r="C32" s="220">
        <v>2374.19</v>
      </c>
      <c r="D32" s="220">
        <v>3292.29</v>
      </c>
      <c r="E32" s="221">
        <v>1473.5</v>
      </c>
      <c r="F32" s="132"/>
      <c r="G32" s="174">
        <v>54.53</v>
      </c>
      <c r="H32" s="175">
        <v>40.5</v>
      </c>
      <c r="I32" s="132"/>
      <c r="J32" s="219">
        <v>6500.15</v>
      </c>
      <c r="K32" s="220">
        <v>5547.27</v>
      </c>
      <c r="L32" s="220">
        <v>6753.28</v>
      </c>
      <c r="M32" s="221">
        <v>4054.11</v>
      </c>
      <c r="N32" s="132"/>
      <c r="O32" s="174">
        <v>84.06</v>
      </c>
      <c r="P32" s="175">
        <v>64.959999999999994</v>
      </c>
    </row>
    <row r="33" spans="1:16" x14ac:dyDescent="0.25">
      <c r="B33" s="219">
        <v>4110.6000000000004</v>
      </c>
      <c r="C33" s="220">
        <v>1838.73</v>
      </c>
      <c r="D33" s="220">
        <v>3494.47</v>
      </c>
      <c r="E33" s="221">
        <v>1613.51</v>
      </c>
      <c r="F33" s="132"/>
      <c r="G33" s="174">
        <v>42.24</v>
      </c>
      <c r="H33" s="175">
        <v>44.35</v>
      </c>
      <c r="I33" s="132"/>
      <c r="J33" s="219">
        <v>6214.39</v>
      </c>
      <c r="K33" s="220">
        <v>4762.71</v>
      </c>
      <c r="L33" s="220">
        <v>6307.8</v>
      </c>
      <c r="M33" s="221">
        <v>4767.43</v>
      </c>
      <c r="N33" s="132"/>
      <c r="O33" s="174">
        <v>72.17</v>
      </c>
      <c r="P33" s="175">
        <v>76.39</v>
      </c>
    </row>
    <row r="34" spans="1:16" x14ac:dyDescent="0.25">
      <c r="B34" s="219">
        <v>4741.3999999999996</v>
      </c>
      <c r="C34" s="220">
        <v>1158.67</v>
      </c>
      <c r="D34" s="220">
        <v>3900.28</v>
      </c>
      <c r="E34" s="221">
        <v>1153.32</v>
      </c>
      <c r="F34" s="132"/>
      <c r="G34" s="174">
        <v>26.61</v>
      </c>
      <c r="H34" s="175">
        <v>31.7</v>
      </c>
      <c r="I34" s="132"/>
      <c r="J34" s="219">
        <v>6422.52</v>
      </c>
      <c r="K34" s="220">
        <v>3978.22</v>
      </c>
      <c r="L34" s="220">
        <v>6546.4</v>
      </c>
      <c r="M34" s="221">
        <v>2548.5700000000002</v>
      </c>
      <c r="N34" s="132"/>
      <c r="O34" s="174">
        <v>60.28</v>
      </c>
      <c r="P34" s="175">
        <v>40.840000000000003</v>
      </c>
    </row>
    <row r="35" spans="1:16" x14ac:dyDescent="0.25">
      <c r="B35" s="219">
        <v>4156.54</v>
      </c>
      <c r="C35" s="220">
        <v>1321.65</v>
      </c>
      <c r="D35" s="220"/>
      <c r="E35" s="221">
        <v>1332.19</v>
      </c>
      <c r="F35" s="132"/>
      <c r="G35" s="174">
        <v>30.36</v>
      </c>
      <c r="H35" s="175">
        <v>36.619999999999997</v>
      </c>
      <c r="I35" s="132"/>
      <c r="J35" s="219">
        <v>6853.96</v>
      </c>
      <c r="K35" s="220">
        <v>4752.3100000000004</v>
      </c>
      <c r="L35" s="220"/>
      <c r="M35" s="221">
        <v>4850.9799999999996</v>
      </c>
      <c r="N35" s="132"/>
      <c r="O35" s="174">
        <v>72.010000000000005</v>
      </c>
      <c r="P35" s="175">
        <v>77.73</v>
      </c>
    </row>
    <row r="36" spans="1:16" x14ac:dyDescent="0.25">
      <c r="B36" s="219">
        <v>4332.7700000000004</v>
      </c>
      <c r="C36" s="220">
        <v>2760.92</v>
      </c>
      <c r="D36" s="220"/>
      <c r="E36" s="209"/>
      <c r="F36" s="132"/>
      <c r="G36" s="174">
        <v>63.42</v>
      </c>
      <c r="H36" s="145"/>
      <c r="I36" s="132"/>
      <c r="J36" s="219">
        <v>6499.15</v>
      </c>
      <c r="K36" s="220">
        <v>6196.61</v>
      </c>
      <c r="L36" s="220"/>
      <c r="M36" s="209"/>
      <c r="N36" s="132"/>
      <c r="O36" s="174">
        <v>93.9</v>
      </c>
      <c r="P36" s="145"/>
    </row>
    <row r="37" spans="1:16" ht="15.75" thickBot="1" x14ac:dyDescent="0.3">
      <c r="B37" s="219">
        <v>4055.61</v>
      </c>
      <c r="C37" s="220">
        <v>2134.69</v>
      </c>
      <c r="D37" s="208"/>
      <c r="E37" s="209"/>
      <c r="F37" s="132"/>
      <c r="G37" s="176">
        <v>49.03</v>
      </c>
      <c r="H37" s="168"/>
      <c r="I37" s="132"/>
      <c r="J37" s="219">
        <v>5398.08</v>
      </c>
      <c r="K37" s="220">
        <v>4272.6899999999996</v>
      </c>
      <c r="L37" s="220"/>
      <c r="M37" s="209"/>
      <c r="N37" s="132"/>
      <c r="O37" s="176">
        <v>64.75</v>
      </c>
      <c r="P37" s="168"/>
    </row>
    <row r="38" spans="1:16" ht="15.75" thickBot="1" x14ac:dyDescent="0.3">
      <c r="B38" s="222">
        <v>4683.91</v>
      </c>
      <c r="C38" s="154"/>
      <c r="D38" s="154"/>
      <c r="E38" s="223"/>
      <c r="F38" s="132"/>
      <c r="H38" s="129"/>
      <c r="I38" s="132"/>
      <c r="J38" s="222">
        <v>8499.81</v>
      </c>
      <c r="K38" s="224"/>
      <c r="L38" s="154"/>
      <c r="M38" s="223"/>
      <c r="N38" s="132"/>
      <c r="P38" s="129"/>
    </row>
    <row r="39" spans="1:16" x14ac:dyDescent="0.25">
      <c r="E39" s="129"/>
      <c r="F39" s="132"/>
      <c r="H39" s="129"/>
      <c r="I39" s="132"/>
      <c r="M39" s="129"/>
      <c r="N39" s="132"/>
      <c r="P39" s="129"/>
    </row>
    <row r="40" spans="1:16" x14ac:dyDescent="0.25">
      <c r="M40" s="129"/>
    </row>
    <row r="41" spans="1:16" ht="15.75" thickBot="1" x14ac:dyDescent="0.3"/>
    <row r="42" spans="1:16" x14ac:dyDescent="0.25">
      <c r="A42" s="169" t="s">
        <v>0</v>
      </c>
      <c r="B42" s="204">
        <f>AVERAGE(B25:B38)</f>
        <v>4351.4621428571427</v>
      </c>
      <c r="C42" s="205">
        <f t="shared" ref="C42:E42" si="0">AVERAGE(C25:C38)</f>
        <v>2069.9453846153842</v>
      </c>
      <c r="D42" s="205">
        <f t="shared" si="0"/>
        <v>3519.3580000000002</v>
      </c>
      <c r="E42" s="206">
        <f t="shared" si="0"/>
        <v>1256.9554545454546</v>
      </c>
      <c r="F42" s="208"/>
      <c r="G42" s="142">
        <f t="shared" ref="G42:P42" si="1">AVERAGE(G25:G38)</f>
        <v>47.573076923076925</v>
      </c>
      <c r="H42" s="143">
        <f t="shared" si="1"/>
        <v>35.70454545454546</v>
      </c>
      <c r="I42" s="208"/>
      <c r="J42" s="204">
        <f t="shared" si="1"/>
        <v>6499.47</v>
      </c>
      <c r="K42" s="205">
        <f t="shared" si="1"/>
        <v>5044.7307692307677</v>
      </c>
      <c r="L42" s="205">
        <f t="shared" si="1"/>
        <v>6216.764000000001</v>
      </c>
      <c r="M42" s="206">
        <f t="shared" si="1"/>
        <v>4075.7463636363641</v>
      </c>
      <c r="N42" s="208"/>
      <c r="O42" s="142">
        <f t="shared" si="1"/>
        <v>77.836153846153834</v>
      </c>
      <c r="P42" s="143">
        <f t="shared" si="1"/>
        <v>65.581818181818193</v>
      </c>
    </row>
    <row r="43" spans="1:16" x14ac:dyDescent="0.25">
      <c r="A43" s="216" t="s">
        <v>347</v>
      </c>
      <c r="B43" s="207">
        <f>(STDEV(B25:B38))/SQRT(B44)</f>
        <v>208.42844407660888</v>
      </c>
      <c r="C43" s="208">
        <f t="shared" ref="C43:E43" si="2">(STDEV(C25:C38))/SQRT(C44)</f>
        <v>190.83710317835727</v>
      </c>
      <c r="D43" s="208">
        <f t="shared" si="2"/>
        <v>91.276394171159552</v>
      </c>
      <c r="E43" s="209">
        <f t="shared" si="2"/>
        <v>109.82302683999157</v>
      </c>
      <c r="F43" s="208"/>
      <c r="G43" s="144">
        <f t="shared" ref="G43" si="3">(STDEV(G25:G38))/SQRT(G44)</f>
        <v>4.3885267641616714</v>
      </c>
      <c r="H43" s="145">
        <f t="shared" ref="H43" si="4">(STDEV(H25:H38))/SQRT(H44)</f>
        <v>3.0178904021416679</v>
      </c>
      <c r="I43" s="208"/>
      <c r="J43" s="207">
        <f t="shared" ref="J43" si="5">(STDEV(J25:J38))/SQRT(J44)</f>
        <v>326.55015663585425</v>
      </c>
      <c r="K43" s="208">
        <f t="shared" ref="K43" si="6">(STDEV(K25:K38))/SQRT(K44)</f>
        <v>346.67581649191487</v>
      </c>
      <c r="L43" s="208">
        <f t="shared" ref="L43" si="7">(STDEV(L25:L38))/SQRT(L44)</f>
        <v>288.07231815485051</v>
      </c>
      <c r="M43" s="209">
        <f t="shared" ref="M43" si="8">(STDEV(M25:M38))/SQRT(M44)</f>
        <v>304.30404733445658</v>
      </c>
      <c r="N43" s="208"/>
      <c r="O43" s="144">
        <f t="shared" ref="O43" si="9">(STDEV(O25:O38))/SQRT(O44)</f>
        <v>5.519180719866001</v>
      </c>
      <c r="P43" s="145">
        <f t="shared" ref="P43" si="10">(STDEV(P25:P38))/SQRT(P44)</f>
        <v>4.8970562248580851</v>
      </c>
    </row>
    <row r="44" spans="1:16" ht="15.75" thickBot="1" x14ac:dyDescent="0.3">
      <c r="A44" s="217" t="s">
        <v>33</v>
      </c>
      <c r="B44" s="146">
        <f>COUNT(B25:B38)</f>
        <v>14</v>
      </c>
      <c r="C44" s="162">
        <f t="shared" ref="C44:E44" si="11">COUNT(C25:C38)</f>
        <v>13</v>
      </c>
      <c r="D44" s="162">
        <f t="shared" si="11"/>
        <v>10</v>
      </c>
      <c r="E44" s="147">
        <f t="shared" si="11"/>
        <v>11</v>
      </c>
      <c r="F44" s="78"/>
      <c r="G44" s="146">
        <f t="shared" ref="G44:P44" si="12">COUNT(G25:G38)</f>
        <v>13</v>
      </c>
      <c r="H44" s="147">
        <f t="shared" si="12"/>
        <v>11</v>
      </c>
      <c r="I44" s="78"/>
      <c r="J44" s="146">
        <f t="shared" si="12"/>
        <v>14</v>
      </c>
      <c r="K44" s="162">
        <f t="shared" si="12"/>
        <v>13</v>
      </c>
      <c r="L44" s="162">
        <f t="shared" si="12"/>
        <v>10</v>
      </c>
      <c r="M44" s="147">
        <f t="shared" si="12"/>
        <v>11</v>
      </c>
      <c r="N44" s="78"/>
      <c r="O44" s="146">
        <f t="shared" si="12"/>
        <v>13</v>
      </c>
      <c r="P44" s="147">
        <f t="shared" si="12"/>
        <v>11</v>
      </c>
    </row>
    <row r="49" spans="1:52" s="133" customFormat="1" ht="15.75" thickBot="1" x14ac:dyDescent="0.3">
      <c r="B49" s="133" t="s">
        <v>389</v>
      </c>
    </row>
    <row r="50" spans="1:52" s="133" customFormat="1" ht="15.75" thickBot="1" x14ac:dyDescent="0.3">
      <c r="B50" s="308" t="s">
        <v>393</v>
      </c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10"/>
    </row>
    <row r="51" spans="1:52" s="133" customFormat="1" x14ac:dyDescent="0.25">
      <c r="A51" s="171" t="s">
        <v>387</v>
      </c>
      <c r="B51" s="311" t="s">
        <v>380</v>
      </c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3"/>
      <c r="Q51" s="311" t="s">
        <v>381</v>
      </c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3"/>
      <c r="AE51" s="311" t="s">
        <v>382</v>
      </c>
      <c r="AF51" s="312"/>
      <c r="AG51" s="312"/>
      <c r="AH51" s="312"/>
      <c r="AI51" s="312"/>
      <c r="AJ51" s="312"/>
      <c r="AK51" s="312"/>
      <c r="AL51" s="312"/>
      <c r="AM51" s="312"/>
      <c r="AN51" s="313"/>
      <c r="AP51" s="311" t="s">
        <v>388</v>
      </c>
      <c r="AQ51" s="312"/>
      <c r="AR51" s="312"/>
      <c r="AS51" s="312"/>
      <c r="AT51" s="312"/>
      <c r="AU51" s="312"/>
      <c r="AV51" s="312"/>
      <c r="AW51" s="312"/>
      <c r="AX51" s="312"/>
      <c r="AY51" s="312"/>
      <c r="AZ51" s="313"/>
    </row>
    <row r="52" spans="1:52" x14ac:dyDescent="0.25">
      <c r="A52" s="227">
        <v>-3.88</v>
      </c>
      <c r="B52" s="192">
        <v>10.4</v>
      </c>
      <c r="C52" s="193">
        <v>6.5</v>
      </c>
      <c r="D52" s="193">
        <v>0</v>
      </c>
      <c r="E52" s="193">
        <v>0</v>
      </c>
      <c r="F52" s="193">
        <v>3.9</v>
      </c>
      <c r="G52" s="193">
        <v>7.8</v>
      </c>
      <c r="H52" s="193">
        <v>9</v>
      </c>
      <c r="I52" s="193">
        <v>2</v>
      </c>
      <c r="J52" s="193">
        <v>0</v>
      </c>
      <c r="K52" s="193">
        <v>1</v>
      </c>
      <c r="L52" s="193">
        <v>2</v>
      </c>
      <c r="M52" s="193">
        <v>2</v>
      </c>
      <c r="N52" s="193">
        <v>6</v>
      </c>
      <c r="O52" s="194">
        <v>3</v>
      </c>
      <c r="Q52" s="192">
        <v>2.6</v>
      </c>
      <c r="R52" s="193">
        <v>2.6</v>
      </c>
      <c r="S52" s="193">
        <v>1.3</v>
      </c>
      <c r="T52" s="193">
        <v>0</v>
      </c>
      <c r="U52" s="193">
        <v>2.6</v>
      </c>
      <c r="V52" s="193">
        <v>0</v>
      </c>
      <c r="W52" s="193">
        <v>2</v>
      </c>
      <c r="X52" s="193">
        <v>0</v>
      </c>
      <c r="Y52" s="193">
        <v>2</v>
      </c>
      <c r="Z52" s="193">
        <v>2</v>
      </c>
      <c r="AA52" s="193">
        <v>0</v>
      </c>
      <c r="AB52" s="193">
        <v>3</v>
      </c>
      <c r="AC52" s="194">
        <v>3</v>
      </c>
      <c r="AE52" s="192">
        <v>0</v>
      </c>
      <c r="AF52" s="193">
        <v>0</v>
      </c>
      <c r="AG52" s="193">
        <v>1.3</v>
      </c>
      <c r="AH52" s="193">
        <v>5.2</v>
      </c>
      <c r="AI52" s="193">
        <v>1.3</v>
      </c>
      <c r="AJ52" s="193">
        <v>1</v>
      </c>
      <c r="AK52" s="193">
        <v>14</v>
      </c>
      <c r="AL52" s="193">
        <v>10</v>
      </c>
      <c r="AM52" s="193">
        <v>10</v>
      </c>
      <c r="AN52" s="194">
        <v>3</v>
      </c>
      <c r="AP52" s="192">
        <v>1.3</v>
      </c>
      <c r="AQ52" s="193">
        <v>0</v>
      </c>
      <c r="AR52" s="193">
        <v>1.3</v>
      </c>
      <c r="AS52" s="193">
        <v>0</v>
      </c>
      <c r="AT52" s="193">
        <v>2.6</v>
      </c>
      <c r="AU52" s="193">
        <v>0</v>
      </c>
      <c r="AV52" s="193">
        <v>3</v>
      </c>
      <c r="AW52" s="193">
        <v>1</v>
      </c>
      <c r="AX52" s="193">
        <v>3</v>
      </c>
      <c r="AY52" s="193">
        <v>2</v>
      </c>
      <c r="AZ52" s="194">
        <v>1</v>
      </c>
    </row>
    <row r="53" spans="1:52" x14ac:dyDescent="0.25">
      <c r="A53" s="227">
        <v>-3.85</v>
      </c>
      <c r="B53" s="192">
        <v>6.5</v>
      </c>
      <c r="C53" s="193">
        <v>9.1</v>
      </c>
      <c r="D53" s="193">
        <v>11.7</v>
      </c>
      <c r="E53" s="193">
        <v>3.9</v>
      </c>
      <c r="F53" s="193">
        <v>3.9</v>
      </c>
      <c r="G53" s="193">
        <v>3.9</v>
      </c>
      <c r="H53" s="193">
        <v>10</v>
      </c>
      <c r="I53" s="193">
        <v>0</v>
      </c>
      <c r="J53" s="193">
        <v>0</v>
      </c>
      <c r="K53" s="193">
        <v>0</v>
      </c>
      <c r="L53" s="193">
        <v>5</v>
      </c>
      <c r="M53" s="193">
        <v>1</v>
      </c>
      <c r="N53" s="193">
        <v>5</v>
      </c>
      <c r="O53" s="194">
        <v>10</v>
      </c>
      <c r="Q53" s="192">
        <v>3.9</v>
      </c>
      <c r="R53" s="193">
        <v>2.6</v>
      </c>
      <c r="S53" s="193">
        <v>1.3</v>
      </c>
      <c r="T53" s="193">
        <v>0</v>
      </c>
      <c r="U53" s="193">
        <v>1.3</v>
      </c>
      <c r="V53" s="193">
        <v>0</v>
      </c>
      <c r="W53" s="193">
        <v>2</v>
      </c>
      <c r="X53" s="193">
        <v>0</v>
      </c>
      <c r="Y53" s="193">
        <v>2</v>
      </c>
      <c r="Z53" s="193">
        <v>2</v>
      </c>
      <c r="AA53" s="193">
        <v>3</v>
      </c>
      <c r="AB53" s="193">
        <v>5</v>
      </c>
      <c r="AC53" s="194">
        <v>2</v>
      </c>
      <c r="AE53" s="192">
        <v>5.2</v>
      </c>
      <c r="AF53" s="193">
        <v>2.6</v>
      </c>
      <c r="AG53" s="193">
        <v>1.3</v>
      </c>
      <c r="AH53" s="193">
        <v>6.5</v>
      </c>
      <c r="AI53" s="193">
        <v>2.6</v>
      </c>
      <c r="AJ53" s="193">
        <v>4</v>
      </c>
      <c r="AK53" s="193">
        <v>6</v>
      </c>
      <c r="AL53" s="193">
        <v>3</v>
      </c>
      <c r="AM53" s="193">
        <v>4</v>
      </c>
      <c r="AN53" s="194">
        <v>2</v>
      </c>
      <c r="AP53" s="192">
        <v>3.9</v>
      </c>
      <c r="AQ53" s="193">
        <v>0</v>
      </c>
      <c r="AR53" s="193">
        <v>0</v>
      </c>
      <c r="AS53" s="193">
        <v>0</v>
      </c>
      <c r="AT53" s="193">
        <v>2.6</v>
      </c>
      <c r="AU53" s="193">
        <v>0</v>
      </c>
      <c r="AV53" s="193">
        <v>1</v>
      </c>
      <c r="AW53" s="193">
        <v>1</v>
      </c>
      <c r="AX53" s="193">
        <v>2</v>
      </c>
      <c r="AY53" s="193">
        <v>2</v>
      </c>
      <c r="AZ53" s="194">
        <v>2</v>
      </c>
    </row>
    <row r="54" spans="1:52" x14ac:dyDescent="0.25">
      <c r="A54" s="227">
        <v>-3.82</v>
      </c>
      <c r="B54" s="192">
        <v>2.6</v>
      </c>
      <c r="C54" s="193">
        <v>10.4</v>
      </c>
      <c r="D54" s="193">
        <v>10.4</v>
      </c>
      <c r="E54" s="193">
        <v>2.6</v>
      </c>
      <c r="F54" s="193">
        <v>3.9</v>
      </c>
      <c r="G54" s="193">
        <v>5.2</v>
      </c>
      <c r="H54" s="193">
        <v>13</v>
      </c>
      <c r="I54" s="193">
        <v>1</v>
      </c>
      <c r="J54" s="193">
        <v>5</v>
      </c>
      <c r="K54" s="193">
        <v>6</v>
      </c>
      <c r="L54" s="193">
        <v>3</v>
      </c>
      <c r="M54" s="193">
        <v>12</v>
      </c>
      <c r="N54" s="193">
        <v>10</v>
      </c>
      <c r="O54" s="194">
        <v>6</v>
      </c>
      <c r="Q54" s="192">
        <v>3.9</v>
      </c>
      <c r="R54" s="193">
        <v>13</v>
      </c>
      <c r="S54" s="193">
        <v>3.9</v>
      </c>
      <c r="T54" s="193">
        <v>3.9</v>
      </c>
      <c r="U54" s="193">
        <v>0</v>
      </c>
      <c r="V54" s="193">
        <v>3.9</v>
      </c>
      <c r="W54" s="193">
        <v>4</v>
      </c>
      <c r="X54" s="193">
        <v>2</v>
      </c>
      <c r="Y54" s="193">
        <v>6</v>
      </c>
      <c r="Z54" s="193">
        <v>10</v>
      </c>
      <c r="AA54" s="193">
        <v>5</v>
      </c>
      <c r="AB54" s="193">
        <v>1</v>
      </c>
      <c r="AC54" s="194">
        <v>6</v>
      </c>
      <c r="AE54" s="192">
        <v>3.9</v>
      </c>
      <c r="AF54" s="193">
        <v>2.6</v>
      </c>
      <c r="AG54" s="193">
        <v>3.9</v>
      </c>
      <c r="AH54" s="193">
        <v>6.5</v>
      </c>
      <c r="AI54" s="193">
        <v>2.6</v>
      </c>
      <c r="AJ54" s="193">
        <v>8</v>
      </c>
      <c r="AK54" s="193">
        <v>14</v>
      </c>
      <c r="AL54" s="193">
        <v>15</v>
      </c>
      <c r="AM54" s="193">
        <v>10</v>
      </c>
      <c r="AN54" s="194">
        <v>6</v>
      </c>
      <c r="AP54" s="192">
        <v>2.6</v>
      </c>
      <c r="AQ54" s="193">
        <v>0</v>
      </c>
      <c r="AR54" s="193">
        <v>0</v>
      </c>
      <c r="AS54" s="193">
        <v>0</v>
      </c>
      <c r="AT54" s="193">
        <v>0</v>
      </c>
      <c r="AU54" s="193">
        <v>0</v>
      </c>
      <c r="AV54" s="193">
        <v>6</v>
      </c>
      <c r="AW54" s="193">
        <v>0</v>
      </c>
      <c r="AX54" s="193">
        <v>1</v>
      </c>
      <c r="AY54" s="193">
        <v>2</v>
      </c>
      <c r="AZ54" s="194">
        <v>1</v>
      </c>
    </row>
    <row r="55" spans="1:52" x14ac:dyDescent="0.25">
      <c r="A55" s="227">
        <v>-3.79</v>
      </c>
      <c r="B55" s="192">
        <v>9.1</v>
      </c>
      <c r="C55" s="193">
        <v>13</v>
      </c>
      <c r="D55" s="193">
        <v>14.3</v>
      </c>
      <c r="E55" s="193">
        <v>0</v>
      </c>
      <c r="F55" s="193">
        <v>13</v>
      </c>
      <c r="G55" s="193">
        <v>6.5</v>
      </c>
      <c r="H55" s="193">
        <v>22</v>
      </c>
      <c r="I55" s="193">
        <v>3</v>
      </c>
      <c r="J55" s="193">
        <v>11</v>
      </c>
      <c r="K55" s="193">
        <v>5</v>
      </c>
      <c r="L55" s="193">
        <v>12</v>
      </c>
      <c r="M55" s="193">
        <v>8</v>
      </c>
      <c r="N55" s="193">
        <v>12</v>
      </c>
      <c r="O55" s="194">
        <v>16</v>
      </c>
      <c r="Q55" s="192">
        <v>14.3</v>
      </c>
      <c r="R55" s="193">
        <v>15.6</v>
      </c>
      <c r="S55" s="193">
        <v>6.5</v>
      </c>
      <c r="T55" s="193">
        <v>2.6</v>
      </c>
      <c r="U55" s="193">
        <v>2.6</v>
      </c>
      <c r="V55" s="193">
        <v>2.6</v>
      </c>
      <c r="W55" s="193">
        <v>6</v>
      </c>
      <c r="X55" s="193">
        <v>1</v>
      </c>
      <c r="Y55" s="193">
        <v>7</v>
      </c>
      <c r="Z55" s="193">
        <v>16</v>
      </c>
      <c r="AA55" s="193">
        <v>13</v>
      </c>
      <c r="AB55" s="193">
        <v>12</v>
      </c>
      <c r="AC55" s="194">
        <v>16</v>
      </c>
      <c r="AE55" s="192">
        <v>7.8</v>
      </c>
      <c r="AF55" s="193">
        <v>2.6</v>
      </c>
      <c r="AG55" s="193">
        <v>7.8</v>
      </c>
      <c r="AH55" s="193">
        <v>11.7</v>
      </c>
      <c r="AI55" s="193">
        <v>7.8</v>
      </c>
      <c r="AJ55" s="193">
        <v>10</v>
      </c>
      <c r="AK55" s="193">
        <v>13</v>
      </c>
      <c r="AL55" s="193">
        <v>16</v>
      </c>
      <c r="AM55" s="193">
        <v>12</v>
      </c>
      <c r="AN55" s="194">
        <v>15</v>
      </c>
      <c r="AP55" s="192">
        <v>7.8</v>
      </c>
      <c r="AQ55" s="193">
        <v>1.3</v>
      </c>
      <c r="AR55" s="193">
        <v>0</v>
      </c>
      <c r="AS55" s="193">
        <v>1.3</v>
      </c>
      <c r="AT55" s="193">
        <v>3.9</v>
      </c>
      <c r="AU55" s="193">
        <v>2.6</v>
      </c>
      <c r="AV55" s="193">
        <v>1</v>
      </c>
      <c r="AW55" s="193">
        <v>5</v>
      </c>
      <c r="AX55" s="193">
        <v>5</v>
      </c>
      <c r="AY55" s="193">
        <v>4</v>
      </c>
      <c r="AZ55" s="194">
        <v>1</v>
      </c>
    </row>
    <row r="56" spans="1:52" x14ac:dyDescent="0.25">
      <c r="A56" s="227">
        <v>-3.76</v>
      </c>
      <c r="B56" s="192">
        <v>13</v>
      </c>
      <c r="C56" s="193">
        <v>15.6</v>
      </c>
      <c r="D56" s="193">
        <v>18.2</v>
      </c>
      <c r="E56" s="193">
        <v>6.5</v>
      </c>
      <c r="F56" s="193">
        <v>10.4</v>
      </c>
      <c r="G56" s="193">
        <v>7.8</v>
      </c>
      <c r="H56" s="193">
        <v>22</v>
      </c>
      <c r="I56" s="193">
        <v>12</v>
      </c>
      <c r="J56" s="193">
        <v>16</v>
      </c>
      <c r="K56" s="193">
        <v>4</v>
      </c>
      <c r="L56" s="193">
        <v>33</v>
      </c>
      <c r="M56" s="193">
        <v>26</v>
      </c>
      <c r="N56" s="193">
        <v>25</v>
      </c>
      <c r="O56" s="194">
        <v>9</v>
      </c>
      <c r="Q56" s="192">
        <v>11.7</v>
      </c>
      <c r="R56" s="193">
        <v>13</v>
      </c>
      <c r="S56" s="193">
        <v>10.4</v>
      </c>
      <c r="T56" s="193">
        <v>3.9</v>
      </c>
      <c r="U56" s="193">
        <v>3.9</v>
      </c>
      <c r="V56" s="193">
        <v>0</v>
      </c>
      <c r="W56" s="193">
        <v>13</v>
      </c>
      <c r="X56" s="193">
        <v>2</v>
      </c>
      <c r="Y56" s="193">
        <v>6</v>
      </c>
      <c r="Z56" s="193">
        <v>15</v>
      </c>
      <c r="AA56" s="193">
        <v>10</v>
      </c>
      <c r="AB56" s="193">
        <v>24</v>
      </c>
      <c r="AC56" s="194">
        <v>17</v>
      </c>
      <c r="AE56" s="192">
        <v>18.2</v>
      </c>
      <c r="AF56" s="193">
        <v>5.2</v>
      </c>
      <c r="AG56" s="193">
        <v>13</v>
      </c>
      <c r="AH56" s="193">
        <v>11.7</v>
      </c>
      <c r="AI56" s="193">
        <v>5.2</v>
      </c>
      <c r="AJ56" s="193">
        <v>20</v>
      </c>
      <c r="AK56" s="193">
        <v>18</v>
      </c>
      <c r="AL56" s="193">
        <v>30</v>
      </c>
      <c r="AM56" s="193">
        <v>22</v>
      </c>
      <c r="AN56" s="194">
        <v>17</v>
      </c>
      <c r="AP56" s="192">
        <v>6.5</v>
      </c>
      <c r="AQ56" s="193">
        <v>2.6</v>
      </c>
      <c r="AR56" s="193">
        <v>0</v>
      </c>
      <c r="AS56" s="193">
        <v>0</v>
      </c>
      <c r="AT56" s="193">
        <v>6.5</v>
      </c>
      <c r="AU56" s="193">
        <v>9.1</v>
      </c>
      <c r="AV56" s="193">
        <v>5</v>
      </c>
      <c r="AW56" s="193">
        <v>6</v>
      </c>
      <c r="AX56" s="193">
        <v>6</v>
      </c>
      <c r="AY56" s="193">
        <v>10</v>
      </c>
      <c r="AZ56" s="194">
        <v>4</v>
      </c>
    </row>
    <row r="57" spans="1:52" x14ac:dyDescent="0.25">
      <c r="A57" s="227">
        <v>-3.73</v>
      </c>
      <c r="B57" s="192">
        <v>9.1</v>
      </c>
      <c r="C57" s="193">
        <v>26</v>
      </c>
      <c r="D57" s="193">
        <v>11.7</v>
      </c>
      <c r="E57" s="193">
        <v>7.8</v>
      </c>
      <c r="F57" s="193">
        <v>11.7</v>
      </c>
      <c r="G57" s="193">
        <v>6.5</v>
      </c>
      <c r="H57" s="193">
        <v>31</v>
      </c>
      <c r="I57" s="193">
        <v>41</v>
      </c>
      <c r="J57" s="193">
        <v>24</v>
      </c>
      <c r="K57" s="193">
        <v>19</v>
      </c>
      <c r="L57" s="193">
        <v>37</v>
      </c>
      <c r="M57" s="193">
        <v>35</v>
      </c>
      <c r="N57" s="193">
        <v>34</v>
      </c>
      <c r="O57" s="194">
        <v>36</v>
      </c>
      <c r="Q57" s="192">
        <v>18.2</v>
      </c>
      <c r="R57" s="193">
        <v>19.5</v>
      </c>
      <c r="S57" s="193">
        <v>7.8</v>
      </c>
      <c r="T57" s="193">
        <v>3.9</v>
      </c>
      <c r="U57" s="193">
        <v>11.7</v>
      </c>
      <c r="V57" s="193">
        <v>9.1</v>
      </c>
      <c r="W57" s="193">
        <v>19</v>
      </c>
      <c r="X57" s="193">
        <v>1</v>
      </c>
      <c r="Y57" s="193">
        <v>14</v>
      </c>
      <c r="Z57" s="193">
        <v>21</v>
      </c>
      <c r="AA57" s="193">
        <v>12</v>
      </c>
      <c r="AB57" s="193">
        <v>25</v>
      </c>
      <c r="AC57" s="194">
        <v>20</v>
      </c>
      <c r="AE57" s="192">
        <v>10.4</v>
      </c>
      <c r="AF57" s="193">
        <v>15.6</v>
      </c>
      <c r="AG57" s="193">
        <v>13</v>
      </c>
      <c r="AH57" s="193">
        <v>14.3</v>
      </c>
      <c r="AI57" s="193">
        <v>10.4</v>
      </c>
      <c r="AJ57" s="193">
        <v>14</v>
      </c>
      <c r="AK57" s="193">
        <v>23</v>
      </c>
      <c r="AL57" s="193">
        <v>47</v>
      </c>
      <c r="AM57" s="193">
        <v>27</v>
      </c>
      <c r="AN57" s="194">
        <v>35</v>
      </c>
      <c r="AP57" s="192">
        <v>9.1</v>
      </c>
      <c r="AQ57" s="193">
        <v>1.3</v>
      </c>
      <c r="AR57" s="193">
        <v>2.6</v>
      </c>
      <c r="AS57" s="193">
        <v>0</v>
      </c>
      <c r="AT57" s="193">
        <v>10.4</v>
      </c>
      <c r="AU57" s="193">
        <v>14.3</v>
      </c>
      <c r="AV57" s="193">
        <v>21</v>
      </c>
      <c r="AW57" s="193">
        <v>15</v>
      </c>
      <c r="AX57" s="193">
        <v>14</v>
      </c>
      <c r="AY57" s="193">
        <v>17</v>
      </c>
      <c r="AZ57" s="194">
        <v>11</v>
      </c>
    </row>
    <row r="58" spans="1:52" x14ac:dyDescent="0.25">
      <c r="A58" s="227">
        <v>-3.7</v>
      </c>
      <c r="B58" s="192">
        <v>23.4</v>
      </c>
      <c r="C58" s="193">
        <v>31.2</v>
      </c>
      <c r="D58" s="193">
        <v>22.1</v>
      </c>
      <c r="E58" s="193">
        <v>11.7</v>
      </c>
      <c r="F58" s="193">
        <v>9.1</v>
      </c>
      <c r="G58" s="193">
        <v>3.9</v>
      </c>
      <c r="H58" s="193">
        <v>44</v>
      </c>
      <c r="I58" s="193">
        <v>34</v>
      </c>
      <c r="J58" s="193">
        <v>41</v>
      </c>
      <c r="K58" s="193">
        <v>27</v>
      </c>
      <c r="L58" s="193">
        <v>35</v>
      </c>
      <c r="M58" s="193">
        <v>44</v>
      </c>
      <c r="N58" s="193">
        <v>28</v>
      </c>
      <c r="O58" s="194">
        <v>46</v>
      </c>
      <c r="Q58" s="192">
        <v>14.3</v>
      </c>
      <c r="R58" s="193">
        <v>16.899999999999999</v>
      </c>
      <c r="S58" s="193">
        <v>9.1</v>
      </c>
      <c r="T58" s="193">
        <v>5.2</v>
      </c>
      <c r="U58" s="193">
        <v>6.5</v>
      </c>
      <c r="V58" s="193">
        <v>7.8</v>
      </c>
      <c r="W58" s="193">
        <v>18</v>
      </c>
      <c r="X58" s="193">
        <v>7</v>
      </c>
      <c r="Y58" s="193">
        <v>22</v>
      </c>
      <c r="Z58" s="193">
        <v>16</v>
      </c>
      <c r="AA58" s="193">
        <v>12</v>
      </c>
      <c r="AB58" s="193">
        <v>27</v>
      </c>
      <c r="AC58" s="194">
        <v>19</v>
      </c>
      <c r="AE58" s="192">
        <v>19.5</v>
      </c>
      <c r="AF58" s="193">
        <v>7.8</v>
      </c>
      <c r="AG58" s="193">
        <v>9.1</v>
      </c>
      <c r="AH58" s="193">
        <v>23.4</v>
      </c>
      <c r="AI58" s="193">
        <v>14.3</v>
      </c>
      <c r="AJ58" s="193">
        <v>22</v>
      </c>
      <c r="AK58" s="193">
        <v>41</v>
      </c>
      <c r="AL58" s="193">
        <v>44</v>
      </c>
      <c r="AM58" s="193">
        <v>28</v>
      </c>
      <c r="AN58" s="194">
        <v>39</v>
      </c>
      <c r="AP58" s="192">
        <v>6.5</v>
      </c>
      <c r="AQ58" s="193">
        <v>2.6</v>
      </c>
      <c r="AR58" s="193">
        <v>5.2</v>
      </c>
      <c r="AS58" s="193">
        <v>2.6</v>
      </c>
      <c r="AT58" s="193">
        <v>6.5</v>
      </c>
      <c r="AU58" s="193">
        <v>11.7</v>
      </c>
      <c r="AV58" s="193">
        <v>16</v>
      </c>
      <c r="AW58" s="193">
        <v>14</v>
      </c>
      <c r="AX58" s="193">
        <v>17</v>
      </c>
      <c r="AY58" s="193">
        <v>23</v>
      </c>
      <c r="AZ58" s="194">
        <v>24</v>
      </c>
    </row>
    <row r="59" spans="1:52" x14ac:dyDescent="0.25">
      <c r="A59" s="227">
        <v>-3.67</v>
      </c>
      <c r="B59" s="192">
        <v>39</v>
      </c>
      <c r="C59" s="193">
        <v>26</v>
      </c>
      <c r="D59" s="193">
        <v>19.5</v>
      </c>
      <c r="E59" s="193">
        <v>9.1</v>
      </c>
      <c r="F59" s="193">
        <v>7.8</v>
      </c>
      <c r="G59" s="193">
        <v>14.3</v>
      </c>
      <c r="H59" s="193">
        <v>45</v>
      </c>
      <c r="I59" s="193">
        <v>23</v>
      </c>
      <c r="J59" s="193">
        <v>30</v>
      </c>
      <c r="K59" s="193">
        <v>37</v>
      </c>
      <c r="L59" s="193">
        <v>44</v>
      </c>
      <c r="M59" s="193">
        <v>36</v>
      </c>
      <c r="N59" s="193">
        <v>34</v>
      </c>
      <c r="O59" s="194">
        <v>41</v>
      </c>
      <c r="Q59" s="192">
        <v>20.8</v>
      </c>
      <c r="R59" s="193">
        <v>7.8</v>
      </c>
      <c r="S59" s="193">
        <v>10.4</v>
      </c>
      <c r="T59" s="193">
        <v>7.8</v>
      </c>
      <c r="U59" s="193">
        <v>7.8</v>
      </c>
      <c r="V59" s="193">
        <v>9.1</v>
      </c>
      <c r="W59" s="193">
        <v>30</v>
      </c>
      <c r="X59" s="193">
        <v>15</v>
      </c>
      <c r="Y59" s="193">
        <v>22</v>
      </c>
      <c r="Z59" s="193">
        <v>9</v>
      </c>
      <c r="AA59" s="193">
        <v>10</v>
      </c>
      <c r="AB59" s="193">
        <v>29</v>
      </c>
      <c r="AC59" s="194">
        <v>20</v>
      </c>
      <c r="AE59" s="192">
        <v>23.4</v>
      </c>
      <c r="AF59" s="193">
        <v>14.3</v>
      </c>
      <c r="AG59" s="193">
        <v>20.8</v>
      </c>
      <c r="AH59" s="193">
        <v>19.5</v>
      </c>
      <c r="AI59" s="193">
        <v>18.2</v>
      </c>
      <c r="AJ59" s="193">
        <v>18</v>
      </c>
      <c r="AK59" s="193">
        <v>38</v>
      </c>
      <c r="AL59" s="193">
        <v>34</v>
      </c>
      <c r="AM59" s="193">
        <v>29</v>
      </c>
      <c r="AN59" s="194">
        <v>38</v>
      </c>
      <c r="AP59" s="192">
        <v>5.2</v>
      </c>
      <c r="AQ59" s="193">
        <v>1.3</v>
      </c>
      <c r="AR59" s="193">
        <v>6.5</v>
      </c>
      <c r="AS59" s="193">
        <v>2.6</v>
      </c>
      <c r="AT59" s="193">
        <v>11.7</v>
      </c>
      <c r="AU59" s="193">
        <v>15.6</v>
      </c>
      <c r="AV59" s="193">
        <v>24</v>
      </c>
      <c r="AW59" s="193">
        <v>18</v>
      </c>
      <c r="AX59" s="193">
        <v>18</v>
      </c>
      <c r="AY59" s="193">
        <v>25</v>
      </c>
      <c r="AZ59" s="194">
        <v>17</v>
      </c>
    </row>
    <row r="60" spans="1:52" x14ac:dyDescent="0.25">
      <c r="A60" s="227">
        <v>-3.64</v>
      </c>
      <c r="B60" s="192">
        <v>33.799999999999997</v>
      </c>
      <c r="C60" s="193">
        <v>20.8</v>
      </c>
      <c r="D60" s="193">
        <v>24.7</v>
      </c>
      <c r="E60" s="193">
        <v>15.6</v>
      </c>
      <c r="F60" s="193">
        <v>9.1</v>
      </c>
      <c r="G60" s="193">
        <v>3.9</v>
      </c>
      <c r="H60" s="193">
        <v>35</v>
      </c>
      <c r="I60" s="193">
        <v>27</v>
      </c>
      <c r="J60" s="193">
        <v>37</v>
      </c>
      <c r="K60" s="193">
        <v>42</v>
      </c>
      <c r="L60" s="193">
        <v>48</v>
      </c>
      <c r="M60" s="193">
        <v>43</v>
      </c>
      <c r="N60" s="193">
        <v>35</v>
      </c>
      <c r="O60" s="194">
        <v>48</v>
      </c>
      <c r="Q60" s="192">
        <v>13</v>
      </c>
      <c r="R60" s="193">
        <v>10.4</v>
      </c>
      <c r="S60" s="193">
        <v>13</v>
      </c>
      <c r="T60" s="193">
        <v>9.1</v>
      </c>
      <c r="U60" s="193">
        <v>13</v>
      </c>
      <c r="V60" s="193">
        <v>9.1</v>
      </c>
      <c r="W60" s="193">
        <v>15</v>
      </c>
      <c r="X60" s="193">
        <v>9</v>
      </c>
      <c r="Y60" s="193">
        <v>24</v>
      </c>
      <c r="Z60" s="193">
        <v>8</v>
      </c>
      <c r="AA60" s="193">
        <v>14</v>
      </c>
      <c r="AB60" s="193">
        <v>33</v>
      </c>
      <c r="AC60" s="194">
        <v>19</v>
      </c>
      <c r="AE60" s="192">
        <v>22.1</v>
      </c>
      <c r="AF60" s="193">
        <v>14.3</v>
      </c>
      <c r="AG60" s="193">
        <v>9.1</v>
      </c>
      <c r="AH60" s="193">
        <v>24.7</v>
      </c>
      <c r="AI60" s="193">
        <v>14.3</v>
      </c>
      <c r="AJ60" s="193">
        <v>27</v>
      </c>
      <c r="AK60" s="193">
        <v>34</v>
      </c>
      <c r="AL60" s="193">
        <v>35</v>
      </c>
      <c r="AM60" s="193">
        <v>22</v>
      </c>
      <c r="AN60" s="194">
        <v>35</v>
      </c>
      <c r="AP60" s="192">
        <v>7.8</v>
      </c>
      <c r="AQ60" s="193">
        <v>1.3</v>
      </c>
      <c r="AR60" s="193">
        <v>5.2</v>
      </c>
      <c r="AS60" s="193">
        <v>11.7</v>
      </c>
      <c r="AT60" s="193">
        <v>5.2</v>
      </c>
      <c r="AU60" s="193">
        <v>9.1</v>
      </c>
      <c r="AV60" s="193">
        <v>24</v>
      </c>
      <c r="AW60" s="193">
        <v>7</v>
      </c>
      <c r="AX60" s="193">
        <v>12</v>
      </c>
      <c r="AY60" s="193">
        <v>13</v>
      </c>
      <c r="AZ60" s="194">
        <v>14</v>
      </c>
    </row>
    <row r="61" spans="1:52" x14ac:dyDescent="0.25">
      <c r="A61" s="227">
        <v>-3.61</v>
      </c>
      <c r="B61" s="192">
        <v>18.2</v>
      </c>
      <c r="C61" s="193">
        <v>35.1</v>
      </c>
      <c r="D61" s="193">
        <v>19.5</v>
      </c>
      <c r="E61" s="193">
        <v>13</v>
      </c>
      <c r="F61" s="193">
        <v>0</v>
      </c>
      <c r="G61" s="193">
        <v>11.7</v>
      </c>
      <c r="H61" s="193">
        <v>31</v>
      </c>
      <c r="I61" s="193">
        <v>46</v>
      </c>
      <c r="J61" s="193">
        <v>33</v>
      </c>
      <c r="K61" s="193">
        <v>32</v>
      </c>
      <c r="L61" s="193">
        <v>27</v>
      </c>
      <c r="M61" s="193">
        <v>34</v>
      </c>
      <c r="N61" s="193">
        <v>30</v>
      </c>
      <c r="O61" s="194">
        <v>43</v>
      </c>
      <c r="Q61" s="192">
        <v>3.9</v>
      </c>
      <c r="R61" s="193">
        <v>6.5</v>
      </c>
      <c r="S61" s="193">
        <v>14.3</v>
      </c>
      <c r="T61" s="193">
        <v>10.4</v>
      </c>
      <c r="U61" s="193">
        <v>9.1</v>
      </c>
      <c r="V61" s="193">
        <v>13</v>
      </c>
      <c r="W61" s="193">
        <v>18</v>
      </c>
      <c r="X61" s="193">
        <v>11</v>
      </c>
      <c r="Y61" s="193">
        <v>14</v>
      </c>
      <c r="Z61" s="193">
        <v>3</v>
      </c>
      <c r="AA61" s="193">
        <v>4</v>
      </c>
      <c r="AB61" s="193">
        <v>15</v>
      </c>
      <c r="AC61" s="194">
        <v>25</v>
      </c>
      <c r="AE61" s="192">
        <v>11.7</v>
      </c>
      <c r="AF61" s="193">
        <v>24.7</v>
      </c>
      <c r="AG61" s="193">
        <v>14.3</v>
      </c>
      <c r="AH61" s="193">
        <v>19.5</v>
      </c>
      <c r="AI61" s="193">
        <v>13</v>
      </c>
      <c r="AJ61" s="193">
        <v>19</v>
      </c>
      <c r="AK61" s="193">
        <v>36</v>
      </c>
      <c r="AL61" s="193">
        <v>37</v>
      </c>
      <c r="AM61" s="193">
        <v>38</v>
      </c>
      <c r="AN61" s="194">
        <v>32</v>
      </c>
      <c r="AP61" s="192">
        <v>11.7</v>
      </c>
      <c r="AQ61" s="193">
        <v>1.3</v>
      </c>
      <c r="AR61" s="193">
        <v>1.3</v>
      </c>
      <c r="AS61" s="193">
        <v>9.1</v>
      </c>
      <c r="AT61" s="193">
        <v>10.4</v>
      </c>
      <c r="AU61" s="193">
        <v>5.2</v>
      </c>
      <c r="AV61" s="193">
        <v>24</v>
      </c>
      <c r="AW61" s="193">
        <v>9</v>
      </c>
      <c r="AX61" s="193">
        <v>10</v>
      </c>
      <c r="AY61" s="193">
        <v>20</v>
      </c>
      <c r="AZ61" s="194">
        <v>21</v>
      </c>
    </row>
    <row r="62" spans="1:52" x14ac:dyDescent="0.25">
      <c r="A62" s="227">
        <v>-3.58</v>
      </c>
      <c r="B62" s="192">
        <v>27.3</v>
      </c>
      <c r="C62" s="193">
        <v>27.3</v>
      </c>
      <c r="D62" s="193">
        <v>20.8</v>
      </c>
      <c r="E62" s="193">
        <v>16.899999999999999</v>
      </c>
      <c r="F62" s="193">
        <v>9.1</v>
      </c>
      <c r="G62" s="193">
        <v>11.7</v>
      </c>
      <c r="H62" s="193">
        <v>32</v>
      </c>
      <c r="I62" s="193">
        <v>53</v>
      </c>
      <c r="J62" s="193">
        <v>54</v>
      </c>
      <c r="K62" s="193">
        <v>26</v>
      </c>
      <c r="L62" s="193">
        <v>37</v>
      </c>
      <c r="M62" s="193">
        <v>34</v>
      </c>
      <c r="N62" s="193">
        <v>34</v>
      </c>
      <c r="O62" s="194">
        <v>37</v>
      </c>
      <c r="Q62" s="192">
        <v>15.6</v>
      </c>
      <c r="R62" s="193">
        <v>7.8</v>
      </c>
      <c r="S62" s="193">
        <v>6.5</v>
      </c>
      <c r="T62" s="193">
        <v>11.7</v>
      </c>
      <c r="U62" s="193">
        <v>6.5</v>
      </c>
      <c r="V62" s="193">
        <v>10.4</v>
      </c>
      <c r="W62" s="193">
        <v>14</v>
      </c>
      <c r="X62" s="193">
        <v>14</v>
      </c>
      <c r="Y62" s="193">
        <v>27</v>
      </c>
      <c r="Z62" s="193">
        <v>5</v>
      </c>
      <c r="AA62" s="193">
        <v>6</v>
      </c>
      <c r="AB62" s="193">
        <v>26</v>
      </c>
      <c r="AC62" s="194">
        <v>18</v>
      </c>
      <c r="AE62" s="192">
        <v>28.6</v>
      </c>
      <c r="AF62" s="193">
        <v>14.3</v>
      </c>
      <c r="AG62" s="193">
        <v>14.3</v>
      </c>
      <c r="AH62" s="193">
        <v>22.1</v>
      </c>
      <c r="AI62" s="193">
        <v>10.4</v>
      </c>
      <c r="AJ62" s="193">
        <v>18</v>
      </c>
      <c r="AK62" s="193">
        <v>32</v>
      </c>
      <c r="AL62" s="193">
        <v>29</v>
      </c>
      <c r="AM62" s="193">
        <v>21</v>
      </c>
      <c r="AN62" s="194">
        <v>26</v>
      </c>
      <c r="AP62" s="192">
        <v>6.5</v>
      </c>
      <c r="AQ62" s="193">
        <v>2.6</v>
      </c>
      <c r="AR62" s="193">
        <v>3.9</v>
      </c>
      <c r="AS62" s="193">
        <v>6.5</v>
      </c>
      <c r="AT62" s="193">
        <v>3.9</v>
      </c>
      <c r="AU62" s="193">
        <v>6.5</v>
      </c>
      <c r="AV62" s="193">
        <v>10</v>
      </c>
      <c r="AW62" s="193">
        <v>16</v>
      </c>
      <c r="AX62" s="193">
        <v>18</v>
      </c>
      <c r="AY62" s="193">
        <v>12</v>
      </c>
      <c r="AZ62" s="194">
        <v>12</v>
      </c>
    </row>
    <row r="63" spans="1:52" x14ac:dyDescent="0.25">
      <c r="A63" s="227">
        <v>-3.55</v>
      </c>
      <c r="B63" s="192">
        <v>37.700000000000003</v>
      </c>
      <c r="C63" s="193">
        <v>23.4</v>
      </c>
      <c r="D63" s="193">
        <v>14.3</v>
      </c>
      <c r="E63" s="193">
        <v>20.8</v>
      </c>
      <c r="F63" s="193">
        <v>6.5</v>
      </c>
      <c r="G63" s="193">
        <v>16.899999999999999</v>
      </c>
      <c r="H63" s="193">
        <v>43</v>
      </c>
      <c r="I63" s="193">
        <v>48</v>
      </c>
      <c r="J63" s="193">
        <v>45</v>
      </c>
      <c r="K63" s="193">
        <v>50</v>
      </c>
      <c r="L63" s="193">
        <v>29</v>
      </c>
      <c r="M63" s="193">
        <v>34</v>
      </c>
      <c r="N63" s="193">
        <v>42</v>
      </c>
      <c r="O63" s="194">
        <v>54</v>
      </c>
      <c r="Q63" s="192">
        <v>11.7</v>
      </c>
      <c r="R63" s="193">
        <v>9.1</v>
      </c>
      <c r="S63" s="193">
        <v>5.2</v>
      </c>
      <c r="T63" s="193">
        <v>5.2</v>
      </c>
      <c r="U63" s="193">
        <v>7.8</v>
      </c>
      <c r="V63" s="193">
        <v>7.8</v>
      </c>
      <c r="W63" s="193">
        <v>10</v>
      </c>
      <c r="X63" s="193">
        <v>11</v>
      </c>
      <c r="Y63" s="193">
        <v>13</v>
      </c>
      <c r="Z63" s="193">
        <v>9</v>
      </c>
      <c r="AA63" s="193">
        <v>10</v>
      </c>
      <c r="AB63" s="193">
        <v>34</v>
      </c>
      <c r="AC63" s="194">
        <v>12</v>
      </c>
      <c r="AE63" s="192">
        <v>18.2</v>
      </c>
      <c r="AF63" s="193">
        <v>7.8</v>
      </c>
      <c r="AG63" s="193">
        <v>14.3</v>
      </c>
      <c r="AH63" s="193">
        <v>15.6</v>
      </c>
      <c r="AI63" s="193">
        <v>16.899999999999999</v>
      </c>
      <c r="AJ63" s="193">
        <v>21</v>
      </c>
      <c r="AK63" s="193">
        <v>37</v>
      </c>
      <c r="AL63" s="193">
        <v>30</v>
      </c>
      <c r="AM63" s="193">
        <v>31</v>
      </c>
      <c r="AN63" s="194">
        <v>43</v>
      </c>
      <c r="AP63" s="192">
        <v>10.4</v>
      </c>
      <c r="AQ63" s="193">
        <v>1.3</v>
      </c>
      <c r="AR63" s="193">
        <v>5.2</v>
      </c>
      <c r="AS63" s="193">
        <v>6.5</v>
      </c>
      <c r="AT63" s="193">
        <v>3.9</v>
      </c>
      <c r="AU63" s="193">
        <v>3.9</v>
      </c>
      <c r="AV63" s="193">
        <v>21</v>
      </c>
      <c r="AW63" s="193">
        <v>15</v>
      </c>
      <c r="AX63" s="193">
        <v>7</v>
      </c>
      <c r="AY63" s="193">
        <v>7</v>
      </c>
      <c r="AZ63" s="194">
        <v>8</v>
      </c>
    </row>
    <row r="64" spans="1:52" x14ac:dyDescent="0.25">
      <c r="A64" s="227">
        <v>-3.52</v>
      </c>
      <c r="B64" s="192">
        <v>19.5</v>
      </c>
      <c r="C64" s="193">
        <v>28.6</v>
      </c>
      <c r="D64" s="193">
        <v>20.8</v>
      </c>
      <c r="E64" s="193">
        <v>14.3</v>
      </c>
      <c r="F64" s="193">
        <v>3.9</v>
      </c>
      <c r="G64" s="193">
        <v>13</v>
      </c>
      <c r="H64" s="193">
        <v>43</v>
      </c>
      <c r="I64" s="193">
        <v>43</v>
      </c>
      <c r="J64" s="193">
        <v>33</v>
      </c>
      <c r="K64" s="193">
        <v>46</v>
      </c>
      <c r="L64" s="193">
        <v>30</v>
      </c>
      <c r="M64" s="193">
        <v>48</v>
      </c>
      <c r="N64" s="193">
        <v>47</v>
      </c>
      <c r="O64" s="194">
        <v>44</v>
      </c>
      <c r="Q64" s="192">
        <v>22.1</v>
      </c>
      <c r="R64" s="193">
        <v>13</v>
      </c>
      <c r="S64" s="193">
        <v>10.4</v>
      </c>
      <c r="T64" s="193">
        <v>7.8</v>
      </c>
      <c r="U64" s="193">
        <v>7.8</v>
      </c>
      <c r="V64" s="193">
        <v>3.9</v>
      </c>
      <c r="W64" s="193">
        <v>15</v>
      </c>
      <c r="X64" s="193">
        <v>4</v>
      </c>
      <c r="Y64" s="193">
        <v>9</v>
      </c>
      <c r="Z64" s="193">
        <v>3</v>
      </c>
      <c r="AA64" s="193">
        <v>10</v>
      </c>
      <c r="AB64" s="193">
        <v>22</v>
      </c>
      <c r="AC64" s="194">
        <v>19</v>
      </c>
      <c r="AE64" s="192">
        <v>15.6</v>
      </c>
      <c r="AF64" s="193">
        <v>13</v>
      </c>
      <c r="AG64" s="193">
        <v>14.3</v>
      </c>
      <c r="AH64" s="193">
        <v>22.1</v>
      </c>
      <c r="AI64" s="193">
        <v>18.2</v>
      </c>
      <c r="AJ64" s="193">
        <v>17</v>
      </c>
      <c r="AK64" s="193">
        <v>38</v>
      </c>
      <c r="AL64" s="193">
        <v>30</v>
      </c>
      <c r="AM64" s="193">
        <v>32</v>
      </c>
      <c r="AN64" s="194">
        <v>26</v>
      </c>
      <c r="AP64" s="192">
        <v>5.2</v>
      </c>
      <c r="AQ64" s="193">
        <v>0</v>
      </c>
      <c r="AR64" s="193">
        <v>1.3</v>
      </c>
      <c r="AS64" s="193">
        <v>3.9</v>
      </c>
      <c r="AT64" s="193">
        <v>1.3</v>
      </c>
      <c r="AU64" s="193">
        <v>9.1</v>
      </c>
      <c r="AV64" s="193">
        <v>12</v>
      </c>
      <c r="AW64" s="193">
        <v>11</v>
      </c>
      <c r="AX64" s="193">
        <v>5</v>
      </c>
      <c r="AY64" s="193">
        <v>4</v>
      </c>
      <c r="AZ64" s="194">
        <v>7</v>
      </c>
    </row>
    <row r="65" spans="1:52" x14ac:dyDescent="0.25">
      <c r="A65" s="227">
        <v>-3.49</v>
      </c>
      <c r="B65" s="192">
        <v>28.6</v>
      </c>
      <c r="C65" s="193">
        <v>18.2</v>
      </c>
      <c r="D65" s="193">
        <v>29.9</v>
      </c>
      <c r="E65" s="193">
        <v>20.8</v>
      </c>
      <c r="F65" s="193">
        <v>14.3</v>
      </c>
      <c r="G65" s="193">
        <v>9.1</v>
      </c>
      <c r="H65" s="193">
        <v>42</v>
      </c>
      <c r="I65" s="193">
        <v>45</v>
      </c>
      <c r="J65" s="193">
        <v>14</v>
      </c>
      <c r="K65" s="193">
        <v>55</v>
      </c>
      <c r="L65" s="193">
        <v>40</v>
      </c>
      <c r="M65" s="193">
        <v>31</v>
      </c>
      <c r="N65" s="193">
        <v>45</v>
      </c>
      <c r="O65" s="194">
        <v>56</v>
      </c>
      <c r="Q65" s="192">
        <v>11.7</v>
      </c>
      <c r="R65" s="193">
        <v>10.4</v>
      </c>
      <c r="S65" s="193">
        <v>14.3</v>
      </c>
      <c r="T65" s="193">
        <v>6.5</v>
      </c>
      <c r="U65" s="193">
        <v>7.8</v>
      </c>
      <c r="V65" s="193">
        <v>3.9</v>
      </c>
      <c r="W65" s="193">
        <v>10</v>
      </c>
      <c r="X65" s="193">
        <v>14</v>
      </c>
      <c r="Y65" s="193">
        <v>9</v>
      </c>
      <c r="Z65" s="193">
        <v>7</v>
      </c>
      <c r="AA65" s="193">
        <v>5</v>
      </c>
      <c r="AB65" s="193">
        <v>15</v>
      </c>
      <c r="AC65" s="194">
        <v>18</v>
      </c>
      <c r="AE65" s="192">
        <v>20.8</v>
      </c>
      <c r="AF65" s="193">
        <v>13</v>
      </c>
      <c r="AG65" s="193">
        <v>0</v>
      </c>
      <c r="AH65" s="193">
        <v>14.3</v>
      </c>
      <c r="AI65" s="193">
        <v>23.4</v>
      </c>
      <c r="AJ65" s="193">
        <v>27</v>
      </c>
      <c r="AK65" s="193">
        <v>27</v>
      </c>
      <c r="AL65" s="193">
        <v>27</v>
      </c>
      <c r="AM65" s="193">
        <v>23</v>
      </c>
      <c r="AN65" s="194">
        <v>24</v>
      </c>
      <c r="AP65" s="192">
        <v>3.9</v>
      </c>
      <c r="AQ65" s="193">
        <v>0</v>
      </c>
      <c r="AR65" s="193">
        <v>1.3</v>
      </c>
      <c r="AS65" s="193">
        <v>5.2</v>
      </c>
      <c r="AT65" s="193">
        <v>0</v>
      </c>
      <c r="AU65" s="193">
        <v>7.8</v>
      </c>
      <c r="AV65" s="193">
        <v>14</v>
      </c>
      <c r="AW65" s="193">
        <v>13</v>
      </c>
      <c r="AX65" s="193">
        <v>7</v>
      </c>
      <c r="AY65" s="193">
        <v>12</v>
      </c>
      <c r="AZ65" s="194">
        <v>7</v>
      </c>
    </row>
    <row r="66" spans="1:52" x14ac:dyDescent="0.25">
      <c r="A66" s="227">
        <v>-3.46</v>
      </c>
      <c r="B66" s="192">
        <v>29.9</v>
      </c>
      <c r="C66" s="193">
        <v>27.3</v>
      </c>
      <c r="D66" s="193">
        <v>29.9</v>
      </c>
      <c r="E66" s="193">
        <v>16.899999999999999</v>
      </c>
      <c r="F66" s="193">
        <v>10.4</v>
      </c>
      <c r="G66" s="193">
        <v>7.8</v>
      </c>
      <c r="H66" s="193">
        <v>39</v>
      </c>
      <c r="I66" s="193">
        <v>40</v>
      </c>
      <c r="J66" s="193">
        <v>47</v>
      </c>
      <c r="K66" s="193">
        <v>42</v>
      </c>
      <c r="L66" s="193">
        <v>52</v>
      </c>
      <c r="M66" s="193">
        <v>55</v>
      </c>
      <c r="N66" s="193">
        <v>43</v>
      </c>
      <c r="O66" s="194">
        <v>47</v>
      </c>
      <c r="Q66" s="192">
        <v>16.899999999999999</v>
      </c>
      <c r="R66" s="193">
        <v>11.7</v>
      </c>
      <c r="S66" s="193">
        <v>11.7</v>
      </c>
      <c r="T66" s="193">
        <v>5.2</v>
      </c>
      <c r="U66" s="193">
        <v>5.2</v>
      </c>
      <c r="V66" s="193">
        <v>3.9</v>
      </c>
      <c r="W66" s="193">
        <v>8</v>
      </c>
      <c r="X66" s="193">
        <v>21</v>
      </c>
      <c r="Y66" s="193">
        <v>21</v>
      </c>
      <c r="Z66" s="193">
        <v>9</v>
      </c>
      <c r="AA66" s="193">
        <v>11</v>
      </c>
      <c r="AB66" s="193">
        <v>28</v>
      </c>
      <c r="AC66" s="194">
        <v>19</v>
      </c>
      <c r="AE66" s="192">
        <v>22.1</v>
      </c>
      <c r="AF66" s="193">
        <v>9.1</v>
      </c>
      <c r="AG66" s="193">
        <v>14.3</v>
      </c>
      <c r="AH66" s="193">
        <v>14.3</v>
      </c>
      <c r="AI66" s="193">
        <v>23.4</v>
      </c>
      <c r="AJ66" s="193">
        <v>42</v>
      </c>
      <c r="AK66" s="193">
        <v>36</v>
      </c>
      <c r="AL66" s="193">
        <v>40</v>
      </c>
      <c r="AM66" s="193">
        <v>25</v>
      </c>
      <c r="AN66" s="194">
        <v>30</v>
      </c>
      <c r="AP66" s="192">
        <v>9.1</v>
      </c>
      <c r="AQ66" s="193">
        <v>3.9</v>
      </c>
      <c r="AR66" s="193">
        <v>0</v>
      </c>
      <c r="AS66" s="193">
        <v>1.3</v>
      </c>
      <c r="AT66" s="193">
        <v>3.9</v>
      </c>
      <c r="AU66" s="193">
        <v>5.2</v>
      </c>
      <c r="AV66" s="193">
        <v>16</v>
      </c>
      <c r="AW66" s="193">
        <v>8</v>
      </c>
      <c r="AX66" s="193">
        <v>11</v>
      </c>
      <c r="AY66" s="193">
        <v>14</v>
      </c>
      <c r="AZ66" s="194">
        <v>12</v>
      </c>
    </row>
    <row r="67" spans="1:52" x14ac:dyDescent="0.25">
      <c r="A67" s="227">
        <v>-3.43</v>
      </c>
      <c r="B67" s="192">
        <v>32.5</v>
      </c>
      <c r="C67" s="193">
        <v>29.9</v>
      </c>
      <c r="D67" s="193">
        <v>27.3</v>
      </c>
      <c r="E67" s="193">
        <v>16.899999999999999</v>
      </c>
      <c r="F67" s="193">
        <v>20.8</v>
      </c>
      <c r="G67" s="193">
        <v>10.4</v>
      </c>
      <c r="H67" s="193">
        <v>37</v>
      </c>
      <c r="I67" s="193">
        <v>30</v>
      </c>
      <c r="J67" s="193">
        <v>33</v>
      </c>
      <c r="K67" s="193">
        <v>56</v>
      </c>
      <c r="L67" s="193">
        <v>33</v>
      </c>
      <c r="M67" s="193">
        <v>50</v>
      </c>
      <c r="N67" s="193">
        <v>24</v>
      </c>
      <c r="O67" s="194">
        <v>46</v>
      </c>
      <c r="Q67" s="192">
        <v>13</v>
      </c>
      <c r="R67" s="193">
        <v>10.4</v>
      </c>
      <c r="S67" s="193">
        <v>14.3</v>
      </c>
      <c r="T67" s="193">
        <v>2.6</v>
      </c>
      <c r="U67" s="193">
        <v>3.9</v>
      </c>
      <c r="V67" s="193">
        <v>5.2</v>
      </c>
      <c r="W67" s="193">
        <v>11</v>
      </c>
      <c r="X67" s="193">
        <v>21</v>
      </c>
      <c r="Y67" s="193">
        <v>12</v>
      </c>
      <c r="Z67" s="193">
        <v>13</v>
      </c>
      <c r="AA67" s="193">
        <v>5</v>
      </c>
      <c r="AB67" s="193">
        <v>17</v>
      </c>
      <c r="AC67" s="194">
        <v>18</v>
      </c>
      <c r="AE67" s="192">
        <v>27.3</v>
      </c>
      <c r="AF67" s="193">
        <v>14.3</v>
      </c>
      <c r="AG67" s="193">
        <v>13</v>
      </c>
      <c r="AH67" s="193">
        <v>16.899999999999999</v>
      </c>
      <c r="AI67" s="193">
        <v>20.8</v>
      </c>
      <c r="AJ67" s="193">
        <v>18</v>
      </c>
      <c r="AK67" s="193">
        <v>41</v>
      </c>
      <c r="AL67" s="193">
        <v>42</v>
      </c>
      <c r="AM67" s="193">
        <v>32</v>
      </c>
      <c r="AN67" s="194">
        <v>33</v>
      </c>
      <c r="AP67" s="192">
        <v>7.8</v>
      </c>
      <c r="AQ67" s="193">
        <v>3.9</v>
      </c>
      <c r="AR67" s="193">
        <v>5.2</v>
      </c>
      <c r="AS67" s="193">
        <v>2.6</v>
      </c>
      <c r="AT67" s="193">
        <v>6.5</v>
      </c>
      <c r="AU67" s="193">
        <v>6.5</v>
      </c>
      <c r="AV67" s="193">
        <v>7</v>
      </c>
      <c r="AW67" s="193">
        <v>15</v>
      </c>
      <c r="AX67" s="193">
        <v>8</v>
      </c>
      <c r="AY67" s="193">
        <v>13</v>
      </c>
      <c r="AZ67" s="194">
        <v>4</v>
      </c>
    </row>
    <row r="68" spans="1:52" x14ac:dyDescent="0.25">
      <c r="A68" s="227">
        <v>-3.4</v>
      </c>
      <c r="B68" s="192">
        <v>33.799999999999997</v>
      </c>
      <c r="C68" s="193">
        <v>28.6</v>
      </c>
      <c r="D68" s="193">
        <v>18.2</v>
      </c>
      <c r="E68" s="193">
        <v>20.8</v>
      </c>
      <c r="F68" s="193">
        <v>7.8</v>
      </c>
      <c r="G68" s="193">
        <v>7.8</v>
      </c>
      <c r="H68" s="193">
        <v>44</v>
      </c>
      <c r="I68" s="193">
        <v>42</v>
      </c>
      <c r="J68" s="193">
        <v>31</v>
      </c>
      <c r="K68" s="193">
        <v>0</v>
      </c>
      <c r="L68" s="193">
        <v>34</v>
      </c>
      <c r="M68" s="193">
        <v>41</v>
      </c>
      <c r="N68" s="193">
        <v>44</v>
      </c>
      <c r="O68" s="194">
        <v>45</v>
      </c>
      <c r="Q68" s="192">
        <v>18.2</v>
      </c>
      <c r="R68" s="193">
        <v>2.6</v>
      </c>
      <c r="S68" s="193">
        <v>11.7</v>
      </c>
      <c r="T68" s="193">
        <v>9.1</v>
      </c>
      <c r="U68" s="193">
        <v>10.4</v>
      </c>
      <c r="V68" s="193">
        <v>11.7</v>
      </c>
      <c r="W68" s="193">
        <v>5</v>
      </c>
      <c r="X68" s="193">
        <v>17</v>
      </c>
      <c r="Y68" s="193">
        <v>12</v>
      </c>
      <c r="Z68" s="193">
        <v>10</v>
      </c>
      <c r="AA68" s="193">
        <v>6</v>
      </c>
      <c r="AB68" s="193">
        <v>27</v>
      </c>
      <c r="AC68" s="194">
        <v>28</v>
      </c>
      <c r="AE68" s="192">
        <v>22.1</v>
      </c>
      <c r="AF68" s="193">
        <v>5.2</v>
      </c>
      <c r="AG68" s="193">
        <v>10.4</v>
      </c>
      <c r="AH68" s="193">
        <v>18.2</v>
      </c>
      <c r="AI68" s="193">
        <v>16.899999999999999</v>
      </c>
      <c r="AJ68" s="193">
        <v>33</v>
      </c>
      <c r="AK68" s="193">
        <v>53</v>
      </c>
      <c r="AL68" s="193">
        <v>31</v>
      </c>
      <c r="AM68" s="193">
        <v>27</v>
      </c>
      <c r="AN68" s="194">
        <v>23</v>
      </c>
      <c r="AP68" s="192">
        <v>5.2</v>
      </c>
      <c r="AQ68" s="193">
        <v>1.3</v>
      </c>
      <c r="AR68" s="193">
        <v>1.3</v>
      </c>
      <c r="AS68" s="193">
        <v>2.6</v>
      </c>
      <c r="AT68" s="193">
        <v>2.6</v>
      </c>
      <c r="AU68" s="193">
        <v>2.6</v>
      </c>
      <c r="AV68" s="193">
        <v>8</v>
      </c>
      <c r="AW68" s="193">
        <v>22</v>
      </c>
      <c r="AX68" s="193">
        <v>9</v>
      </c>
      <c r="AY68" s="193">
        <v>3</v>
      </c>
      <c r="AZ68" s="194">
        <v>5</v>
      </c>
    </row>
    <row r="69" spans="1:52" x14ac:dyDescent="0.25">
      <c r="A69" s="227">
        <v>-3.37</v>
      </c>
      <c r="B69" s="192">
        <v>33.799999999999997</v>
      </c>
      <c r="C69" s="193">
        <v>27.3</v>
      </c>
      <c r="D69" s="193">
        <v>32.5</v>
      </c>
      <c r="E69" s="193">
        <v>27.3</v>
      </c>
      <c r="F69" s="193">
        <v>13</v>
      </c>
      <c r="G69" s="193">
        <v>19.5</v>
      </c>
      <c r="H69" s="193">
        <v>54</v>
      </c>
      <c r="I69" s="193">
        <v>41</v>
      </c>
      <c r="J69" s="193">
        <v>38</v>
      </c>
      <c r="K69" s="193">
        <v>48</v>
      </c>
      <c r="L69" s="193">
        <v>46</v>
      </c>
      <c r="M69" s="193">
        <v>41</v>
      </c>
      <c r="N69" s="193">
        <v>29</v>
      </c>
      <c r="O69" s="194">
        <v>48</v>
      </c>
      <c r="Q69" s="192">
        <v>22.1</v>
      </c>
      <c r="R69" s="193">
        <v>0</v>
      </c>
      <c r="S69" s="193">
        <v>10.4</v>
      </c>
      <c r="T69" s="193">
        <v>5.2</v>
      </c>
      <c r="U69" s="193">
        <v>9.1</v>
      </c>
      <c r="V69" s="193">
        <v>13</v>
      </c>
      <c r="W69" s="193">
        <v>19</v>
      </c>
      <c r="X69" s="193">
        <v>11</v>
      </c>
      <c r="Y69" s="193">
        <v>17</v>
      </c>
      <c r="Z69" s="193">
        <v>8</v>
      </c>
      <c r="AA69" s="193">
        <v>8</v>
      </c>
      <c r="AB69" s="193">
        <v>26</v>
      </c>
      <c r="AC69" s="194">
        <v>19</v>
      </c>
      <c r="AE69" s="192">
        <v>14.3</v>
      </c>
      <c r="AF69" s="193">
        <v>15.6</v>
      </c>
      <c r="AG69" s="193">
        <v>10.4</v>
      </c>
      <c r="AH69" s="193">
        <v>14.3</v>
      </c>
      <c r="AI69" s="193">
        <v>14.3</v>
      </c>
      <c r="AJ69" s="193">
        <v>32</v>
      </c>
      <c r="AK69" s="193">
        <v>41</v>
      </c>
      <c r="AL69" s="193">
        <v>24</v>
      </c>
      <c r="AM69" s="193">
        <v>24</v>
      </c>
      <c r="AN69" s="194">
        <v>45</v>
      </c>
      <c r="AP69" s="192">
        <v>14.3</v>
      </c>
      <c r="AQ69" s="193">
        <v>1.3</v>
      </c>
      <c r="AR69" s="193">
        <v>5.2</v>
      </c>
      <c r="AS69" s="193">
        <v>5.2</v>
      </c>
      <c r="AT69" s="193">
        <v>7.8</v>
      </c>
      <c r="AU69" s="193">
        <v>0</v>
      </c>
      <c r="AV69" s="193">
        <v>9</v>
      </c>
      <c r="AW69" s="193">
        <v>28</v>
      </c>
      <c r="AX69" s="193">
        <v>12</v>
      </c>
      <c r="AY69" s="193">
        <v>8</v>
      </c>
      <c r="AZ69" s="194">
        <v>7</v>
      </c>
    </row>
    <row r="70" spans="1:52" x14ac:dyDescent="0.25">
      <c r="A70" s="227">
        <v>-3.34</v>
      </c>
      <c r="B70" s="192">
        <v>28.6</v>
      </c>
      <c r="C70" s="193">
        <v>29.9</v>
      </c>
      <c r="D70" s="193">
        <v>31.2</v>
      </c>
      <c r="E70" s="193">
        <v>23.4</v>
      </c>
      <c r="F70" s="193">
        <v>9.1</v>
      </c>
      <c r="G70" s="193">
        <v>15.6</v>
      </c>
      <c r="H70" s="193">
        <v>26</v>
      </c>
      <c r="I70" s="193">
        <v>54</v>
      </c>
      <c r="J70" s="193">
        <v>42</v>
      </c>
      <c r="K70" s="193">
        <v>57</v>
      </c>
      <c r="L70" s="193">
        <v>52</v>
      </c>
      <c r="M70" s="193">
        <v>38</v>
      </c>
      <c r="N70" s="193">
        <v>35</v>
      </c>
      <c r="O70" s="194">
        <v>47</v>
      </c>
      <c r="Q70" s="192">
        <v>16.899999999999999</v>
      </c>
      <c r="R70" s="193">
        <v>2.6</v>
      </c>
      <c r="S70" s="193">
        <v>19.5</v>
      </c>
      <c r="T70" s="193">
        <v>3.9</v>
      </c>
      <c r="U70" s="193">
        <v>6.5</v>
      </c>
      <c r="V70" s="193">
        <v>9.1</v>
      </c>
      <c r="W70" s="193">
        <v>15</v>
      </c>
      <c r="X70" s="193">
        <v>12</v>
      </c>
      <c r="Y70" s="193">
        <v>13</v>
      </c>
      <c r="Z70" s="193">
        <v>11</v>
      </c>
      <c r="AA70" s="193">
        <v>12</v>
      </c>
      <c r="AB70" s="193">
        <v>25</v>
      </c>
      <c r="AC70" s="194">
        <v>23</v>
      </c>
      <c r="AE70" s="192">
        <v>7.8</v>
      </c>
      <c r="AF70" s="193">
        <v>13</v>
      </c>
      <c r="AG70" s="193">
        <v>16.899999999999999</v>
      </c>
      <c r="AH70" s="193">
        <v>18.2</v>
      </c>
      <c r="AI70" s="193">
        <v>18.2</v>
      </c>
      <c r="AJ70" s="193">
        <v>26</v>
      </c>
      <c r="AK70" s="193">
        <v>40</v>
      </c>
      <c r="AL70" s="193">
        <v>30</v>
      </c>
      <c r="AM70" s="193">
        <v>28</v>
      </c>
      <c r="AN70" s="194">
        <v>39</v>
      </c>
      <c r="AP70" s="192">
        <v>6.5</v>
      </c>
      <c r="AQ70" s="193">
        <v>3.9</v>
      </c>
      <c r="AR70" s="193">
        <v>6.5</v>
      </c>
      <c r="AS70" s="193">
        <v>2.6</v>
      </c>
      <c r="AT70" s="193">
        <v>5.2</v>
      </c>
      <c r="AU70" s="193">
        <v>2.6</v>
      </c>
      <c r="AV70" s="193">
        <v>13</v>
      </c>
      <c r="AW70" s="193">
        <v>25</v>
      </c>
      <c r="AX70" s="193">
        <v>17</v>
      </c>
      <c r="AY70" s="193">
        <v>9</v>
      </c>
      <c r="AZ70" s="194">
        <v>9</v>
      </c>
    </row>
    <row r="71" spans="1:52" x14ac:dyDescent="0.25">
      <c r="A71" s="227">
        <v>-3.31</v>
      </c>
      <c r="B71" s="192">
        <v>44.2</v>
      </c>
      <c r="C71" s="193">
        <v>27.3</v>
      </c>
      <c r="D71" s="193">
        <v>24.7</v>
      </c>
      <c r="E71" s="193">
        <v>36.4</v>
      </c>
      <c r="F71" s="193">
        <v>24.7</v>
      </c>
      <c r="G71" s="193">
        <v>16.899999999999999</v>
      </c>
      <c r="H71" s="193">
        <v>39</v>
      </c>
      <c r="I71" s="193">
        <v>69</v>
      </c>
      <c r="J71" s="193">
        <v>29</v>
      </c>
      <c r="K71" s="193"/>
      <c r="L71" s="193">
        <v>54</v>
      </c>
      <c r="M71" s="193">
        <v>54</v>
      </c>
      <c r="N71" s="193">
        <v>32</v>
      </c>
      <c r="O71" s="194">
        <v>55</v>
      </c>
      <c r="Q71" s="192">
        <v>7.8</v>
      </c>
      <c r="R71" s="193">
        <v>3.9</v>
      </c>
      <c r="S71" s="193">
        <v>11.7</v>
      </c>
      <c r="T71" s="193">
        <v>11.7</v>
      </c>
      <c r="U71" s="193">
        <v>7.8</v>
      </c>
      <c r="V71" s="193">
        <v>9.1</v>
      </c>
      <c r="W71" s="193">
        <v>15</v>
      </c>
      <c r="X71" s="193">
        <v>28</v>
      </c>
      <c r="Y71" s="193">
        <v>17</v>
      </c>
      <c r="Z71" s="193">
        <v>11</v>
      </c>
      <c r="AA71" s="193">
        <v>11</v>
      </c>
      <c r="AB71" s="193">
        <v>18</v>
      </c>
      <c r="AC71" s="194">
        <v>18</v>
      </c>
      <c r="AE71" s="192">
        <v>19.5</v>
      </c>
      <c r="AF71" s="193">
        <v>14.3</v>
      </c>
      <c r="AG71" s="193">
        <v>16.899999999999999</v>
      </c>
      <c r="AH71" s="193">
        <v>13</v>
      </c>
      <c r="AI71" s="193">
        <v>19.5</v>
      </c>
      <c r="AJ71" s="193">
        <v>28</v>
      </c>
      <c r="AK71" s="193">
        <v>34</v>
      </c>
      <c r="AL71" s="193">
        <v>30</v>
      </c>
      <c r="AM71" s="193">
        <v>34</v>
      </c>
      <c r="AN71" s="194">
        <v>34</v>
      </c>
      <c r="AP71" s="192">
        <v>6.5</v>
      </c>
      <c r="AQ71" s="193">
        <v>3.9</v>
      </c>
      <c r="AR71" s="193">
        <v>6.5</v>
      </c>
      <c r="AS71" s="193">
        <v>1.3</v>
      </c>
      <c r="AT71" s="193">
        <v>9.1</v>
      </c>
      <c r="AU71" s="193">
        <v>2.6</v>
      </c>
      <c r="AV71" s="193">
        <v>13</v>
      </c>
      <c r="AW71" s="193">
        <v>19</v>
      </c>
      <c r="AX71" s="193">
        <v>10</v>
      </c>
      <c r="AY71" s="193">
        <v>10</v>
      </c>
      <c r="AZ71" s="194">
        <v>8</v>
      </c>
    </row>
    <row r="72" spans="1:52" x14ac:dyDescent="0.25">
      <c r="A72" s="227">
        <v>-3.28</v>
      </c>
      <c r="B72" s="192">
        <v>18.2</v>
      </c>
      <c r="C72" s="193">
        <v>42.9</v>
      </c>
      <c r="D72" s="193">
        <v>24.7</v>
      </c>
      <c r="E72" s="193">
        <v>29.9</v>
      </c>
      <c r="F72" s="193">
        <v>19.5</v>
      </c>
      <c r="G72" s="193">
        <v>14.3</v>
      </c>
      <c r="H72" s="193">
        <v>44</v>
      </c>
      <c r="I72" s="193">
        <v>56</v>
      </c>
      <c r="J72" s="193">
        <v>41</v>
      </c>
      <c r="K72" s="193">
        <v>59</v>
      </c>
      <c r="L72" s="193">
        <v>48</v>
      </c>
      <c r="M72" s="193">
        <v>52</v>
      </c>
      <c r="N72" s="193">
        <v>23</v>
      </c>
      <c r="O72" s="194">
        <v>44</v>
      </c>
      <c r="Q72" s="192">
        <v>15.6</v>
      </c>
      <c r="R72" s="193">
        <v>3.9</v>
      </c>
      <c r="S72" s="193">
        <v>13</v>
      </c>
      <c r="T72" s="193">
        <v>5.2</v>
      </c>
      <c r="U72" s="193">
        <v>6.5</v>
      </c>
      <c r="V72" s="193">
        <v>2.6</v>
      </c>
      <c r="W72" s="193">
        <v>8</v>
      </c>
      <c r="X72" s="193">
        <v>26</v>
      </c>
      <c r="Y72" s="193">
        <v>13</v>
      </c>
      <c r="Z72" s="193">
        <v>9</v>
      </c>
      <c r="AA72" s="193">
        <v>12</v>
      </c>
      <c r="AB72" s="193">
        <v>32</v>
      </c>
      <c r="AC72" s="194">
        <v>15</v>
      </c>
      <c r="AE72" s="192">
        <v>7.8</v>
      </c>
      <c r="AF72" s="193">
        <v>18.2</v>
      </c>
      <c r="AG72" s="193">
        <v>0</v>
      </c>
      <c r="AH72" s="193">
        <v>10.4</v>
      </c>
      <c r="AI72" s="193">
        <v>16.899999999999999</v>
      </c>
      <c r="AJ72" s="193">
        <v>38</v>
      </c>
      <c r="AK72" s="193">
        <v>29</v>
      </c>
      <c r="AL72" s="193">
        <v>26</v>
      </c>
      <c r="AM72" s="193">
        <v>41</v>
      </c>
      <c r="AN72" s="194">
        <v>47</v>
      </c>
      <c r="AP72" s="192">
        <v>0</v>
      </c>
      <c r="AQ72" s="193">
        <v>5.2</v>
      </c>
      <c r="AR72" s="193">
        <v>6.5</v>
      </c>
      <c r="AS72" s="193">
        <v>2.6</v>
      </c>
      <c r="AT72" s="193">
        <v>9.1</v>
      </c>
      <c r="AU72" s="193">
        <v>1.3</v>
      </c>
      <c r="AV72" s="193">
        <v>13</v>
      </c>
      <c r="AW72" s="193">
        <v>16</v>
      </c>
      <c r="AX72" s="193">
        <v>15</v>
      </c>
      <c r="AY72" s="193">
        <v>11</v>
      </c>
      <c r="AZ72" s="194">
        <v>17</v>
      </c>
    </row>
    <row r="73" spans="1:52" x14ac:dyDescent="0.25">
      <c r="A73" s="227">
        <v>-3.25</v>
      </c>
      <c r="B73" s="192">
        <v>23.4</v>
      </c>
      <c r="C73" s="193">
        <v>31.2</v>
      </c>
      <c r="D73" s="193">
        <v>32.5</v>
      </c>
      <c r="E73" s="193">
        <v>40.299999999999997</v>
      </c>
      <c r="F73" s="193">
        <v>28.6</v>
      </c>
      <c r="G73" s="193">
        <v>20.8</v>
      </c>
      <c r="H73" s="193">
        <v>48</v>
      </c>
      <c r="I73" s="193">
        <v>41</v>
      </c>
      <c r="J73" s="193">
        <v>46</v>
      </c>
      <c r="K73" s="193">
        <v>63</v>
      </c>
      <c r="L73" s="193">
        <v>47</v>
      </c>
      <c r="M73" s="193">
        <v>40</v>
      </c>
      <c r="N73" s="193">
        <v>46</v>
      </c>
      <c r="O73" s="194">
        <v>40</v>
      </c>
      <c r="Q73" s="192">
        <v>23.4</v>
      </c>
      <c r="R73" s="193">
        <v>5.2</v>
      </c>
      <c r="S73" s="193">
        <v>3.9</v>
      </c>
      <c r="T73" s="193">
        <v>3.9</v>
      </c>
      <c r="U73" s="193">
        <v>2.6</v>
      </c>
      <c r="V73" s="193">
        <v>6.5</v>
      </c>
      <c r="W73" s="193">
        <v>22</v>
      </c>
      <c r="X73" s="193">
        <v>20</v>
      </c>
      <c r="Y73" s="193">
        <v>23</v>
      </c>
      <c r="Z73" s="193">
        <v>9</v>
      </c>
      <c r="AA73" s="193">
        <v>13</v>
      </c>
      <c r="AB73" s="193">
        <v>20</v>
      </c>
      <c r="AC73" s="194">
        <v>16</v>
      </c>
      <c r="AE73" s="192">
        <v>22.1</v>
      </c>
      <c r="AF73" s="193">
        <v>14.3</v>
      </c>
      <c r="AG73" s="193">
        <v>20.8</v>
      </c>
      <c r="AH73" s="193">
        <v>19.5</v>
      </c>
      <c r="AI73" s="193">
        <v>19.5</v>
      </c>
      <c r="AJ73" s="193">
        <v>43</v>
      </c>
      <c r="AK73" s="193">
        <v>31</v>
      </c>
      <c r="AL73" s="193">
        <v>24</v>
      </c>
      <c r="AM73" s="193">
        <v>37</v>
      </c>
      <c r="AN73" s="194">
        <v>28</v>
      </c>
      <c r="AP73" s="192">
        <v>2.6</v>
      </c>
      <c r="AQ73" s="193">
        <v>2.6</v>
      </c>
      <c r="AR73" s="193">
        <v>7.8</v>
      </c>
      <c r="AS73" s="193">
        <v>5.2</v>
      </c>
      <c r="AT73" s="193">
        <v>10.4</v>
      </c>
      <c r="AU73" s="193">
        <v>1.3</v>
      </c>
      <c r="AV73" s="193">
        <v>21</v>
      </c>
      <c r="AW73" s="193">
        <v>21</v>
      </c>
      <c r="AX73" s="193">
        <v>14</v>
      </c>
      <c r="AY73" s="193">
        <v>9</v>
      </c>
      <c r="AZ73" s="194">
        <v>6</v>
      </c>
    </row>
    <row r="74" spans="1:52" x14ac:dyDescent="0.25">
      <c r="A74" s="227">
        <v>-3.22</v>
      </c>
      <c r="B74" s="192">
        <v>33.799999999999997</v>
      </c>
      <c r="C74" s="193">
        <v>32.5</v>
      </c>
      <c r="D74" s="193">
        <v>13</v>
      </c>
      <c r="E74" s="193">
        <v>9.1</v>
      </c>
      <c r="F74" s="193">
        <v>29.9</v>
      </c>
      <c r="G74" s="193">
        <v>15.6</v>
      </c>
      <c r="H74" s="193">
        <v>45</v>
      </c>
      <c r="I74" s="193">
        <v>40</v>
      </c>
      <c r="J74" s="193">
        <v>44</v>
      </c>
      <c r="K74" s="193">
        <v>62</v>
      </c>
      <c r="L74" s="193">
        <v>35</v>
      </c>
      <c r="M74" s="193">
        <v>38</v>
      </c>
      <c r="N74" s="193">
        <v>36</v>
      </c>
      <c r="O74" s="194">
        <v>40</v>
      </c>
      <c r="Q74" s="192">
        <v>22.1</v>
      </c>
      <c r="R74" s="193">
        <v>3.9</v>
      </c>
      <c r="S74" s="193">
        <v>7.8</v>
      </c>
      <c r="T74" s="193">
        <v>2.6</v>
      </c>
      <c r="U74" s="193">
        <v>10.4</v>
      </c>
      <c r="V74" s="193">
        <v>7.8</v>
      </c>
      <c r="W74" s="193">
        <v>16</v>
      </c>
      <c r="X74" s="193">
        <v>29</v>
      </c>
      <c r="Y74" s="193">
        <v>14</v>
      </c>
      <c r="Z74" s="193">
        <v>15</v>
      </c>
      <c r="AA74" s="193">
        <v>14</v>
      </c>
      <c r="AB74" s="193">
        <v>22</v>
      </c>
      <c r="AC74" s="194">
        <v>7</v>
      </c>
      <c r="AE74" s="192">
        <v>31.2</v>
      </c>
      <c r="AF74" s="193">
        <v>22.1</v>
      </c>
      <c r="AG74" s="193">
        <v>13</v>
      </c>
      <c r="AH74" s="193">
        <v>15.6</v>
      </c>
      <c r="AI74" s="193">
        <v>10.4</v>
      </c>
      <c r="AJ74" s="193">
        <v>28</v>
      </c>
      <c r="AK74" s="193">
        <v>28</v>
      </c>
      <c r="AL74" s="193">
        <v>28</v>
      </c>
      <c r="AM74" s="193">
        <v>38</v>
      </c>
      <c r="AN74" s="194">
        <v>45</v>
      </c>
      <c r="AP74" s="192">
        <v>2.6</v>
      </c>
      <c r="AQ74" s="193">
        <v>3.9</v>
      </c>
      <c r="AR74" s="193">
        <v>3.9</v>
      </c>
      <c r="AS74" s="193">
        <v>0</v>
      </c>
      <c r="AT74" s="193">
        <v>5.2</v>
      </c>
      <c r="AU74" s="193">
        <v>3.9</v>
      </c>
      <c r="AV74" s="193">
        <v>22</v>
      </c>
      <c r="AW74" s="193">
        <v>15</v>
      </c>
      <c r="AX74" s="193">
        <v>27</v>
      </c>
      <c r="AY74" s="193">
        <v>9</v>
      </c>
      <c r="AZ74" s="194">
        <v>9</v>
      </c>
    </row>
    <row r="75" spans="1:52" x14ac:dyDescent="0.25">
      <c r="A75" s="227">
        <v>-3.19</v>
      </c>
      <c r="B75" s="192">
        <v>37.700000000000003</v>
      </c>
      <c r="C75" s="193">
        <v>39</v>
      </c>
      <c r="D75" s="193">
        <v>19.5</v>
      </c>
      <c r="E75" s="193">
        <v>11.7</v>
      </c>
      <c r="F75" s="193">
        <v>11.7</v>
      </c>
      <c r="G75" s="193">
        <v>23.4</v>
      </c>
      <c r="H75" s="193">
        <v>33</v>
      </c>
      <c r="I75" s="193">
        <v>57</v>
      </c>
      <c r="J75" s="193">
        <v>53</v>
      </c>
      <c r="K75" s="193">
        <v>41</v>
      </c>
      <c r="L75" s="193">
        <v>44</v>
      </c>
      <c r="M75" s="193">
        <v>38</v>
      </c>
      <c r="N75" s="193">
        <v>53</v>
      </c>
      <c r="O75" s="194">
        <v>46</v>
      </c>
      <c r="Q75" s="192">
        <v>26</v>
      </c>
      <c r="R75" s="193">
        <v>3.9</v>
      </c>
      <c r="S75" s="193">
        <v>27.3</v>
      </c>
      <c r="T75" s="193">
        <v>2.6</v>
      </c>
      <c r="U75" s="193">
        <v>3.9</v>
      </c>
      <c r="V75" s="193">
        <v>7.8</v>
      </c>
      <c r="W75" s="193">
        <v>16</v>
      </c>
      <c r="X75" s="193">
        <v>38</v>
      </c>
      <c r="Y75" s="193">
        <v>21</v>
      </c>
      <c r="Z75" s="193">
        <v>15</v>
      </c>
      <c r="AA75" s="193">
        <v>23</v>
      </c>
      <c r="AB75" s="193">
        <v>40</v>
      </c>
      <c r="AC75" s="194">
        <v>18</v>
      </c>
      <c r="AE75" s="192">
        <v>19.5</v>
      </c>
      <c r="AF75" s="193">
        <v>28.6</v>
      </c>
      <c r="AG75" s="193">
        <v>13</v>
      </c>
      <c r="AH75" s="193">
        <v>16.899999999999999</v>
      </c>
      <c r="AI75" s="193">
        <v>24.7</v>
      </c>
      <c r="AJ75" s="193">
        <v>36</v>
      </c>
      <c r="AK75" s="193">
        <v>39</v>
      </c>
      <c r="AL75" s="193">
        <v>29</v>
      </c>
      <c r="AM75" s="193">
        <v>49</v>
      </c>
      <c r="AN75" s="194">
        <v>42</v>
      </c>
      <c r="AP75" s="192">
        <v>2.6</v>
      </c>
      <c r="AQ75" s="193">
        <v>1.3</v>
      </c>
      <c r="AR75" s="193">
        <v>0</v>
      </c>
      <c r="AS75" s="193">
        <v>1.3</v>
      </c>
      <c r="AT75" s="193">
        <v>9.1</v>
      </c>
      <c r="AU75" s="193">
        <v>3.9</v>
      </c>
      <c r="AV75" s="193">
        <v>17</v>
      </c>
      <c r="AW75" s="193">
        <v>19</v>
      </c>
      <c r="AX75" s="193">
        <v>20</v>
      </c>
      <c r="AY75" s="193">
        <v>18</v>
      </c>
      <c r="AZ75" s="194">
        <v>12</v>
      </c>
    </row>
    <row r="76" spans="1:52" x14ac:dyDescent="0.25">
      <c r="A76" s="227">
        <v>-3.16</v>
      </c>
      <c r="B76" s="192">
        <v>37.700000000000003</v>
      </c>
      <c r="C76" s="193">
        <v>26</v>
      </c>
      <c r="D76" s="193">
        <v>11.7</v>
      </c>
      <c r="E76" s="193">
        <v>31.2</v>
      </c>
      <c r="F76" s="193">
        <v>22.1</v>
      </c>
      <c r="G76" s="193">
        <v>24.7</v>
      </c>
      <c r="H76" s="193">
        <v>58</v>
      </c>
      <c r="I76" s="193">
        <v>48</v>
      </c>
      <c r="J76" s="193">
        <v>35</v>
      </c>
      <c r="K76" s="193">
        <v>53</v>
      </c>
      <c r="L76" s="193">
        <v>25</v>
      </c>
      <c r="M76" s="193">
        <v>37</v>
      </c>
      <c r="N76" s="193">
        <v>47</v>
      </c>
      <c r="O76" s="194">
        <v>45</v>
      </c>
      <c r="Q76" s="192">
        <v>16.899999999999999</v>
      </c>
      <c r="R76" s="193">
        <v>11.7</v>
      </c>
      <c r="S76" s="193">
        <v>23.4</v>
      </c>
      <c r="T76" s="193">
        <v>9.1</v>
      </c>
      <c r="U76" s="193">
        <v>2.6</v>
      </c>
      <c r="V76" s="193">
        <v>6.5</v>
      </c>
      <c r="W76" s="193">
        <v>16</v>
      </c>
      <c r="X76" s="193">
        <v>38</v>
      </c>
      <c r="Y76" s="193">
        <v>21</v>
      </c>
      <c r="Z76" s="193">
        <v>13</v>
      </c>
      <c r="AA76" s="193">
        <v>12</v>
      </c>
      <c r="AB76" s="193">
        <v>26</v>
      </c>
      <c r="AC76" s="194">
        <v>19</v>
      </c>
      <c r="AE76" s="192">
        <v>20.8</v>
      </c>
      <c r="AF76" s="193">
        <v>22.1</v>
      </c>
      <c r="AG76" s="193">
        <v>22.1</v>
      </c>
      <c r="AH76" s="193">
        <v>9.1</v>
      </c>
      <c r="AI76" s="193">
        <v>19.5</v>
      </c>
      <c r="AJ76" s="193">
        <v>48</v>
      </c>
      <c r="AK76" s="193">
        <v>47</v>
      </c>
      <c r="AL76" s="193">
        <v>44</v>
      </c>
      <c r="AM76" s="193">
        <v>38</v>
      </c>
      <c r="AN76" s="194">
        <v>39</v>
      </c>
      <c r="AP76" s="192">
        <v>2.6</v>
      </c>
      <c r="AQ76" s="193">
        <v>2.6</v>
      </c>
      <c r="AR76" s="193">
        <v>10.4</v>
      </c>
      <c r="AS76" s="193">
        <v>1.3</v>
      </c>
      <c r="AT76" s="193">
        <v>7.8</v>
      </c>
      <c r="AU76" s="193">
        <v>5.2</v>
      </c>
      <c r="AV76" s="193">
        <v>29</v>
      </c>
      <c r="AW76" s="193"/>
      <c r="AX76" s="193">
        <v>22</v>
      </c>
      <c r="AY76" s="193">
        <v>12</v>
      </c>
      <c r="AZ76" s="194">
        <v>11</v>
      </c>
    </row>
    <row r="77" spans="1:52" x14ac:dyDescent="0.25">
      <c r="A77" s="227">
        <v>-3.13</v>
      </c>
      <c r="B77" s="192">
        <v>28.6</v>
      </c>
      <c r="C77" s="193">
        <v>28.6</v>
      </c>
      <c r="D77" s="193">
        <v>29.9</v>
      </c>
      <c r="E77" s="193">
        <v>19.5</v>
      </c>
      <c r="F77" s="193">
        <v>11.7</v>
      </c>
      <c r="G77" s="193">
        <v>29.9</v>
      </c>
      <c r="H77" s="193">
        <v>44</v>
      </c>
      <c r="I77" s="193">
        <v>42</v>
      </c>
      <c r="J77" s="193">
        <v>55</v>
      </c>
      <c r="K77" s="193">
        <v>41</v>
      </c>
      <c r="L77" s="193">
        <v>43</v>
      </c>
      <c r="M77" s="193">
        <v>38</v>
      </c>
      <c r="N77" s="193">
        <v>24</v>
      </c>
      <c r="O77" s="194">
        <v>53</v>
      </c>
      <c r="Q77" s="192">
        <v>36.4</v>
      </c>
      <c r="R77" s="193">
        <v>13</v>
      </c>
      <c r="S77" s="193">
        <v>15.6</v>
      </c>
      <c r="T77" s="193">
        <v>9.1</v>
      </c>
      <c r="U77" s="193">
        <v>19.5</v>
      </c>
      <c r="V77" s="193">
        <v>11.7</v>
      </c>
      <c r="W77" s="193">
        <v>17</v>
      </c>
      <c r="X77" s="193">
        <v>37</v>
      </c>
      <c r="Y77" s="193">
        <v>28</v>
      </c>
      <c r="Z77" s="193">
        <v>12</v>
      </c>
      <c r="AA77" s="193">
        <v>12</v>
      </c>
      <c r="AB77" s="193">
        <v>30</v>
      </c>
      <c r="AC77" s="194">
        <v>20</v>
      </c>
      <c r="AE77" s="192">
        <v>16.899999999999999</v>
      </c>
      <c r="AF77" s="193">
        <v>20.8</v>
      </c>
      <c r="AG77" s="193">
        <v>20.8</v>
      </c>
      <c r="AH77" s="193">
        <v>19.5</v>
      </c>
      <c r="AI77" s="193">
        <v>28.6</v>
      </c>
      <c r="AJ77" s="193">
        <v>44</v>
      </c>
      <c r="AK77" s="193">
        <v>32</v>
      </c>
      <c r="AL77" s="193">
        <v>40</v>
      </c>
      <c r="AM77" s="193">
        <v>51</v>
      </c>
      <c r="AN77" s="194">
        <v>40</v>
      </c>
      <c r="AP77" s="192">
        <v>15.6</v>
      </c>
      <c r="AQ77" s="193">
        <v>2.6</v>
      </c>
      <c r="AR77" s="193">
        <v>6.5</v>
      </c>
      <c r="AS77" s="193">
        <v>1.3</v>
      </c>
      <c r="AT77" s="193">
        <v>10.4</v>
      </c>
      <c r="AU77" s="193">
        <v>6.5</v>
      </c>
      <c r="AV77" s="193">
        <v>26</v>
      </c>
      <c r="AW77" s="193">
        <v>28</v>
      </c>
      <c r="AX77" s="193">
        <v>23</v>
      </c>
      <c r="AY77" s="193">
        <v>25</v>
      </c>
      <c r="AZ77" s="194">
        <v>12</v>
      </c>
    </row>
    <row r="78" spans="1:52" x14ac:dyDescent="0.25">
      <c r="A78" s="227">
        <v>-3.1</v>
      </c>
      <c r="B78" s="192">
        <v>27.3</v>
      </c>
      <c r="C78" s="193">
        <v>48.1</v>
      </c>
      <c r="D78" s="193">
        <v>31.2</v>
      </c>
      <c r="E78" s="193">
        <v>24.7</v>
      </c>
      <c r="F78" s="193">
        <v>31.2</v>
      </c>
      <c r="G78" s="193">
        <v>33.799999999999997</v>
      </c>
      <c r="H78" s="193">
        <v>66</v>
      </c>
      <c r="I78" s="193">
        <v>55</v>
      </c>
      <c r="J78" s="193">
        <v>56</v>
      </c>
      <c r="K78" s="193">
        <v>61</v>
      </c>
      <c r="L78" s="193"/>
      <c r="M78" s="193">
        <v>44</v>
      </c>
      <c r="N78" s="193">
        <v>54</v>
      </c>
      <c r="O78" s="194">
        <v>64</v>
      </c>
      <c r="Q78" s="192">
        <v>15.6</v>
      </c>
      <c r="R78" s="193">
        <v>13</v>
      </c>
      <c r="S78" s="193">
        <v>18.2</v>
      </c>
      <c r="T78" s="193">
        <v>7.8</v>
      </c>
      <c r="U78" s="193">
        <v>7.8</v>
      </c>
      <c r="V78" s="193">
        <v>3.9</v>
      </c>
      <c r="W78" s="193">
        <v>11</v>
      </c>
      <c r="X78" s="193">
        <v>43</v>
      </c>
      <c r="Y78" s="193">
        <v>30</v>
      </c>
      <c r="Z78" s="193">
        <v>17</v>
      </c>
      <c r="AA78" s="193">
        <v>28</v>
      </c>
      <c r="AB78" s="193">
        <v>37</v>
      </c>
      <c r="AC78" s="194">
        <v>24</v>
      </c>
      <c r="AE78" s="192">
        <v>18.2</v>
      </c>
      <c r="AF78" s="193">
        <v>18.2</v>
      </c>
      <c r="AG78" s="193">
        <v>32.5</v>
      </c>
      <c r="AH78" s="193">
        <v>20.8</v>
      </c>
      <c r="AI78" s="193">
        <v>23.4</v>
      </c>
      <c r="AJ78" s="193">
        <v>55</v>
      </c>
      <c r="AK78" s="193">
        <v>37</v>
      </c>
      <c r="AL78" s="193">
        <v>55</v>
      </c>
      <c r="AM78" s="193">
        <v>49</v>
      </c>
      <c r="AN78" s="194">
        <v>42</v>
      </c>
      <c r="AP78" s="192">
        <v>6.5</v>
      </c>
      <c r="AQ78" s="193">
        <v>5.2</v>
      </c>
      <c r="AR78" s="193">
        <v>7.8</v>
      </c>
      <c r="AS78" s="193">
        <v>2.6</v>
      </c>
      <c r="AT78" s="193">
        <v>6.5</v>
      </c>
      <c r="AU78" s="193">
        <v>7.8</v>
      </c>
      <c r="AV78" s="193">
        <v>19</v>
      </c>
      <c r="AW78" s="193">
        <v>39</v>
      </c>
      <c r="AX78" s="193">
        <v>18</v>
      </c>
      <c r="AY78" s="193">
        <v>17</v>
      </c>
      <c r="AZ78" s="194">
        <v>11</v>
      </c>
    </row>
    <row r="79" spans="1:52" x14ac:dyDescent="0.25">
      <c r="A79" s="227">
        <v>-3.07</v>
      </c>
      <c r="B79" s="192">
        <v>37.700000000000003</v>
      </c>
      <c r="C79" s="193">
        <v>32.5</v>
      </c>
      <c r="D79" s="193">
        <v>46.8</v>
      </c>
      <c r="E79" s="193">
        <v>22.1</v>
      </c>
      <c r="F79" s="193">
        <v>29.9</v>
      </c>
      <c r="G79" s="193">
        <v>33.799999999999997</v>
      </c>
      <c r="H79" s="193">
        <v>60</v>
      </c>
      <c r="I79" s="193">
        <v>52</v>
      </c>
      <c r="J79" s="193">
        <v>52</v>
      </c>
      <c r="K79" s="193">
        <v>55</v>
      </c>
      <c r="L79" s="193">
        <v>51</v>
      </c>
      <c r="M79" s="193">
        <v>59</v>
      </c>
      <c r="N79" s="193">
        <v>42</v>
      </c>
      <c r="O79" s="194">
        <v>46</v>
      </c>
      <c r="Q79" s="192">
        <v>29.9</v>
      </c>
      <c r="R79" s="193">
        <v>23.4</v>
      </c>
      <c r="S79" s="193">
        <v>15.6</v>
      </c>
      <c r="T79" s="193">
        <v>2.6</v>
      </c>
      <c r="U79" s="193">
        <v>11.7</v>
      </c>
      <c r="V79" s="193">
        <v>7.8</v>
      </c>
      <c r="W79" s="193">
        <v>24</v>
      </c>
      <c r="X79" s="193">
        <v>48</v>
      </c>
      <c r="Y79" s="193">
        <v>25</v>
      </c>
      <c r="Z79" s="193">
        <v>10</v>
      </c>
      <c r="AA79" s="193">
        <v>32</v>
      </c>
      <c r="AB79" s="193">
        <v>30</v>
      </c>
      <c r="AC79" s="194">
        <v>25</v>
      </c>
      <c r="AE79" s="192">
        <v>18.2</v>
      </c>
      <c r="AF79" s="193">
        <v>26</v>
      </c>
      <c r="AG79" s="193">
        <v>23.4</v>
      </c>
      <c r="AH79" s="193">
        <v>20.8</v>
      </c>
      <c r="AI79" s="193">
        <v>22.1</v>
      </c>
      <c r="AJ79" s="193">
        <v>47</v>
      </c>
      <c r="AK79" s="193">
        <v>51</v>
      </c>
      <c r="AL79" s="193">
        <v>51</v>
      </c>
      <c r="AM79" s="193">
        <v>39</v>
      </c>
      <c r="AN79" s="194">
        <v>64</v>
      </c>
      <c r="AP79" s="192">
        <v>6.5</v>
      </c>
      <c r="AQ79" s="193">
        <v>7.8</v>
      </c>
      <c r="AR79" s="193">
        <v>5.2</v>
      </c>
      <c r="AS79" s="193">
        <v>5.2</v>
      </c>
      <c r="AT79" s="193">
        <v>23.4</v>
      </c>
      <c r="AU79" s="193">
        <v>5.2</v>
      </c>
      <c r="AV79" s="193">
        <v>17</v>
      </c>
      <c r="AW79" s="193">
        <v>27</v>
      </c>
      <c r="AX79" s="193">
        <v>34</v>
      </c>
      <c r="AY79" s="193">
        <v>19</v>
      </c>
      <c r="AZ79" s="194">
        <v>33</v>
      </c>
    </row>
    <row r="80" spans="1:52" x14ac:dyDescent="0.25">
      <c r="A80" s="227">
        <v>-3.04</v>
      </c>
      <c r="B80" s="192">
        <v>39</v>
      </c>
      <c r="C80" s="193">
        <v>44.2</v>
      </c>
      <c r="D80" s="193">
        <v>32.5</v>
      </c>
      <c r="E80" s="193">
        <v>28.6</v>
      </c>
      <c r="F80" s="193">
        <v>20.8</v>
      </c>
      <c r="G80" s="193">
        <v>23.4</v>
      </c>
      <c r="H80" s="193">
        <v>56</v>
      </c>
      <c r="I80" s="193">
        <v>48</v>
      </c>
      <c r="J80" s="193"/>
      <c r="K80" s="193">
        <v>50</v>
      </c>
      <c r="L80" s="193">
        <v>37</v>
      </c>
      <c r="M80" s="193">
        <v>60</v>
      </c>
      <c r="N80" s="193">
        <v>50</v>
      </c>
      <c r="O80" s="194">
        <v>57</v>
      </c>
      <c r="Q80" s="192">
        <v>36.4</v>
      </c>
      <c r="R80" s="193">
        <v>27.3</v>
      </c>
      <c r="S80" s="193">
        <v>14.3</v>
      </c>
      <c r="T80" s="193">
        <v>10.4</v>
      </c>
      <c r="U80" s="193">
        <v>11.7</v>
      </c>
      <c r="V80" s="193">
        <v>15.6</v>
      </c>
      <c r="W80" s="193">
        <v>27</v>
      </c>
      <c r="X80" s="193">
        <v>40</v>
      </c>
      <c r="Y80" s="193">
        <v>28</v>
      </c>
      <c r="Z80" s="193">
        <v>22</v>
      </c>
      <c r="AA80" s="193">
        <v>20</v>
      </c>
      <c r="AB80" s="193">
        <v>48</v>
      </c>
      <c r="AC80" s="194">
        <v>32</v>
      </c>
      <c r="AE80" s="192">
        <v>20.8</v>
      </c>
      <c r="AF80" s="193">
        <v>28.6</v>
      </c>
      <c r="AG80" s="193">
        <v>31.2</v>
      </c>
      <c r="AH80" s="193">
        <v>19.5</v>
      </c>
      <c r="AI80" s="193">
        <v>23.4</v>
      </c>
      <c r="AJ80" s="193">
        <v>59</v>
      </c>
      <c r="AK80" s="193">
        <v>50</v>
      </c>
      <c r="AL80" s="193">
        <v>57</v>
      </c>
      <c r="AM80" s="193"/>
      <c r="AN80" s="194">
        <v>61</v>
      </c>
      <c r="AP80" s="192">
        <v>19.5</v>
      </c>
      <c r="AQ80" s="193">
        <v>6.5</v>
      </c>
      <c r="AR80" s="193">
        <v>13</v>
      </c>
      <c r="AS80" s="193">
        <v>2.6</v>
      </c>
      <c r="AT80" s="193">
        <v>18.2</v>
      </c>
      <c r="AU80" s="193">
        <v>9.1</v>
      </c>
      <c r="AV80" s="193">
        <v>19</v>
      </c>
      <c r="AW80" s="193">
        <v>20</v>
      </c>
      <c r="AX80" s="193">
        <v>23</v>
      </c>
      <c r="AY80" s="193">
        <v>10</v>
      </c>
      <c r="AZ80" s="194">
        <v>14</v>
      </c>
    </row>
    <row r="81" spans="1:52" x14ac:dyDescent="0.25">
      <c r="A81" s="227">
        <v>-3.01</v>
      </c>
      <c r="B81" s="192">
        <v>39</v>
      </c>
      <c r="C81" s="193">
        <v>48.1</v>
      </c>
      <c r="D81" s="193">
        <v>50.7</v>
      </c>
      <c r="E81" s="193">
        <v>28.6</v>
      </c>
      <c r="F81" s="193">
        <v>35.1</v>
      </c>
      <c r="G81" s="193">
        <v>40.299999999999997</v>
      </c>
      <c r="H81" s="193">
        <v>51</v>
      </c>
      <c r="I81" s="193">
        <v>43</v>
      </c>
      <c r="J81" s="193">
        <v>59</v>
      </c>
      <c r="K81" s="193">
        <v>73</v>
      </c>
      <c r="L81" s="193">
        <v>48</v>
      </c>
      <c r="M81" s="193">
        <v>96</v>
      </c>
      <c r="N81" s="193">
        <v>63</v>
      </c>
      <c r="O81" s="194">
        <v>57</v>
      </c>
      <c r="Q81" s="192">
        <v>49.4</v>
      </c>
      <c r="R81" s="193">
        <v>20.8</v>
      </c>
      <c r="S81" s="193">
        <v>19.5</v>
      </c>
      <c r="T81" s="193">
        <v>7.8</v>
      </c>
      <c r="U81" s="193">
        <v>10.4</v>
      </c>
      <c r="V81" s="193">
        <v>14.3</v>
      </c>
      <c r="W81" s="193">
        <v>23</v>
      </c>
      <c r="X81" s="193">
        <v>37</v>
      </c>
      <c r="Y81" s="193">
        <v>21</v>
      </c>
      <c r="Z81" s="193">
        <v>28</v>
      </c>
      <c r="AA81" s="193">
        <v>29</v>
      </c>
      <c r="AB81" s="193">
        <v>40</v>
      </c>
      <c r="AC81" s="194">
        <v>41</v>
      </c>
      <c r="AE81" s="192">
        <v>33.799999999999997</v>
      </c>
      <c r="AF81" s="193">
        <v>28.6</v>
      </c>
      <c r="AG81" s="193">
        <v>40.299999999999997</v>
      </c>
      <c r="AH81" s="193">
        <v>26</v>
      </c>
      <c r="AI81" s="193">
        <v>16.899999999999999</v>
      </c>
      <c r="AJ81" s="193">
        <v>67</v>
      </c>
      <c r="AK81" s="193">
        <v>50</v>
      </c>
      <c r="AL81" s="193">
        <v>0</v>
      </c>
      <c r="AM81" s="193">
        <v>50</v>
      </c>
      <c r="AN81" s="194">
        <v>70</v>
      </c>
      <c r="AP81" s="192">
        <v>16.899999999999999</v>
      </c>
      <c r="AQ81" s="193">
        <v>6.5</v>
      </c>
      <c r="AR81" s="193">
        <v>5.2</v>
      </c>
      <c r="AS81" s="193">
        <v>2.6</v>
      </c>
      <c r="AT81" s="193">
        <v>15.6</v>
      </c>
      <c r="AU81" s="193">
        <v>9.1</v>
      </c>
      <c r="AV81" s="193">
        <v>17</v>
      </c>
      <c r="AW81" s="193">
        <v>26</v>
      </c>
      <c r="AX81" s="193">
        <v>28</v>
      </c>
      <c r="AY81" s="193">
        <v>13</v>
      </c>
      <c r="AZ81" s="194">
        <v>20</v>
      </c>
    </row>
    <row r="82" spans="1:52" x14ac:dyDescent="0.25">
      <c r="A82" s="227">
        <v>-2.98</v>
      </c>
      <c r="B82" s="192">
        <v>61.1</v>
      </c>
      <c r="C82" s="193">
        <v>42.9</v>
      </c>
      <c r="D82" s="193">
        <v>31.2</v>
      </c>
      <c r="E82" s="193">
        <v>27.3</v>
      </c>
      <c r="F82" s="193">
        <v>28.6</v>
      </c>
      <c r="G82" s="193">
        <v>32.5</v>
      </c>
      <c r="H82" s="193">
        <v>53</v>
      </c>
      <c r="I82" s="193">
        <v>61</v>
      </c>
      <c r="J82" s="193">
        <v>57</v>
      </c>
      <c r="K82" s="193">
        <v>73</v>
      </c>
      <c r="L82" s="193">
        <v>69</v>
      </c>
      <c r="M82" s="193">
        <v>66</v>
      </c>
      <c r="N82" s="193">
        <v>72</v>
      </c>
      <c r="O82" s="194">
        <v>75</v>
      </c>
      <c r="Q82" s="192">
        <v>28.6</v>
      </c>
      <c r="R82" s="193">
        <v>26</v>
      </c>
      <c r="S82" s="193">
        <v>20.8</v>
      </c>
      <c r="T82" s="193">
        <v>10.4</v>
      </c>
      <c r="U82" s="193">
        <v>5.2</v>
      </c>
      <c r="V82" s="193">
        <v>14.3</v>
      </c>
      <c r="W82" s="193">
        <v>25</v>
      </c>
      <c r="X82" s="193">
        <v>48</v>
      </c>
      <c r="Y82" s="193">
        <v>27</v>
      </c>
      <c r="Z82" s="193">
        <v>18</v>
      </c>
      <c r="AA82" s="193">
        <v>18</v>
      </c>
      <c r="AB82" s="193">
        <v>36</v>
      </c>
      <c r="AC82" s="194">
        <v>28</v>
      </c>
      <c r="AE82" s="192">
        <v>26</v>
      </c>
      <c r="AF82" s="193">
        <v>14.3</v>
      </c>
      <c r="AG82" s="193">
        <v>33.799999999999997</v>
      </c>
      <c r="AH82" s="193">
        <v>19.5</v>
      </c>
      <c r="AI82" s="193">
        <v>27.3</v>
      </c>
      <c r="AJ82" s="193">
        <v>36</v>
      </c>
      <c r="AK82" s="193">
        <v>55</v>
      </c>
      <c r="AL82" s="193">
        <v>46</v>
      </c>
      <c r="AM82" s="193">
        <v>47</v>
      </c>
      <c r="AN82" s="194">
        <v>64</v>
      </c>
      <c r="AP82" s="192">
        <v>15.6</v>
      </c>
      <c r="AQ82" s="193">
        <v>11.7</v>
      </c>
      <c r="AR82" s="193">
        <v>13</v>
      </c>
      <c r="AS82" s="193">
        <v>9.1</v>
      </c>
      <c r="AT82" s="193">
        <v>9.1</v>
      </c>
      <c r="AU82" s="193">
        <v>3.9</v>
      </c>
      <c r="AV82" s="193">
        <v>26</v>
      </c>
      <c r="AW82" s="193">
        <v>15</v>
      </c>
      <c r="AX82" s="193">
        <v>36</v>
      </c>
      <c r="AY82" s="193">
        <v>12</v>
      </c>
      <c r="AZ82" s="194">
        <v>21</v>
      </c>
    </row>
    <row r="83" spans="1:52" x14ac:dyDescent="0.25">
      <c r="A83" s="227">
        <v>-2.95</v>
      </c>
      <c r="B83" s="192">
        <v>53.3</v>
      </c>
      <c r="C83" s="193">
        <v>36.4</v>
      </c>
      <c r="D83" s="193">
        <v>36.4</v>
      </c>
      <c r="E83" s="193">
        <v>22.1</v>
      </c>
      <c r="F83" s="193">
        <v>35.1</v>
      </c>
      <c r="G83" s="193">
        <v>23.4</v>
      </c>
      <c r="H83" s="193">
        <v>58</v>
      </c>
      <c r="I83" s="193">
        <v>52</v>
      </c>
      <c r="J83" s="193">
        <v>58</v>
      </c>
      <c r="K83" s="193">
        <v>58</v>
      </c>
      <c r="L83" s="193">
        <v>48</v>
      </c>
      <c r="M83" s="193">
        <v>81</v>
      </c>
      <c r="N83" s="193">
        <v>46</v>
      </c>
      <c r="O83" s="194">
        <v>62</v>
      </c>
      <c r="Q83" s="192">
        <v>33.799999999999997</v>
      </c>
      <c r="R83" s="193">
        <v>13</v>
      </c>
      <c r="S83" s="193">
        <v>20.8</v>
      </c>
      <c r="T83" s="193">
        <v>13</v>
      </c>
      <c r="U83" s="193">
        <v>16.899999999999999</v>
      </c>
      <c r="V83" s="193">
        <v>11.7</v>
      </c>
      <c r="W83" s="193">
        <v>16</v>
      </c>
      <c r="X83" s="193">
        <v>30</v>
      </c>
      <c r="Y83" s="193">
        <v>23</v>
      </c>
      <c r="Z83" s="193">
        <v>14</v>
      </c>
      <c r="AA83" s="193">
        <v>30</v>
      </c>
      <c r="AB83" s="193">
        <v>43</v>
      </c>
      <c r="AC83" s="194">
        <v>35</v>
      </c>
      <c r="AE83" s="192">
        <v>27.3</v>
      </c>
      <c r="AF83" s="193">
        <v>33.799999999999997</v>
      </c>
      <c r="AG83" s="193">
        <v>31.2</v>
      </c>
      <c r="AH83" s="193">
        <v>22.1</v>
      </c>
      <c r="AI83" s="193">
        <v>27.3</v>
      </c>
      <c r="AJ83" s="193">
        <v>44</v>
      </c>
      <c r="AK83" s="193">
        <v>68</v>
      </c>
      <c r="AL83" s="193">
        <v>46</v>
      </c>
      <c r="AM83" s="193">
        <v>50</v>
      </c>
      <c r="AN83" s="194">
        <v>53</v>
      </c>
      <c r="AP83" s="192">
        <v>20.8</v>
      </c>
      <c r="AQ83" s="193">
        <v>6.5</v>
      </c>
      <c r="AR83" s="193">
        <v>5.2</v>
      </c>
      <c r="AS83" s="193">
        <v>9.1</v>
      </c>
      <c r="AT83" s="193">
        <v>16.899999999999999</v>
      </c>
      <c r="AU83" s="193">
        <v>10.4</v>
      </c>
      <c r="AV83" s="193">
        <v>21</v>
      </c>
      <c r="AW83" s="193">
        <v>12</v>
      </c>
      <c r="AX83" s="193">
        <v>23</v>
      </c>
      <c r="AY83" s="193">
        <v>16</v>
      </c>
      <c r="AZ83" s="194">
        <v>23</v>
      </c>
    </row>
    <row r="84" spans="1:52" x14ac:dyDescent="0.25">
      <c r="A84" s="227">
        <v>-2.92</v>
      </c>
      <c r="B84" s="192">
        <v>48.1</v>
      </c>
      <c r="C84" s="193">
        <v>42.9</v>
      </c>
      <c r="D84" s="193">
        <v>29.9</v>
      </c>
      <c r="E84" s="193">
        <v>28.6</v>
      </c>
      <c r="F84" s="193">
        <v>29.9</v>
      </c>
      <c r="G84" s="193">
        <v>33.799999999999997</v>
      </c>
      <c r="H84" s="193">
        <v>53</v>
      </c>
      <c r="I84" s="193">
        <v>65</v>
      </c>
      <c r="J84" s="193">
        <v>70</v>
      </c>
      <c r="K84" s="193">
        <v>58</v>
      </c>
      <c r="L84" s="193">
        <v>58</v>
      </c>
      <c r="M84" s="193">
        <v>71</v>
      </c>
      <c r="N84" s="193">
        <v>81</v>
      </c>
      <c r="O84" s="194">
        <v>47</v>
      </c>
      <c r="Q84" s="192">
        <v>13</v>
      </c>
      <c r="R84" s="193">
        <v>18.2</v>
      </c>
      <c r="S84" s="193">
        <v>24.7</v>
      </c>
      <c r="T84" s="193">
        <v>10.4</v>
      </c>
      <c r="U84" s="193">
        <v>10.4</v>
      </c>
      <c r="V84" s="193">
        <v>13</v>
      </c>
      <c r="W84" s="193">
        <v>28</v>
      </c>
      <c r="X84" s="193">
        <v>34</v>
      </c>
      <c r="Y84" s="193">
        <v>24</v>
      </c>
      <c r="Z84" s="193">
        <v>18</v>
      </c>
      <c r="AA84" s="193">
        <v>15</v>
      </c>
      <c r="AB84" s="193">
        <v>42</v>
      </c>
      <c r="AC84" s="194">
        <v>34</v>
      </c>
      <c r="AE84" s="192">
        <v>31.2</v>
      </c>
      <c r="AF84" s="193">
        <v>16.899999999999999</v>
      </c>
      <c r="AG84" s="193">
        <v>33.799999999999997</v>
      </c>
      <c r="AH84" s="193">
        <v>18.2</v>
      </c>
      <c r="AI84" s="193">
        <v>23.4</v>
      </c>
      <c r="AJ84" s="193">
        <v>44</v>
      </c>
      <c r="AK84" s="193">
        <v>55</v>
      </c>
      <c r="AL84" s="193">
        <v>34</v>
      </c>
      <c r="AM84" s="193">
        <v>53</v>
      </c>
      <c r="AN84" s="194">
        <v>46</v>
      </c>
      <c r="AP84" s="192">
        <v>14.3</v>
      </c>
      <c r="AQ84" s="193">
        <v>11.7</v>
      </c>
      <c r="AR84" s="193">
        <v>9.1</v>
      </c>
      <c r="AS84" s="193">
        <v>3.9</v>
      </c>
      <c r="AT84" s="193">
        <v>16.899999999999999</v>
      </c>
      <c r="AU84" s="193">
        <v>7.8</v>
      </c>
      <c r="AV84" s="193">
        <v>24</v>
      </c>
      <c r="AW84" s="193">
        <v>9</v>
      </c>
      <c r="AX84" s="193">
        <v>27</v>
      </c>
      <c r="AY84" s="193">
        <v>6</v>
      </c>
      <c r="AZ84" s="194">
        <v>25</v>
      </c>
    </row>
    <row r="85" spans="1:52" x14ac:dyDescent="0.25">
      <c r="A85" s="227">
        <v>-2.89</v>
      </c>
      <c r="B85" s="192">
        <v>52</v>
      </c>
      <c r="C85" s="193">
        <v>32.5</v>
      </c>
      <c r="D85" s="193">
        <v>22.1</v>
      </c>
      <c r="E85" s="193">
        <v>24.7</v>
      </c>
      <c r="F85" s="193">
        <v>23.4</v>
      </c>
      <c r="G85" s="193">
        <v>23.4</v>
      </c>
      <c r="H85" s="193">
        <v>39</v>
      </c>
      <c r="I85" s="193">
        <v>60</v>
      </c>
      <c r="J85" s="193">
        <v>68</v>
      </c>
      <c r="K85" s="193">
        <v>61</v>
      </c>
      <c r="L85" s="193">
        <v>57</v>
      </c>
      <c r="M85" s="193">
        <v>59</v>
      </c>
      <c r="N85" s="193">
        <v>45</v>
      </c>
      <c r="O85" s="194">
        <v>55</v>
      </c>
      <c r="Q85" s="192">
        <v>23.4</v>
      </c>
      <c r="R85" s="193">
        <v>23.4</v>
      </c>
      <c r="S85" s="193">
        <v>29.9</v>
      </c>
      <c r="T85" s="193">
        <v>15.6</v>
      </c>
      <c r="U85" s="193">
        <v>22.1</v>
      </c>
      <c r="V85" s="193">
        <v>24.7</v>
      </c>
      <c r="W85" s="193">
        <v>23</v>
      </c>
      <c r="X85" s="193">
        <v>27</v>
      </c>
      <c r="Y85" s="193">
        <v>18</v>
      </c>
      <c r="Z85" s="193">
        <v>5</v>
      </c>
      <c r="AA85" s="193">
        <v>11</v>
      </c>
      <c r="AB85" s="193">
        <v>34</v>
      </c>
      <c r="AC85" s="194">
        <v>42</v>
      </c>
      <c r="AE85" s="192">
        <v>31.2</v>
      </c>
      <c r="AF85" s="193">
        <v>27.3</v>
      </c>
      <c r="AG85" s="193">
        <v>28.6</v>
      </c>
      <c r="AH85" s="193">
        <v>20.8</v>
      </c>
      <c r="AI85" s="193">
        <v>37.700000000000003</v>
      </c>
      <c r="AJ85" s="193">
        <v>54</v>
      </c>
      <c r="AK85" s="193">
        <v>47</v>
      </c>
      <c r="AL85" s="193">
        <v>32</v>
      </c>
      <c r="AM85" s="193">
        <v>48</v>
      </c>
      <c r="AN85" s="194">
        <v>56</v>
      </c>
      <c r="AP85" s="192">
        <v>14.3</v>
      </c>
      <c r="AQ85" s="193">
        <v>7.8</v>
      </c>
      <c r="AR85" s="193">
        <v>13</v>
      </c>
      <c r="AS85" s="193">
        <v>5.2</v>
      </c>
      <c r="AT85" s="193">
        <v>14.3</v>
      </c>
      <c r="AU85" s="193">
        <v>5.2</v>
      </c>
      <c r="AV85" s="193">
        <v>17</v>
      </c>
      <c r="AW85" s="193">
        <v>2</v>
      </c>
      <c r="AX85" s="193">
        <v>24</v>
      </c>
      <c r="AY85" s="193">
        <v>9</v>
      </c>
      <c r="AZ85" s="194">
        <v>23</v>
      </c>
    </row>
    <row r="86" spans="1:52" x14ac:dyDescent="0.25">
      <c r="A86" s="227">
        <v>-2.86</v>
      </c>
      <c r="B86" s="192">
        <v>39</v>
      </c>
      <c r="C86" s="193">
        <v>39</v>
      </c>
      <c r="D86" s="193">
        <v>16.899999999999999</v>
      </c>
      <c r="E86" s="193">
        <v>32.5</v>
      </c>
      <c r="F86" s="193">
        <v>22.1</v>
      </c>
      <c r="G86" s="193">
        <v>31.2</v>
      </c>
      <c r="H86" s="193">
        <v>43</v>
      </c>
      <c r="I86" s="193">
        <v>54</v>
      </c>
      <c r="J86" s="193">
        <v>71</v>
      </c>
      <c r="K86" s="193">
        <v>59</v>
      </c>
      <c r="L86" s="193">
        <v>59</v>
      </c>
      <c r="M86" s="193">
        <v>45</v>
      </c>
      <c r="N86" s="193">
        <v>49</v>
      </c>
      <c r="O86" s="194">
        <v>49</v>
      </c>
      <c r="Q86" s="192">
        <v>15.6</v>
      </c>
      <c r="R86" s="193">
        <v>32.5</v>
      </c>
      <c r="S86" s="193">
        <v>24.7</v>
      </c>
      <c r="T86" s="193">
        <v>26</v>
      </c>
      <c r="U86" s="193">
        <v>13</v>
      </c>
      <c r="V86" s="193">
        <v>13</v>
      </c>
      <c r="W86" s="193">
        <v>24</v>
      </c>
      <c r="X86" s="193">
        <v>27</v>
      </c>
      <c r="Y86" s="193">
        <v>19</v>
      </c>
      <c r="Z86" s="193">
        <v>2</v>
      </c>
      <c r="AA86" s="193">
        <v>15</v>
      </c>
      <c r="AB86" s="193">
        <v>30</v>
      </c>
      <c r="AC86" s="194">
        <v>28</v>
      </c>
      <c r="AE86" s="192">
        <v>29.9</v>
      </c>
      <c r="AF86" s="193">
        <v>33.799999999999997</v>
      </c>
      <c r="AG86" s="193">
        <v>15.6</v>
      </c>
      <c r="AH86" s="193">
        <v>11.7</v>
      </c>
      <c r="AI86" s="193">
        <v>36.4</v>
      </c>
      <c r="AJ86" s="193">
        <v>42</v>
      </c>
      <c r="AK86" s="193">
        <v>39</v>
      </c>
      <c r="AL86" s="193">
        <v>26</v>
      </c>
      <c r="AM86" s="193">
        <v>33</v>
      </c>
      <c r="AN86" s="194">
        <v>35</v>
      </c>
      <c r="AP86" s="192">
        <v>7.8</v>
      </c>
      <c r="AQ86" s="193">
        <v>5.2</v>
      </c>
      <c r="AR86" s="193">
        <v>7.8</v>
      </c>
      <c r="AS86" s="193">
        <v>7.8</v>
      </c>
      <c r="AT86" s="193">
        <v>14.3</v>
      </c>
      <c r="AU86" s="193">
        <v>6.5</v>
      </c>
      <c r="AV86" s="193">
        <v>12</v>
      </c>
      <c r="AW86" s="193">
        <v>8</v>
      </c>
      <c r="AX86" s="193">
        <v>13</v>
      </c>
      <c r="AY86" s="193">
        <v>6</v>
      </c>
      <c r="AZ86" s="194">
        <v>22</v>
      </c>
    </row>
    <row r="87" spans="1:52" x14ac:dyDescent="0.25">
      <c r="A87" s="227">
        <v>-2.83</v>
      </c>
      <c r="B87" s="192">
        <v>36.4</v>
      </c>
      <c r="C87" s="193">
        <v>39</v>
      </c>
      <c r="D87" s="193">
        <v>9.1</v>
      </c>
      <c r="E87" s="193">
        <v>23.4</v>
      </c>
      <c r="F87" s="193">
        <v>15.6</v>
      </c>
      <c r="G87" s="193">
        <v>11.7</v>
      </c>
      <c r="H87" s="193">
        <v>31</v>
      </c>
      <c r="I87" s="193">
        <v>62</v>
      </c>
      <c r="J87" s="193">
        <v>33</v>
      </c>
      <c r="K87" s="193">
        <v>58</v>
      </c>
      <c r="L87" s="193">
        <v>27</v>
      </c>
      <c r="M87" s="193">
        <v>28</v>
      </c>
      <c r="N87" s="193">
        <v>45</v>
      </c>
      <c r="O87" s="194">
        <v>53</v>
      </c>
      <c r="Q87" s="192">
        <v>22.1</v>
      </c>
      <c r="R87" s="193">
        <v>20.8</v>
      </c>
      <c r="S87" s="193">
        <v>22.1</v>
      </c>
      <c r="T87" s="193">
        <v>24.7</v>
      </c>
      <c r="U87" s="193">
        <v>7.8</v>
      </c>
      <c r="V87" s="193">
        <v>14.3</v>
      </c>
      <c r="W87" s="193">
        <v>22</v>
      </c>
      <c r="X87" s="193">
        <v>41</v>
      </c>
      <c r="Y87" s="193">
        <v>13</v>
      </c>
      <c r="Z87" s="193">
        <v>6</v>
      </c>
      <c r="AA87" s="193">
        <v>13</v>
      </c>
      <c r="AB87" s="193">
        <v>32</v>
      </c>
      <c r="AC87" s="194">
        <v>12</v>
      </c>
      <c r="AE87" s="192">
        <v>16.899999999999999</v>
      </c>
      <c r="AF87" s="193">
        <v>27.3</v>
      </c>
      <c r="AG87" s="193">
        <v>13</v>
      </c>
      <c r="AH87" s="193">
        <v>19.5</v>
      </c>
      <c r="AI87" s="193">
        <v>26</v>
      </c>
      <c r="AJ87" s="193">
        <v>35</v>
      </c>
      <c r="AK87" s="193">
        <v>53</v>
      </c>
      <c r="AL87" s="193">
        <v>17</v>
      </c>
      <c r="AM87" s="193">
        <v>43</v>
      </c>
      <c r="AN87" s="194">
        <v>50</v>
      </c>
      <c r="AP87" s="192">
        <v>9.1</v>
      </c>
      <c r="AQ87" s="193">
        <v>2.6</v>
      </c>
      <c r="AR87" s="193">
        <v>5.2</v>
      </c>
      <c r="AS87" s="193">
        <v>11.7</v>
      </c>
      <c r="AT87" s="193">
        <v>19.5</v>
      </c>
      <c r="AU87" s="193">
        <v>6.5</v>
      </c>
      <c r="AV87" s="193">
        <v>12</v>
      </c>
      <c r="AW87" s="193">
        <v>2</v>
      </c>
      <c r="AX87" s="193">
        <v>15</v>
      </c>
      <c r="AY87" s="193">
        <v>4</v>
      </c>
      <c r="AZ87" s="194">
        <v>16</v>
      </c>
    </row>
    <row r="88" spans="1:52" x14ac:dyDescent="0.25">
      <c r="A88" s="227">
        <v>-2.8</v>
      </c>
      <c r="B88" s="192">
        <v>35.1</v>
      </c>
      <c r="C88" s="193">
        <v>35.1</v>
      </c>
      <c r="D88" s="193">
        <v>0</v>
      </c>
      <c r="E88" s="193">
        <v>24.7</v>
      </c>
      <c r="F88" s="193">
        <v>14.3</v>
      </c>
      <c r="G88" s="193">
        <v>11.7</v>
      </c>
      <c r="H88" s="193">
        <v>14</v>
      </c>
      <c r="I88" s="193">
        <v>38</v>
      </c>
      <c r="J88" s="193">
        <v>28</v>
      </c>
      <c r="K88" s="193">
        <v>42</v>
      </c>
      <c r="L88" s="193">
        <v>41</v>
      </c>
      <c r="M88" s="193">
        <v>14</v>
      </c>
      <c r="N88" s="193">
        <v>30</v>
      </c>
      <c r="O88" s="194">
        <v>43</v>
      </c>
      <c r="Q88" s="192">
        <v>23.4</v>
      </c>
      <c r="R88" s="193">
        <v>14.3</v>
      </c>
      <c r="S88" s="193">
        <v>22.1</v>
      </c>
      <c r="T88" s="193">
        <v>26</v>
      </c>
      <c r="U88" s="193">
        <v>2.6</v>
      </c>
      <c r="V88" s="193">
        <v>10.4</v>
      </c>
      <c r="W88" s="193">
        <v>13</v>
      </c>
      <c r="X88" s="193">
        <v>31</v>
      </c>
      <c r="Y88" s="193">
        <v>9</v>
      </c>
      <c r="Z88" s="193">
        <v>2</v>
      </c>
      <c r="AA88" s="193">
        <v>1</v>
      </c>
      <c r="AB88" s="193">
        <v>11</v>
      </c>
      <c r="AC88" s="194">
        <v>11</v>
      </c>
      <c r="AE88" s="192">
        <v>11.7</v>
      </c>
      <c r="AF88" s="193">
        <v>28.6</v>
      </c>
      <c r="AG88" s="193">
        <v>6.5</v>
      </c>
      <c r="AH88" s="193">
        <v>23.4</v>
      </c>
      <c r="AI88" s="193">
        <v>18.2</v>
      </c>
      <c r="AJ88" s="193">
        <v>28</v>
      </c>
      <c r="AK88" s="193">
        <v>44</v>
      </c>
      <c r="AL88" s="193">
        <v>15</v>
      </c>
      <c r="AM88" s="193">
        <v>38</v>
      </c>
      <c r="AN88" s="194">
        <v>13</v>
      </c>
      <c r="AP88" s="192">
        <v>5.2</v>
      </c>
      <c r="AQ88" s="193">
        <v>2.6</v>
      </c>
      <c r="AR88" s="193">
        <v>2.6</v>
      </c>
      <c r="AS88" s="193">
        <v>6.5</v>
      </c>
      <c r="AT88" s="193">
        <v>11.7</v>
      </c>
      <c r="AU88" s="193">
        <v>1.3</v>
      </c>
      <c r="AV88" s="193">
        <v>9</v>
      </c>
      <c r="AW88" s="193">
        <v>2</v>
      </c>
      <c r="AX88" s="193">
        <v>6</v>
      </c>
      <c r="AY88" s="193">
        <v>2</v>
      </c>
      <c r="AZ88" s="194">
        <v>10</v>
      </c>
    </row>
    <row r="89" spans="1:52" x14ac:dyDescent="0.25">
      <c r="A89" s="227">
        <v>-2.77</v>
      </c>
      <c r="B89" s="192">
        <v>22.1</v>
      </c>
      <c r="C89" s="193">
        <v>18.2</v>
      </c>
      <c r="D89" s="193">
        <v>5.2</v>
      </c>
      <c r="E89" s="193">
        <v>10.4</v>
      </c>
      <c r="F89" s="193">
        <v>14.3</v>
      </c>
      <c r="G89" s="193">
        <v>13</v>
      </c>
      <c r="H89" s="193">
        <v>17</v>
      </c>
      <c r="I89" s="193">
        <v>28</v>
      </c>
      <c r="J89" s="193">
        <v>6</v>
      </c>
      <c r="K89" s="193">
        <v>58</v>
      </c>
      <c r="L89" s="193">
        <v>23</v>
      </c>
      <c r="M89" s="193">
        <v>6</v>
      </c>
      <c r="N89" s="193">
        <v>16</v>
      </c>
      <c r="O89" s="194">
        <v>26</v>
      </c>
      <c r="Q89" s="192">
        <v>13</v>
      </c>
      <c r="R89" s="193">
        <v>9.1</v>
      </c>
      <c r="S89" s="193">
        <v>24.7</v>
      </c>
      <c r="T89" s="193">
        <v>18.2</v>
      </c>
      <c r="U89" s="193">
        <v>1.3</v>
      </c>
      <c r="V89" s="193">
        <v>5.2</v>
      </c>
      <c r="W89" s="193">
        <v>16</v>
      </c>
      <c r="X89" s="193">
        <v>0</v>
      </c>
      <c r="Y89" s="193">
        <v>14</v>
      </c>
      <c r="Z89" s="193">
        <v>3</v>
      </c>
      <c r="AA89" s="193">
        <v>2</v>
      </c>
      <c r="AB89" s="193">
        <v>5</v>
      </c>
      <c r="AC89" s="194">
        <v>6</v>
      </c>
      <c r="AE89" s="192">
        <v>6.5</v>
      </c>
      <c r="AF89" s="193">
        <v>19.5</v>
      </c>
      <c r="AG89" s="193">
        <v>10.4</v>
      </c>
      <c r="AH89" s="193">
        <v>9.1</v>
      </c>
      <c r="AI89" s="193">
        <v>19.5</v>
      </c>
      <c r="AJ89" s="193">
        <v>24</v>
      </c>
      <c r="AK89" s="193">
        <v>35</v>
      </c>
      <c r="AL89" s="193">
        <v>13</v>
      </c>
      <c r="AM89" s="193">
        <v>19</v>
      </c>
      <c r="AN89" s="194">
        <v>14</v>
      </c>
      <c r="AP89" s="192">
        <v>1.3</v>
      </c>
      <c r="AQ89" s="193">
        <v>3.9</v>
      </c>
      <c r="AR89" s="193">
        <v>2.6</v>
      </c>
      <c r="AS89" s="193">
        <v>1.3</v>
      </c>
      <c r="AT89" s="193">
        <v>2.6</v>
      </c>
      <c r="AU89" s="193">
        <v>9.1</v>
      </c>
      <c r="AV89" s="193">
        <v>9</v>
      </c>
      <c r="AW89" s="193">
        <v>1</v>
      </c>
      <c r="AX89" s="193">
        <v>7</v>
      </c>
      <c r="AY89" s="193">
        <v>2</v>
      </c>
      <c r="AZ89" s="194">
        <v>5</v>
      </c>
    </row>
    <row r="90" spans="1:52" x14ac:dyDescent="0.25">
      <c r="A90" s="227">
        <v>-2.74</v>
      </c>
      <c r="B90" s="192">
        <v>14.3</v>
      </c>
      <c r="C90" s="193">
        <v>28.6</v>
      </c>
      <c r="D90" s="193">
        <v>0</v>
      </c>
      <c r="E90" s="193">
        <v>10.4</v>
      </c>
      <c r="F90" s="193">
        <v>9.1</v>
      </c>
      <c r="G90" s="193">
        <v>9.1</v>
      </c>
      <c r="H90" s="193">
        <v>11</v>
      </c>
      <c r="I90" s="193">
        <v>36</v>
      </c>
      <c r="J90" s="193">
        <v>19</v>
      </c>
      <c r="K90" s="193">
        <v>38</v>
      </c>
      <c r="L90" s="193">
        <v>19</v>
      </c>
      <c r="M90" s="193">
        <v>0</v>
      </c>
      <c r="N90" s="193">
        <v>15</v>
      </c>
      <c r="O90" s="194">
        <v>19</v>
      </c>
      <c r="Q90" s="192">
        <v>7.8</v>
      </c>
      <c r="R90" s="193">
        <v>5.2</v>
      </c>
      <c r="S90" s="193">
        <v>9.1</v>
      </c>
      <c r="T90" s="193">
        <v>6.5</v>
      </c>
      <c r="U90" s="193">
        <v>2.6</v>
      </c>
      <c r="V90" s="193">
        <v>1.3</v>
      </c>
      <c r="W90" s="193">
        <v>19</v>
      </c>
      <c r="X90" s="193">
        <v>27</v>
      </c>
      <c r="Y90" s="193">
        <v>2</v>
      </c>
      <c r="Z90" s="193">
        <v>3</v>
      </c>
      <c r="AA90" s="193">
        <v>0</v>
      </c>
      <c r="AB90" s="193">
        <v>9</v>
      </c>
      <c r="AC90" s="194">
        <v>7</v>
      </c>
      <c r="AE90" s="192">
        <v>6.5</v>
      </c>
      <c r="AF90" s="193">
        <v>10.4</v>
      </c>
      <c r="AG90" s="193">
        <v>7.8</v>
      </c>
      <c r="AH90" s="193">
        <v>11.7</v>
      </c>
      <c r="AI90" s="193">
        <v>16.899999999999999</v>
      </c>
      <c r="AJ90" s="193">
        <v>27</v>
      </c>
      <c r="AK90" s="193">
        <v>27</v>
      </c>
      <c r="AL90" s="193">
        <v>1</v>
      </c>
      <c r="AM90" s="193">
        <v>3</v>
      </c>
      <c r="AN90" s="194">
        <v>14</v>
      </c>
      <c r="AP90" s="192">
        <v>0</v>
      </c>
      <c r="AQ90" s="193">
        <v>0</v>
      </c>
      <c r="AR90" s="193">
        <v>1.3</v>
      </c>
      <c r="AS90" s="193">
        <v>1.3</v>
      </c>
      <c r="AT90" s="193">
        <v>1.3</v>
      </c>
      <c r="AU90" s="193">
        <v>0</v>
      </c>
      <c r="AV90" s="193">
        <v>2</v>
      </c>
      <c r="AW90" s="193">
        <v>1</v>
      </c>
      <c r="AX90" s="193">
        <v>4</v>
      </c>
      <c r="AY90" s="193">
        <v>0</v>
      </c>
      <c r="AZ90" s="194">
        <v>6</v>
      </c>
    </row>
    <row r="91" spans="1:52" ht="15.75" thickBot="1" x14ac:dyDescent="0.3">
      <c r="A91" s="229">
        <v>-2.71</v>
      </c>
      <c r="B91" s="203">
        <v>11.7</v>
      </c>
      <c r="C91" s="201">
        <v>13</v>
      </c>
      <c r="D91" s="201">
        <v>0</v>
      </c>
      <c r="E91" s="201">
        <v>9.1</v>
      </c>
      <c r="F91" s="201">
        <v>9.1</v>
      </c>
      <c r="G91" s="201">
        <v>11.7</v>
      </c>
      <c r="H91" s="201">
        <v>17</v>
      </c>
      <c r="I91" s="201">
        <v>17</v>
      </c>
      <c r="J91" s="201">
        <v>10</v>
      </c>
      <c r="K91" s="201">
        <v>28</v>
      </c>
      <c r="L91" s="201">
        <v>6</v>
      </c>
      <c r="M91" s="201">
        <v>1</v>
      </c>
      <c r="N91" s="201">
        <v>7</v>
      </c>
      <c r="O91" s="196">
        <v>4</v>
      </c>
      <c r="Q91" s="203">
        <v>0</v>
      </c>
      <c r="R91" s="201">
        <v>7.8</v>
      </c>
      <c r="S91" s="201">
        <v>7.8</v>
      </c>
      <c r="T91" s="201">
        <v>5.2</v>
      </c>
      <c r="U91" s="201">
        <v>0</v>
      </c>
      <c r="V91" s="201">
        <v>2.6</v>
      </c>
      <c r="W91" s="201">
        <v>11</v>
      </c>
      <c r="X91" s="201">
        <v>22</v>
      </c>
      <c r="Y91" s="201">
        <v>12</v>
      </c>
      <c r="Z91" s="201">
        <v>2</v>
      </c>
      <c r="AA91" s="201">
        <v>3</v>
      </c>
      <c r="AB91" s="201">
        <v>3</v>
      </c>
      <c r="AC91" s="196">
        <v>0</v>
      </c>
      <c r="AE91" s="203">
        <v>2.6</v>
      </c>
      <c r="AF91" s="201">
        <v>6.5</v>
      </c>
      <c r="AG91" s="201">
        <v>5.2</v>
      </c>
      <c r="AH91" s="201">
        <v>1.3</v>
      </c>
      <c r="AI91" s="201">
        <v>18.2</v>
      </c>
      <c r="AJ91" s="201">
        <v>9</v>
      </c>
      <c r="AK91" s="201">
        <v>18</v>
      </c>
      <c r="AL91" s="201">
        <v>3</v>
      </c>
      <c r="AM91" s="201">
        <v>6</v>
      </c>
      <c r="AN91" s="196">
        <v>19</v>
      </c>
      <c r="AP91" s="203">
        <v>1.3</v>
      </c>
      <c r="AQ91" s="201">
        <v>1.3</v>
      </c>
      <c r="AR91" s="201">
        <v>1.3</v>
      </c>
      <c r="AS91" s="201">
        <v>0</v>
      </c>
      <c r="AT91" s="201">
        <v>2.6</v>
      </c>
      <c r="AU91" s="201">
        <v>0</v>
      </c>
      <c r="AV91" s="201">
        <v>1</v>
      </c>
      <c r="AW91" s="201">
        <v>0</v>
      </c>
      <c r="AX91" s="201">
        <v>3</v>
      </c>
      <c r="AY91" s="201">
        <v>0</v>
      </c>
      <c r="AZ91" s="196">
        <v>3</v>
      </c>
    </row>
  </sheetData>
  <mergeCells count="22">
    <mergeCell ref="Q51:AC51"/>
    <mergeCell ref="AE51:AN51"/>
    <mergeCell ref="AP51:AZ51"/>
    <mergeCell ref="B50:AZ50"/>
    <mergeCell ref="B23:E23"/>
    <mergeCell ref="G23:H23"/>
    <mergeCell ref="J23:M23"/>
    <mergeCell ref="O23:P23"/>
    <mergeCell ref="B51:O51"/>
    <mergeCell ref="B1:N1"/>
    <mergeCell ref="B3:G3"/>
    <mergeCell ref="B21:P21"/>
    <mergeCell ref="B22:H22"/>
    <mergeCell ref="J22:P22"/>
    <mergeCell ref="H3:M3"/>
    <mergeCell ref="B7:N7"/>
    <mergeCell ref="B8:G8"/>
    <mergeCell ref="H8:M8"/>
    <mergeCell ref="B14:N14"/>
    <mergeCell ref="B15:G15"/>
    <mergeCell ref="H15:M15"/>
    <mergeCell ref="B2:N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86"/>
  <sheetViews>
    <sheetView workbookViewId="0"/>
  </sheetViews>
  <sheetFormatPr baseColWidth="10" defaultRowHeight="15" x14ac:dyDescent="0.25"/>
  <cols>
    <col min="14" max="14" width="15.28515625" customWidth="1"/>
  </cols>
  <sheetData>
    <row r="1" spans="1:14" ht="15.75" customHeight="1" thickBot="1" x14ac:dyDescent="0.3">
      <c r="A1" s="42"/>
      <c r="B1" s="274" t="s">
        <v>183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5"/>
      <c r="N1" s="276"/>
    </row>
    <row r="2" spans="1:14" ht="15.75" customHeight="1" thickBot="1" x14ac:dyDescent="0.3">
      <c r="A2" s="35"/>
      <c r="B2" s="274" t="s">
        <v>108</v>
      </c>
      <c r="C2" s="275"/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6"/>
    </row>
    <row r="3" spans="1:14" ht="15.75" thickBot="1" x14ac:dyDescent="0.3">
      <c r="A3" s="55"/>
      <c r="B3" s="315" t="s">
        <v>109</v>
      </c>
      <c r="C3" s="316"/>
      <c r="D3" s="316"/>
      <c r="E3" s="316"/>
      <c r="F3" s="316"/>
      <c r="G3" s="317"/>
      <c r="H3" s="315" t="s">
        <v>70</v>
      </c>
      <c r="I3" s="316"/>
      <c r="J3" s="316"/>
      <c r="K3" s="316"/>
      <c r="L3" s="316"/>
      <c r="M3" s="317"/>
      <c r="N3" s="49"/>
    </row>
    <row r="4" spans="1:14" ht="15.75" thickBot="1" x14ac:dyDescent="0.3">
      <c r="A4" s="79"/>
      <c r="B4" s="103" t="s">
        <v>0</v>
      </c>
      <c r="C4" s="44" t="s">
        <v>1</v>
      </c>
      <c r="D4" s="126" t="s">
        <v>2</v>
      </c>
      <c r="E4" s="126" t="s">
        <v>3</v>
      </c>
      <c r="F4" s="126" t="s">
        <v>4</v>
      </c>
      <c r="G4" s="83" t="s">
        <v>33</v>
      </c>
      <c r="H4" s="96" t="s">
        <v>0</v>
      </c>
      <c r="I4" s="44" t="s">
        <v>1</v>
      </c>
      <c r="J4" s="126" t="s">
        <v>2</v>
      </c>
      <c r="K4" s="126" t="s">
        <v>3</v>
      </c>
      <c r="L4" s="92" t="s">
        <v>4</v>
      </c>
      <c r="M4" s="44" t="s">
        <v>33</v>
      </c>
      <c r="N4" s="84" t="s">
        <v>56</v>
      </c>
    </row>
    <row r="5" spans="1:14" ht="15.75" thickBot="1" x14ac:dyDescent="0.3">
      <c r="A5" s="80" t="s">
        <v>146</v>
      </c>
      <c r="B5" s="99">
        <v>32.799999999999997</v>
      </c>
      <c r="C5" s="45">
        <v>5.0999999999999996</v>
      </c>
      <c r="D5" s="8">
        <v>1.4</v>
      </c>
      <c r="E5" s="8">
        <v>32.1</v>
      </c>
      <c r="F5" s="8" t="s">
        <v>169</v>
      </c>
      <c r="G5" s="7">
        <v>14</v>
      </c>
      <c r="H5" s="21">
        <v>13.8</v>
      </c>
      <c r="I5" s="45">
        <v>6.9</v>
      </c>
      <c r="J5" s="8">
        <v>1.9</v>
      </c>
      <c r="K5" s="8">
        <v>15.2</v>
      </c>
      <c r="L5" s="31" t="s">
        <v>170</v>
      </c>
      <c r="M5" s="45">
        <v>13</v>
      </c>
      <c r="N5" s="86" t="s">
        <v>37</v>
      </c>
    </row>
    <row r="6" spans="1:14" ht="15.75" thickBot="1" x14ac:dyDescent="0.3">
      <c r="A6" s="80" t="s">
        <v>149</v>
      </c>
      <c r="B6" s="99">
        <v>31.9</v>
      </c>
      <c r="C6" s="54">
        <v>6.1</v>
      </c>
      <c r="D6" s="8">
        <v>1.9</v>
      </c>
      <c r="E6" s="8">
        <v>29.9</v>
      </c>
      <c r="F6" s="8" t="s">
        <v>171</v>
      </c>
      <c r="G6" s="7">
        <v>10</v>
      </c>
      <c r="H6" s="21">
        <v>7.4</v>
      </c>
      <c r="I6" s="54">
        <v>4.5999999999999996</v>
      </c>
      <c r="J6" s="8">
        <v>1.4</v>
      </c>
      <c r="K6" s="61">
        <v>6</v>
      </c>
      <c r="L6" s="31" t="s">
        <v>172</v>
      </c>
      <c r="M6" s="54">
        <v>11</v>
      </c>
      <c r="N6" s="86" t="s">
        <v>37</v>
      </c>
    </row>
    <row r="7" spans="1:14" ht="15.75" customHeight="1" thickBot="1" x14ac:dyDescent="0.3">
      <c r="A7" s="36"/>
      <c r="B7" s="322" t="s">
        <v>114</v>
      </c>
      <c r="C7" s="331"/>
      <c r="D7" s="323"/>
      <c r="E7" s="323"/>
      <c r="F7" s="323"/>
      <c r="G7" s="323"/>
      <c r="H7" s="323"/>
      <c r="I7" s="331"/>
      <c r="J7" s="323"/>
      <c r="K7" s="323"/>
      <c r="L7" s="323"/>
      <c r="M7" s="331"/>
      <c r="N7" s="324"/>
    </row>
    <row r="8" spans="1:14" ht="15.75" thickBot="1" x14ac:dyDescent="0.3">
      <c r="A8" s="39"/>
      <c r="B8" s="315" t="s">
        <v>109</v>
      </c>
      <c r="C8" s="316"/>
      <c r="D8" s="316"/>
      <c r="E8" s="316"/>
      <c r="F8" s="316"/>
      <c r="G8" s="317"/>
      <c r="H8" s="281" t="s">
        <v>70</v>
      </c>
      <c r="I8" s="318"/>
      <c r="J8" s="281"/>
      <c r="K8" s="281"/>
      <c r="L8" s="281"/>
      <c r="M8" s="318"/>
      <c r="N8" s="49"/>
    </row>
    <row r="9" spans="1:14" ht="15.75" thickBot="1" x14ac:dyDescent="0.3">
      <c r="A9" s="3"/>
      <c r="B9" s="10" t="s">
        <v>0</v>
      </c>
      <c r="C9" s="44" t="s">
        <v>1</v>
      </c>
      <c r="D9" s="77" t="s">
        <v>2</v>
      </c>
      <c r="E9" s="77" t="s">
        <v>3</v>
      </c>
      <c r="F9" s="77" t="s">
        <v>4</v>
      </c>
      <c r="G9" s="3" t="s">
        <v>33</v>
      </c>
      <c r="H9" s="10" t="s">
        <v>0</v>
      </c>
      <c r="I9" s="44" t="s">
        <v>1</v>
      </c>
      <c r="J9" s="77" t="s">
        <v>2</v>
      </c>
      <c r="K9" s="77" t="s">
        <v>3</v>
      </c>
      <c r="L9" s="22" t="s">
        <v>4</v>
      </c>
      <c r="M9" s="44" t="s">
        <v>33</v>
      </c>
      <c r="N9" s="3" t="s">
        <v>56</v>
      </c>
    </row>
    <row r="10" spans="1:14" ht="15.75" thickBot="1" x14ac:dyDescent="0.3">
      <c r="A10" s="65" t="s">
        <v>146</v>
      </c>
      <c r="B10" s="35">
        <v>32.700000000000003</v>
      </c>
      <c r="C10" s="48">
        <v>6.4</v>
      </c>
      <c r="D10" s="37">
        <v>1.7</v>
      </c>
      <c r="E10" s="37">
        <v>31.7</v>
      </c>
      <c r="F10" s="37" t="s">
        <v>173</v>
      </c>
      <c r="G10" s="14">
        <v>14</v>
      </c>
      <c r="H10" s="35">
        <v>26.8</v>
      </c>
      <c r="I10" s="48">
        <v>5.0999999999999996</v>
      </c>
      <c r="J10" s="37">
        <v>1.4</v>
      </c>
      <c r="K10" s="68">
        <v>28</v>
      </c>
      <c r="L10" s="38" t="s">
        <v>174</v>
      </c>
      <c r="M10" s="48">
        <v>13</v>
      </c>
      <c r="N10" s="24">
        <v>1.9300000000000001E-2</v>
      </c>
    </row>
    <row r="11" spans="1:14" ht="15.75" thickBot="1" x14ac:dyDescent="0.3">
      <c r="A11" s="69" t="s">
        <v>149</v>
      </c>
      <c r="B11" s="74">
        <v>36.200000000000003</v>
      </c>
      <c r="C11" s="75">
        <v>9.1</v>
      </c>
      <c r="D11" s="73">
        <v>2.9</v>
      </c>
      <c r="E11" s="73">
        <v>33.799999999999997</v>
      </c>
      <c r="F11" s="73" t="s">
        <v>175</v>
      </c>
      <c r="G11" s="70">
        <v>10</v>
      </c>
      <c r="H11" s="74">
        <v>27.7</v>
      </c>
      <c r="I11" s="75">
        <v>6.7</v>
      </c>
      <c r="J11" s="109">
        <v>2</v>
      </c>
      <c r="K11" s="73">
        <v>27.2</v>
      </c>
      <c r="L11" s="76" t="s">
        <v>176</v>
      </c>
      <c r="M11" s="75">
        <v>11</v>
      </c>
      <c r="N11" s="34">
        <v>3.5700000000000003E-2</v>
      </c>
    </row>
    <row r="12" spans="1:14" s="78" customFormat="1" x14ac:dyDescent="0.25">
      <c r="A12" s="67"/>
      <c r="B12" s="35"/>
      <c r="C12" s="35"/>
      <c r="D12" s="35"/>
      <c r="E12" s="38"/>
      <c r="F12" s="38"/>
      <c r="G12" s="38"/>
      <c r="H12" s="35"/>
      <c r="I12" s="35"/>
      <c r="J12" s="35"/>
      <c r="K12" s="35"/>
      <c r="L12" s="35"/>
      <c r="M12" s="38"/>
      <c r="N12" s="38"/>
    </row>
    <row r="13" spans="1:14" s="78" customFormat="1" ht="15.75" thickBot="1" x14ac:dyDescent="0.3">
      <c r="A13" s="67"/>
      <c r="B13" s="35"/>
      <c r="C13" s="35"/>
      <c r="D13" s="35"/>
      <c r="E13" s="38"/>
      <c r="F13" s="38"/>
      <c r="G13" s="38"/>
      <c r="H13" s="35"/>
      <c r="I13" s="35"/>
      <c r="J13" s="35"/>
      <c r="K13" s="35"/>
      <c r="L13" s="35"/>
      <c r="M13" s="38"/>
      <c r="N13" s="38"/>
    </row>
    <row r="14" spans="1:14" ht="15.75" customHeight="1" thickBot="1" x14ac:dyDescent="0.3">
      <c r="A14" s="35"/>
      <c r="B14" s="274" t="s">
        <v>119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6"/>
    </row>
    <row r="15" spans="1:14" ht="15.75" customHeight="1" thickBot="1" x14ac:dyDescent="0.3">
      <c r="A15" s="55"/>
      <c r="B15" s="315" t="s">
        <v>157</v>
      </c>
      <c r="C15" s="316"/>
      <c r="D15" s="316"/>
      <c r="E15" s="316"/>
      <c r="F15" s="316"/>
      <c r="G15" s="317"/>
      <c r="H15" s="315" t="s">
        <v>158</v>
      </c>
      <c r="I15" s="316"/>
      <c r="J15" s="316"/>
      <c r="K15" s="316"/>
      <c r="L15" s="316"/>
      <c r="M15" s="317"/>
      <c r="N15" s="49"/>
    </row>
    <row r="16" spans="1:14" ht="15.75" thickBot="1" x14ac:dyDescent="0.3">
      <c r="A16" s="27"/>
      <c r="B16" s="3" t="s">
        <v>0</v>
      </c>
      <c r="C16" s="10" t="s">
        <v>1</v>
      </c>
      <c r="D16" s="51" t="s">
        <v>2</v>
      </c>
      <c r="E16" s="77" t="s">
        <v>3</v>
      </c>
      <c r="F16" s="77" t="s">
        <v>4</v>
      </c>
      <c r="G16" s="10" t="s">
        <v>33</v>
      </c>
      <c r="H16" s="44" t="s">
        <v>0</v>
      </c>
      <c r="I16" s="10" t="s">
        <v>1</v>
      </c>
      <c r="J16" s="51" t="s">
        <v>2</v>
      </c>
      <c r="K16" s="77" t="s">
        <v>3</v>
      </c>
      <c r="L16" s="106" t="s">
        <v>4</v>
      </c>
      <c r="M16" s="44" t="s">
        <v>33</v>
      </c>
      <c r="N16" s="3" t="s">
        <v>50</v>
      </c>
    </row>
    <row r="17" spans="1:16" ht="15.75" thickBot="1" x14ac:dyDescent="0.3">
      <c r="A17" s="20" t="s">
        <v>177</v>
      </c>
      <c r="B17" s="7">
        <v>42.2</v>
      </c>
      <c r="C17" s="21">
        <v>21.3</v>
      </c>
      <c r="D17" s="52">
        <v>5.9</v>
      </c>
      <c r="E17" s="8">
        <v>46.4</v>
      </c>
      <c r="F17" s="8" t="s">
        <v>178</v>
      </c>
      <c r="G17" s="21">
        <v>13</v>
      </c>
      <c r="H17" s="45">
        <v>23.7</v>
      </c>
      <c r="I17" s="21">
        <v>15.5</v>
      </c>
      <c r="J17" s="52">
        <v>4.7</v>
      </c>
      <c r="K17" s="61">
        <v>18</v>
      </c>
      <c r="L17" s="32" t="s">
        <v>179</v>
      </c>
      <c r="M17" s="101">
        <v>11</v>
      </c>
      <c r="N17" s="3">
        <v>2.53E-2</v>
      </c>
    </row>
    <row r="18" spans="1:16" ht="15.75" thickBot="1" x14ac:dyDescent="0.3">
      <c r="A18" s="20" t="s">
        <v>180</v>
      </c>
      <c r="B18" s="7">
        <v>81.2</v>
      </c>
      <c r="C18" s="21">
        <v>11.3</v>
      </c>
      <c r="D18" s="53">
        <v>3.1</v>
      </c>
      <c r="E18" s="8">
        <v>77.7</v>
      </c>
      <c r="F18" s="8" t="s">
        <v>181</v>
      </c>
      <c r="G18" s="21">
        <v>13</v>
      </c>
      <c r="H18" s="54">
        <v>76.8</v>
      </c>
      <c r="I18" s="21">
        <v>19.7</v>
      </c>
      <c r="J18" s="110">
        <v>6</v>
      </c>
      <c r="K18" s="8">
        <v>76.599999999999994</v>
      </c>
      <c r="L18" s="32" t="s">
        <v>182</v>
      </c>
      <c r="M18" s="102">
        <v>11</v>
      </c>
      <c r="N18" s="7">
        <v>0.49869999999999998</v>
      </c>
    </row>
    <row r="20" spans="1:16" ht="15.75" thickBot="1" x14ac:dyDescent="0.3"/>
    <row r="21" spans="1:16" ht="15.75" thickBot="1" x14ac:dyDescent="0.3">
      <c r="B21" s="271" t="s">
        <v>348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3"/>
    </row>
    <row r="22" spans="1:16" ht="15.75" thickBot="1" x14ac:dyDescent="0.3">
      <c r="B22" s="277" t="s">
        <v>376</v>
      </c>
      <c r="C22" s="278"/>
      <c r="D22" s="278"/>
      <c r="E22" s="278"/>
      <c r="F22" s="278"/>
      <c r="G22" s="278"/>
      <c r="H22" s="279"/>
      <c r="I22" s="134"/>
      <c r="J22" s="277" t="s">
        <v>378</v>
      </c>
      <c r="K22" s="278"/>
      <c r="L22" s="278"/>
      <c r="M22" s="278"/>
      <c r="N22" s="278"/>
      <c r="O22" s="278"/>
      <c r="P22" s="279"/>
    </row>
    <row r="23" spans="1:16" ht="15.75" thickBot="1" x14ac:dyDescent="0.3">
      <c r="B23" s="277" t="s">
        <v>379</v>
      </c>
      <c r="C23" s="278"/>
      <c r="D23" s="278"/>
      <c r="E23" s="279"/>
      <c r="F23" s="134"/>
      <c r="G23" s="277" t="s">
        <v>377</v>
      </c>
      <c r="H23" s="279"/>
      <c r="I23" s="134"/>
      <c r="J23" s="277" t="s">
        <v>379</v>
      </c>
      <c r="K23" s="278"/>
      <c r="L23" s="278"/>
      <c r="M23" s="279"/>
      <c r="N23" s="134"/>
      <c r="O23" s="277" t="s">
        <v>377</v>
      </c>
      <c r="P23" s="279"/>
    </row>
    <row r="24" spans="1:16" ht="30" x14ac:dyDescent="0.25">
      <c r="B24" s="189" t="s">
        <v>380</v>
      </c>
      <c r="C24" s="190" t="s">
        <v>381</v>
      </c>
      <c r="D24" s="190" t="s">
        <v>382</v>
      </c>
      <c r="E24" s="191" t="s">
        <v>383</v>
      </c>
      <c r="F24" s="134"/>
      <c r="G24" s="136" t="s">
        <v>146</v>
      </c>
      <c r="H24" s="137" t="s">
        <v>149</v>
      </c>
      <c r="I24" s="134"/>
      <c r="J24" s="189" t="s">
        <v>380</v>
      </c>
      <c r="K24" s="190" t="s">
        <v>381</v>
      </c>
      <c r="L24" s="190" t="s">
        <v>382</v>
      </c>
      <c r="M24" s="191" t="s">
        <v>383</v>
      </c>
      <c r="N24" s="134"/>
      <c r="O24" s="136" t="s">
        <v>146</v>
      </c>
      <c r="P24" s="137" t="s">
        <v>149</v>
      </c>
    </row>
    <row r="25" spans="1:16" x14ac:dyDescent="0.25">
      <c r="B25" s="157">
        <v>31.61</v>
      </c>
      <c r="C25" s="225">
        <v>5.55</v>
      </c>
      <c r="D25" s="225">
        <v>25.9</v>
      </c>
      <c r="E25" s="175">
        <v>7.03</v>
      </c>
      <c r="F25" s="132"/>
      <c r="G25" s="157">
        <v>16.89</v>
      </c>
      <c r="H25" s="159">
        <v>21.13</v>
      </c>
      <c r="I25" s="132"/>
      <c r="J25" s="174">
        <v>30.86</v>
      </c>
      <c r="K25" s="225">
        <v>22.85</v>
      </c>
      <c r="L25" s="225">
        <v>24.99</v>
      </c>
      <c r="M25" s="175">
        <v>19.29</v>
      </c>
      <c r="N25" s="132"/>
      <c r="O25" s="157">
        <v>76.400000000000006</v>
      </c>
      <c r="P25" s="159">
        <v>52.12</v>
      </c>
    </row>
    <row r="26" spans="1:16" x14ac:dyDescent="0.25">
      <c r="B26" s="157">
        <v>27.48</v>
      </c>
      <c r="C26" s="225">
        <v>19.41</v>
      </c>
      <c r="D26" s="225">
        <v>39.42</v>
      </c>
      <c r="E26" s="175">
        <v>5.2</v>
      </c>
      <c r="F26" s="132"/>
      <c r="G26" s="157">
        <v>59.03</v>
      </c>
      <c r="H26" s="159">
        <v>15.64</v>
      </c>
      <c r="I26" s="132"/>
      <c r="J26" s="174">
        <v>25.17</v>
      </c>
      <c r="K26" s="225">
        <v>28.65</v>
      </c>
      <c r="L26" s="225">
        <v>45.39</v>
      </c>
      <c r="M26" s="175">
        <v>20.6</v>
      </c>
      <c r="N26" s="132"/>
      <c r="O26" s="157">
        <v>95.81</v>
      </c>
      <c r="P26" s="159">
        <v>55.65</v>
      </c>
    </row>
    <row r="27" spans="1:16" x14ac:dyDescent="0.25">
      <c r="B27" s="157">
        <v>31.95</v>
      </c>
      <c r="C27" s="225">
        <v>7.2</v>
      </c>
      <c r="D27" s="225">
        <v>27.53</v>
      </c>
      <c r="E27" s="175">
        <v>5.99</v>
      </c>
      <c r="F27" s="132"/>
      <c r="G27" s="157">
        <v>21.88</v>
      </c>
      <c r="H27" s="159">
        <v>18.02</v>
      </c>
      <c r="I27" s="132"/>
      <c r="J27" s="174">
        <v>30.55</v>
      </c>
      <c r="K27" s="225">
        <v>28.02</v>
      </c>
      <c r="L27" s="225">
        <v>28</v>
      </c>
      <c r="M27" s="175">
        <v>28.35</v>
      </c>
      <c r="N27" s="132"/>
      <c r="O27" s="157">
        <v>93.69</v>
      </c>
      <c r="P27" s="159">
        <v>76.599999999999994</v>
      </c>
    </row>
    <row r="28" spans="1:16" x14ac:dyDescent="0.25">
      <c r="B28" s="157">
        <v>29.38</v>
      </c>
      <c r="C28" s="225">
        <v>5.77</v>
      </c>
      <c r="D28" s="225">
        <v>43.31</v>
      </c>
      <c r="E28" s="175">
        <v>3.47</v>
      </c>
      <c r="F28" s="132"/>
      <c r="G28" s="157">
        <v>17.559999999999999</v>
      </c>
      <c r="H28" s="159">
        <v>10.43</v>
      </c>
      <c r="I28" s="132"/>
      <c r="J28" s="174">
        <v>29.82</v>
      </c>
      <c r="K28" s="225">
        <v>23.239000000000001</v>
      </c>
      <c r="L28" s="225">
        <v>54.06</v>
      </c>
      <c r="M28" s="175">
        <v>23.83</v>
      </c>
      <c r="N28" s="132"/>
      <c r="O28" s="157">
        <v>77.709999999999994</v>
      </c>
      <c r="P28" s="159">
        <v>64.400000000000006</v>
      </c>
    </row>
    <row r="29" spans="1:16" x14ac:dyDescent="0.25">
      <c r="B29" s="157">
        <v>46.73</v>
      </c>
      <c r="C29" s="225">
        <v>4.74</v>
      </c>
      <c r="D29" s="225">
        <v>30.09</v>
      </c>
      <c r="E29" s="175">
        <v>5.67</v>
      </c>
      <c r="F29" s="132"/>
      <c r="G29" s="157">
        <v>14.42</v>
      </c>
      <c r="H29" s="159">
        <v>17.04</v>
      </c>
      <c r="I29" s="132"/>
      <c r="J29" s="174">
        <v>39.4</v>
      </c>
      <c r="K29" s="225">
        <v>21.33</v>
      </c>
      <c r="L29" s="225">
        <v>32.6</v>
      </c>
      <c r="M29" s="175">
        <v>20.92</v>
      </c>
      <c r="N29" s="132"/>
      <c r="O29" s="157">
        <v>71.33</v>
      </c>
      <c r="P29" s="159">
        <v>56.52</v>
      </c>
    </row>
    <row r="30" spans="1:16" x14ac:dyDescent="0.25">
      <c r="B30" s="157">
        <v>32.56</v>
      </c>
      <c r="C30" s="225">
        <v>10.84</v>
      </c>
      <c r="D30" s="225">
        <v>28.06</v>
      </c>
      <c r="E30" s="175">
        <v>15.25</v>
      </c>
      <c r="F30" s="132"/>
      <c r="G30" s="157">
        <v>32.96</v>
      </c>
      <c r="H30" s="159">
        <v>50.06</v>
      </c>
      <c r="I30" s="132"/>
      <c r="J30" s="174">
        <v>25.75</v>
      </c>
      <c r="K30" s="225">
        <v>22.41</v>
      </c>
      <c r="L30" s="225">
        <v>32.619999999999997</v>
      </c>
      <c r="M30" s="175">
        <v>31.64</v>
      </c>
      <c r="N30" s="132"/>
      <c r="O30" s="157">
        <v>74.94</v>
      </c>
      <c r="P30" s="159">
        <v>89.26</v>
      </c>
    </row>
    <row r="31" spans="1:16" x14ac:dyDescent="0.25">
      <c r="B31" s="174">
        <v>27</v>
      </c>
      <c r="C31" s="225">
        <v>8.24</v>
      </c>
      <c r="D31" s="225">
        <v>29.68</v>
      </c>
      <c r="E31" s="175">
        <v>17.37</v>
      </c>
      <c r="F31" s="132"/>
      <c r="G31" s="157">
        <v>25.05</v>
      </c>
      <c r="H31" s="159">
        <v>57.04</v>
      </c>
      <c r="I31" s="132"/>
      <c r="J31" s="174">
        <v>22.22</v>
      </c>
      <c r="K31" s="225">
        <v>19.73</v>
      </c>
      <c r="L31" s="225">
        <v>35.020000000000003</v>
      </c>
      <c r="M31" s="175">
        <v>36.19</v>
      </c>
      <c r="N31" s="132"/>
      <c r="O31" s="157">
        <v>65.97</v>
      </c>
      <c r="P31" s="159">
        <v>102.09</v>
      </c>
    </row>
    <row r="32" spans="1:16" x14ac:dyDescent="0.25">
      <c r="B32" s="157">
        <v>36.42</v>
      </c>
      <c r="C32" s="225">
        <v>20.63</v>
      </c>
      <c r="D32" s="225">
        <v>24.9</v>
      </c>
      <c r="E32" s="175">
        <v>5.0199999999999996</v>
      </c>
      <c r="F32" s="132"/>
      <c r="G32" s="157">
        <v>63.11</v>
      </c>
      <c r="H32" s="159">
        <v>16.47</v>
      </c>
      <c r="I32" s="132"/>
      <c r="J32" s="174">
        <v>35.479999999999997</v>
      </c>
      <c r="K32" s="225">
        <v>28.25</v>
      </c>
      <c r="L32" s="225">
        <v>27.89</v>
      </c>
      <c r="M32" s="175">
        <v>27.19</v>
      </c>
      <c r="N32" s="132"/>
      <c r="O32" s="157">
        <v>77.400000000000006</v>
      </c>
      <c r="P32" s="159">
        <v>76.69</v>
      </c>
    </row>
    <row r="33" spans="1:16" x14ac:dyDescent="0.25">
      <c r="B33" s="157">
        <v>28.14</v>
      </c>
      <c r="C33" s="225">
        <v>22.24</v>
      </c>
      <c r="D33" s="225">
        <v>34.270000000000003</v>
      </c>
      <c r="E33" s="175">
        <v>2.93</v>
      </c>
      <c r="F33" s="132"/>
      <c r="G33" s="157">
        <v>68.040000000000006</v>
      </c>
      <c r="H33" s="159">
        <v>9.6199999999999992</v>
      </c>
      <c r="I33" s="132"/>
      <c r="J33" s="174">
        <v>32.549999999999997</v>
      </c>
      <c r="K33" s="225">
        <v>33.03</v>
      </c>
      <c r="L33" s="225">
        <v>43.17</v>
      </c>
      <c r="M33" s="175">
        <v>36.64</v>
      </c>
      <c r="N33" s="132"/>
      <c r="O33" s="157">
        <v>90.52</v>
      </c>
      <c r="P33" s="159">
        <v>103.35</v>
      </c>
    </row>
    <row r="34" spans="1:16" x14ac:dyDescent="0.25">
      <c r="B34" s="157">
        <v>35.76</v>
      </c>
      <c r="C34" s="225">
        <v>22.89</v>
      </c>
      <c r="D34" s="225">
        <v>35.369999999999997</v>
      </c>
      <c r="E34" s="175">
        <v>6.41</v>
      </c>
      <c r="F34" s="132"/>
      <c r="G34" s="157">
        <v>70.010000000000005</v>
      </c>
      <c r="H34" s="159">
        <v>21.03</v>
      </c>
      <c r="I34" s="132"/>
      <c r="J34" s="174">
        <v>35.72</v>
      </c>
      <c r="K34" s="225">
        <v>33.92</v>
      </c>
      <c r="L34" s="225">
        <v>38.56</v>
      </c>
      <c r="M34" s="175">
        <v>23.28</v>
      </c>
      <c r="N34" s="132"/>
      <c r="O34" s="157">
        <v>92.96</v>
      </c>
      <c r="P34" s="159">
        <v>65.66</v>
      </c>
    </row>
    <row r="35" spans="1:16" x14ac:dyDescent="0.25">
      <c r="B35" s="157">
        <v>32.21</v>
      </c>
      <c r="C35" s="225">
        <v>19.03</v>
      </c>
      <c r="D35" s="225"/>
      <c r="E35" s="175">
        <v>7.4</v>
      </c>
      <c r="F35" s="132"/>
      <c r="G35" s="157">
        <v>58.21</v>
      </c>
      <c r="H35" s="159">
        <v>24.29</v>
      </c>
      <c r="I35" s="132"/>
      <c r="J35" s="174">
        <v>42.75</v>
      </c>
      <c r="K35" s="225">
        <v>34.549999999999997</v>
      </c>
      <c r="L35" s="225"/>
      <c r="M35" s="175">
        <v>36.21</v>
      </c>
      <c r="N35" s="132"/>
      <c r="O35" s="157">
        <v>94.67</v>
      </c>
      <c r="P35" s="159">
        <v>102.15</v>
      </c>
    </row>
    <row r="36" spans="1:16" x14ac:dyDescent="0.25">
      <c r="B36" s="157">
        <v>36.75</v>
      </c>
      <c r="C36" s="225">
        <v>18.16</v>
      </c>
      <c r="D36" s="152"/>
      <c r="E36" s="160"/>
      <c r="F36" s="132"/>
      <c r="G36" s="157">
        <v>55.54</v>
      </c>
      <c r="H36" s="159"/>
      <c r="I36" s="132"/>
      <c r="J36" s="174">
        <v>44.42</v>
      </c>
      <c r="K36" s="225">
        <v>29.54</v>
      </c>
      <c r="L36" s="152"/>
      <c r="M36" s="145"/>
      <c r="N36" s="132"/>
      <c r="O36" s="157">
        <v>80.959999999999994</v>
      </c>
      <c r="P36" s="159"/>
    </row>
    <row r="37" spans="1:16" ht="15.75" thickBot="1" x14ac:dyDescent="0.3">
      <c r="B37" s="157">
        <v>32.53</v>
      </c>
      <c r="C37" s="225">
        <v>15.17</v>
      </c>
      <c r="D37" s="152"/>
      <c r="E37" s="160"/>
      <c r="F37" s="132"/>
      <c r="G37" s="161">
        <v>46.4</v>
      </c>
      <c r="H37" s="218"/>
      <c r="I37" s="132"/>
      <c r="J37" s="174">
        <v>32.85</v>
      </c>
      <c r="K37" s="225">
        <v>23.03</v>
      </c>
      <c r="L37" s="152"/>
      <c r="M37" s="145"/>
      <c r="N37" s="132"/>
      <c r="O37" s="161">
        <v>63.12</v>
      </c>
      <c r="P37" s="218"/>
    </row>
    <row r="38" spans="1:16" ht="15.75" thickBot="1" x14ac:dyDescent="0.3">
      <c r="B38" s="161">
        <v>30.77</v>
      </c>
      <c r="C38" s="166"/>
      <c r="D38" s="166"/>
      <c r="E38" s="147"/>
      <c r="F38" s="132"/>
      <c r="H38" s="129"/>
      <c r="I38" s="132"/>
      <c r="J38" s="176">
        <v>30.65</v>
      </c>
      <c r="K38" s="166"/>
      <c r="L38" s="166"/>
      <c r="M38" s="168"/>
      <c r="N38" s="132"/>
      <c r="P38" s="129"/>
    </row>
    <row r="39" spans="1:16" x14ac:dyDescent="0.25">
      <c r="B39" s="129"/>
      <c r="F39" s="132"/>
      <c r="H39" s="129"/>
      <c r="I39" s="132"/>
      <c r="J39" s="129"/>
      <c r="N39" s="132"/>
      <c r="P39" s="129"/>
    </row>
    <row r="40" spans="1:16" x14ac:dyDescent="0.25">
      <c r="D40" s="129"/>
      <c r="E40" s="129"/>
      <c r="L40" s="129"/>
      <c r="M40" s="129"/>
    </row>
    <row r="41" spans="1:16" ht="15.75" thickBot="1" x14ac:dyDescent="0.3"/>
    <row r="42" spans="1:16" x14ac:dyDescent="0.25">
      <c r="A42" s="169" t="s">
        <v>0</v>
      </c>
      <c r="B42" s="142">
        <f>AVERAGE(B25:B38)</f>
        <v>32.806428571428569</v>
      </c>
      <c r="C42" s="151">
        <f t="shared" ref="C42:E42" si="0">AVERAGE(C25:C38)</f>
        <v>13.836153846153847</v>
      </c>
      <c r="D42" s="151">
        <f t="shared" si="0"/>
        <v>31.853000000000002</v>
      </c>
      <c r="E42" s="143">
        <f t="shared" si="0"/>
        <v>7.4309090909090916</v>
      </c>
      <c r="F42" s="208"/>
      <c r="G42" s="142">
        <f t="shared" ref="G42:P42" si="1">AVERAGE(G25:G38)</f>
        <v>42.238461538461543</v>
      </c>
      <c r="H42" s="143">
        <f t="shared" si="1"/>
        <v>23.706363636363633</v>
      </c>
      <c r="I42" s="208"/>
      <c r="J42" s="142">
        <f t="shared" si="1"/>
        <v>32.72785714285714</v>
      </c>
      <c r="K42" s="151">
        <f t="shared" si="1"/>
        <v>26.811461538461536</v>
      </c>
      <c r="L42" s="151">
        <f t="shared" si="1"/>
        <v>36.230000000000004</v>
      </c>
      <c r="M42" s="143">
        <f t="shared" si="1"/>
        <v>27.649090909090901</v>
      </c>
      <c r="N42" s="208"/>
      <c r="O42" s="142">
        <f t="shared" si="1"/>
        <v>81.19076923076922</v>
      </c>
      <c r="P42" s="143">
        <f t="shared" si="1"/>
        <v>76.771818181818176</v>
      </c>
    </row>
    <row r="43" spans="1:16" x14ac:dyDescent="0.25">
      <c r="A43" s="216" t="s">
        <v>347</v>
      </c>
      <c r="B43" s="144">
        <f>(STDEV(B25:B38))/SQRT(B44)</f>
        <v>1.3538819267519475</v>
      </c>
      <c r="C43" s="152">
        <f t="shared" ref="C43:E43" si="2">(STDEV(C25:C38))/SQRT(C44)</f>
        <v>1.9249830297159192</v>
      </c>
      <c r="D43" s="152">
        <f t="shared" si="2"/>
        <v>1.918973133967449</v>
      </c>
      <c r="E43" s="145">
        <f t="shared" si="2"/>
        <v>1.3916670543210554</v>
      </c>
      <c r="F43" s="208"/>
      <c r="G43" s="144">
        <f t="shared" ref="G43:H43" si="3">(STDEV(G25:G38))/SQRT(G44)</f>
        <v>5.8972678209048031</v>
      </c>
      <c r="H43" s="145">
        <f t="shared" si="3"/>
        <v>4.6599653281439917</v>
      </c>
      <c r="I43" s="208"/>
      <c r="J43" s="144">
        <f t="shared" ref="J43:M43" si="4">(STDEV(J25:J38))/SQRT(J44)</f>
        <v>1.7152717974389586</v>
      </c>
      <c r="K43" s="152">
        <f t="shared" si="4"/>
        <v>1.4000071273416805</v>
      </c>
      <c r="L43" s="152">
        <f t="shared" si="4"/>
        <v>2.8804054498552039</v>
      </c>
      <c r="M43" s="145">
        <f t="shared" si="4"/>
        <v>2.0050420329058074</v>
      </c>
      <c r="N43" s="208"/>
      <c r="O43" s="144">
        <f t="shared" ref="O43:P43" si="5">(STDEV(O25:O38))/SQRT(O44)</f>
        <v>3.1227181333629908</v>
      </c>
      <c r="P43" s="145">
        <f t="shared" si="5"/>
        <v>5.9451790734069743</v>
      </c>
    </row>
    <row r="44" spans="1:16" ht="15.75" thickBot="1" x14ac:dyDescent="0.3">
      <c r="A44" s="217" t="s">
        <v>33</v>
      </c>
      <c r="B44" s="146">
        <f>COUNT(B25:B38)</f>
        <v>14</v>
      </c>
      <c r="C44" s="162">
        <f t="shared" ref="C44:E44" si="6">COUNT(C25:C38)</f>
        <v>13</v>
      </c>
      <c r="D44" s="162">
        <f t="shared" si="6"/>
        <v>10</v>
      </c>
      <c r="E44" s="147">
        <f t="shared" si="6"/>
        <v>11</v>
      </c>
      <c r="F44" s="78"/>
      <c r="G44" s="146">
        <f t="shared" ref="G44:P44" si="7">COUNT(G25:G38)</f>
        <v>13</v>
      </c>
      <c r="H44" s="147">
        <f t="shared" si="7"/>
        <v>11</v>
      </c>
      <c r="I44" s="78"/>
      <c r="J44" s="146">
        <f t="shared" si="7"/>
        <v>14</v>
      </c>
      <c r="K44" s="162">
        <f t="shared" si="7"/>
        <v>13</v>
      </c>
      <c r="L44" s="162">
        <f t="shared" si="7"/>
        <v>10</v>
      </c>
      <c r="M44" s="147">
        <f t="shared" si="7"/>
        <v>11</v>
      </c>
      <c r="N44" s="78"/>
      <c r="O44" s="146">
        <f t="shared" si="7"/>
        <v>13</v>
      </c>
      <c r="P44" s="147">
        <f t="shared" si="7"/>
        <v>11</v>
      </c>
    </row>
    <row r="49" spans="1:54" s="133" customFormat="1" ht="15.75" thickBot="1" x14ac:dyDescent="0.3">
      <c r="B49" s="133" t="s">
        <v>389</v>
      </c>
    </row>
    <row r="50" spans="1:54" s="133" customFormat="1" ht="15.75" thickBot="1" x14ac:dyDescent="0.3">
      <c r="B50" s="308" t="s">
        <v>376</v>
      </c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  <c r="T50" s="309"/>
      <c r="U50" s="309"/>
      <c r="V50" s="309"/>
      <c r="W50" s="309"/>
      <c r="X50" s="309"/>
      <c r="Y50" s="309"/>
      <c r="Z50" s="309"/>
      <c r="AA50" s="309"/>
      <c r="AB50" s="309"/>
      <c r="AC50" s="309"/>
      <c r="AD50" s="309"/>
      <c r="AE50" s="309"/>
      <c r="AF50" s="309"/>
      <c r="AG50" s="309"/>
      <c r="AH50" s="309"/>
      <c r="AI50" s="309"/>
      <c r="AJ50" s="309"/>
      <c r="AK50" s="309"/>
      <c r="AL50" s="309"/>
      <c r="AM50" s="309"/>
      <c r="AN50" s="309"/>
      <c r="AO50" s="309"/>
      <c r="AP50" s="309"/>
      <c r="AQ50" s="309"/>
      <c r="AR50" s="309"/>
      <c r="AS50" s="309"/>
      <c r="AT50" s="309"/>
      <c r="AU50" s="309"/>
      <c r="AV50" s="309"/>
      <c r="AW50" s="309"/>
      <c r="AX50" s="309"/>
      <c r="AY50" s="309"/>
      <c r="AZ50" s="309"/>
      <c r="BA50" s="309"/>
      <c r="BB50" s="310"/>
    </row>
    <row r="51" spans="1:54" s="133" customFormat="1" x14ac:dyDescent="0.25">
      <c r="A51" s="171" t="s">
        <v>387</v>
      </c>
      <c r="B51" s="311" t="s">
        <v>380</v>
      </c>
      <c r="C51" s="312"/>
      <c r="D51" s="312"/>
      <c r="E51" s="312"/>
      <c r="F51" s="312"/>
      <c r="G51" s="312"/>
      <c r="H51" s="312"/>
      <c r="I51" s="312"/>
      <c r="J51" s="312"/>
      <c r="K51" s="312"/>
      <c r="L51" s="312"/>
      <c r="M51" s="312"/>
      <c r="N51" s="312"/>
      <c r="O51" s="313"/>
      <c r="Q51" s="311" t="s">
        <v>381</v>
      </c>
      <c r="R51" s="312"/>
      <c r="S51" s="312"/>
      <c r="T51" s="312"/>
      <c r="U51" s="312"/>
      <c r="V51" s="312"/>
      <c r="W51" s="312"/>
      <c r="X51" s="312"/>
      <c r="Y51" s="312"/>
      <c r="Z51" s="312"/>
      <c r="AA51" s="312"/>
      <c r="AB51" s="312"/>
      <c r="AC51" s="312"/>
      <c r="AD51" s="313"/>
      <c r="AF51" s="311" t="s">
        <v>382</v>
      </c>
      <c r="AG51" s="312"/>
      <c r="AH51" s="312"/>
      <c r="AI51" s="312"/>
      <c r="AJ51" s="312"/>
      <c r="AK51" s="312"/>
      <c r="AL51" s="312"/>
      <c r="AM51" s="312"/>
      <c r="AN51" s="312"/>
      <c r="AO51" s="313"/>
      <c r="AQ51" s="311" t="s">
        <v>388</v>
      </c>
      <c r="AR51" s="312"/>
      <c r="AS51" s="312"/>
      <c r="AT51" s="312"/>
      <c r="AU51" s="312"/>
      <c r="AV51" s="312"/>
      <c r="AW51" s="312"/>
      <c r="AX51" s="312"/>
      <c r="AY51" s="312"/>
      <c r="AZ51" s="312"/>
      <c r="BA51" s="312"/>
      <c r="BB51" s="313"/>
    </row>
    <row r="52" spans="1:54" x14ac:dyDescent="0.25">
      <c r="A52" s="227">
        <v>-0.34</v>
      </c>
      <c r="B52" s="138"/>
      <c r="C52" s="164"/>
      <c r="D52" s="164"/>
      <c r="E52" s="164">
        <v>39.86</v>
      </c>
      <c r="F52" s="164">
        <v>31.28</v>
      </c>
      <c r="G52" s="164">
        <v>26.51</v>
      </c>
      <c r="H52" s="164"/>
      <c r="I52" s="164"/>
      <c r="J52" s="164"/>
      <c r="K52" s="164"/>
      <c r="L52" s="164">
        <v>34.895000000000003</v>
      </c>
      <c r="M52" s="164"/>
      <c r="N52" s="164">
        <v>26.777999999999999</v>
      </c>
      <c r="O52" s="139"/>
      <c r="Q52" s="138"/>
      <c r="R52" s="164"/>
      <c r="S52" s="164"/>
      <c r="T52" s="164">
        <v>14.7</v>
      </c>
      <c r="U52" s="164">
        <v>12.34</v>
      </c>
      <c r="V52" s="164">
        <v>11.23</v>
      </c>
      <c r="W52" s="164">
        <v>13.39</v>
      </c>
      <c r="X52" s="164">
        <v>8.5820000000000007</v>
      </c>
      <c r="Y52" s="164"/>
      <c r="Z52" s="164">
        <v>7.5640000000000001</v>
      </c>
      <c r="AA52" s="164"/>
      <c r="AB52" s="164"/>
      <c r="AC52" s="164">
        <v>14.465999999999999</v>
      </c>
      <c r="AD52" s="139"/>
      <c r="AF52" s="138"/>
      <c r="AG52" s="164">
        <v>24.75</v>
      </c>
      <c r="AH52" s="164">
        <v>23.4</v>
      </c>
      <c r="AI52" s="164">
        <v>28.54</v>
      </c>
      <c r="AJ52" s="164">
        <v>33.659999999999997</v>
      </c>
      <c r="AK52" s="164"/>
      <c r="AL52" s="164"/>
      <c r="AM52" s="164">
        <v>29.658999999999999</v>
      </c>
      <c r="AN52" s="164"/>
      <c r="AO52" s="139"/>
      <c r="AQ52" s="138"/>
      <c r="AR52" s="164"/>
      <c r="AS52" s="164">
        <v>5.93</v>
      </c>
      <c r="AT52" s="164">
        <v>5.14</v>
      </c>
      <c r="AU52" s="164">
        <v>7.15</v>
      </c>
      <c r="AV52" s="164">
        <v>6.93</v>
      </c>
      <c r="AW52" s="164">
        <v>14.26</v>
      </c>
      <c r="AX52" s="164">
        <v>10.808</v>
      </c>
      <c r="AY52" s="164">
        <v>4.4870000000000001</v>
      </c>
      <c r="AZ52" s="164"/>
      <c r="BA52" s="164"/>
      <c r="BB52" s="139"/>
    </row>
    <row r="53" spans="1:54" x14ac:dyDescent="0.25">
      <c r="A53" s="227">
        <v>-0.22</v>
      </c>
      <c r="B53" s="138">
        <v>29.17</v>
      </c>
      <c r="C53" s="164"/>
      <c r="D53" s="164">
        <v>28.15</v>
      </c>
      <c r="E53" s="164">
        <v>40.06</v>
      </c>
      <c r="F53" s="164">
        <v>33.549999999999997</v>
      </c>
      <c r="G53" s="164">
        <v>29.86</v>
      </c>
      <c r="H53" s="164"/>
      <c r="I53" s="164">
        <v>25.635999999999999</v>
      </c>
      <c r="J53" s="164"/>
      <c r="K53" s="164">
        <v>28.128</v>
      </c>
      <c r="L53" s="164">
        <v>40.142000000000003</v>
      </c>
      <c r="M53" s="164"/>
      <c r="N53" s="164">
        <v>25.242000000000001</v>
      </c>
      <c r="O53" s="139">
        <v>34.969000000000001</v>
      </c>
      <c r="Q53" s="138"/>
      <c r="R53" s="164"/>
      <c r="S53" s="164"/>
      <c r="T53" s="164">
        <v>17.29</v>
      </c>
      <c r="U53" s="164">
        <v>12.94</v>
      </c>
      <c r="V53" s="164">
        <v>14.51</v>
      </c>
      <c r="W53" s="164">
        <v>14.62</v>
      </c>
      <c r="X53" s="164">
        <v>4.4889999999999999</v>
      </c>
      <c r="Y53" s="164"/>
      <c r="Z53" s="164">
        <v>8.3140000000000001</v>
      </c>
      <c r="AA53" s="164">
        <v>3.899</v>
      </c>
      <c r="AB53" s="164"/>
      <c r="AC53" s="164">
        <v>7.4009999999999998</v>
      </c>
      <c r="AD53" s="139"/>
      <c r="AF53" s="138"/>
      <c r="AG53" s="164">
        <v>30.35</v>
      </c>
      <c r="AH53" s="164">
        <v>22.76</v>
      </c>
      <c r="AI53" s="164">
        <v>29.1</v>
      </c>
      <c r="AJ53" s="164">
        <v>38.450000000000003</v>
      </c>
      <c r="AK53" s="164"/>
      <c r="AL53" s="164">
        <v>44.228999999999999</v>
      </c>
      <c r="AM53" s="164">
        <v>30.071999999999999</v>
      </c>
      <c r="AN53" s="164"/>
      <c r="AO53" s="139"/>
      <c r="AQ53" s="138"/>
      <c r="AR53" s="164"/>
      <c r="AS53" s="164">
        <v>5.04</v>
      </c>
      <c r="AT53" s="164">
        <v>5.04</v>
      </c>
      <c r="AU53" s="164">
        <v>6.58</v>
      </c>
      <c r="AV53" s="164">
        <v>5.0199999999999996</v>
      </c>
      <c r="AW53" s="164">
        <v>17.809999999999999</v>
      </c>
      <c r="AX53" s="164">
        <v>8.0640000000000001</v>
      </c>
      <c r="AY53" s="164">
        <v>6.5190000000000001</v>
      </c>
      <c r="AZ53" s="164"/>
      <c r="BA53" s="164">
        <v>3.83</v>
      </c>
      <c r="BB53" s="139"/>
    </row>
    <row r="54" spans="1:54" x14ac:dyDescent="0.25">
      <c r="A54" s="227">
        <v>-0.1</v>
      </c>
      <c r="B54" s="138">
        <v>19.510000000000002</v>
      </c>
      <c r="C54" s="164"/>
      <c r="D54" s="164">
        <v>33.28</v>
      </c>
      <c r="E54" s="164">
        <v>48.18</v>
      </c>
      <c r="F54" s="164">
        <v>41.85</v>
      </c>
      <c r="G54" s="164">
        <v>32.44</v>
      </c>
      <c r="H54" s="164"/>
      <c r="I54" s="164">
        <v>30.661000000000001</v>
      </c>
      <c r="J54" s="164">
        <v>27.992000000000001</v>
      </c>
      <c r="K54" s="164">
        <v>29.018999999999998</v>
      </c>
      <c r="L54" s="164">
        <v>41.43</v>
      </c>
      <c r="M54" s="164"/>
      <c r="N54" s="164">
        <v>23.061</v>
      </c>
      <c r="O54" s="139">
        <v>28.927</v>
      </c>
      <c r="Q54" s="138">
        <v>14.39</v>
      </c>
      <c r="R54" s="164"/>
      <c r="S54" s="164"/>
      <c r="T54" s="164">
        <v>14.87</v>
      </c>
      <c r="U54" s="164">
        <v>14.83</v>
      </c>
      <c r="V54" s="164">
        <v>16.510000000000002</v>
      </c>
      <c r="W54" s="164">
        <v>11.88</v>
      </c>
      <c r="X54" s="164">
        <v>3.7789999999999999</v>
      </c>
      <c r="Y54" s="164"/>
      <c r="Z54" s="164">
        <v>8.33</v>
      </c>
      <c r="AA54" s="164">
        <v>6.3639999999999999</v>
      </c>
      <c r="AB54" s="164"/>
      <c r="AC54" s="164">
        <v>7.8029999999999999</v>
      </c>
      <c r="AD54" s="139">
        <v>9.7840000000000007</v>
      </c>
      <c r="AF54" s="138">
        <v>27.22</v>
      </c>
      <c r="AG54" s="164">
        <v>25.8</v>
      </c>
      <c r="AH54" s="164">
        <v>25.61</v>
      </c>
      <c r="AI54" s="164">
        <v>27.96</v>
      </c>
      <c r="AJ54" s="164">
        <v>34.270000000000003</v>
      </c>
      <c r="AK54" s="164">
        <v>28.587</v>
      </c>
      <c r="AL54" s="164">
        <v>43.78</v>
      </c>
      <c r="AM54" s="164">
        <v>25.12</v>
      </c>
      <c r="AN54" s="164">
        <v>39.228000000000002</v>
      </c>
      <c r="AO54" s="139"/>
      <c r="AQ54" s="138"/>
      <c r="AR54" s="164">
        <v>16.02</v>
      </c>
      <c r="AS54" s="164">
        <v>1.44</v>
      </c>
      <c r="AT54" s="164">
        <v>5.67</v>
      </c>
      <c r="AU54" s="164">
        <v>8.14</v>
      </c>
      <c r="AV54" s="164">
        <v>5.77</v>
      </c>
      <c r="AW54" s="164">
        <v>16.190000000000001</v>
      </c>
      <c r="AX54" s="164">
        <v>7.13</v>
      </c>
      <c r="AY54" s="164">
        <v>6.2439999999999998</v>
      </c>
      <c r="AZ54" s="164"/>
      <c r="BA54" s="164">
        <v>3.6739999999999999</v>
      </c>
      <c r="BB54" s="139"/>
    </row>
    <row r="55" spans="1:54" x14ac:dyDescent="0.25">
      <c r="A55" s="227">
        <v>0.02</v>
      </c>
      <c r="B55" s="138">
        <v>26.31</v>
      </c>
      <c r="C55" s="164"/>
      <c r="D55" s="164">
        <v>32.76</v>
      </c>
      <c r="E55" s="164">
        <v>39.590000000000003</v>
      </c>
      <c r="F55" s="164">
        <v>29.52</v>
      </c>
      <c r="G55" s="164">
        <v>37.75</v>
      </c>
      <c r="H55" s="164"/>
      <c r="I55" s="164">
        <v>28.459</v>
      </c>
      <c r="J55" s="164">
        <v>31.146999999999998</v>
      </c>
      <c r="K55" s="164">
        <v>33.204000000000001</v>
      </c>
      <c r="L55" s="164">
        <v>41.835000000000001</v>
      </c>
      <c r="M55" s="164">
        <v>29.163</v>
      </c>
      <c r="N55" s="164">
        <v>22.890999999999998</v>
      </c>
      <c r="O55" s="139">
        <v>32.878</v>
      </c>
      <c r="Q55" s="138">
        <v>16.29</v>
      </c>
      <c r="R55" s="164"/>
      <c r="S55" s="164">
        <v>22.82</v>
      </c>
      <c r="T55" s="164">
        <v>14.92</v>
      </c>
      <c r="U55" s="164">
        <v>16.32</v>
      </c>
      <c r="V55" s="164">
        <v>12.6</v>
      </c>
      <c r="W55" s="164">
        <v>14.15</v>
      </c>
      <c r="X55" s="164">
        <v>3.5960000000000001</v>
      </c>
      <c r="Y55" s="164"/>
      <c r="Z55" s="164">
        <v>9.9649999999999999</v>
      </c>
      <c r="AA55" s="164">
        <v>5.0490000000000004</v>
      </c>
      <c r="AB55" s="164"/>
      <c r="AC55" s="164">
        <v>9.9320000000000004</v>
      </c>
      <c r="AD55" s="139">
        <v>8.49</v>
      </c>
      <c r="AF55" s="138">
        <v>27.41</v>
      </c>
      <c r="AG55" s="164">
        <v>30.55</v>
      </c>
      <c r="AH55" s="164">
        <v>25.26</v>
      </c>
      <c r="AI55" s="164">
        <v>41.22</v>
      </c>
      <c r="AJ55" s="164">
        <v>34.93</v>
      </c>
      <c r="AK55" s="164">
        <v>28.556000000000001</v>
      </c>
      <c r="AL55" s="164">
        <v>47.122999999999998</v>
      </c>
      <c r="AM55" s="164">
        <v>24.065000000000001</v>
      </c>
      <c r="AN55" s="164">
        <v>43.661999999999999</v>
      </c>
      <c r="AO55" s="139">
        <v>36.58</v>
      </c>
      <c r="AQ55" s="138"/>
      <c r="AR55" s="164">
        <v>16.149999999999999</v>
      </c>
      <c r="AS55" s="164">
        <v>1.75</v>
      </c>
      <c r="AT55" s="164">
        <v>3.51</v>
      </c>
      <c r="AU55" s="164">
        <v>6.81</v>
      </c>
      <c r="AV55" s="164">
        <v>6.69</v>
      </c>
      <c r="AW55" s="164">
        <v>14.14</v>
      </c>
      <c r="AX55" s="164">
        <v>7.2359999999999998</v>
      </c>
      <c r="AY55" s="164">
        <v>6.7220000000000004</v>
      </c>
      <c r="AZ55" s="164"/>
      <c r="BA55" s="164">
        <v>2.3220000000000001</v>
      </c>
      <c r="BB55" s="139"/>
    </row>
    <row r="56" spans="1:54" x14ac:dyDescent="0.25">
      <c r="A56" s="227">
        <v>0.14000000000000001</v>
      </c>
      <c r="B56" s="138">
        <v>25.41</v>
      </c>
      <c r="C56" s="164">
        <v>36.450000000000003</v>
      </c>
      <c r="D56" s="164">
        <v>33.61</v>
      </c>
      <c r="E56" s="164">
        <v>33.450000000000003</v>
      </c>
      <c r="F56" s="164">
        <v>27.75</v>
      </c>
      <c r="G56" s="164">
        <v>27.61</v>
      </c>
      <c r="H56" s="164"/>
      <c r="I56" s="164">
        <v>28.122</v>
      </c>
      <c r="J56" s="164">
        <v>27.818000000000001</v>
      </c>
      <c r="K56" s="164">
        <v>27.515000000000001</v>
      </c>
      <c r="L56" s="164">
        <v>48.35</v>
      </c>
      <c r="M56" s="164">
        <v>37.162999999999997</v>
      </c>
      <c r="N56" s="164">
        <v>31.960999999999999</v>
      </c>
      <c r="O56" s="139">
        <v>39.558999999999997</v>
      </c>
      <c r="Q56" s="138">
        <v>18.489999999999998</v>
      </c>
      <c r="R56" s="164">
        <v>18.32</v>
      </c>
      <c r="S56" s="164">
        <v>27.31</v>
      </c>
      <c r="T56" s="164">
        <v>18.420000000000002</v>
      </c>
      <c r="U56" s="164">
        <v>14.6</v>
      </c>
      <c r="V56" s="164">
        <v>14.89</v>
      </c>
      <c r="W56" s="164">
        <v>14.49</v>
      </c>
      <c r="X56" s="164">
        <v>5.8390000000000004</v>
      </c>
      <c r="Y56" s="164">
        <v>19.706</v>
      </c>
      <c r="Z56" s="164">
        <v>6.0410000000000004</v>
      </c>
      <c r="AA56" s="164">
        <v>3.044</v>
      </c>
      <c r="AB56" s="164">
        <v>4.9779999999999998</v>
      </c>
      <c r="AC56" s="164">
        <v>9.3450000000000006</v>
      </c>
      <c r="AD56" s="139">
        <v>7.4969999999999999</v>
      </c>
      <c r="AF56" s="138">
        <v>25.54</v>
      </c>
      <c r="AG56" s="164">
        <v>28.41</v>
      </c>
      <c r="AH56" s="164">
        <v>23.14</v>
      </c>
      <c r="AI56" s="164">
        <v>32.39</v>
      </c>
      <c r="AJ56" s="164">
        <v>30.72</v>
      </c>
      <c r="AK56" s="164">
        <v>34.518000000000001</v>
      </c>
      <c r="AL56" s="164">
        <v>33.945999999999998</v>
      </c>
      <c r="AM56" s="164">
        <v>24.117000000000001</v>
      </c>
      <c r="AN56" s="164">
        <v>44.959000000000003</v>
      </c>
      <c r="AO56" s="139">
        <v>35.723999999999997</v>
      </c>
      <c r="AQ56" s="138"/>
      <c r="AR56" s="164">
        <v>12.64</v>
      </c>
      <c r="AS56" s="164">
        <v>2.75</v>
      </c>
      <c r="AT56" s="164">
        <v>4.62</v>
      </c>
      <c r="AU56" s="164">
        <v>5.77</v>
      </c>
      <c r="AV56" s="164">
        <v>8.26</v>
      </c>
      <c r="AW56" s="164">
        <v>17.59</v>
      </c>
      <c r="AX56" s="164">
        <v>6.9210000000000003</v>
      </c>
      <c r="AY56" s="164">
        <v>5.9859999999999998</v>
      </c>
      <c r="AZ56" s="164">
        <v>6.34</v>
      </c>
      <c r="BA56" s="164">
        <v>2.1909999999999998</v>
      </c>
      <c r="BB56" s="139">
        <v>8.0020000000000007</v>
      </c>
    </row>
    <row r="57" spans="1:54" x14ac:dyDescent="0.25">
      <c r="A57" s="227">
        <v>0.26</v>
      </c>
      <c r="B57" s="138">
        <v>20.07</v>
      </c>
      <c r="C57" s="164">
        <v>34.28</v>
      </c>
      <c r="D57" s="164">
        <v>35.799999999999997</v>
      </c>
      <c r="E57" s="164">
        <v>36.06</v>
      </c>
      <c r="F57" s="164">
        <v>33.32</v>
      </c>
      <c r="G57" s="164">
        <v>32.06</v>
      </c>
      <c r="H57" s="164"/>
      <c r="I57" s="164">
        <v>24.777999999999999</v>
      </c>
      <c r="J57" s="164">
        <v>31.212</v>
      </c>
      <c r="K57" s="164">
        <v>26.488</v>
      </c>
      <c r="L57" s="164">
        <v>45.371000000000002</v>
      </c>
      <c r="M57" s="164">
        <v>32.393999999999998</v>
      </c>
      <c r="N57" s="164">
        <v>25.655000000000001</v>
      </c>
      <c r="O57" s="139">
        <v>43.084000000000003</v>
      </c>
      <c r="Q57" s="138">
        <v>16.809999999999999</v>
      </c>
      <c r="R57" s="164">
        <v>20.77</v>
      </c>
      <c r="S57" s="164">
        <v>18.62</v>
      </c>
      <c r="T57" s="164">
        <v>16.78</v>
      </c>
      <c r="U57" s="164">
        <v>14.09</v>
      </c>
      <c r="V57" s="164">
        <v>16.399999999999999</v>
      </c>
      <c r="W57" s="164">
        <v>16.809999999999999</v>
      </c>
      <c r="X57" s="164">
        <v>2.8340000000000001</v>
      </c>
      <c r="Y57" s="164">
        <v>15.407</v>
      </c>
      <c r="Z57" s="164">
        <v>0.67</v>
      </c>
      <c r="AA57" s="164">
        <v>4.3920000000000003</v>
      </c>
      <c r="AB57" s="164">
        <v>4.6109999999999998</v>
      </c>
      <c r="AC57" s="164">
        <v>7.5279999999999996</v>
      </c>
      <c r="AD57" s="139">
        <v>10.029</v>
      </c>
      <c r="AF57" s="138">
        <v>25.43</v>
      </c>
      <c r="AG57" s="164">
        <v>33.6</v>
      </c>
      <c r="AH57" s="164">
        <v>22.28</v>
      </c>
      <c r="AI57" s="164">
        <v>33.729999999999997</v>
      </c>
      <c r="AJ57" s="164">
        <v>29.91</v>
      </c>
      <c r="AK57" s="164">
        <v>25.76</v>
      </c>
      <c r="AL57" s="164">
        <v>39.212000000000003</v>
      </c>
      <c r="AM57" s="164">
        <v>23.736999999999998</v>
      </c>
      <c r="AN57" s="164">
        <v>42.545000000000002</v>
      </c>
      <c r="AO57" s="139">
        <v>24.7</v>
      </c>
      <c r="AQ57" s="138">
        <v>20.149999999999999</v>
      </c>
      <c r="AR57" s="164">
        <v>18.13</v>
      </c>
      <c r="AS57" s="164">
        <v>4.09</v>
      </c>
      <c r="AT57" s="164">
        <v>5.16</v>
      </c>
      <c r="AU57" s="164">
        <v>7.64</v>
      </c>
      <c r="AV57" s="164">
        <v>5.89</v>
      </c>
      <c r="AW57" s="164">
        <v>17.34</v>
      </c>
      <c r="AX57" s="164">
        <v>6.2439999999999998</v>
      </c>
      <c r="AY57" s="164">
        <v>4.72</v>
      </c>
      <c r="AZ57" s="164">
        <v>4.8520000000000003</v>
      </c>
      <c r="BA57" s="164">
        <v>4.7960000000000003</v>
      </c>
      <c r="BB57" s="139">
        <v>8.0990000000000002</v>
      </c>
    </row>
    <row r="58" spans="1:54" x14ac:dyDescent="0.25">
      <c r="A58" s="227">
        <v>0.38</v>
      </c>
      <c r="B58" s="138">
        <v>18.75</v>
      </c>
      <c r="C58" s="164">
        <v>37.619999999999997</v>
      </c>
      <c r="D58" s="164">
        <v>31.9</v>
      </c>
      <c r="E58" s="164">
        <v>32.75</v>
      </c>
      <c r="F58" s="164">
        <v>32.89</v>
      </c>
      <c r="G58" s="164">
        <v>29.42</v>
      </c>
      <c r="H58" s="164">
        <v>32.090000000000003</v>
      </c>
      <c r="I58" s="164">
        <v>26.986999999999998</v>
      </c>
      <c r="J58" s="164">
        <v>35.484000000000002</v>
      </c>
      <c r="K58" s="164">
        <v>25.402999999999999</v>
      </c>
      <c r="L58" s="164">
        <v>38.606000000000002</v>
      </c>
      <c r="M58" s="164">
        <v>31.295999999999999</v>
      </c>
      <c r="N58" s="164">
        <v>25.087</v>
      </c>
      <c r="O58" s="139">
        <v>30.6</v>
      </c>
      <c r="Q58" s="138">
        <v>18.510000000000002</v>
      </c>
      <c r="R58" s="164">
        <v>22.72</v>
      </c>
      <c r="S58" s="164">
        <v>20.63</v>
      </c>
      <c r="T58" s="164">
        <v>17.55</v>
      </c>
      <c r="U58" s="164">
        <v>14.81</v>
      </c>
      <c r="V58" s="164">
        <v>16.3</v>
      </c>
      <c r="W58" s="164">
        <v>14.15</v>
      </c>
      <c r="X58" s="164">
        <v>1.637</v>
      </c>
      <c r="Y58" s="164">
        <v>15.53</v>
      </c>
      <c r="Z58" s="164">
        <v>5.976</v>
      </c>
      <c r="AA58" s="164">
        <v>1.081</v>
      </c>
      <c r="AB58" s="164">
        <v>2.2549999999999999</v>
      </c>
      <c r="AC58" s="164">
        <v>12.199</v>
      </c>
      <c r="AD58" s="139">
        <v>9.2840000000000007</v>
      </c>
      <c r="AF58" s="138">
        <v>27.2</v>
      </c>
      <c r="AG58" s="164">
        <v>24.49</v>
      </c>
      <c r="AH58" s="164">
        <v>21.61</v>
      </c>
      <c r="AI58" s="164">
        <v>30.03</v>
      </c>
      <c r="AJ58" s="164">
        <v>30.24</v>
      </c>
      <c r="AK58" s="164">
        <v>25.181999999999999</v>
      </c>
      <c r="AL58" s="164">
        <v>39.722000000000001</v>
      </c>
      <c r="AM58" s="164">
        <v>24.172999999999998</v>
      </c>
      <c r="AN58" s="164">
        <v>45.393999999999998</v>
      </c>
      <c r="AO58" s="139">
        <v>28.593</v>
      </c>
      <c r="AQ58" s="138">
        <v>12.34</v>
      </c>
      <c r="AR58" s="164">
        <v>14.61</v>
      </c>
      <c r="AS58" s="164">
        <v>2.38</v>
      </c>
      <c r="AT58" s="164">
        <v>4.16</v>
      </c>
      <c r="AU58" s="164">
        <v>7.69</v>
      </c>
      <c r="AV58" s="164">
        <v>5.09</v>
      </c>
      <c r="AW58" s="164">
        <v>17.62</v>
      </c>
      <c r="AX58" s="164">
        <v>5.1520000000000001</v>
      </c>
      <c r="AY58" s="164">
        <v>5.5140000000000002</v>
      </c>
      <c r="AZ58" s="164">
        <v>4.2359999999999998</v>
      </c>
      <c r="BA58" s="164">
        <v>2.71</v>
      </c>
      <c r="BB58" s="139">
        <v>4.49</v>
      </c>
    </row>
    <row r="59" spans="1:54" x14ac:dyDescent="0.25">
      <c r="A59" s="227">
        <v>0.5</v>
      </c>
      <c r="B59" s="138">
        <v>17.329999999999998</v>
      </c>
      <c r="C59" s="164">
        <v>32.770000000000003</v>
      </c>
      <c r="D59" s="164">
        <v>29.53</v>
      </c>
      <c r="E59" s="164">
        <v>32.950000000000003</v>
      </c>
      <c r="F59" s="164">
        <v>31.57</v>
      </c>
      <c r="G59" s="164">
        <v>28.53</v>
      </c>
      <c r="H59" s="164">
        <v>35.56</v>
      </c>
      <c r="I59" s="164">
        <v>26.867999999999999</v>
      </c>
      <c r="J59" s="164">
        <v>32.606000000000002</v>
      </c>
      <c r="K59" s="164">
        <v>32.36</v>
      </c>
      <c r="L59" s="164">
        <v>49.042000000000002</v>
      </c>
      <c r="M59" s="164">
        <v>22.664999999999999</v>
      </c>
      <c r="N59" s="164">
        <v>23.780999999999999</v>
      </c>
      <c r="O59" s="139">
        <v>35.709000000000003</v>
      </c>
      <c r="Q59" s="138">
        <v>18.54</v>
      </c>
      <c r="R59" s="164">
        <v>19.920000000000002</v>
      </c>
      <c r="S59" s="164">
        <v>17.8</v>
      </c>
      <c r="T59" s="164">
        <v>19.14</v>
      </c>
      <c r="U59" s="164">
        <v>15.33</v>
      </c>
      <c r="V59" s="164">
        <v>15.34</v>
      </c>
      <c r="W59" s="164">
        <v>14</v>
      </c>
      <c r="X59" s="164">
        <v>3.31</v>
      </c>
      <c r="Y59" s="164">
        <v>15.459</v>
      </c>
      <c r="Z59" s="164">
        <v>6.6890000000000001</v>
      </c>
      <c r="AA59" s="164">
        <v>3.5840000000000001</v>
      </c>
      <c r="AB59" s="164">
        <v>1.5640000000000001</v>
      </c>
      <c r="AC59" s="164">
        <v>7.3239999999999998</v>
      </c>
      <c r="AD59" s="139">
        <v>7.9569999999999999</v>
      </c>
      <c r="AF59" s="138">
        <v>24.55</v>
      </c>
      <c r="AG59" s="164">
        <v>27.87</v>
      </c>
      <c r="AH59" s="164">
        <v>22.87</v>
      </c>
      <c r="AI59" s="164">
        <v>28.22</v>
      </c>
      <c r="AJ59" s="164">
        <v>30.58</v>
      </c>
      <c r="AK59" s="164">
        <v>25.416</v>
      </c>
      <c r="AL59" s="164">
        <v>36.292999999999999</v>
      </c>
      <c r="AM59" s="164">
        <v>29.402999999999999</v>
      </c>
      <c r="AN59" s="164">
        <v>39.369</v>
      </c>
      <c r="AO59" s="139">
        <v>26.099</v>
      </c>
      <c r="AQ59" s="138">
        <v>12.13</v>
      </c>
      <c r="AR59" s="164">
        <v>15.57</v>
      </c>
      <c r="AS59" s="164">
        <v>3.4</v>
      </c>
      <c r="AT59" s="164">
        <v>3.88</v>
      </c>
      <c r="AU59" s="164">
        <v>6.8</v>
      </c>
      <c r="AV59" s="164">
        <v>5.08</v>
      </c>
      <c r="AW59" s="164">
        <v>16.86</v>
      </c>
      <c r="AX59" s="164">
        <v>8.3230000000000004</v>
      </c>
      <c r="AY59" s="164">
        <v>5.0990000000000002</v>
      </c>
      <c r="AZ59" s="164">
        <v>5.4130000000000003</v>
      </c>
      <c r="BA59" s="164">
        <v>2.5779999999999998</v>
      </c>
      <c r="BB59" s="139">
        <v>3.923</v>
      </c>
    </row>
    <row r="60" spans="1:54" x14ac:dyDescent="0.25">
      <c r="A60" s="227">
        <v>0.62</v>
      </c>
      <c r="B60" s="138">
        <v>25.54</v>
      </c>
      <c r="C60" s="164"/>
      <c r="D60" s="164">
        <v>30.87</v>
      </c>
      <c r="E60" s="164">
        <v>32.630000000000003</v>
      </c>
      <c r="F60" s="164">
        <v>38.409999999999997</v>
      </c>
      <c r="G60" s="164">
        <v>40.82</v>
      </c>
      <c r="H60" s="164">
        <v>33.840000000000003</v>
      </c>
      <c r="I60" s="164">
        <v>25.076000000000001</v>
      </c>
      <c r="J60" s="164">
        <v>27.981999999999999</v>
      </c>
      <c r="K60" s="164">
        <v>28.594000000000001</v>
      </c>
      <c r="L60" s="164">
        <v>47.143000000000001</v>
      </c>
      <c r="M60" s="164">
        <v>26.867999999999999</v>
      </c>
      <c r="N60" s="164">
        <v>27.658000000000001</v>
      </c>
      <c r="O60" s="139">
        <v>35.646000000000001</v>
      </c>
      <c r="Q60" s="138">
        <v>19.760000000000002</v>
      </c>
      <c r="R60" s="164">
        <v>19.48</v>
      </c>
      <c r="S60" s="164">
        <v>25.35</v>
      </c>
      <c r="T60" s="164">
        <v>17.190000000000001</v>
      </c>
      <c r="U60" s="164">
        <v>19.22</v>
      </c>
      <c r="V60" s="164">
        <v>17.14</v>
      </c>
      <c r="W60" s="164">
        <v>13.61</v>
      </c>
      <c r="X60" s="164">
        <v>1.4430000000000001</v>
      </c>
      <c r="Y60" s="164">
        <v>16.754000000000001</v>
      </c>
      <c r="Z60" s="164">
        <v>0.25600000000000001</v>
      </c>
      <c r="AA60" s="164">
        <v>2.2749999999999999</v>
      </c>
      <c r="AB60" s="164">
        <v>2.6720000000000002</v>
      </c>
      <c r="AC60" s="164">
        <v>8.1329999999999991</v>
      </c>
      <c r="AD60" s="139">
        <v>8.5579999999999998</v>
      </c>
      <c r="AF60" s="138"/>
      <c r="AG60" s="164">
        <v>27.52</v>
      </c>
      <c r="AH60" s="164">
        <v>23.52</v>
      </c>
      <c r="AI60" s="164">
        <v>27.29</v>
      </c>
      <c r="AJ60" s="164">
        <v>31.02</v>
      </c>
      <c r="AK60" s="164">
        <v>34.305</v>
      </c>
      <c r="AL60" s="164">
        <v>34.283000000000001</v>
      </c>
      <c r="AM60" s="164">
        <v>26.436</v>
      </c>
      <c r="AN60" s="164">
        <v>40.509</v>
      </c>
      <c r="AO60" s="139">
        <v>29.943000000000001</v>
      </c>
      <c r="AQ60" s="138">
        <v>16.05</v>
      </c>
      <c r="AR60" s="164">
        <v>13.52</v>
      </c>
      <c r="AS60" s="164">
        <v>1.56</v>
      </c>
      <c r="AT60" s="164">
        <v>3.13</v>
      </c>
      <c r="AU60" s="164">
        <v>8.43</v>
      </c>
      <c r="AV60" s="164">
        <v>5.35</v>
      </c>
      <c r="AW60" s="164">
        <v>17.68</v>
      </c>
      <c r="AX60" s="164">
        <v>11.018000000000001</v>
      </c>
      <c r="AY60" s="164">
        <v>4.2709999999999999</v>
      </c>
      <c r="AZ60" s="164">
        <v>7.3810000000000002</v>
      </c>
      <c r="BA60" s="164">
        <v>2.6669999999999998</v>
      </c>
      <c r="BB60" s="139">
        <v>3.6890000000000001</v>
      </c>
    </row>
    <row r="61" spans="1:54" x14ac:dyDescent="0.25">
      <c r="A61" s="227">
        <v>0.74</v>
      </c>
      <c r="B61" s="138">
        <v>43.75</v>
      </c>
      <c r="C61" s="164">
        <v>30.47</v>
      </c>
      <c r="D61" s="164">
        <v>32.04</v>
      </c>
      <c r="E61" s="164">
        <v>36.049999999999997</v>
      </c>
      <c r="F61" s="164">
        <v>31.85</v>
      </c>
      <c r="G61" s="164">
        <v>30.21</v>
      </c>
      <c r="H61" s="164">
        <v>34.549999999999997</v>
      </c>
      <c r="I61" s="164">
        <v>29.213999999999999</v>
      </c>
      <c r="J61" s="164">
        <v>30.568999999999999</v>
      </c>
      <c r="K61" s="164">
        <v>35.218000000000004</v>
      </c>
      <c r="L61" s="164">
        <v>45.636000000000003</v>
      </c>
      <c r="M61" s="164">
        <v>29.952000000000002</v>
      </c>
      <c r="N61" s="164">
        <v>25.091000000000001</v>
      </c>
      <c r="O61" s="139">
        <v>38.582999999999998</v>
      </c>
      <c r="Q61" s="138">
        <v>17.45</v>
      </c>
      <c r="R61" s="164">
        <v>26.81</v>
      </c>
      <c r="S61" s="164">
        <v>19.809999999999999</v>
      </c>
      <c r="T61" s="164">
        <v>19.18</v>
      </c>
      <c r="U61" s="164">
        <v>18.61</v>
      </c>
      <c r="V61" s="164">
        <v>16.66</v>
      </c>
      <c r="W61" s="164">
        <v>17.66</v>
      </c>
      <c r="X61" s="164">
        <v>4.2009999999999996</v>
      </c>
      <c r="Y61" s="164">
        <v>18.425000000000001</v>
      </c>
      <c r="Z61" s="164">
        <v>5.0880000000000001</v>
      </c>
      <c r="AA61" s="164">
        <v>7.6079999999999997</v>
      </c>
      <c r="AB61" s="164">
        <v>6.6959999999999997</v>
      </c>
      <c r="AC61" s="164">
        <v>11.446999999999999</v>
      </c>
      <c r="AD61" s="139">
        <v>8.7910000000000004</v>
      </c>
      <c r="AF61" s="138">
        <v>23.54</v>
      </c>
      <c r="AG61" s="164">
        <v>35.299999999999997</v>
      </c>
      <c r="AH61" s="164">
        <v>26.01</v>
      </c>
      <c r="AI61" s="164">
        <v>36.799999999999997</v>
      </c>
      <c r="AJ61" s="164">
        <v>32.159999999999997</v>
      </c>
      <c r="AK61" s="164">
        <v>27.512</v>
      </c>
      <c r="AL61" s="164">
        <v>42.723999999999997</v>
      </c>
      <c r="AM61" s="164">
        <v>28.991</v>
      </c>
      <c r="AN61" s="164">
        <v>40.792999999999999</v>
      </c>
      <c r="AO61" s="139">
        <v>27.565000000000001</v>
      </c>
      <c r="AQ61" s="138">
        <v>17.329999999999998</v>
      </c>
      <c r="AR61" s="164">
        <v>19.239999999999998</v>
      </c>
      <c r="AS61" s="164">
        <v>7.89</v>
      </c>
      <c r="AT61" s="164">
        <v>0.79</v>
      </c>
      <c r="AU61" s="164">
        <v>5.13</v>
      </c>
      <c r="AV61" s="164">
        <v>5.84</v>
      </c>
      <c r="AW61" s="164">
        <v>15.73</v>
      </c>
      <c r="AX61" s="164">
        <v>6.5739999999999998</v>
      </c>
      <c r="AY61" s="164">
        <v>5.484</v>
      </c>
      <c r="AZ61" s="164">
        <v>6.4349999999999996</v>
      </c>
      <c r="BA61" s="164">
        <v>8.3030010000000001</v>
      </c>
      <c r="BB61" s="139">
        <v>6.3159999999999998</v>
      </c>
    </row>
    <row r="62" spans="1:54" x14ac:dyDescent="0.25">
      <c r="A62" s="227">
        <v>0.86</v>
      </c>
      <c r="B62" s="138">
        <v>27.9</v>
      </c>
      <c r="C62" s="164">
        <v>39.82</v>
      </c>
      <c r="D62" s="164">
        <v>30.78</v>
      </c>
      <c r="E62" s="164">
        <v>32.31</v>
      </c>
      <c r="F62" s="164">
        <v>28.83</v>
      </c>
      <c r="G62" s="164">
        <v>30.54</v>
      </c>
      <c r="H62" s="164">
        <v>30.17</v>
      </c>
      <c r="I62" s="164">
        <v>25.195</v>
      </c>
      <c r="J62" s="164">
        <v>31.817</v>
      </c>
      <c r="K62" s="164">
        <v>28.305</v>
      </c>
      <c r="L62" s="164">
        <v>49.003</v>
      </c>
      <c r="M62" s="164">
        <v>37.72</v>
      </c>
      <c r="N62" s="164">
        <v>28.024999999999999</v>
      </c>
      <c r="O62" s="139">
        <v>37.393999999999998</v>
      </c>
      <c r="Q62" s="138">
        <v>20.09</v>
      </c>
      <c r="R62" s="164">
        <v>17.82</v>
      </c>
      <c r="S62" s="164">
        <v>23.56</v>
      </c>
      <c r="T62" s="164">
        <v>18.11</v>
      </c>
      <c r="U62" s="164">
        <v>14.68</v>
      </c>
      <c r="V62" s="164">
        <v>14.6</v>
      </c>
      <c r="W62" s="164">
        <v>13.48</v>
      </c>
      <c r="X62" s="164">
        <v>2.5169999999999999</v>
      </c>
      <c r="Y62" s="164">
        <v>17</v>
      </c>
      <c r="Z62" s="164">
        <v>5.077</v>
      </c>
      <c r="AA62" s="164">
        <v>4.2779999999999996</v>
      </c>
      <c r="AB62" s="164">
        <v>4.141</v>
      </c>
      <c r="AC62" s="164">
        <v>8.6940000000000008</v>
      </c>
      <c r="AD62" s="139">
        <v>9.1080000000000005</v>
      </c>
      <c r="AF62" s="138">
        <v>27.87</v>
      </c>
      <c r="AG62" s="164">
        <v>30.04</v>
      </c>
      <c r="AH62" s="164">
        <v>24.31</v>
      </c>
      <c r="AI62" s="164">
        <v>44.17</v>
      </c>
      <c r="AJ62" s="164">
        <v>31.79</v>
      </c>
      <c r="AK62" s="164">
        <v>24.077000000000002</v>
      </c>
      <c r="AL62" s="164">
        <v>32.985999999999997</v>
      </c>
      <c r="AM62" s="164">
        <v>23.838999999999999</v>
      </c>
      <c r="AN62" s="164">
        <v>46.103000000000002</v>
      </c>
      <c r="AO62" s="139">
        <v>29.26</v>
      </c>
      <c r="AQ62" s="138">
        <v>12.34</v>
      </c>
      <c r="AR62" s="164">
        <v>13.07</v>
      </c>
      <c r="AS62" s="164">
        <v>2.29</v>
      </c>
      <c r="AT62" s="164">
        <v>2.0499999999999998</v>
      </c>
      <c r="AU62" s="164">
        <v>5.0999999999999996</v>
      </c>
      <c r="AV62" s="164">
        <v>5.51</v>
      </c>
      <c r="AW62" s="164">
        <v>15.13</v>
      </c>
      <c r="AX62" s="164">
        <v>8.5079999999999991</v>
      </c>
      <c r="AY62" s="164">
        <v>6.2809999999999997</v>
      </c>
      <c r="AZ62" s="164">
        <v>6.601</v>
      </c>
      <c r="BA62" s="164">
        <v>0.20100000000000001</v>
      </c>
      <c r="BB62" s="139">
        <v>5.0750000000000002</v>
      </c>
    </row>
    <row r="63" spans="1:54" x14ac:dyDescent="0.25">
      <c r="A63" s="227">
        <v>0.98</v>
      </c>
      <c r="B63" s="138">
        <v>32.31</v>
      </c>
      <c r="C63" s="164">
        <v>33.89</v>
      </c>
      <c r="D63" s="164">
        <v>32.909999999999997</v>
      </c>
      <c r="E63" s="164">
        <v>30.2</v>
      </c>
      <c r="F63" s="164">
        <v>31.71</v>
      </c>
      <c r="G63" s="164">
        <v>41.24</v>
      </c>
      <c r="H63" s="164">
        <v>29.07</v>
      </c>
      <c r="I63" s="164">
        <v>27.85</v>
      </c>
      <c r="J63" s="164">
        <v>32.927</v>
      </c>
      <c r="K63" s="164">
        <v>34.756</v>
      </c>
      <c r="L63" s="164">
        <v>50.018999999999998</v>
      </c>
      <c r="M63" s="164">
        <v>39.960999999999999</v>
      </c>
      <c r="N63" s="164">
        <v>25.774999999999999</v>
      </c>
      <c r="O63" s="139">
        <v>46.283000000000001</v>
      </c>
      <c r="Q63" s="138">
        <v>20.86</v>
      </c>
      <c r="R63" s="164">
        <v>19.16</v>
      </c>
      <c r="S63" s="164">
        <v>21.86</v>
      </c>
      <c r="T63" s="164">
        <v>20.100000000000001</v>
      </c>
      <c r="U63" s="164">
        <v>16.96</v>
      </c>
      <c r="V63" s="164">
        <v>14.82</v>
      </c>
      <c r="W63" s="164">
        <v>13.56</v>
      </c>
      <c r="X63" s="164">
        <v>3.9449999999999998</v>
      </c>
      <c r="Y63" s="164">
        <v>14.026</v>
      </c>
      <c r="Z63" s="164">
        <v>5.3049999999999997</v>
      </c>
      <c r="AA63" s="164">
        <v>5.2080000000000002</v>
      </c>
      <c r="AB63" s="164">
        <v>3.1280000000000001</v>
      </c>
      <c r="AC63" s="164">
        <v>8.0239999999999991</v>
      </c>
      <c r="AD63" s="139">
        <v>8.5139999999999993</v>
      </c>
      <c r="AF63" s="138">
        <v>28.42</v>
      </c>
      <c r="AG63" s="164">
        <v>27.49</v>
      </c>
      <c r="AH63" s="164">
        <v>24.22</v>
      </c>
      <c r="AI63" s="164">
        <v>38.119999999999997</v>
      </c>
      <c r="AJ63" s="164">
        <v>28.37</v>
      </c>
      <c r="AK63" s="164">
        <v>25.498999999999999</v>
      </c>
      <c r="AL63" s="164">
        <v>43.234000000000002</v>
      </c>
      <c r="AM63" s="164">
        <v>27.754999999999999</v>
      </c>
      <c r="AN63" s="164">
        <v>45.12</v>
      </c>
      <c r="AO63" s="139">
        <v>30.681999999999999</v>
      </c>
      <c r="AQ63" s="138">
        <v>14.32</v>
      </c>
      <c r="AR63" s="164">
        <v>4.4000000000000004</v>
      </c>
      <c r="AS63" s="164">
        <v>10.42</v>
      </c>
      <c r="AT63" s="164">
        <v>4.1100000000000003</v>
      </c>
      <c r="AU63" s="164">
        <v>5.14</v>
      </c>
      <c r="AV63" s="164">
        <v>9.1199999999999992</v>
      </c>
      <c r="AW63" s="164">
        <v>16</v>
      </c>
      <c r="AX63" s="164">
        <v>6.0309999999999997</v>
      </c>
      <c r="AY63" s="164">
        <v>3.53</v>
      </c>
      <c r="AZ63" s="164">
        <v>4.3090000000000002</v>
      </c>
      <c r="BA63" s="164">
        <v>2.988</v>
      </c>
      <c r="BB63" s="139">
        <v>6.4610000000000003</v>
      </c>
    </row>
    <row r="64" spans="1:54" x14ac:dyDescent="0.25">
      <c r="A64" s="227">
        <v>1.1000000000000001</v>
      </c>
      <c r="B64" s="138">
        <v>25.36</v>
      </c>
      <c r="C64" s="164">
        <v>38.770000000000003</v>
      </c>
      <c r="D64" s="164">
        <v>34.450000000000003</v>
      </c>
      <c r="E64" s="164">
        <v>34.6</v>
      </c>
      <c r="F64" s="164">
        <v>31.44</v>
      </c>
      <c r="G64" s="164">
        <v>32.18</v>
      </c>
      <c r="H64" s="164">
        <v>28.3</v>
      </c>
      <c r="I64" s="164">
        <v>27.417000000000002</v>
      </c>
      <c r="J64" s="164">
        <v>33.35</v>
      </c>
      <c r="K64" s="164">
        <v>27.265999999999998</v>
      </c>
      <c r="L64" s="164">
        <v>42.45</v>
      </c>
      <c r="M64" s="164">
        <v>33.100999999999999</v>
      </c>
      <c r="N64" s="164">
        <v>27.166</v>
      </c>
      <c r="O64" s="139">
        <v>36.640999999999998</v>
      </c>
      <c r="Q64" s="138">
        <v>23.32</v>
      </c>
      <c r="R64" s="164">
        <v>25.2</v>
      </c>
      <c r="S64" s="164">
        <v>20.51</v>
      </c>
      <c r="T64" s="164">
        <v>26.02</v>
      </c>
      <c r="U64" s="164">
        <v>15.8</v>
      </c>
      <c r="V64" s="164">
        <v>17.13</v>
      </c>
      <c r="W64" s="164">
        <v>19.309999999999999</v>
      </c>
      <c r="X64" s="164">
        <v>7.2670000000000003</v>
      </c>
      <c r="Y64" s="164">
        <v>21.757999999999999</v>
      </c>
      <c r="Z64" s="164">
        <v>5.54</v>
      </c>
      <c r="AA64" s="164">
        <v>2.9660000000000002</v>
      </c>
      <c r="AB64" s="164">
        <v>1.5649999999999999</v>
      </c>
      <c r="AC64" s="164">
        <v>13.763</v>
      </c>
      <c r="AD64" s="139">
        <v>8.6080000000000005</v>
      </c>
      <c r="AF64" s="138">
        <v>27.43</v>
      </c>
      <c r="AG64" s="164">
        <v>22.03</v>
      </c>
      <c r="AH64" s="164">
        <v>28.51</v>
      </c>
      <c r="AI64" s="164">
        <v>41.48</v>
      </c>
      <c r="AJ64" s="164">
        <v>0</v>
      </c>
      <c r="AK64" s="164">
        <v>20.11</v>
      </c>
      <c r="AL64" s="164">
        <v>41.972000000000001</v>
      </c>
      <c r="AM64" s="164">
        <v>26.387</v>
      </c>
      <c r="AN64" s="164">
        <v>45.015999999999998</v>
      </c>
      <c r="AO64" s="139">
        <v>33.843000000000004</v>
      </c>
      <c r="AQ64" s="138">
        <v>14.64</v>
      </c>
      <c r="AR64" s="164">
        <v>14.33</v>
      </c>
      <c r="AS64" s="164">
        <v>3.4</v>
      </c>
      <c r="AT64" s="164">
        <v>3.78</v>
      </c>
      <c r="AU64" s="164">
        <v>4.5199999999999996</v>
      </c>
      <c r="AV64" s="164">
        <v>6.37</v>
      </c>
      <c r="AW64" s="164">
        <v>19.7</v>
      </c>
      <c r="AX64" s="164">
        <v>7.2169999999999996</v>
      </c>
      <c r="AY64" s="164">
        <v>5.43</v>
      </c>
      <c r="AZ64" s="164">
        <v>4.0590000000000002</v>
      </c>
      <c r="BA64" s="164">
        <v>1.9410000000000001</v>
      </c>
      <c r="BB64" s="139">
        <v>7.266</v>
      </c>
    </row>
    <row r="65" spans="1:54" x14ac:dyDescent="0.25">
      <c r="A65" s="227">
        <v>1.18</v>
      </c>
      <c r="B65" s="138">
        <v>29.75</v>
      </c>
      <c r="C65" s="164">
        <v>34.340000000000003</v>
      </c>
      <c r="D65" s="164">
        <v>30.91</v>
      </c>
      <c r="E65" s="164">
        <v>38.21</v>
      </c>
      <c r="F65" s="164">
        <v>31.45</v>
      </c>
      <c r="G65" s="164">
        <v>29.03</v>
      </c>
      <c r="H65" s="164">
        <v>32.58</v>
      </c>
      <c r="I65" s="164">
        <v>29.091999999999999</v>
      </c>
      <c r="J65" s="164">
        <v>31.312999999999999</v>
      </c>
      <c r="K65" s="164">
        <v>29.681999999999999</v>
      </c>
      <c r="L65" s="164">
        <v>47.295999999999999</v>
      </c>
      <c r="M65" s="164">
        <v>35.981999999999999</v>
      </c>
      <c r="N65" s="164">
        <v>24.867999999999999</v>
      </c>
      <c r="O65" s="139">
        <v>34.063000000000002</v>
      </c>
      <c r="Q65" s="138">
        <v>19.34</v>
      </c>
      <c r="R65" s="164">
        <v>21.36</v>
      </c>
      <c r="S65" s="164">
        <v>24.51</v>
      </c>
      <c r="T65" s="164">
        <v>19.04</v>
      </c>
      <c r="U65" s="164">
        <v>15.61</v>
      </c>
      <c r="V65" s="164">
        <v>19.79</v>
      </c>
      <c r="W65" s="164">
        <v>13.22</v>
      </c>
      <c r="X65" s="164">
        <v>6.42</v>
      </c>
      <c r="Y65" s="164">
        <v>24.024000000000001</v>
      </c>
      <c r="Z65" s="164">
        <v>3.7909999999999999</v>
      </c>
      <c r="AA65" s="164">
        <v>6.649</v>
      </c>
      <c r="AB65" s="164">
        <v>2.278</v>
      </c>
      <c r="AC65" s="164">
        <v>10.348000000000001</v>
      </c>
      <c r="AD65" s="139">
        <v>5.88</v>
      </c>
      <c r="AF65" s="138">
        <v>29.71</v>
      </c>
      <c r="AG65" s="164">
        <v>27.91</v>
      </c>
      <c r="AH65" s="164">
        <v>29.32</v>
      </c>
      <c r="AI65" s="164">
        <v>33.42</v>
      </c>
      <c r="AJ65" s="164">
        <v>31.78</v>
      </c>
      <c r="AK65" s="164">
        <v>22.684999999999999</v>
      </c>
      <c r="AL65" s="164">
        <v>37.975999999999999</v>
      </c>
      <c r="AM65" s="164">
        <v>29.82</v>
      </c>
      <c r="AN65" s="164">
        <v>44.072000000000003</v>
      </c>
      <c r="AO65" s="139">
        <v>36.826999999999998</v>
      </c>
      <c r="AQ65" s="138">
        <v>14.76</v>
      </c>
      <c r="AR65" s="164">
        <v>20.41</v>
      </c>
      <c r="AS65" s="164">
        <v>7.26</v>
      </c>
      <c r="AT65" s="164">
        <v>3.44</v>
      </c>
      <c r="AU65" s="164">
        <v>5.6</v>
      </c>
      <c r="AV65" s="164">
        <v>10.16</v>
      </c>
      <c r="AW65" s="164">
        <v>18.86</v>
      </c>
      <c r="AX65" s="164">
        <v>8.9559999999999995</v>
      </c>
      <c r="AY65" s="164">
        <v>4.5209999999999999</v>
      </c>
      <c r="AZ65" s="164">
        <v>4.2270000000000003</v>
      </c>
      <c r="BA65" s="164">
        <v>0.92100000000000004</v>
      </c>
      <c r="BB65" s="139">
        <v>7.0259999999999998</v>
      </c>
    </row>
    <row r="66" spans="1:54" x14ac:dyDescent="0.25">
      <c r="A66" s="227">
        <v>1.34</v>
      </c>
      <c r="B66" s="138">
        <v>30.76</v>
      </c>
      <c r="C66" s="164">
        <v>37.049999999999997</v>
      </c>
      <c r="D66" s="164">
        <v>35.65</v>
      </c>
      <c r="E66" s="164">
        <v>41.72</v>
      </c>
      <c r="F66" s="164">
        <v>34.25</v>
      </c>
      <c r="G66" s="164">
        <v>31.06</v>
      </c>
      <c r="H66" s="164">
        <v>33.75</v>
      </c>
      <c r="I66" s="164">
        <v>26.091999999999999</v>
      </c>
      <c r="J66" s="164">
        <v>32.305999999999997</v>
      </c>
      <c r="K66" s="164">
        <v>29.803999999999998</v>
      </c>
      <c r="L66" s="164">
        <v>45.371000000000002</v>
      </c>
      <c r="M66" s="164">
        <v>33.372999999999998</v>
      </c>
      <c r="N66" s="164">
        <v>29.576000000000001</v>
      </c>
      <c r="O66" s="139">
        <v>38.749000000000002</v>
      </c>
      <c r="Q66" s="138">
        <v>22.58</v>
      </c>
      <c r="R66" s="164">
        <v>22.16</v>
      </c>
      <c r="S66" s="164">
        <v>28.41</v>
      </c>
      <c r="T66" s="164">
        <v>21.67</v>
      </c>
      <c r="U66" s="164">
        <v>20.2</v>
      </c>
      <c r="V66" s="164">
        <v>20.52</v>
      </c>
      <c r="W66" s="164">
        <v>13.26</v>
      </c>
      <c r="X66" s="164">
        <v>8.9269999999999996</v>
      </c>
      <c r="Y66" s="164">
        <v>29.433</v>
      </c>
      <c r="Z66" s="164">
        <v>8.4760000000000009</v>
      </c>
      <c r="AA66" s="164">
        <v>7.8079999999999998</v>
      </c>
      <c r="AB66" s="164">
        <v>4.9790000000000001</v>
      </c>
      <c r="AC66" s="164">
        <v>13.252000000000001</v>
      </c>
      <c r="AD66" s="139">
        <v>6.7880000000000003</v>
      </c>
      <c r="AF66" s="138">
        <v>37.840000000000003</v>
      </c>
      <c r="AG66" s="164">
        <v>31.75</v>
      </c>
      <c r="AH66" s="164">
        <v>26.42</v>
      </c>
      <c r="AI66" s="164">
        <v>33.04</v>
      </c>
      <c r="AJ66" s="164">
        <v>40.200000000000003</v>
      </c>
      <c r="AK66" s="164">
        <v>26.007000000000001</v>
      </c>
      <c r="AL66" s="164">
        <v>40.082000000000001</v>
      </c>
      <c r="AM66" s="164">
        <v>32.259</v>
      </c>
      <c r="AN66" s="164">
        <v>36.716999999999999</v>
      </c>
      <c r="AO66" s="139">
        <v>33</v>
      </c>
      <c r="AQ66" s="138">
        <v>15.22</v>
      </c>
      <c r="AR66" s="164">
        <v>14.76</v>
      </c>
      <c r="AS66" s="164">
        <v>8.8000000000000007</v>
      </c>
      <c r="AT66" s="164">
        <v>3.62</v>
      </c>
      <c r="AU66" s="164">
        <v>5.24</v>
      </c>
      <c r="AV66" s="164">
        <v>8.4</v>
      </c>
      <c r="AW66" s="164">
        <v>19.97</v>
      </c>
      <c r="AX66" s="164">
        <v>8.1910000000000007</v>
      </c>
      <c r="AY66" s="164">
        <v>3.6970000000000001</v>
      </c>
      <c r="AZ66" s="164">
        <v>9.0609999999999999</v>
      </c>
      <c r="BA66" s="164">
        <v>2.5019999999999998</v>
      </c>
      <c r="BB66" s="139">
        <v>6.52</v>
      </c>
    </row>
    <row r="67" spans="1:54" x14ac:dyDescent="0.25">
      <c r="A67" s="227">
        <v>1.42</v>
      </c>
      <c r="B67" s="138">
        <v>29.39</v>
      </c>
      <c r="C67" s="164">
        <v>39.4</v>
      </c>
      <c r="D67" s="164">
        <v>28.17</v>
      </c>
      <c r="E67" s="164">
        <v>38.32</v>
      </c>
      <c r="F67" s="164">
        <v>35.51</v>
      </c>
      <c r="G67" s="164">
        <v>33.4</v>
      </c>
      <c r="H67" s="164">
        <v>36.57</v>
      </c>
      <c r="I67" s="164">
        <v>28.175999999999998</v>
      </c>
      <c r="J67" s="164">
        <v>31.757999999999999</v>
      </c>
      <c r="K67" s="164">
        <v>26.266999999999999</v>
      </c>
      <c r="L67" s="164">
        <v>50.478999999999999</v>
      </c>
      <c r="M67" s="164">
        <v>31.242999999999999</v>
      </c>
      <c r="N67" s="164">
        <v>23.873999999999999</v>
      </c>
      <c r="O67" s="139">
        <v>31.975999999999999</v>
      </c>
      <c r="Q67" s="138">
        <v>26.11</v>
      </c>
      <c r="R67" s="164">
        <v>20.100000000000001</v>
      </c>
      <c r="S67" s="164">
        <v>23.73</v>
      </c>
      <c r="T67" s="164">
        <v>19.98</v>
      </c>
      <c r="U67" s="164">
        <v>32.090000000000003</v>
      </c>
      <c r="V67" s="164">
        <v>21.1</v>
      </c>
      <c r="W67" s="164">
        <v>17.07</v>
      </c>
      <c r="X67" s="164">
        <v>10.742000000000001</v>
      </c>
      <c r="Y67" s="164">
        <v>24.056000000000001</v>
      </c>
      <c r="Z67" s="164">
        <v>12.436</v>
      </c>
      <c r="AA67" s="164">
        <v>7.3890000000000002</v>
      </c>
      <c r="AB67" s="164">
        <v>8.1859999999999999</v>
      </c>
      <c r="AC67" s="164">
        <v>13.612</v>
      </c>
      <c r="AD67" s="139">
        <v>8.6229999999999993</v>
      </c>
      <c r="AF67" s="138">
        <v>26.02</v>
      </c>
      <c r="AG67" s="164">
        <v>26.55</v>
      </c>
      <c r="AH67" s="164">
        <v>25.94</v>
      </c>
      <c r="AI67" s="164">
        <v>36.17</v>
      </c>
      <c r="AJ67" s="164">
        <v>46.12</v>
      </c>
      <c r="AK67" s="164">
        <v>26.898</v>
      </c>
      <c r="AL67" s="164">
        <v>40.17</v>
      </c>
      <c r="AM67" s="164">
        <v>31.198</v>
      </c>
      <c r="AN67" s="164">
        <v>44.865000000000002</v>
      </c>
      <c r="AO67" s="139">
        <v>30.623999999999999</v>
      </c>
      <c r="AQ67" s="138">
        <v>15.7</v>
      </c>
      <c r="AR67" s="164">
        <v>16.079999999999998</v>
      </c>
      <c r="AS67" s="164">
        <v>5.69</v>
      </c>
      <c r="AT67" s="164">
        <v>3.22</v>
      </c>
      <c r="AU67" s="164">
        <v>5.53</v>
      </c>
      <c r="AV67" s="164">
        <v>10.54</v>
      </c>
      <c r="AW67" s="164">
        <v>23.88</v>
      </c>
      <c r="AX67" s="164">
        <v>5.7610000000000001</v>
      </c>
      <c r="AY67" s="164">
        <v>5.0670000000000002</v>
      </c>
      <c r="AZ67" s="164">
        <v>5.3659999999999997</v>
      </c>
      <c r="BA67" s="164">
        <v>3.234</v>
      </c>
      <c r="BB67" s="139">
        <v>7.1820000000000004</v>
      </c>
    </row>
    <row r="68" spans="1:54" x14ac:dyDescent="0.25">
      <c r="A68" s="227">
        <v>1.54</v>
      </c>
      <c r="B68" s="138">
        <v>35.57</v>
      </c>
      <c r="C68" s="164">
        <v>36.049999999999997</v>
      </c>
      <c r="D68" s="164">
        <v>35.130000000000003</v>
      </c>
      <c r="E68" s="164">
        <v>42.38</v>
      </c>
      <c r="F68" s="164">
        <v>33.07</v>
      </c>
      <c r="G68" s="164">
        <v>32.65</v>
      </c>
      <c r="H68" s="164">
        <v>17.62</v>
      </c>
      <c r="I68" s="164">
        <v>30.902000000000001</v>
      </c>
      <c r="J68" s="164">
        <v>30.457999999999998</v>
      </c>
      <c r="K68" s="164">
        <v>30.885999999999999</v>
      </c>
      <c r="L68" s="164">
        <v>49.79</v>
      </c>
      <c r="M68" s="164">
        <v>38.454000000000001</v>
      </c>
      <c r="N68" s="164">
        <v>36.188000000000002</v>
      </c>
      <c r="O68" s="139">
        <v>37.643000000000001</v>
      </c>
      <c r="Q68" s="138">
        <v>26.26</v>
      </c>
      <c r="R68" s="164">
        <v>28.53</v>
      </c>
      <c r="S68" s="164">
        <v>28.93</v>
      </c>
      <c r="T68" s="164">
        <v>19.82</v>
      </c>
      <c r="U68" s="164">
        <v>22.66</v>
      </c>
      <c r="V68" s="164">
        <v>22.71</v>
      </c>
      <c r="W68" s="164">
        <v>16.88</v>
      </c>
      <c r="X68" s="164">
        <v>9.4060000000000006</v>
      </c>
      <c r="Y68" s="164">
        <v>15.353999999999999</v>
      </c>
      <c r="Z68" s="164">
        <v>16.558</v>
      </c>
      <c r="AA68" s="164">
        <v>9.1609999999999996</v>
      </c>
      <c r="AB68" s="164">
        <v>7.9589999999999996</v>
      </c>
      <c r="AC68" s="164">
        <v>13.145</v>
      </c>
      <c r="AD68" s="139">
        <v>7.66</v>
      </c>
      <c r="AF68" s="138">
        <v>30.35</v>
      </c>
      <c r="AG68" s="164">
        <v>29.57</v>
      </c>
      <c r="AH68" s="164">
        <v>25.34</v>
      </c>
      <c r="AI68" s="164">
        <v>34.67</v>
      </c>
      <c r="AJ68" s="164">
        <v>45.52</v>
      </c>
      <c r="AK68" s="164">
        <v>29.571000000000002</v>
      </c>
      <c r="AL68" s="164">
        <v>45.58</v>
      </c>
      <c r="AM68" s="164">
        <v>24.385999999999999</v>
      </c>
      <c r="AN68" s="164">
        <v>49.936</v>
      </c>
      <c r="AO68" s="139">
        <v>34.103000000000002</v>
      </c>
      <c r="AQ68" s="138">
        <v>17.22</v>
      </c>
      <c r="AR68" s="164">
        <v>24.46</v>
      </c>
      <c r="AS68" s="164">
        <v>3.34</v>
      </c>
      <c r="AT68" s="164">
        <v>0.06</v>
      </c>
      <c r="AU68" s="164">
        <v>8.93</v>
      </c>
      <c r="AV68" s="164">
        <v>10.07</v>
      </c>
      <c r="AW68" s="164">
        <v>23.65</v>
      </c>
      <c r="AX68" s="164">
        <v>5.5289999999999999</v>
      </c>
      <c r="AY68" s="164">
        <v>6.4039999999999999</v>
      </c>
      <c r="AZ68" s="164">
        <v>7.7359999999999998</v>
      </c>
      <c r="BA68" s="164">
        <v>5.9720000000000004</v>
      </c>
      <c r="BB68" s="139">
        <v>2.355</v>
      </c>
    </row>
    <row r="69" spans="1:54" ht="15.75" thickBot="1" x14ac:dyDescent="0.3">
      <c r="A69" s="229">
        <v>1.7</v>
      </c>
      <c r="B69" s="140">
        <v>35.950000000000003</v>
      </c>
      <c r="C69" s="167">
        <v>39.81</v>
      </c>
      <c r="D69" s="167">
        <v>35.020000000000003</v>
      </c>
      <c r="E69" s="167"/>
      <c r="F69" s="167">
        <v>31.59</v>
      </c>
      <c r="G69" s="167">
        <v>34.22</v>
      </c>
      <c r="H69" s="167"/>
      <c r="I69" s="167">
        <v>29.303999999999998</v>
      </c>
      <c r="J69" s="167">
        <v>35.875</v>
      </c>
      <c r="K69" s="167">
        <v>35.024000000000001</v>
      </c>
      <c r="L69" s="167">
        <v>34.749000000000002</v>
      </c>
      <c r="M69" s="167">
        <v>41.003</v>
      </c>
      <c r="N69" s="167">
        <v>30.867000000000001</v>
      </c>
      <c r="O69" s="141">
        <v>46.557000000000002</v>
      </c>
      <c r="Q69" s="140">
        <v>29.35</v>
      </c>
      <c r="R69" s="167">
        <v>26.58</v>
      </c>
      <c r="S69" s="167"/>
      <c r="T69" s="167">
        <v>25.32</v>
      </c>
      <c r="U69" s="167">
        <v>24.35</v>
      </c>
      <c r="V69" s="167">
        <v>20.22</v>
      </c>
      <c r="W69" s="167">
        <v>20.48</v>
      </c>
      <c r="X69" s="167">
        <v>15.315</v>
      </c>
      <c r="Y69" s="167">
        <v>14.909000000000001</v>
      </c>
      <c r="Z69" s="167">
        <v>22.305</v>
      </c>
      <c r="AA69" s="167">
        <v>10.625</v>
      </c>
      <c r="AB69" s="167">
        <v>8.2669999999999995</v>
      </c>
      <c r="AC69" s="167">
        <v>9.5180000000000007</v>
      </c>
      <c r="AD69" s="141">
        <v>6.024</v>
      </c>
      <c r="AF69" s="140">
        <v>32.32</v>
      </c>
      <c r="AG69" s="167">
        <v>33.869999999999997</v>
      </c>
      <c r="AH69" s="167">
        <v>29.96</v>
      </c>
      <c r="AI69" s="167">
        <v>37.130000000000003</v>
      </c>
      <c r="AJ69" s="167">
        <v>36.28</v>
      </c>
      <c r="AK69" s="167">
        <v>23.347999999999999</v>
      </c>
      <c r="AL69" s="167">
        <v>53.360999999999997</v>
      </c>
      <c r="AM69" s="167">
        <v>30.327999999999999</v>
      </c>
      <c r="AN69" s="167">
        <v>53.072000000000003</v>
      </c>
      <c r="AO69" s="141">
        <v>24.518999999999998</v>
      </c>
      <c r="AQ69" s="140"/>
      <c r="AR69" s="167">
        <v>20.83</v>
      </c>
      <c r="AS69" s="167">
        <v>8.25</v>
      </c>
      <c r="AT69" s="167">
        <v>-1.46</v>
      </c>
      <c r="AU69" s="167">
        <v>9.09</v>
      </c>
      <c r="AV69" s="167">
        <v>11.57</v>
      </c>
      <c r="AW69" s="167">
        <v>24.62</v>
      </c>
      <c r="AX69" s="167">
        <v>6.0570000000000004</v>
      </c>
      <c r="AY69" s="167">
        <v>6.1109999999999998</v>
      </c>
      <c r="AZ69" s="167">
        <v>11.606</v>
      </c>
      <c r="BA69" s="167">
        <v>16.774999999999999</v>
      </c>
      <c r="BB69" s="141">
        <v>3.1909999999999998</v>
      </c>
    </row>
    <row r="74" spans="1:54" ht="15.75" thickBot="1" x14ac:dyDescent="0.3"/>
    <row r="75" spans="1:54" s="133" customFormat="1" ht="15.75" thickBot="1" x14ac:dyDescent="0.3">
      <c r="B75" s="308" t="s">
        <v>378</v>
      </c>
      <c r="C75" s="309"/>
      <c r="D75" s="309"/>
      <c r="E75" s="309"/>
      <c r="F75" s="309"/>
      <c r="G75" s="309"/>
      <c r="H75" s="309"/>
      <c r="I75" s="309"/>
      <c r="J75" s="309"/>
      <c r="K75" s="309"/>
      <c r="L75" s="309"/>
      <c r="M75" s="309"/>
      <c r="N75" s="309"/>
      <c r="O75" s="309"/>
      <c r="P75" s="309"/>
      <c r="Q75" s="309"/>
      <c r="R75" s="309"/>
      <c r="S75" s="309"/>
      <c r="T75" s="309"/>
      <c r="U75" s="309"/>
      <c r="V75" s="309"/>
      <c r="W75" s="309"/>
      <c r="X75" s="309"/>
      <c r="Y75" s="309"/>
      <c r="Z75" s="309"/>
      <c r="AA75" s="309"/>
      <c r="AB75" s="309"/>
      <c r="AC75" s="309"/>
      <c r="AD75" s="309"/>
      <c r="AE75" s="309"/>
      <c r="AF75" s="309"/>
      <c r="AG75" s="309"/>
      <c r="AH75" s="309"/>
      <c r="AI75" s="309"/>
      <c r="AJ75" s="309"/>
      <c r="AK75" s="309"/>
      <c r="AL75" s="309"/>
      <c r="AM75" s="309"/>
      <c r="AN75" s="309"/>
      <c r="AO75" s="309"/>
      <c r="AP75" s="309"/>
      <c r="AQ75" s="309"/>
      <c r="AR75" s="309"/>
      <c r="AS75" s="309"/>
      <c r="AT75" s="309"/>
      <c r="AU75" s="309"/>
      <c r="AV75" s="309"/>
      <c r="AW75" s="309"/>
      <c r="AX75" s="309"/>
      <c r="AY75" s="309"/>
      <c r="AZ75" s="309"/>
      <c r="BA75" s="309"/>
      <c r="BB75" s="310"/>
    </row>
    <row r="76" spans="1:54" s="133" customFormat="1" x14ac:dyDescent="0.25">
      <c r="A76" s="171" t="s">
        <v>387</v>
      </c>
      <c r="B76" s="311" t="s">
        <v>380</v>
      </c>
      <c r="C76" s="312"/>
      <c r="D76" s="312"/>
      <c r="E76" s="312"/>
      <c r="F76" s="312"/>
      <c r="G76" s="312"/>
      <c r="H76" s="312"/>
      <c r="I76" s="312"/>
      <c r="J76" s="312"/>
      <c r="K76" s="312"/>
      <c r="L76" s="312"/>
      <c r="M76" s="312"/>
      <c r="N76" s="312"/>
      <c r="O76" s="313"/>
      <c r="Q76" s="311" t="s">
        <v>381</v>
      </c>
      <c r="R76" s="312"/>
      <c r="S76" s="312"/>
      <c r="T76" s="312"/>
      <c r="U76" s="312"/>
      <c r="V76" s="312"/>
      <c r="W76" s="312"/>
      <c r="X76" s="312"/>
      <c r="Y76" s="312"/>
      <c r="Z76" s="312"/>
      <c r="AA76" s="312"/>
      <c r="AB76" s="312"/>
      <c r="AC76" s="312"/>
      <c r="AD76" s="313"/>
      <c r="AF76" s="311" t="s">
        <v>382</v>
      </c>
      <c r="AG76" s="312"/>
      <c r="AH76" s="312"/>
      <c r="AI76" s="312"/>
      <c r="AJ76" s="312"/>
      <c r="AK76" s="312"/>
      <c r="AL76" s="312"/>
      <c r="AM76" s="312"/>
      <c r="AN76" s="312"/>
      <c r="AO76" s="313"/>
      <c r="AQ76" s="311" t="s">
        <v>388</v>
      </c>
      <c r="AR76" s="312"/>
      <c r="AS76" s="312"/>
      <c r="AT76" s="312"/>
      <c r="AU76" s="312"/>
      <c r="AV76" s="312"/>
      <c r="AW76" s="312"/>
      <c r="AX76" s="312"/>
      <c r="AY76" s="312"/>
      <c r="AZ76" s="312"/>
      <c r="BA76" s="312"/>
      <c r="BB76" s="313"/>
    </row>
    <row r="77" spans="1:54" x14ac:dyDescent="0.25">
      <c r="A77" s="230">
        <v>0.62</v>
      </c>
      <c r="B77" s="138">
        <v>42.4</v>
      </c>
      <c r="C77" s="164"/>
      <c r="D77" s="164">
        <v>46.78</v>
      </c>
      <c r="E77" s="164">
        <v>44.6</v>
      </c>
      <c r="F77" s="164">
        <v>37.44</v>
      </c>
      <c r="G77" s="164"/>
      <c r="H77" s="164">
        <v>35.74</v>
      </c>
      <c r="I77" s="164">
        <v>27.196999999999999</v>
      </c>
      <c r="J77" s="164">
        <v>23.256</v>
      </c>
      <c r="K77" s="164">
        <v>33.146999999999998</v>
      </c>
      <c r="L77" s="164">
        <v>42.603000000000002</v>
      </c>
      <c r="M77" s="164">
        <v>26.288</v>
      </c>
      <c r="N77" s="164">
        <v>28.074999999999999</v>
      </c>
      <c r="O77" s="139">
        <v>36.618000000000002</v>
      </c>
      <c r="Q77" s="138"/>
      <c r="R77" s="164">
        <v>35.97</v>
      </c>
      <c r="S77" s="164">
        <v>21.48</v>
      </c>
      <c r="T77" s="164">
        <v>34.130000000000003</v>
      </c>
      <c r="U77" s="164"/>
      <c r="V77" s="164">
        <v>27.99</v>
      </c>
      <c r="W77" s="164">
        <v>22.6</v>
      </c>
      <c r="X77" s="164">
        <v>31.675999999999998</v>
      </c>
      <c r="Y77" s="164">
        <v>25.073</v>
      </c>
      <c r="Z77" s="164">
        <v>16.010999999999999</v>
      </c>
      <c r="AA77" s="164">
        <v>29.132999999999999</v>
      </c>
      <c r="AB77" s="164">
        <v>29.99</v>
      </c>
      <c r="AC77" s="164">
        <v>23.687999999999999</v>
      </c>
      <c r="AD77" s="139">
        <v>23.027000000000001</v>
      </c>
      <c r="AF77" s="138">
        <v>27.32</v>
      </c>
      <c r="AG77" s="164">
        <v>35.86</v>
      </c>
      <c r="AH77" s="164">
        <v>25.65</v>
      </c>
      <c r="AI77" s="164">
        <v>40.700000000000003</v>
      </c>
      <c r="AJ77" s="164">
        <v>36.75</v>
      </c>
      <c r="AK77" s="164">
        <v>37.53</v>
      </c>
      <c r="AL77" s="164">
        <v>38.844999999999999</v>
      </c>
      <c r="AM77" s="164">
        <v>29.327000000000002</v>
      </c>
      <c r="AN77" s="164">
        <v>58.703000000000003</v>
      </c>
      <c r="AO77" s="139">
        <v>34.725999999999999</v>
      </c>
      <c r="AQ77" s="138">
        <v>30.69</v>
      </c>
      <c r="AR77" s="164">
        <v>21.1</v>
      </c>
      <c r="AS77" s="164">
        <v>31.45</v>
      </c>
      <c r="AT77" s="164">
        <v>32.729999999999997</v>
      </c>
      <c r="AU77" s="164">
        <v>25.82</v>
      </c>
      <c r="AV77" s="164">
        <v>26.54</v>
      </c>
      <c r="AW77" s="164">
        <v>30.73</v>
      </c>
      <c r="AX77" s="164">
        <v>29.757000000000001</v>
      </c>
      <c r="AY77" s="164">
        <v>26.004000000000001</v>
      </c>
      <c r="AZ77" s="164">
        <v>35.116999999999997</v>
      </c>
      <c r="BA77" s="164">
        <v>24.143000000000001</v>
      </c>
      <c r="BB77" s="139">
        <v>26.678999999999998</v>
      </c>
    </row>
    <row r="78" spans="1:54" x14ac:dyDescent="0.25">
      <c r="A78" s="230">
        <v>0.74</v>
      </c>
      <c r="B78" s="138">
        <v>40.83</v>
      </c>
      <c r="C78" s="164">
        <v>42.26</v>
      </c>
      <c r="D78" s="164">
        <v>44.22</v>
      </c>
      <c r="E78" s="164">
        <v>37.65</v>
      </c>
      <c r="F78" s="164">
        <v>30.54</v>
      </c>
      <c r="G78" s="164">
        <v>38.14</v>
      </c>
      <c r="H78" s="164">
        <v>34.020000000000003</v>
      </c>
      <c r="I78" s="164">
        <v>28.968</v>
      </c>
      <c r="J78" s="164">
        <v>30.38</v>
      </c>
      <c r="K78" s="164">
        <v>32.162999999999997</v>
      </c>
      <c r="L78" s="164">
        <v>40.174999999999997</v>
      </c>
      <c r="M78" s="164">
        <v>25.916</v>
      </c>
      <c r="N78" s="164">
        <v>25.919</v>
      </c>
      <c r="O78" s="139">
        <v>38.286000000000001</v>
      </c>
      <c r="Q78" s="138">
        <v>30.27</v>
      </c>
      <c r="R78" s="164">
        <v>33.380000000000003</v>
      </c>
      <c r="S78" s="164">
        <v>25.4</v>
      </c>
      <c r="T78" s="164">
        <v>37.72</v>
      </c>
      <c r="U78" s="164">
        <v>34.56</v>
      </c>
      <c r="V78" s="164">
        <v>29.15</v>
      </c>
      <c r="W78" s="164">
        <v>24.03</v>
      </c>
      <c r="X78" s="164">
        <v>25.742999999999999</v>
      </c>
      <c r="Y78" s="164">
        <v>28.111999999999998</v>
      </c>
      <c r="Z78" s="164">
        <v>26.523</v>
      </c>
      <c r="AA78" s="164">
        <v>25.870999999999999</v>
      </c>
      <c r="AB78" s="164">
        <v>32.655000000000001</v>
      </c>
      <c r="AC78" s="164">
        <v>32.493000000000002</v>
      </c>
      <c r="AD78" s="139">
        <v>17.667999999999999</v>
      </c>
      <c r="AF78" s="138">
        <v>25.51</v>
      </c>
      <c r="AG78" s="164">
        <v>34.68</v>
      </c>
      <c r="AH78" s="164">
        <v>26.01</v>
      </c>
      <c r="AI78" s="164">
        <v>41.3</v>
      </c>
      <c r="AJ78" s="164">
        <v>36.69</v>
      </c>
      <c r="AK78" s="164">
        <v>28.318999999999999</v>
      </c>
      <c r="AL78" s="164">
        <v>46.792000000000002</v>
      </c>
      <c r="AM78" s="164">
        <v>34.039000000000001</v>
      </c>
      <c r="AN78" s="164">
        <v>58.643999999999998</v>
      </c>
      <c r="AO78" s="139">
        <v>30.137</v>
      </c>
      <c r="AQ78" s="138">
        <v>35.1</v>
      </c>
      <c r="AR78" s="164">
        <v>28.2</v>
      </c>
      <c r="AS78" s="164">
        <v>32.72</v>
      </c>
      <c r="AT78" s="164">
        <v>26.15</v>
      </c>
      <c r="AU78" s="164">
        <v>31.37</v>
      </c>
      <c r="AV78" s="164">
        <v>27.11</v>
      </c>
      <c r="AW78" s="164">
        <v>22.64</v>
      </c>
      <c r="AX78" s="164">
        <v>23.85</v>
      </c>
      <c r="AY78" s="164">
        <v>32.741</v>
      </c>
      <c r="AZ78" s="164">
        <v>32.08</v>
      </c>
      <c r="BA78" s="164">
        <v>34.988</v>
      </c>
      <c r="BB78" s="139">
        <v>27.478999999999999</v>
      </c>
    </row>
    <row r="79" spans="1:54" x14ac:dyDescent="0.25">
      <c r="A79" s="230">
        <v>0.86</v>
      </c>
      <c r="B79" s="138">
        <v>30.05</v>
      </c>
      <c r="C79" s="164">
        <v>43.5</v>
      </c>
      <c r="D79" s="164">
        <v>45.66</v>
      </c>
      <c r="E79" s="164">
        <v>41.58</v>
      </c>
      <c r="F79" s="164">
        <v>29.77</v>
      </c>
      <c r="G79" s="164">
        <v>28.58</v>
      </c>
      <c r="H79" s="164">
        <v>31.51</v>
      </c>
      <c r="I79" s="164">
        <v>21.454999999999998</v>
      </c>
      <c r="J79" s="164">
        <v>33.276000000000003</v>
      </c>
      <c r="K79" s="164">
        <v>27.962</v>
      </c>
      <c r="L79" s="164">
        <v>45.774000000000001</v>
      </c>
      <c r="M79" s="164">
        <v>35.517000000000003</v>
      </c>
      <c r="N79" s="164">
        <v>27.975000000000001</v>
      </c>
      <c r="O79" s="139">
        <v>37.200000000000003</v>
      </c>
      <c r="Q79" s="138">
        <v>29.94</v>
      </c>
      <c r="R79" s="164">
        <v>44.11</v>
      </c>
      <c r="S79" s="164">
        <v>39.92</v>
      </c>
      <c r="T79" s="164">
        <v>33.700000000000003</v>
      </c>
      <c r="U79" s="164">
        <v>33.92</v>
      </c>
      <c r="V79" s="164">
        <v>22.35</v>
      </c>
      <c r="W79" s="164">
        <v>25.9</v>
      </c>
      <c r="X79" s="164">
        <v>25.827999999999999</v>
      </c>
      <c r="Y79" s="164">
        <v>28.366</v>
      </c>
      <c r="Z79" s="164">
        <v>24.416</v>
      </c>
      <c r="AA79" s="164">
        <v>24.951000000000001</v>
      </c>
      <c r="AB79" s="164">
        <v>25.794</v>
      </c>
      <c r="AC79" s="164">
        <v>26.54</v>
      </c>
      <c r="AD79" s="139">
        <v>20.114999999999998</v>
      </c>
      <c r="AF79" s="138">
        <v>33.020000000000003</v>
      </c>
      <c r="AG79" s="164">
        <v>40.159999999999997</v>
      </c>
      <c r="AH79" s="164">
        <v>24.93</v>
      </c>
      <c r="AI79" s="164">
        <v>41.37</v>
      </c>
      <c r="AJ79" s="164">
        <v>44.29</v>
      </c>
      <c r="AK79" s="164">
        <v>29.222999999999999</v>
      </c>
      <c r="AL79" s="164">
        <v>38.771000000000001</v>
      </c>
      <c r="AM79" s="164">
        <v>23.373000000000001</v>
      </c>
      <c r="AN79" s="164">
        <v>59.031999999999996</v>
      </c>
      <c r="AO79" s="139">
        <v>27.449000000000002</v>
      </c>
      <c r="AQ79" s="138">
        <v>29.02</v>
      </c>
      <c r="AR79" s="164">
        <v>31.43</v>
      </c>
      <c r="AS79" s="164">
        <v>40.409999999999997</v>
      </c>
      <c r="AT79" s="164">
        <v>29.81</v>
      </c>
      <c r="AU79" s="164">
        <v>25.44</v>
      </c>
      <c r="AV79" s="164">
        <v>30.84</v>
      </c>
      <c r="AW79" s="164">
        <v>21.2</v>
      </c>
      <c r="AX79" s="164">
        <v>34.171999999999997</v>
      </c>
      <c r="AY79" s="164">
        <v>27.385000000000002</v>
      </c>
      <c r="AZ79" s="164">
        <v>36.53</v>
      </c>
      <c r="BA79" s="164">
        <v>25.439</v>
      </c>
      <c r="BB79" s="139">
        <v>26.236000000000001</v>
      </c>
    </row>
    <row r="80" spans="1:54" x14ac:dyDescent="0.25">
      <c r="A80" s="230">
        <v>0.98</v>
      </c>
      <c r="B80" s="138">
        <v>40.630000000000003</v>
      </c>
      <c r="C80" s="164">
        <v>43.45</v>
      </c>
      <c r="D80" s="164">
        <v>45.68</v>
      </c>
      <c r="E80" s="164">
        <v>35.090000000000003</v>
      </c>
      <c r="F80" s="164">
        <v>27.63</v>
      </c>
      <c r="G80" s="164">
        <v>40.53</v>
      </c>
      <c r="H80" s="164">
        <v>31.23</v>
      </c>
      <c r="I80" s="164">
        <v>24.614000000000001</v>
      </c>
      <c r="J80" s="164">
        <v>33.177999999999997</v>
      </c>
      <c r="K80" s="164">
        <v>34.746000000000002</v>
      </c>
      <c r="L80" s="164">
        <v>43.435000000000002</v>
      </c>
      <c r="M80" s="164">
        <v>34.546999999999997</v>
      </c>
      <c r="N80" s="164">
        <v>22.1</v>
      </c>
      <c r="O80" s="139">
        <v>47.811999999999998</v>
      </c>
      <c r="Q80" s="138">
        <v>31.22</v>
      </c>
      <c r="R80" s="164">
        <v>30.24</v>
      </c>
      <c r="S80" s="164">
        <v>29.07</v>
      </c>
      <c r="T80" s="164">
        <v>34.29</v>
      </c>
      <c r="U80" s="164">
        <v>35.76</v>
      </c>
      <c r="V80" s="164">
        <v>22.69</v>
      </c>
      <c r="W80" s="164">
        <v>22.47</v>
      </c>
      <c r="X80" s="164">
        <v>23.643999999999998</v>
      </c>
      <c r="Y80" s="164">
        <v>22.405000000000001</v>
      </c>
      <c r="Z80" s="164">
        <v>36.755000000000003</v>
      </c>
      <c r="AA80" s="164">
        <v>28.260999999999999</v>
      </c>
      <c r="AB80" s="164">
        <v>22.725999999999999</v>
      </c>
      <c r="AC80" s="164">
        <v>21.266999999999999</v>
      </c>
      <c r="AD80" s="139">
        <v>24.305</v>
      </c>
      <c r="AF80" s="138">
        <v>31.95</v>
      </c>
      <c r="AG80" s="164">
        <v>49.79</v>
      </c>
      <c r="AH80" s="164">
        <v>24.44</v>
      </c>
      <c r="AI80" s="164">
        <v>37.5</v>
      </c>
      <c r="AJ80" s="164">
        <v>32.36</v>
      </c>
      <c r="AK80" s="164">
        <v>24.472999999999999</v>
      </c>
      <c r="AL80" s="164">
        <v>47.759</v>
      </c>
      <c r="AM80" s="164">
        <v>29.888000000000002</v>
      </c>
      <c r="AN80" s="164">
        <v>55.357999999999997</v>
      </c>
      <c r="AO80" s="139">
        <v>32.079000000000001</v>
      </c>
      <c r="AQ80" s="138">
        <v>37.909999999999997</v>
      </c>
      <c r="AR80" s="164">
        <v>47.24</v>
      </c>
      <c r="AS80" s="164">
        <v>38.49</v>
      </c>
      <c r="AT80" s="164">
        <v>38.630000000000003</v>
      </c>
      <c r="AU80" s="164">
        <v>24.63</v>
      </c>
      <c r="AV80" s="164">
        <v>51.36</v>
      </c>
      <c r="AW80" s="164">
        <v>22.97</v>
      </c>
      <c r="AX80" s="164">
        <v>30.428000000000001</v>
      </c>
      <c r="AY80" s="164">
        <v>21.672999999999998</v>
      </c>
      <c r="AZ80" s="164">
        <v>31.516999999999999</v>
      </c>
      <c r="BA80" s="164">
        <v>31.04</v>
      </c>
      <c r="BB80" s="139">
        <v>26.233000000000001</v>
      </c>
    </row>
    <row r="81" spans="1:54" x14ac:dyDescent="0.25">
      <c r="A81" s="230">
        <v>1.1000000000000001</v>
      </c>
      <c r="B81" s="138">
        <v>34.61</v>
      </c>
      <c r="C81" s="164">
        <v>35.28</v>
      </c>
      <c r="D81" s="164">
        <v>44.45</v>
      </c>
      <c r="E81" s="164">
        <v>46.67</v>
      </c>
      <c r="F81" s="164">
        <v>30.72</v>
      </c>
      <c r="G81" s="164">
        <v>32.32</v>
      </c>
      <c r="H81" s="164">
        <v>26.86</v>
      </c>
      <c r="I81" s="164">
        <v>25.678999999999998</v>
      </c>
      <c r="J81" s="164">
        <v>31.11</v>
      </c>
      <c r="K81" s="164">
        <v>29.439</v>
      </c>
      <c r="L81" s="164">
        <v>34.588000000000001</v>
      </c>
      <c r="M81" s="164">
        <v>27.75</v>
      </c>
      <c r="N81" s="164">
        <v>22.134</v>
      </c>
      <c r="O81" s="139">
        <v>31.748999999999999</v>
      </c>
      <c r="Q81" s="138">
        <v>32.270000000000003</v>
      </c>
      <c r="R81" s="164">
        <v>40.590000000000003</v>
      </c>
      <c r="S81" s="164">
        <v>33.26</v>
      </c>
      <c r="T81" s="164">
        <v>43.34</v>
      </c>
      <c r="U81" s="164">
        <v>30.78</v>
      </c>
      <c r="V81" s="164">
        <v>22.89</v>
      </c>
      <c r="W81" s="164">
        <v>28.71</v>
      </c>
      <c r="X81" s="164">
        <v>27.870999999999999</v>
      </c>
      <c r="Y81" s="164">
        <v>37.631999999999998</v>
      </c>
      <c r="Z81" s="164">
        <v>31.196999999999999</v>
      </c>
      <c r="AA81" s="164">
        <v>21.658999999999999</v>
      </c>
      <c r="AB81" s="164">
        <v>21.295999999999999</v>
      </c>
      <c r="AC81" s="164">
        <v>28.401</v>
      </c>
      <c r="AD81" s="139">
        <v>24.632999999999999</v>
      </c>
      <c r="AF81" s="138">
        <v>39.020000000000003</v>
      </c>
      <c r="AG81" s="164">
        <v>22.86</v>
      </c>
      <c r="AH81" s="164">
        <v>34.21</v>
      </c>
      <c r="AI81" s="164">
        <v>38.869999999999997</v>
      </c>
      <c r="AJ81" s="164"/>
      <c r="AK81" s="164">
        <v>21.135999999999999</v>
      </c>
      <c r="AL81" s="164">
        <v>46.061</v>
      </c>
      <c r="AM81" s="164">
        <v>24.364999999999998</v>
      </c>
      <c r="AN81" s="164">
        <v>62.073999999999998</v>
      </c>
      <c r="AO81" s="139">
        <v>36.966000000000001</v>
      </c>
      <c r="AQ81" s="138">
        <v>34.96</v>
      </c>
      <c r="AR81" s="164">
        <v>38.85</v>
      </c>
      <c r="AS81" s="164">
        <v>23.51</v>
      </c>
      <c r="AT81" s="164">
        <v>44.13</v>
      </c>
      <c r="AU81" s="164">
        <v>21.86</v>
      </c>
      <c r="AV81" s="164">
        <v>46.47</v>
      </c>
      <c r="AW81" s="164">
        <v>26.49</v>
      </c>
      <c r="AX81" s="164">
        <v>22.172999999999998</v>
      </c>
      <c r="AY81" s="164">
        <v>20.92</v>
      </c>
      <c r="AZ81" s="164">
        <v>32.210999999999999</v>
      </c>
      <c r="BA81" s="164">
        <v>25.908000000000001</v>
      </c>
      <c r="BB81" s="139">
        <v>27.806999999999999</v>
      </c>
    </row>
    <row r="82" spans="1:54" x14ac:dyDescent="0.25">
      <c r="A82" s="230">
        <v>1.18</v>
      </c>
      <c r="B82" s="138">
        <v>23.66</v>
      </c>
      <c r="C82" s="164">
        <v>33.450000000000003</v>
      </c>
      <c r="D82" s="164">
        <v>49.75</v>
      </c>
      <c r="E82" s="164">
        <v>51.43</v>
      </c>
      <c r="F82" s="164">
        <v>33.42</v>
      </c>
      <c r="G82" s="164">
        <v>25.63</v>
      </c>
      <c r="H82" s="164">
        <v>29.81</v>
      </c>
      <c r="I82" s="164">
        <v>22.742000000000001</v>
      </c>
      <c r="J82" s="164">
        <v>32.514000000000003</v>
      </c>
      <c r="K82" s="164">
        <v>30.411999999999999</v>
      </c>
      <c r="L82" s="164">
        <v>40.055</v>
      </c>
      <c r="M82" s="164">
        <v>25.422000000000001</v>
      </c>
      <c r="N82" s="164">
        <v>21.908000000000001</v>
      </c>
      <c r="O82" s="139">
        <v>36.130000000000003</v>
      </c>
      <c r="Q82" s="138">
        <v>22.99</v>
      </c>
      <c r="R82" s="164">
        <v>32.520000000000003</v>
      </c>
      <c r="S82" s="164">
        <v>29.45</v>
      </c>
      <c r="T82" s="164">
        <v>29.1</v>
      </c>
      <c r="U82" s="164">
        <v>19.690000000000001</v>
      </c>
      <c r="V82" s="164">
        <v>30.37</v>
      </c>
      <c r="W82" s="164">
        <v>20.45</v>
      </c>
      <c r="X82" s="164">
        <v>26.384</v>
      </c>
      <c r="Y82" s="164">
        <v>27.603999999999999</v>
      </c>
      <c r="Z82" s="164">
        <v>28.286999999999999</v>
      </c>
      <c r="AA82" s="164">
        <v>25.103999999999999</v>
      </c>
      <c r="AB82" s="164">
        <v>22.716999999999999</v>
      </c>
      <c r="AC82" s="164">
        <v>19.969000000000001</v>
      </c>
      <c r="AD82" s="139">
        <v>18.667000000000002</v>
      </c>
      <c r="AF82" s="138">
        <v>28.36</v>
      </c>
      <c r="AG82" s="164">
        <v>37.270000000000003</v>
      </c>
      <c r="AH82" s="164">
        <v>31.14</v>
      </c>
      <c r="AI82" s="164">
        <v>48.97</v>
      </c>
      <c r="AJ82" s="164">
        <v>31.77</v>
      </c>
      <c r="AK82" s="164">
        <v>24.309000000000001</v>
      </c>
      <c r="AL82" s="164">
        <v>40.561999999999998</v>
      </c>
      <c r="AM82" s="164">
        <v>29.747</v>
      </c>
      <c r="AN82" s="164">
        <v>54.792000000000002</v>
      </c>
      <c r="AO82" s="139">
        <v>38.814999999999998</v>
      </c>
      <c r="AQ82" s="138">
        <v>33.21</v>
      </c>
      <c r="AR82" s="164">
        <v>48.63</v>
      </c>
      <c r="AS82" s="164">
        <v>33.840000000000003</v>
      </c>
      <c r="AT82" s="164">
        <v>43.51</v>
      </c>
      <c r="AU82" s="164">
        <v>21.88</v>
      </c>
      <c r="AV82" s="164">
        <v>45.08</v>
      </c>
      <c r="AW82" s="164">
        <v>25.7</v>
      </c>
      <c r="AX82" s="164">
        <v>18.094999999999999</v>
      </c>
      <c r="AY82" s="164">
        <v>17.908000000000001</v>
      </c>
      <c r="AZ82" s="164">
        <v>29.126000000000001</v>
      </c>
      <c r="BA82" s="164">
        <v>20.966999999999999</v>
      </c>
      <c r="BB82" s="139">
        <v>22.18</v>
      </c>
    </row>
    <row r="83" spans="1:54" x14ac:dyDescent="0.25">
      <c r="A83" s="230">
        <v>1.34</v>
      </c>
      <c r="B83" s="138">
        <v>35.85</v>
      </c>
      <c r="C83" s="164">
        <v>32.020000000000003</v>
      </c>
      <c r="D83" s="164">
        <v>44.9</v>
      </c>
      <c r="E83" s="164">
        <v>48.22</v>
      </c>
      <c r="F83" s="164">
        <v>36.32</v>
      </c>
      <c r="G83" s="164">
        <v>26.19</v>
      </c>
      <c r="H83" s="164">
        <v>30</v>
      </c>
      <c r="I83" s="164">
        <v>22.39</v>
      </c>
      <c r="J83" s="164">
        <v>27.445</v>
      </c>
      <c r="K83" s="164">
        <v>30.297000000000001</v>
      </c>
      <c r="L83" s="164">
        <v>37.756</v>
      </c>
      <c r="M83" s="164">
        <v>24.152999999999999</v>
      </c>
      <c r="N83" s="164">
        <v>22.672000000000001</v>
      </c>
      <c r="O83" s="139">
        <v>39.82</v>
      </c>
      <c r="Q83" s="138">
        <v>31.95</v>
      </c>
      <c r="R83" s="164">
        <v>30.47</v>
      </c>
      <c r="S83" s="164">
        <v>37.54</v>
      </c>
      <c r="T83" s="164">
        <v>34.39</v>
      </c>
      <c r="U83" s="164">
        <v>28.49</v>
      </c>
      <c r="V83" s="164">
        <v>33.71</v>
      </c>
      <c r="W83" s="164">
        <v>22.03</v>
      </c>
      <c r="X83" s="164">
        <v>24.324000000000002</v>
      </c>
      <c r="Y83" s="164">
        <v>33.179000000000002</v>
      </c>
      <c r="Z83" s="164">
        <v>28.777000000000001</v>
      </c>
      <c r="AA83" s="164">
        <v>21.811</v>
      </c>
      <c r="AB83" s="164">
        <v>20.215</v>
      </c>
      <c r="AC83" s="164">
        <v>21.6</v>
      </c>
      <c r="AD83" s="139">
        <v>20.898</v>
      </c>
      <c r="AF83" s="138">
        <v>44.16</v>
      </c>
      <c r="AG83" s="164">
        <v>31.05</v>
      </c>
      <c r="AH83" s="164">
        <v>25.71</v>
      </c>
      <c r="AI83" s="164">
        <v>41.52</v>
      </c>
      <c r="AJ83" s="164">
        <v>40.520000000000003</v>
      </c>
      <c r="AK83" s="164">
        <v>23.869</v>
      </c>
      <c r="AL83" s="164">
        <v>47.802</v>
      </c>
      <c r="AM83" s="164">
        <v>27.515999999999998</v>
      </c>
      <c r="AN83" s="164">
        <v>48.954000000000001</v>
      </c>
      <c r="AO83" s="139">
        <v>36.286000000000001</v>
      </c>
      <c r="AQ83" s="138">
        <v>31.71</v>
      </c>
      <c r="AR83" s="164">
        <v>35.28</v>
      </c>
      <c r="AS83" s="164">
        <v>25.66</v>
      </c>
      <c r="AT83" s="164">
        <v>50.68</v>
      </c>
      <c r="AU83" s="164">
        <v>25.19</v>
      </c>
      <c r="AV83" s="164">
        <v>31.7</v>
      </c>
      <c r="AW83" s="164">
        <v>24.38</v>
      </c>
      <c r="AX83" s="164">
        <v>14.054</v>
      </c>
      <c r="AY83" s="164">
        <v>17.184000000000001</v>
      </c>
      <c r="AZ83" s="164">
        <v>28.457999999999998</v>
      </c>
      <c r="BA83" s="164">
        <v>20.922999999999998</v>
      </c>
      <c r="BB83" s="139">
        <v>15.606</v>
      </c>
    </row>
    <row r="84" spans="1:54" x14ac:dyDescent="0.25">
      <c r="A84" s="230">
        <v>1.42</v>
      </c>
      <c r="B84" s="138">
        <v>23.35</v>
      </c>
      <c r="C84" s="164">
        <v>31.96</v>
      </c>
      <c r="D84" s="164">
        <v>40.71</v>
      </c>
      <c r="E84" s="164">
        <v>51.24</v>
      </c>
      <c r="F84" s="164">
        <v>38.450000000000003</v>
      </c>
      <c r="G84" s="164">
        <v>25.4</v>
      </c>
      <c r="H84" s="164">
        <v>37.99</v>
      </c>
      <c r="I84" s="164">
        <v>24.062999999999999</v>
      </c>
      <c r="J84" s="164">
        <v>28.573</v>
      </c>
      <c r="K84" s="164">
        <v>26.192</v>
      </c>
      <c r="L84" s="164">
        <v>40.917999999999999</v>
      </c>
      <c r="M84" s="164">
        <v>18.899000000000001</v>
      </c>
      <c r="N84" s="164">
        <v>16.527999999999999</v>
      </c>
      <c r="O84" s="139">
        <v>23.280999999999999</v>
      </c>
      <c r="Q84" s="138">
        <v>23.97</v>
      </c>
      <c r="R84" s="164">
        <v>31.32</v>
      </c>
      <c r="S84" s="164">
        <v>38.14</v>
      </c>
      <c r="T84" s="164">
        <v>28.85</v>
      </c>
      <c r="U84" s="164">
        <v>31.7</v>
      </c>
      <c r="V84" s="164">
        <v>27.31</v>
      </c>
      <c r="W84" s="164">
        <v>22.6</v>
      </c>
      <c r="X84" s="164">
        <v>20.164999999999999</v>
      </c>
      <c r="Y84" s="164">
        <v>33.459000000000003</v>
      </c>
      <c r="Z84" s="164">
        <v>25.016999999999999</v>
      </c>
      <c r="AA84" s="164">
        <v>20.675000000000001</v>
      </c>
      <c r="AB84" s="164">
        <v>16.613</v>
      </c>
      <c r="AC84" s="164">
        <v>17.925999999999998</v>
      </c>
      <c r="AD84" s="139">
        <v>18.649999999999999</v>
      </c>
      <c r="AF84" s="138">
        <v>28.54</v>
      </c>
      <c r="AG84" s="164">
        <v>31.45</v>
      </c>
      <c r="AH84" s="164">
        <v>25.98</v>
      </c>
      <c r="AI84" s="164">
        <v>47.81</v>
      </c>
      <c r="AJ84" s="164">
        <v>43.35</v>
      </c>
      <c r="AK84" s="164">
        <v>25.608000000000001</v>
      </c>
      <c r="AL84" s="164">
        <v>43.072000000000003</v>
      </c>
      <c r="AM84" s="164">
        <v>30.001000000000001</v>
      </c>
      <c r="AN84" s="164">
        <v>49.686999999999998</v>
      </c>
      <c r="AO84" s="139">
        <v>31.356999999999999</v>
      </c>
      <c r="AQ84" s="138">
        <v>24.75</v>
      </c>
      <c r="AR84" s="164">
        <v>25.25</v>
      </c>
      <c r="AS84" s="164">
        <v>13.88</v>
      </c>
      <c r="AT84" s="164">
        <v>31.76</v>
      </c>
      <c r="AU84" s="164">
        <v>21.64</v>
      </c>
      <c r="AV84" s="164">
        <v>27.86</v>
      </c>
      <c r="AW84" s="164">
        <v>27.92</v>
      </c>
      <c r="AX84" s="164">
        <v>12.077999999999999</v>
      </c>
      <c r="AY84" s="164">
        <v>18.890999999999998</v>
      </c>
      <c r="AZ84" s="164">
        <v>22.548999999999999</v>
      </c>
      <c r="BA84" s="164">
        <v>19.029</v>
      </c>
      <c r="BB84" s="139">
        <v>17.62</v>
      </c>
    </row>
    <row r="85" spans="1:54" x14ac:dyDescent="0.25">
      <c r="A85" s="230">
        <v>1.54</v>
      </c>
      <c r="B85" s="138">
        <v>28.94</v>
      </c>
      <c r="C85" s="164">
        <v>31.59</v>
      </c>
      <c r="D85" s="164">
        <v>29.56</v>
      </c>
      <c r="E85" s="164">
        <v>40.61</v>
      </c>
      <c r="F85" s="164">
        <v>32.86</v>
      </c>
      <c r="G85" s="164">
        <v>26.37</v>
      </c>
      <c r="H85" s="164">
        <v>26.12</v>
      </c>
      <c r="I85" s="164">
        <v>27.748000000000001</v>
      </c>
      <c r="J85" s="164">
        <v>30.655999999999999</v>
      </c>
      <c r="K85" s="164">
        <v>25.515999999999998</v>
      </c>
      <c r="L85" s="164">
        <v>38.860999999999997</v>
      </c>
      <c r="M85" s="164">
        <v>23.574000000000002</v>
      </c>
      <c r="N85" s="164">
        <v>24.28</v>
      </c>
      <c r="O85" s="139">
        <v>31.262</v>
      </c>
      <c r="Q85" s="138">
        <v>25.04</v>
      </c>
      <c r="R85" s="164">
        <v>32.700000000000003</v>
      </c>
      <c r="S85" s="164">
        <v>44.57</v>
      </c>
      <c r="T85" s="164">
        <v>34.119999999999997</v>
      </c>
      <c r="U85" s="164">
        <v>26.07</v>
      </c>
      <c r="V85" s="164">
        <v>40.69</v>
      </c>
      <c r="W85" s="164">
        <v>20.92</v>
      </c>
      <c r="X85" s="164">
        <v>11.808999999999999</v>
      </c>
      <c r="Y85" s="164">
        <v>18.178000000000001</v>
      </c>
      <c r="Z85" s="164">
        <v>19.576000000000001</v>
      </c>
      <c r="AA85" s="164">
        <v>19.292000000000002</v>
      </c>
      <c r="AB85" s="164">
        <v>13.108000000000001</v>
      </c>
      <c r="AC85" s="164">
        <v>15.224</v>
      </c>
      <c r="AD85" s="139">
        <v>13.291</v>
      </c>
      <c r="AF85" s="138">
        <v>30.77</v>
      </c>
      <c r="AG85" s="164">
        <v>38.04</v>
      </c>
      <c r="AH85" s="164">
        <v>27.77</v>
      </c>
      <c r="AI85" s="164">
        <v>46.79</v>
      </c>
      <c r="AJ85" s="164">
        <v>40.909999999999997</v>
      </c>
      <c r="AK85" s="164">
        <v>27.245999999999999</v>
      </c>
      <c r="AL85" s="164">
        <v>45.661000000000001</v>
      </c>
      <c r="AM85" s="164">
        <v>20.468</v>
      </c>
      <c r="AN85" s="164">
        <v>48.877000000000002</v>
      </c>
      <c r="AO85" s="139">
        <v>22.542999999999999</v>
      </c>
      <c r="AQ85" s="138">
        <v>23.85</v>
      </c>
      <c r="AR85" s="164">
        <v>29.9</v>
      </c>
      <c r="AS85" s="164">
        <v>22.23</v>
      </c>
      <c r="AT85" s="164">
        <v>21.59</v>
      </c>
      <c r="AU85" s="164">
        <v>16.38</v>
      </c>
      <c r="AV85" s="164">
        <v>23.93</v>
      </c>
      <c r="AW85" s="164">
        <v>30.7</v>
      </c>
      <c r="AX85" s="164">
        <v>14.327999999999999</v>
      </c>
      <c r="AY85" s="164">
        <v>14.849</v>
      </c>
      <c r="AZ85" s="164">
        <v>22.506</v>
      </c>
      <c r="BA85" s="164">
        <v>13.971</v>
      </c>
      <c r="BB85" s="139">
        <v>9.4949999999999992</v>
      </c>
    </row>
    <row r="86" spans="1:54" ht="15.75" thickBot="1" x14ac:dyDescent="0.3">
      <c r="A86" s="231">
        <v>1.7</v>
      </c>
      <c r="B86" s="140">
        <v>32.21</v>
      </c>
      <c r="C86" s="167">
        <v>38.79</v>
      </c>
      <c r="D86" s="167">
        <v>26.23</v>
      </c>
      <c r="E86" s="167"/>
      <c r="F86" s="167">
        <v>29.73</v>
      </c>
      <c r="G86" s="167">
        <v>19.739999999999998</v>
      </c>
      <c r="H86" s="167"/>
      <c r="I86" s="167">
        <v>24.462</v>
      </c>
      <c r="J86" s="167">
        <v>28.695</v>
      </c>
      <c r="K86" s="167">
        <v>26.812000000000001</v>
      </c>
      <c r="L86" s="167">
        <v>30.338999999999999</v>
      </c>
      <c r="M86" s="167">
        <v>24.31</v>
      </c>
      <c r="N86" s="167">
        <v>16.236999999999998</v>
      </c>
      <c r="O86" s="141">
        <v>45.475999999999999</v>
      </c>
      <c r="Q86" s="140">
        <v>27.51</v>
      </c>
      <c r="R86" s="167">
        <v>39.270000000000003</v>
      </c>
      <c r="S86" s="167"/>
      <c r="T86" s="167">
        <v>27.58</v>
      </c>
      <c r="U86" s="167">
        <v>21.89</v>
      </c>
      <c r="V86" s="167">
        <v>28.21</v>
      </c>
      <c r="W86" s="167">
        <v>30.51</v>
      </c>
      <c r="X86" s="167">
        <v>14.647</v>
      </c>
      <c r="Y86" s="167">
        <v>14.818</v>
      </c>
      <c r="Z86" s="167">
        <v>16.2</v>
      </c>
      <c r="AA86" s="167">
        <v>17.686</v>
      </c>
      <c r="AB86" s="167">
        <v>15.398</v>
      </c>
      <c r="AC86" s="167">
        <v>14.087</v>
      </c>
      <c r="AD86" s="141">
        <v>15.696</v>
      </c>
      <c r="AF86" s="140">
        <v>34.119999999999997</v>
      </c>
      <c r="AG86" s="167">
        <v>32.44</v>
      </c>
      <c r="AH86" s="167">
        <v>17.78</v>
      </c>
      <c r="AI86" s="167"/>
      <c r="AJ86" s="167">
        <v>31.4</v>
      </c>
      <c r="AK86" s="167">
        <v>16.488</v>
      </c>
      <c r="AL86" s="167">
        <v>43.404000000000003</v>
      </c>
      <c r="AM86" s="167">
        <v>23.846</v>
      </c>
      <c r="AN86" s="167">
        <v>50.09</v>
      </c>
      <c r="AO86" s="141">
        <v>23.265999999999998</v>
      </c>
      <c r="AQ86" s="140"/>
      <c r="AR86" s="167">
        <v>28.14</v>
      </c>
      <c r="AS86" s="167">
        <v>14.43</v>
      </c>
      <c r="AT86" s="167">
        <v>17.2</v>
      </c>
      <c r="AU86" s="167">
        <v>17.7</v>
      </c>
      <c r="AV86" s="167">
        <v>21.62</v>
      </c>
      <c r="AW86" s="167">
        <v>25.84</v>
      </c>
      <c r="AX86" s="167">
        <v>13.337</v>
      </c>
      <c r="AY86" s="167">
        <v>15.494</v>
      </c>
      <c r="AZ86" s="167">
        <v>22.771000000000001</v>
      </c>
      <c r="BA86" s="167">
        <v>21.846</v>
      </c>
      <c r="BB86" s="141">
        <v>7.2489999999999997</v>
      </c>
    </row>
  </sheetData>
  <mergeCells count="27">
    <mergeCell ref="B50:BB50"/>
    <mergeCell ref="AQ51:BB51"/>
    <mergeCell ref="AF51:AO51"/>
    <mergeCell ref="Q51:AD51"/>
    <mergeCell ref="B51:O51"/>
    <mergeCell ref="AQ76:BB76"/>
    <mergeCell ref="B76:O76"/>
    <mergeCell ref="Q76:AD76"/>
    <mergeCell ref="AF76:AO76"/>
    <mergeCell ref="B75:BB75"/>
    <mergeCell ref="B21:P21"/>
    <mergeCell ref="B22:H22"/>
    <mergeCell ref="J22:P22"/>
    <mergeCell ref="B23:E23"/>
    <mergeCell ref="G23:H23"/>
    <mergeCell ref="J23:M23"/>
    <mergeCell ref="O23:P23"/>
    <mergeCell ref="B8:G8"/>
    <mergeCell ref="H8:M8"/>
    <mergeCell ref="B14:N14"/>
    <mergeCell ref="B15:G15"/>
    <mergeCell ref="H15:M15"/>
    <mergeCell ref="B1:N1"/>
    <mergeCell ref="B2:N2"/>
    <mergeCell ref="B3:G3"/>
    <mergeCell ref="H3:M3"/>
    <mergeCell ref="B7:N7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/>
  </sheetViews>
  <sheetFormatPr baseColWidth="10" defaultRowHeight="15" x14ac:dyDescent="0.25"/>
  <cols>
    <col min="1" max="1" width="14.28515625" customWidth="1"/>
  </cols>
  <sheetData>
    <row r="1" spans="1:14" ht="15.75" thickBot="1" x14ac:dyDescent="0.3">
      <c r="A1" s="1"/>
      <c r="B1" s="265" t="s">
        <v>188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"/>
      <c r="B2" s="268" t="s">
        <v>146</v>
      </c>
      <c r="C2" s="269"/>
      <c r="D2" s="269"/>
      <c r="E2" s="269"/>
      <c r="F2" s="269"/>
      <c r="G2" s="270"/>
      <c r="H2" s="268" t="s">
        <v>149</v>
      </c>
      <c r="I2" s="269"/>
      <c r="J2" s="269"/>
      <c r="K2" s="269"/>
      <c r="L2" s="269"/>
      <c r="M2" s="270"/>
      <c r="N2" s="5"/>
    </row>
    <row r="3" spans="1:14" ht="26.25" thickBot="1" x14ac:dyDescent="0.3">
      <c r="A3" s="2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19" t="s">
        <v>2</v>
      </c>
      <c r="K3" s="19" t="s">
        <v>3</v>
      </c>
      <c r="L3" s="19" t="s">
        <v>4</v>
      </c>
      <c r="M3" s="19" t="s">
        <v>33</v>
      </c>
      <c r="N3" s="19" t="s">
        <v>56</v>
      </c>
    </row>
    <row r="4" spans="1:14" ht="15.75" thickBot="1" x14ac:dyDescent="0.3">
      <c r="A4" s="57" t="s">
        <v>137</v>
      </c>
      <c r="B4" s="60">
        <v>1</v>
      </c>
      <c r="C4" s="7">
        <v>0.3</v>
      </c>
      <c r="D4" s="8">
        <v>0.1</v>
      </c>
      <c r="E4" s="61">
        <v>1</v>
      </c>
      <c r="F4" s="8" t="s">
        <v>138</v>
      </c>
      <c r="G4" s="7">
        <v>14</v>
      </c>
      <c r="H4" s="7">
        <v>0.5</v>
      </c>
      <c r="I4" s="8">
        <v>0.3</v>
      </c>
      <c r="J4" s="8">
        <v>0.1</v>
      </c>
      <c r="K4" s="8">
        <v>0.5</v>
      </c>
      <c r="L4" s="8" t="s">
        <v>184</v>
      </c>
      <c r="M4" s="8">
        <v>20</v>
      </c>
      <c r="N4" s="19">
        <v>2.0000000000000001E-4</v>
      </c>
    </row>
    <row r="5" spans="1:14" ht="15.75" thickBot="1" x14ac:dyDescent="0.3">
      <c r="A5" s="57" t="s">
        <v>185</v>
      </c>
      <c r="B5" s="60">
        <v>1</v>
      </c>
      <c r="C5" s="7">
        <v>0.4</v>
      </c>
      <c r="D5" s="8">
        <v>0.1</v>
      </c>
      <c r="E5" s="61">
        <v>1</v>
      </c>
      <c r="F5" s="8" t="s">
        <v>186</v>
      </c>
      <c r="G5" s="7">
        <v>15</v>
      </c>
      <c r="H5" s="7">
        <v>0.6</v>
      </c>
      <c r="I5" s="8">
        <v>0.2</v>
      </c>
      <c r="J5" s="8">
        <v>0.1</v>
      </c>
      <c r="K5" s="8">
        <v>0.6</v>
      </c>
      <c r="L5" s="8" t="s">
        <v>187</v>
      </c>
      <c r="M5" s="8">
        <v>14</v>
      </c>
      <c r="N5" s="19">
        <v>6.9999999999999999E-4</v>
      </c>
    </row>
    <row r="7" spans="1:14" ht="15.75" thickBot="1" x14ac:dyDescent="0.3"/>
    <row r="8" spans="1:14" ht="15.75" thickBot="1" x14ac:dyDescent="0.3">
      <c r="B8" s="271" t="s">
        <v>348</v>
      </c>
      <c r="C8" s="272"/>
      <c r="D8" s="272"/>
      <c r="E8" s="272"/>
      <c r="F8" s="273"/>
    </row>
    <row r="9" spans="1:14" ht="15.75" thickBot="1" x14ac:dyDescent="0.3">
      <c r="B9" s="271" t="s">
        <v>18</v>
      </c>
      <c r="C9" s="272"/>
      <c r="D9" s="272"/>
      <c r="E9" s="272"/>
      <c r="F9" s="273"/>
    </row>
    <row r="10" spans="1:14" ht="15.75" thickBot="1" x14ac:dyDescent="0.3">
      <c r="B10" s="271" t="s">
        <v>349</v>
      </c>
      <c r="C10" s="273"/>
      <c r="D10" s="133"/>
      <c r="E10" s="271" t="s">
        <v>31</v>
      </c>
      <c r="F10" s="273"/>
    </row>
    <row r="11" spans="1:14" x14ac:dyDescent="0.25">
      <c r="B11" s="169" t="s">
        <v>146</v>
      </c>
      <c r="C11" s="170" t="s">
        <v>149</v>
      </c>
      <c r="D11" s="133"/>
      <c r="E11" s="169" t="s">
        <v>146</v>
      </c>
      <c r="F11" s="170" t="s">
        <v>149</v>
      </c>
    </row>
    <row r="12" spans="1:14" x14ac:dyDescent="0.25">
      <c r="B12" s="138">
        <v>1.3</v>
      </c>
      <c r="C12" s="139">
        <v>0.98</v>
      </c>
      <c r="D12" s="131"/>
      <c r="E12" s="138">
        <v>1.1402749999999999</v>
      </c>
      <c r="F12" s="139">
        <v>0.98277099999999995</v>
      </c>
    </row>
    <row r="13" spans="1:14" x14ac:dyDescent="0.25">
      <c r="B13" s="138">
        <v>0.94</v>
      </c>
      <c r="C13" s="139">
        <v>1.01</v>
      </c>
      <c r="D13" s="131"/>
      <c r="E13" s="138">
        <v>1.3230219999999999</v>
      </c>
      <c r="F13" s="139">
        <v>0.42519050000000003</v>
      </c>
    </row>
    <row r="14" spans="1:14" x14ac:dyDescent="0.25">
      <c r="B14" s="138">
        <v>1.38</v>
      </c>
      <c r="C14" s="139">
        <v>0.26</v>
      </c>
      <c r="D14" s="131"/>
      <c r="E14" s="138">
        <v>0.80789330000000004</v>
      </c>
      <c r="F14" s="139">
        <v>0.65521949999999995</v>
      </c>
    </row>
    <row r="15" spans="1:14" x14ac:dyDescent="0.25">
      <c r="B15" s="138">
        <v>0.75</v>
      </c>
      <c r="C15" s="139">
        <v>0.22</v>
      </c>
      <c r="D15" s="131"/>
      <c r="E15" s="138">
        <v>1.5559419999999999</v>
      </c>
      <c r="F15" s="139">
        <v>0.62918770000000002</v>
      </c>
    </row>
    <row r="16" spans="1:14" x14ac:dyDescent="0.25">
      <c r="B16" s="138">
        <v>0.89</v>
      </c>
      <c r="C16" s="139">
        <v>0.22</v>
      </c>
      <c r="D16" s="131"/>
      <c r="E16" s="138">
        <v>1.211768</v>
      </c>
      <c r="F16" s="139">
        <v>0.69630040000000004</v>
      </c>
    </row>
    <row r="17" spans="2:6" x14ac:dyDescent="0.25">
      <c r="B17" s="138">
        <v>1.3</v>
      </c>
      <c r="C17" s="139">
        <v>0.7</v>
      </c>
      <c r="D17" s="131"/>
      <c r="E17" s="138">
        <v>1.0657749999999999</v>
      </c>
      <c r="F17" s="139">
        <v>0.33113860000000001</v>
      </c>
    </row>
    <row r="18" spans="2:6" x14ac:dyDescent="0.25">
      <c r="B18" s="138">
        <v>0.59</v>
      </c>
      <c r="C18" s="139">
        <v>0.39</v>
      </c>
      <c r="D18" s="131"/>
      <c r="E18" s="138">
        <v>0.95012390000000002</v>
      </c>
      <c r="F18" s="139">
        <v>0.53500029999999998</v>
      </c>
    </row>
    <row r="19" spans="2:6" x14ac:dyDescent="0.25">
      <c r="B19" s="138">
        <v>0.71</v>
      </c>
      <c r="C19" s="139">
        <v>0.53</v>
      </c>
      <c r="D19" s="131"/>
      <c r="E19" s="138">
        <v>0.5496569</v>
      </c>
      <c r="F19" s="139">
        <v>0.43980039999999998</v>
      </c>
    </row>
    <row r="20" spans="2:6" x14ac:dyDescent="0.25">
      <c r="B20" s="138">
        <v>1.17</v>
      </c>
      <c r="C20" s="139">
        <v>0.43</v>
      </c>
      <c r="D20" s="131"/>
      <c r="E20" s="138">
        <v>0.7251088</v>
      </c>
      <c r="F20" s="139">
        <v>0.75510909999999998</v>
      </c>
    </row>
    <row r="21" spans="2:6" x14ac:dyDescent="0.25">
      <c r="B21" s="138">
        <v>0.97</v>
      </c>
      <c r="C21" s="139">
        <v>0.83</v>
      </c>
      <c r="D21" s="131"/>
      <c r="E21" s="138">
        <v>0.69630040000000004</v>
      </c>
      <c r="F21" s="139">
        <v>0.67316960000000003</v>
      </c>
    </row>
    <row r="22" spans="2:6" x14ac:dyDescent="0.25">
      <c r="B22" s="138">
        <v>1.21</v>
      </c>
      <c r="C22" s="139">
        <v>0.48</v>
      </c>
      <c r="D22" s="131"/>
      <c r="E22" s="138">
        <v>0.3137144</v>
      </c>
      <c r="F22" s="139">
        <v>0.43683880000000003</v>
      </c>
    </row>
    <row r="23" spans="2:6" x14ac:dyDescent="0.25">
      <c r="B23" s="138">
        <v>1.35</v>
      </c>
      <c r="C23" s="139">
        <v>0.53</v>
      </c>
      <c r="D23" s="131"/>
      <c r="E23" s="138">
        <v>1.3965050000000001</v>
      </c>
      <c r="F23" s="139">
        <v>0.41106589999999998</v>
      </c>
    </row>
    <row r="24" spans="2:6" x14ac:dyDescent="0.25">
      <c r="B24" s="138">
        <v>1.36</v>
      </c>
      <c r="C24" s="139">
        <v>0.7</v>
      </c>
      <c r="D24" s="131"/>
      <c r="E24" s="138">
        <v>0.79704920000000001</v>
      </c>
      <c r="F24" s="139">
        <v>0.66413390000000005</v>
      </c>
    </row>
    <row r="25" spans="2:6" x14ac:dyDescent="0.25">
      <c r="B25" s="138">
        <v>0.48</v>
      </c>
      <c r="C25" s="139">
        <v>0.56000000000000005</v>
      </c>
      <c r="D25" s="131"/>
      <c r="E25" s="138">
        <v>1.6534960000000001</v>
      </c>
      <c r="F25" s="139">
        <v>0.65080720000000003</v>
      </c>
    </row>
    <row r="26" spans="2:6" ht="15.75" thickBot="1" x14ac:dyDescent="0.3">
      <c r="B26" s="138">
        <v>0.59</v>
      </c>
      <c r="C26" s="139">
        <v>0.37</v>
      </c>
      <c r="D26" s="131"/>
      <c r="E26" s="140">
        <v>0.8133705</v>
      </c>
      <c r="F26" s="168"/>
    </row>
    <row r="27" spans="2:6" x14ac:dyDescent="0.25">
      <c r="B27" s="138">
        <v>0.68</v>
      </c>
      <c r="C27" s="139">
        <v>0.17</v>
      </c>
      <c r="D27" s="131"/>
      <c r="E27" s="135"/>
    </row>
    <row r="28" spans="2:6" x14ac:dyDescent="0.25">
      <c r="B28" s="138">
        <v>0.96</v>
      </c>
      <c r="C28" s="139">
        <v>0.8</v>
      </c>
      <c r="D28" s="131"/>
      <c r="E28" s="135"/>
    </row>
    <row r="29" spans="2:6" x14ac:dyDescent="0.25">
      <c r="B29" s="138">
        <v>0.52</v>
      </c>
      <c r="C29" s="139">
        <v>0.21</v>
      </c>
      <c r="D29" s="131"/>
      <c r="E29" s="131"/>
    </row>
    <row r="30" spans="2:6" x14ac:dyDescent="0.25">
      <c r="B30" s="138">
        <v>1.73</v>
      </c>
      <c r="C30" s="139">
        <v>0.15</v>
      </c>
      <c r="D30" s="131"/>
    </row>
    <row r="31" spans="2:6" ht="15.75" thickBot="1" x14ac:dyDescent="0.3">
      <c r="B31" s="140">
        <v>1.0900000000000001</v>
      </c>
      <c r="C31" s="141">
        <v>0.5</v>
      </c>
      <c r="D31" s="131"/>
    </row>
    <row r="34" spans="1:6" ht="15.75" thickBot="1" x14ac:dyDescent="0.3"/>
    <row r="35" spans="1:6" x14ac:dyDescent="0.25">
      <c r="A35" s="171" t="s">
        <v>0</v>
      </c>
      <c r="B35" s="142">
        <f>AVERAGE(B12:B31)</f>
        <v>0.99849999999999994</v>
      </c>
      <c r="C35" s="143">
        <f t="shared" ref="C35:F35" si="0">AVERAGE(C12:C31)</f>
        <v>0.50200000000000011</v>
      </c>
      <c r="D35" s="131"/>
      <c r="E35" s="142">
        <f t="shared" si="0"/>
        <v>1.0000000266666667</v>
      </c>
      <c r="F35" s="143">
        <f t="shared" si="0"/>
        <v>0.59183806428571428</v>
      </c>
    </row>
    <row r="36" spans="1:6" x14ac:dyDescent="0.25">
      <c r="A36" s="172" t="s">
        <v>347</v>
      </c>
      <c r="B36" s="144">
        <f>(STDEV(B12:B31))/SQRT(B37)</f>
        <v>7.770820927980307E-2</v>
      </c>
      <c r="C36" s="145">
        <f t="shared" ref="C36:F36" si="1">(STDEV(C12:C31))/SQRT(C37)</f>
        <v>5.9358855145719591E-2</v>
      </c>
      <c r="D36" s="131"/>
      <c r="E36" s="144">
        <f t="shared" si="1"/>
        <v>9.8162759094818475E-2</v>
      </c>
      <c r="F36" s="145">
        <f t="shared" si="1"/>
        <v>4.6285923951794213E-2</v>
      </c>
    </row>
    <row r="37" spans="1:6" ht="15.75" thickBot="1" x14ac:dyDescent="0.3">
      <c r="A37" s="173" t="s">
        <v>33</v>
      </c>
      <c r="B37" s="146">
        <f>COUNT(B12:B31)</f>
        <v>20</v>
      </c>
      <c r="C37" s="147">
        <f t="shared" ref="C37:F37" si="2">COUNT(C12:C31)</f>
        <v>20</v>
      </c>
      <c r="E37" s="146">
        <f t="shared" si="2"/>
        <v>15</v>
      </c>
      <c r="F37" s="147">
        <f t="shared" si="2"/>
        <v>14</v>
      </c>
    </row>
  </sheetData>
  <mergeCells count="7">
    <mergeCell ref="B1:N1"/>
    <mergeCell ref="B2:G2"/>
    <mergeCell ref="H2:M2"/>
    <mergeCell ref="B10:C10"/>
    <mergeCell ref="E10:F10"/>
    <mergeCell ref="B9:F9"/>
    <mergeCell ref="B8:F8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/>
  </sheetViews>
  <sheetFormatPr baseColWidth="10" defaultRowHeight="15" x14ac:dyDescent="0.25"/>
  <cols>
    <col min="1" max="1" width="15.5703125" customWidth="1"/>
  </cols>
  <sheetData>
    <row r="1" spans="1:14" ht="15.75" thickBot="1" x14ac:dyDescent="0.3">
      <c r="A1" s="14"/>
      <c r="B1" s="265" t="s">
        <v>167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5"/>
      <c r="B2" s="268" t="s">
        <v>30</v>
      </c>
      <c r="C2" s="269"/>
      <c r="D2" s="269"/>
      <c r="E2" s="269"/>
      <c r="F2" s="269"/>
      <c r="G2" s="270"/>
      <c r="H2" s="268" t="s">
        <v>31</v>
      </c>
      <c r="I2" s="269"/>
      <c r="J2" s="269"/>
      <c r="K2" s="269"/>
      <c r="L2" s="269"/>
      <c r="M2" s="270"/>
      <c r="N2" s="17"/>
    </row>
    <row r="3" spans="1:14" ht="15.75" thickBot="1" x14ac:dyDescent="0.3">
      <c r="A3" s="18" t="s">
        <v>32</v>
      </c>
      <c r="B3" s="3" t="s">
        <v>0</v>
      </c>
      <c r="C3" s="5" t="s">
        <v>1</v>
      </c>
      <c r="D3" s="4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3" t="s">
        <v>2</v>
      </c>
      <c r="K3" s="19" t="s">
        <v>3</v>
      </c>
      <c r="L3" s="19" t="s">
        <v>4</v>
      </c>
      <c r="M3" s="3" t="s">
        <v>33</v>
      </c>
      <c r="N3" s="3" t="s">
        <v>56</v>
      </c>
    </row>
    <row r="4" spans="1:14" ht="15.75" thickBot="1" x14ac:dyDescent="0.3">
      <c r="A4" s="20" t="s">
        <v>189</v>
      </c>
      <c r="B4" s="7">
        <v>34.799999999999997</v>
      </c>
      <c r="C4" s="61">
        <v>15</v>
      </c>
      <c r="D4" s="7">
        <v>4.2</v>
      </c>
      <c r="E4" s="8">
        <v>32.200000000000003</v>
      </c>
      <c r="F4" s="8" t="s">
        <v>190</v>
      </c>
      <c r="G4" s="7">
        <v>13</v>
      </c>
      <c r="H4" s="7">
        <v>30.2</v>
      </c>
      <c r="I4" s="8">
        <v>16.7</v>
      </c>
      <c r="J4" s="7">
        <v>4.5</v>
      </c>
      <c r="K4" s="8">
        <v>23.7</v>
      </c>
      <c r="L4" s="8" t="s">
        <v>191</v>
      </c>
      <c r="M4" s="7">
        <v>14</v>
      </c>
      <c r="N4" s="7">
        <v>0.40200000000000002</v>
      </c>
    </row>
    <row r="6" spans="1:14" ht="15.75" thickBot="1" x14ac:dyDescent="0.3"/>
    <row r="7" spans="1:14" ht="15.75" thickBot="1" x14ac:dyDescent="0.3">
      <c r="B7" s="271" t="s">
        <v>348</v>
      </c>
      <c r="C7" s="273"/>
    </row>
    <row r="8" spans="1:14" ht="15.75" thickBot="1" x14ac:dyDescent="0.3">
      <c r="B8" s="271" t="s">
        <v>53</v>
      </c>
      <c r="C8" s="273"/>
    </row>
    <row r="9" spans="1:14" x14ac:dyDescent="0.25">
      <c r="B9" s="136" t="s">
        <v>349</v>
      </c>
      <c r="C9" s="137" t="s">
        <v>31</v>
      </c>
    </row>
    <row r="10" spans="1:14" x14ac:dyDescent="0.25">
      <c r="B10" s="138">
        <v>14.12463</v>
      </c>
      <c r="C10" s="139">
        <v>52.18835</v>
      </c>
    </row>
    <row r="11" spans="1:14" x14ac:dyDescent="0.25">
      <c r="B11" s="138">
        <v>21.94472</v>
      </c>
      <c r="C11" s="139">
        <v>40.662779999999998</v>
      </c>
    </row>
    <row r="12" spans="1:14" x14ac:dyDescent="0.25">
      <c r="B12" s="138">
        <v>56.508879999999998</v>
      </c>
      <c r="C12" s="139">
        <v>64.124769999999998</v>
      </c>
    </row>
    <row r="13" spans="1:14" x14ac:dyDescent="0.25">
      <c r="B13" s="138">
        <v>41.91366</v>
      </c>
      <c r="C13" s="139">
        <v>29.59516</v>
      </c>
    </row>
    <row r="14" spans="1:14" x14ac:dyDescent="0.25">
      <c r="B14" s="138">
        <v>48.010719999999999</v>
      </c>
      <c r="C14" s="139">
        <v>14.39006</v>
      </c>
    </row>
    <row r="15" spans="1:14" x14ac:dyDescent="0.25">
      <c r="B15" s="138">
        <v>15.30597</v>
      </c>
      <c r="C15" s="139">
        <v>17.785969999999999</v>
      </c>
    </row>
    <row r="16" spans="1:14" x14ac:dyDescent="0.25">
      <c r="B16" s="138">
        <v>26.455210000000001</v>
      </c>
      <c r="C16" s="139">
        <v>23.79073</v>
      </c>
    </row>
    <row r="17" spans="1:3" x14ac:dyDescent="0.25">
      <c r="B17" s="138">
        <v>28.299510000000001</v>
      </c>
      <c r="C17" s="139">
        <v>21.710570000000001</v>
      </c>
    </row>
    <row r="18" spans="1:3" x14ac:dyDescent="0.25">
      <c r="B18" s="138">
        <v>63.027799999999999</v>
      </c>
      <c r="C18" s="139">
        <v>5.6494039999999996</v>
      </c>
    </row>
    <row r="19" spans="1:3" x14ac:dyDescent="0.25">
      <c r="B19" s="138">
        <v>26.49614</v>
      </c>
      <c r="C19" s="139">
        <v>23.661670000000001</v>
      </c>
    </row>
    <row r="20" spans="1:3" x14ac:dyDescent="0.25">
      <c r="B20" s="138">
        <v>32.226430000000001</v>
      </c>
      <c r="C20" s="139">
        <v>18.603169999999999</v>
      </c>
    </row>
    <row r="21" spans="1:3" x14ac:dyDescent="0.25">
      <c r="B21" s="138">
        <v>41.566589999999998</v>
      </c>
      <c r="C21" s="139">
        <v>22.177430000000001</v>
      </c>
    </row>
    <row r="22" spans="1:3" x14ac:dyDescent="0.25">
      <c r="B22" s="138">
        <v>36.726019999999998</v>
      </c>
      <c r="C22" s="139">
        <v>36.771099999999997</v>
      </c>
    </row>
    <row r="23" spans="1:3" ht="15.75" thickBot="1" x14ac:dyDescent="0.3">
      <c r="B23" s="165"/>
      <c r="C23" s="141">
        <v>51.667569999999998</v>
      </c>
    </row>
    <row r="26" spans="1:3" ht="15.75" thickBot="1" x14ac:dyDescent="0.3"/>
    <row r="27" spans="1:3" x14ac:dyDescent="0.25">
      <c r="A27" s="171" t="s">
        <v>0</v>
      </c>
      <c r="B27" s="142">
        <f>AVERAGE(B10:B23)</f>
        <v>34.815867692307691</v>
      </c>
      <c r="C27" s="143">
        <f>AVERAGE(C10:C23)</f>
        <v>30.198480999999997</v>
      </c>
    </row>
    <row r="28" spans="1:3" x14ac:dyDescent="0.25">
      <c r="A28" s="172" t="s">
        <v>347</v>
      </c>
      <c r="B28" s="144">
        <f>(STDEV(B10:B23))/SQRT(B29)</f>
        <v>4.1625005299716511</v>
      </c>
      <c r="C28" s="145">
        <f>(STDEV(C10:C23))/SQRT(C29)</f>
        <v>4.4535392534585281</v>
      </c>
    </row>
    <row r="29" spans="1:3" ht="15.75" thickBot="1" x14ac:dyDescent="0.3">
      <c r="A29" s="173" t="s">
        <v>33</v>
      </c>
      <c r="B29" s="153">
        <f>COUNT(B10:B23)</f>
        <v>13</v>
      </c>
      <c r="C29" s="155">
        <f>COUNT(C10:C23)</f>
        <v>14</v>
      </c>
    </row>
  </sheetData>
  <mergeCells count="5">
    <mergeCell ref="B1:N1"/>
    <mergeCell ref="B2:G2"/>
    <mergeCell ref="H2:M2"/>
    <mergeCell ref="B7:C7"/>
    <mergeCell ref="B8:C8"/>
  </mergeCells>
  <pageMargins left="0.7" right="0.7" top="0.78740157499999996" bottom="0.78740157499999996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75"/>
  <sheetViews>
    <sheetView zoomScaleNormal="100" workbookViewId="0"/>
  </sheetViews>
  <sheetFormatPr baseColWidth="10" defaultRowHeight="15" x14ac:dyDescent="0.25"/>
  <sheetData>
    <row r="1" spans="1:15" ht="15.75" thickBot="1" x14ac:dyDescent="0.3">
      <c r="A1" s="15"/>
      <c r="B1" s="265" t="s">
        <v>194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7"/>
    </row>
    <row r="2" spans="1:15" ht="15.75" thickBot="1" x14ac:dyDescent="0.3">
      <c r="A2" s="14"/>
      <c r="B2" s="268" t="s">
        <v>47</v>
      </c>
      <c r="C2" s="269"/>
      <c r="D2" s="269"/>
      <c r="E2" s="269"/>
      <c r="F2" s="269"/>
      <c r="G2" s="270"/>
      <c r="H2" s="268" t="s">
        <v>48</v>
      </c>
      <c r="I2" s="269"/>
      <c r="J2" s="269"/>
      <c r="K2" s="269"/>
      <c r="L2" s="269"/>
      <c r="M2" s="270"/>
      <c r="N2" s="288"/>
      <c r="O2" s="289"/>
    </row>
    <row r="3" spans="1:15" x14ac:dyDescent="0.25">
      <c r="A3" s="292"/>
      <c r="B3" s="290" t="s">
        <v>0</v>
      </c>
      <c r="C3" s="290" t="s">
        <v>1</v>
      </c>
      <c r="D3" s="286" t="s">
        <v>2</v>
      </c>
      <c r="E3" s="286" t="s">
        <v>3</v>
      </c>
      <c r="F3" s="286" t="s">
        <v>4</v>
      </c>
      <c r="G3" s="290" t="s">
        <v>62</v>
      </c>
      <c r="H3" s="290" t="s">
        <v>0</v>
      </c>
      <c r="I3" s="290" t="s">
        <v>1</v>
      </c>
      <c r="J3" s="286" t="s">
        <v>2</v>
      </c>
      <c r="K3" s="286" t="s">
        <v>3</v>
      </c>
      <c r="L3" s="286" t="s">
        <v>4</v>
      </c>
      <c r="M3" s="290" t="s">
        <v>62</v>
      </c>
      <c r="N3" s="290" t="s">
        <v>56</v>
      </c>
      <c r="O3" s="286" t="s">
        <v>50</v>
      </c>
    </row>
    <row r="4" spans="1:15" ht="15.75" thickBot="1" x14ac:dyDescent="0.3">
      <c r="A4" s="293"/>
      <c r="B4" s="291"/>
      <c r="C4" s="291"/>
      <c r="D4" s="287"/>
      <c r="E4" s="287"/>
      <c r="F4" s="287"/>
      <c r="G4" s="291"/>
      <c r="H4" s="291"/>
      <c r="I4" s="291"/>
      <c r="J4" s="287"/>
      <c r="K4" s="287"/>
      <c r="L4" s="287"/>
      <c r="M4" s="291"/>
      <c r="N4" s="291"/>
      <c r="O4" s="287"/>
    </row>
    <row r="5" spans="1:15" ht="15.75" thickBot="1" x14ac:dyDescent="0.3">
      <c r="A5" s="20" t="s">
        <v>53</v>
      </c>
      <c r="B5" s="7">
        <v>1</v>
      </c>
      <c r="C5" s="7">
        <v>0.04</v>
      </c>
      <c r="D5" s="8">
        <v>0.02</v>
      </c>
      <c r="E5" s="8">
        <v>1</v>
      </c>
      <c r="F5" s="8" t="s">
        <v>54</v>
      </c>
      <c r="G5" s="7" t="s">
        <v>63</v>
      </c>
      <c r="H5" s="7">
        <v>1.03</v>
      </c>
      <c r="I5" s="7">
        <v>0.03</v>
      </c>
      <c r="J5" s="8">
        <v>0.02</v>
      </c>
      <c r="K5" s="8">
        <v>1.02</v>
      </c>
      <c r="L5" s="8" t="s">
        <v>55</v>
      </c>
      <c r="M5" s="7" t="s">
        <v>63</v>
      </c>
      <c r="N5" s="7">
        <v>0.2</v>
      </c>
      <c r="O5" s="8">
        <v>0.2394</v>
      </c>
    </row>
    <row r="6" spans="1:15" ht="15.75" thickBot="1" x14ac:dyDescent="0.3">
      <c r="A6" s="20" t="s">
        <v>53</v>
      </c>
      <c r="B6" s="7">
        <v>1</v>
      </c>
      <c r="C6" s="7">
        <v>0.18</v>
      </c>
      <c r="D6" s="8">
        <v>0.01</v>
      </c>
      <c r="E6" s="8">
        <v>0.96</v>
      </c>
      <c r="F6" s="8" t="s">
        <v>59</v>
      </c>
      <c r="G6" s="7" t="s">
        <v>192</v>
      </c>
      <c r="H6" s="7">
        <v>1.02</v>
      </c>
      <c r="I6" s="7">
        <v>0.2</v>
      </c>
      <c r="J6" s="8">
        <v>0.01</v>
      </c>
      <c r="K6" s="8">
        <v>0.98</v>
      </c>
      <c r="L6" s="8" t="s">
        <v>60</v>
      </c>
      <c r="M6" s="7" t="s">
        <v>193</v>
      </c>
      <c r="N6" s="7">
        <v>0.06</v>
      </c>
      <c r="O6" s="19">
        <v>3.5299999999999998E-2</v>
      </c>
    </row>
    <row r="8" spans="1:15" ht="15.75" thickBot="1" x14ac:dyDescent="0.3"/>
    <row r="9" spans="1:15" ht="15.75" thickBot="1" x14ac:dyDescent="0.3">
      <c r="B9" s="271" t="s">
        <v>348</v>
      </c>
      <c r="C9" s="272"/>
      <c r="D9" s="272"/>
      <c r="E9" s="272"/>
      <c r="F9" s="273"/>
    </row>
    <row r="10" spans="1:15" ht="15.75" thickBot="1" x14ac:dyDescent="0.3">
      <c r="B10" s="271" t="s">
        <v>53</v>
      </c>
      <c r="C10" s="272"/>
      <c r="D10" s="272"/>
      <c r="E10" s="272"/>
      <c r="F10" s="273"/>
      <c r="H10" s="271" t="s">
        <v>398</v>
      </c>
      <c r="I10" s="272"/>
      <c r="J10" s="272"/>
      <c r="K10" s="273"/>
    </row>
    <row r="11" spans="1:15" ht="30.75" thickBot="1" x14ac:dyDescent="0.3">
      <c r="B11" s="271" t="s">
        <v>49</v>
      </c>
      <c r="C11" s="273"/>
      <c r="D11" s="134"/>
      <c r="E11" s="271" t="s">
        <v>33</v>
      </c>
      <c r="F11" s="273"/>
      <c r="H11" s="189" t="s">
        <v>394</v>
      </c>
      <c r="I11" s="190" t="s">
        <v>395</v>
      </c>
      <c r="J11" s="190" t="s">
        <v>396</v>
      </c>
      <c r="K11" s="191" t="s">
        <v>397</v>
      </c>
      <c r="L11" s="177"/>
      <c r="M11" s="177"/>
    </row>
    <row r="12" spans="1:15" x14ac:dyDescent="0.25">
      <c r="B12" s="136" t="s">
        <v>350</v>
      </c>
      <c r="C12" s="137" t="s">
        <v>318</v>
      </c>
      <c r="D12" s="134"/>
      <c r="E12" s="136" t="s">
        <v>350</v>
      </c>
      <c r="F12" s="137" t="s">
        <v>318</v>
      </c>
      <c r="H12" s="138">
        <v>24.96</v>
      </c>
      <c r="I12" s="164">
        <v>26.71</v>
      </c>
      <c r="J12" s="164">
        <v>11.82</v>
      </c>
      <c r="K12" s="139">
        <v>12.28</v>
      </c>
    </row>
    <row r="13" spans="1:15" x14ac:dyDescent="0.25">
      <c r="B13" s="138">
        <v>1.04958171</v>
      </c>
      <c r="C13" s="139">
        <v>1.0751026800000001</v>
      </c>
      <c r="E13" s="174">
        <v>1.9166080000000001</v>
      </c>
      <c r="F13" s="175">
        <v>0.93208411000000002</v>
      </c>
      <c r="H13" s="138">
        <v>34.76</v>
      </c>
      <c r="I13" s="164">
        <v>27.79</v>
      </c>
      <c r="J13" s="164">
        <v>12.62</v>
      </c>
      <c r="K13" s="139">
        <v>7.78</v>
      </c>
    </row>
    <row r="14" spans="1:15" x14ac:dyDescent="0.25">
      <c r="B14" s="138">
        <v>1.00359084</v>
      </c>
      <c r="C14" s="139">
        <v>1.0077155499999999</v>
      </c>
      <c r="E14" s="174">
        <v>1.27972869</v>
      </c>
      <c r="F14" s="175">
        <v>1.04988835</v>
      </c>
      <c r="H14" s="138">
        <v>29.65</v>
      </c>
      <c r="I14" s="164">
        <v>27.72</v>
      </c>
      <c r="J14" s="164">
        <v>9.64</v>
      </c>
      <c r="K14" s="139">
        <v>8.92</v>
      </c>
    </row>
    <row r="15" spans="1:15" x14ac:dyDescent="0.25">
      <c r="B15" s="138">
        <v>0.98563210000000001</v>
      </c>
      <c r="C15" s="139">
        <v>1.03293692</v>
      </c>
      <c r="E15" s="174">
        <v>1.2750006599999999</v>
      </c>
      <c r="F15" s="175">
        <v>1.1783452000000001</v>
      </c>
      <c r="H15" s="138">
        <v>28.75</v>
      </c>
      <c r="I15" s="164">
        <v>27.1</v>
      </c>
      <c r="J15" s="164">
        <v>9.3699999999999992</v>
      </c>
      <c r="K15" s="139">
        <v>12.16</v>
      </c>
    </row>
    <row r="16" spans="1:15" ht="15.75" thickBot="1" x14ac:dyDescent="0.3">
      <c r="B16" s="140">
        <v>0.96119536000000005</v>
      </c>
      <c r="C16" s="141">
        <v>1.0110449100000001</v>
      </c>
      <c r="E16" s="174">
        <v>1.0628910600000001</v>
      </c>
      <c r="F16" s="175">
        <v>0.77241689999999996</v>
      </c>
      <c r="H16" s="138">
        <v>25.31</v>
      </c>
      <c r="I16" s="164">
        <v>27.13</v>
      </c>
      <c r="J16" s="164">
        <v>11.44</v>
      </c>
      <c r="K16" s="139">
        <v>13.49</v>
      </c>
    </row>
    <row r="17" spans="1:11" x14ac:dyDescent="0.25">
      <c r="E17" s="174">
        <v>1.69835424</v>
      </c>
      <c r="F17" s="175">
        <v>1.0924995099999999</v>
      </c>
      <c r="H17" s="138">
        <v>23.82</v>
      </c>
      <c r="I17" s="164">
        <v>31.26</v>
      </c>
      <c r="J17" s="164">
        <v>9.94</v>
      </c>
      <c r="K17" s="139">
        <v>15.19</v>
      </c>
    </row>
    <row r="18" spans="1:11" x14ac:dyDescent="0.25">
      <c r="E18" s="174">
        <v>1.5549696799999999</v>
      </c>
      <c r="F18" s="175">
        <v>1.13003352</v>
      </c>
      <c r="H18" s="138">
        <v>35.17</v>
      </c>
      <c r="I18" s="164">
        <v>31.02</v>
      </c>
      <c r="J18" s="164">
        <v>21.35</v>
      </c>
      <c r="K18" s="139">
        <v>14.9</v>
      </c>
    </row>
    <row r="19" spans="1:11" ht="15.75" thickBot="1" x14ac:dyDescent="0.3">
      <c r="E19" s="174">
        <v>0.99786070000000004</v>
      </c>
      <c r="F19" s="175">
        <v>1.0308906200000001</v>
      </c>
      <c r="H19" s="138">
        <v>26.43</v>
      </c>
      <c r="I19" s="164">
        <v>28.49</v>
      </c>
      <c r="J19" s="164">
        <v>12.62</v>
      </c>
      <c r="K19" s="139">
        <v>12.85</v>
      </c>
    </row>
    <row r="20" spans="1:11" x14ac:dyDescent="0.25">
      <c r="A20" s="148" t="s">
        <v>0</v>
      </c>
      <c r="B20" s="142">
        <f>AVERAGE(B13:B16)</f>
        <v>1.0000000025000002</v>
      </c>
      <c r="C20" s="143">
        <f>AVERAGE(C13:C16)</f>
        <v>1.031700015</v>
      </c>
      <c r="E20" s="174">
        <v>0.96062292000000005</v>
      </c>
      <c r="F20" s="175">
        <v>1.42260538</v>
      </c>
      <c r="H20" s="138">
        <v>32.299999999999997</v>
      </c>
      <c r="I20" s="164">
        <v>32.07</v>
      </c>
      <c r="J20" s="164">
        <v>18.86</v>
      </c>
      <c r="K20" s="139">
        <v>15.79</v>
      </c>
    </row>
    <row r="21" spans="1:11" x14ac:dyDescent="0.25">
      <c r="A21" s="149" t="s">
        <v>347</v>
      </c>
      <c r="B21" s="144">
        <f>(STDEV(B13:B16))/SQRT(B22)</f>
        <v>1.8671450431003992E-2</v>
      </c>
      <c r="C21" s="145">
        <f>(STDEV(C13:C16))/SQRT(C22)</f>
        <v>1.5511310891782889E-2</v>
      </c>
      <c r="E21" s="174">
        <v>0.80433284999999999</v>
      </c>
      <c r="F21" s="175">
        <v>1.6030321000000001</v>
      </c>
      <c r="H21" s="138">
        <v>27.48</v>
      </c>
      <c r="I21" s="164">
        <v>35.17</v>
      </c>
      <c r="J21" s="164">
        <v>16.14</v>
      </c>
      <c r="K21" s="139">
        <v>20.100000000000001</v>
      </c>
    </row>
    <row r="22" spans="1:11" ht="15.75" thickBot="1" x14ac:dyDescent="0.3">
      <c r="A22" s="150" t="s">
        <v>33</v>
      </c>
      <c r="B22" s="146">
        <f>COUNT(B13:B16)</f>
        <v>4</v>
      </c>
      <c r="C22" s="147">
        <f>COUNT(C13:C16)</f>
        <v>4</v>
      </c>
      <c r="E22" s="174">
        <v>0.94059914</v>
      </c>
      <c r="F22" s="175">
        <v>1.5394924400000001</v>
      </c>
      <c r="H22" s="138">
        <v>37.97</v>
      </c>
      <c r="I22" s="164">
        <v>26.62</v>
      </c>
      <c r="J22" s="164">
        <v>22.2</v>
      </c>
      <c r="K22" s="139">
        <v>13.48</v>
      </c>
    </row>
    <row r="23" spans="1:11" x14ac:dyDescent="0.25">
      <c r="E23" s="174">
        <v>0.96735864000000005</v>
      </c>
      <c r="F23" s="175">
        <v>1.58809888</v>
      </c>
      <c r="H23" s="138">
        <v>39.04</v>
      </c>
      <c r="I23" s="164">
        <v>27.54</v>
      </c>
      <c r="J23" s="164">
        <v>24.19</v>
      </c>
      <c r="K23" s="139">
        <v>14.02</v>
      </c>
    </row>
    <row r="24" spans="1:11" x14ac:dyDescent="0.25">
      <c r="E24" s="174">
        <v>1.01030251</v>
      </c>
      <c r="F24" s="175">
        <v>0.80114700000000005</v>
      </c>
      <c r="H24" s="138">
        <v>31.89</v>
      </c>
      <c r="I24" s="164">
        <v>22.75</v>
      </c>
      <c r="J24" s="164">
        <v>18.11</v>
      </c>
      <c r="K24" s="139">
        <v>10.39</v>
      </c>
    </row>
    <row r="25" spans="1:11" x14ac:dyDescent="0.25">
      <c r="E25" s="174">
        <v>1.13478342</v>
      </c>
      <c r="F25" s="175">
        <v>1.5419115800000001</v>
      </c>
      <c r="H25" s="138">
        <v>28.93</v>
      </c>
      <c r="I25" s="164">
        <v>23.96</v>
      </c>
      <c r="J25" s="164">
        <v>17</v>
      </c>
      <c r="K25" s="139">
        <v>10.83</v>
      </c>
    </row>
    <row r="26" spans="1:11" x14ac:dyDescent="0.25">
      <c r="E26" s="174">
        <v>0.89130253000000004</v>
      </c>
      <c r="F26" s="175">
        <v>1.7992238300000001</v>
      </c>
      <c r="H26" s="138">
        <v>30.55</v>
      </c>
      <c r="I26" s="164">
        <v>19.96</v>
      </c>
      <c r="J26" s="164">
        <v>15.51</v>
      </c>
      <c r="K26" s="139">
        <v>8.6999999999999993</v>
      </c>
    </row>
    <row r="27" spans="1:11" x14ac:dyDescent="0.25">
      <c r="E27" s="174">
        <v>1.2352729099999999</v>
      </c>
      <c r="F27" s="175">
        <v>1.86106208</v>
      </c>
      <c r="H27" s="138">
        <v>34.950000000000003</v>
      </c>
      <c r="I27" s="164">
        <v>22.72</v>
      </c>
      <c r="J27" s="164">
        <v>17.7</v>
      </c>
      <c r="K27" s="139">
        <v>10.34</v>
      </c>
    </row>
    <row r="28" spans="1:11" x14ac:dyDescent="0.25">
      <c r="E28" s="174">
        <v>1.29891136</v>
      </c>
      <c r="F28" s="175">
        <v>1.7937707899999999</v>
      </c>
      <c r="H28" s="138">
        <v>37.82</v>
      </c>
      <c r="I28" s="164">
        <v>25.94</v>
      </c>
      <c r="J28" s="164">
        <v>17.170000000000002</v>
      </c>
      <c r="K28" s="139">
        <v>10.51</v>
      </c>
    </row>
    <row r="29" spans="1:11" x14ac:dyDescent="0.25">
      <c r="E29" s="174">
        <v>1.2098768499999999</v>
      </c>
      <c r="F29" s="175">
        <v>1.33204056</v>
      </c>
      <c r="H29" s="138">
        <v>30.63</v>
      </c>
      <c r="I29" s="164">
        <v>20.51</v>
      </c>
      <c r="J29" s="164">
        <v>14.82</v>
      </c>
      <c r="K29" s="139">
        <v>9.93</v>
      </c>
    </row>
    <row r="30" spans="1:11" x14ac:dyDescent="0.25">
      <c r="E30" s="174">
        <v>0.88445004999999999</v>
      </c>
      <c r="F30" s="175">
        <v>1.5913120999999999</v>
      </c>
      <c r="H30" s="138">
        <v>24.54</v>
      </c>
      <c r="I30" s="164">
        <v>18.97</v>
      </c>
      <c r="J30" s="164">
        <v>15.67</v>
      </c>
      <c r="K30" s="139">
        <v>6.8</v>
      </c>
    </row>
    <row r="31" spans="1:11" x14ac:dyDescent="0.25">
      <c r="E31" s="174">
        <v>0.8967849</v>
      </c>
      <c r="F31" s="175">
        <v>1.3389612200000001</v>
      </c>
      <c r="H31" s="138">
        <v>27.46</v>
      </c>
      <c r="I31" s="164">
        <v>27.05</v>
      </c>
      <c r="J31" s="164">
        <v>15.01</v>
      </c>
      <c r="K31" s="139">
        <v>14.13</v>
      </c>
    </row>
    <row r="32" spans="1:11" x14ac:dyDescent="0.25">
      <c r="E32" s="174">
        <v>0.99305703999999995</v>
      </c>
      <c r="F32" s="175">
        <v>1.2360379399999999</v>
      </c>
      <c r="H32" s="138">
        <v>34.049999999999997</v>
      </c>
      <c r="I32" s="164">
        <v>29.5</v>
      </c>
      <c r="J32" s="164">
        <v>20.59</v>
      </c>
      <c r="K32" s="139">
        <v>14.53</v>
      </c>
    </row>
    <row r="33" spans="5:11" x14ac:dyDescent="0.25">
      <c r="E33" s="174">
        <v>1.02681</v>
      </c>
      <c r="F33" s="175">
        <v>1.4478399900000001</v>
      </c>
      <c r="H33" s="138">
        <v>27.15</v>
      </c>
      <c r="I33" s="164">
        <v>21.99</v>
      </c>
      <c r="J33" s="164">
        <v>15.83</v>
      </c>
      <c r="K33" s="139">
        <v>13.19</v>
      </c>
    </row>
    <row r="34" spans="5:11" x14ac:dyDescent="0.25">
      <c r="E34" s="174">
        <v>0.88083403000000005</v>
      </c>
      <c r="F34" s="175">
        <v>1.03034706</v>
      </c>
      <c r="H34" s="138">
        <v>31.72</v>
      </c>
      <c r="I34" s="164">
        <v>19.100000000000001</v>
      </c>
      <c r="J34" s="164">
        <v>16.55</v>
      </c>
      <c r="K34" s="139">
        <v>7.51</v>
      </c>
    </row>
    <row r="35" spans="5:11" x14ac:dyDescent="0.25">
      <c r="E35" s="174">
        <v>1.0955475400000001</v>
      </c>
      <c r="F35" s="175">
        <v>0.88285294000000003</v>
      </c>
      <c r="H35" s="138">
        <v>22.88</v>
      </c>
      <c r="I35" s="164">
        <v>26.56</v>
      </c>
      <c r="J35" s="164">
        <v>12.35</v>
      </c>
      <c r="K35" s="139">
        <v>12.07</v>
      </c>
    </row>
    <row r="36" spans="5:11" x14ac:dyDescent="0.25">
      <c r="E36" s="174">
        <v>1.5484152200000001</v>
      </c>
      <c r="F36" s="175">
        <v>0.83749326000000002</v>
      </c>
      <c r="H36" s="138">
        <v>22.83</v>
      </c>
      <c r="I36" s="164">
        <v>26.77</v>
      </c>
      <c r="J36" s="164">
        <v>15.07</v>
      </c>
      <c r="K36" s="139">
        <v>13.3</v>
      </c>
    </row>
    <row r="37" spans="5:11" x14ac:dyDescent="0.25">
      <c r="E37" s="174">
        <v>1.33792629</v>
      </c>
      <c r="F37" s="175">
        <v>0.84714272000000002</v>
      </c>
      <c r="H37" s="138">
        <v>24.21</v>
      </c>
      <c r="I37" s="164">
        <v>20.99</v>
      </c>
      <c r="J37" s="164">
        <v>12.23</v>
      </c>
      <c r="K37" s="139">
        <v>10.99</v>
      </c>
    </row>
    <row r="38" spans="5:11" x14ac:dyDescent="0.25">
      <c r="E38" s="174">
        <v>1.65279055</v>
      </c>
      <c r="F38" s="175">
        <v>0.87287738000000004</v>
      </c>
      <c r="H38" s="138">
        <v>28.3</v>
      </c>
      <c r="I38" s="164">
        <v>25.34</v>
      </c>
      <c r="J38" s="164">
        <v>17.850000000000001</v>
      </c>
      <c r="K38" s="139">
        <v>13.87</v>
      </c>
    </row>
    <row r="39" spans="5:11" x14ac:dyDescent="0.25">
      <c r="E39" s="174">
        <v>1.25386635</v>
      </c>
      <c r="F39" s="175">
        <v>0.97145632000000004</v>
      </c>
      <c r="H39" s="138">
        <v>18.73</v>
      </c>
      <c r="I39" s="164">
        <v>17.649999999999999</v>
      </c>
      <c r="J39" s="164">
        <v>6.6</v>
      </c>
      <c r="K39" s="139">
        <v>9.86</v>
      </c>
    </row>
    <row r="40" spans="5:11" x14ac:dyDescent="0.25">
      <c r="E40" s="174">
        <v>1.1518158599999999</v>
      </c>
      <c r="F40" s="175">
        <v>0.87690184000000004</v>
      </c>
      <c r="H40" s="138">
        <v>25.54</v>
      </c>
      <c r="I40" s="164">
        <v>17.57</v>
      </c>
      <c r="J40" s="164">
        <v>13.94</v>
      </c>
      <c r="K40" s="139">
        <v>8.67</v>
      </c>
    </row>
    <row r="41" spans="5:11" x14ac:dyDescent="0.25">
      <c r="E41" s="174">
        <v>1.3258536599999999</v>
      </c>
      <c r="F41" s="175">
        <v>1.04894544</v>
      </c>
      <c r="H41" s="138">
        <v>21.46</v>
      </c>
      <c r="I41" s="164">
        <v>16.21</v>
      </c>
      <c r="J41" s="164">
        <v>13.65</v>
      </c>
      <c r="K41" s="139">
        <v>9.08</v>
      </c>
    </row>
    <row r="42" spans="5:11" x14ac:dyDescent="0.25">
      <c r="E42" s="174">
        <v>1.43406604</v>
      </c>
      <c r="F42" s="175">
        <v>1.0149386199999999</v>
      </c>
      <c r="H42" s="138">
        <v>20.56</v>
      </c>
      <c r="I42" s="164">
        <v>31.66</v>
      </c>
      <c r="J42" s="164">
        <v>12.84</v>
      </c>
      <c r="K42" s="139">
        <v>14.66</v>
      </c>
    </row>
    <row r="43" spans="5:11" x14ac:dyDescent="0.25">
      <c r="E43" s="174">
        <v>1.16828719</v>
      </c>
      <c r="F43" s="175">
        <v>1.2131519900000001</v>
      </c>
      <c r="H43" s="138">
        <v>21.14</v>
      </c>
      <c r="I43" s="164">
        <v>31.07</v>
      </c>
      <c r="J43" s="164">
        <v>14.83</v>
      </c>
      <c r="K43" s="139">
        <v>16.79</v>
      </c>
    </row>
    <row r="44" spans="5:11" x14ac:dyDescent="0.25">
      <c r="E44" s="174">
        <v>0.98613377999999996</v>
      </c>
      <c r="F44" s="175">
        <v>0.97515885999999996</v>
      </c>
      <c r="H44" s="138">
        <v>34.35</v>
      </c>
      <c r="I44" s="164">
        <v>29.05</v>
      </c>
      <c r="J44" s="164">
        <v>12.53</v>
      </c>
      <c r="K44" s="139">
        <v>16.75</v>
      </c>
    </row>
    <row r="45" spans="5:11" x14ac:dyDescent="0.25">
      <c r="E45" s="174">
        <v>0.91650571000000003</v>
      </c>
      <c r="F45" s="175">
        <v>0.91104090999999998</v>
      </c>
      <c r="H45" s="138">
        <v>27.8</v>
      </c>
      <c r="I45" s="164">
        <v>21.58</v>
      </c>
      <c r="J45" s="164">
        <v>15.81</v>
      </c>
      <c r="K45" s="139">
        <v>11.08</v>
      </c>
    </row>
    <row r="46" spans="5:11" x14ac:dyDescent="0.25">
      <c r="E46" s="174">
        <v>0.99385626000000005</v>
      </c>
      <c r="F46" s="175">
        <v>0.91863832000000001</v>
      </c>
      <c r="H46" s="138">
        <v>23.3</v>
      </c>
      <c r="I46" s="164">
        <v>20.8</v>
      </c>
      <c r="J46" s="164">
        <v>12.85</v>
      </c>
      <c r="K46" s="139">
        <v>11.82</v>
      </c>
    </row>
    <row r="47" spans="5:11" x14ac:dyDescent="0.25">
      <c r="E47" s="174">
        <v>1.0052443200000001</v>
      </c>
      <c r="F47" s="175">
        <v>0.97916093999999998</v>
      </c>
      <c r="H47" s="138">
        <v>28.94</v>
      </c>
      <c r="I47" s="164">
        <v>21.69</v>
      </c>
      <c r="J47" s="164">
        <v>10.91</v>
      </c>
      <c r="K47" s="139">
        <v>8.8000000000000007</v>
      </c>
    </row>
    <row r="48" spans="5:11" x14ac:dyDescent="0.25">
      <c r="E48" s="174">
        <v>1.2036686400000001</v>
      </c>
      <c r="F48" s="175">
        <v>0.97458628999999997</v>
      </c>
      <c r="H48" s="138">
        <v>19.93</v>
      </c>
      <c r="I48" s="164">
        <v>19.850000000000001</v>
      </c>
      <c r="J48" s="164">
        <v>7.92</v>
      </c>
      <c r="K48" s="139">
        <v>8.06</v>
      </c>
    </row>
    <row r="49" spans="5:11" x14ac:dyDescent="0.25">
      <c r="E49" s="174">
        <v>1.3043703099999999</v>
      </c>
      <c r="F49" s="175">
        <v>0.92195782999999998</v>
      </c>
      <c r="H49" s="138">
        <v>31.35</v>
      </c>
      <c r="I49" s="164">
        <v>19.559999999999999</v>
      </c>
      <c r="J49" s="164">
        <v>10.66</v>
      </c>
      <c r="K49" s="139">
        <v>12.51</v>
      </c>
    </row>
    <row r="50" spans="5:11" x14ac:dyDescent="0.25">
      <c r="E50" s="174">
        <v>1.0083150000000001</v>
      </c>
      <c r="F50" s="175">
        <v>1.44345791</v>
      </c>
      <c r="H50" s="138">
        <v>29.02</v>
      </c>
      <c r="I50" s="164">
        <v>25.74</v>
      </c>
      <c r="J50" s="164">
        <v>11.53</v>
      </c>
      <c r="K50" s="139">
        <v>11.83</v>
      </c>
    </row>
    <row r="51" spans="5:11" x14ac:dyDescent="0.25">
      <c r="E51" s="174">
        <v>1.31231188</v>
      </c>
      <c r="F51" s="175">
        <v>1.1465764899999999</v>
      </c>
      <c r="H51" s="138">
        <v>24.72</v>
      </c>
      <c r="I51" s="164">
        <v>27.75</v>
      </c>
      <c r="J51" s="164">
        <v>13.48</v>
      </c>
      <c r="K51" s="139">
        <v>15.71</v>
      </c>
    </row>
    <row r="52" spans="5:11" x14ac:dyDescent="0.25">
      <c r="E52" s="174">
        <v>1.12206542</v>
      </c>
      <c r="F52" s="175">
        <v>0.97768458000000003</v>
      </c>
      <c r="H52" s="138">
        <v>24.73</v>
      </c>
      <c r="I52" s="164">
        <v>24.36</v>
      </c>
      <c r="J52" s="164">
        <v>16.170000000000002</v>
      </c>
      <c r="K52" s="139">
        <v>14.58</v>
      </c>
    </row>
    <row r="53" spans="5:11" x14ac:dyDescent="0.25">
      <c r="E53" s="174">
        <v>1.0845356500000001</v>
      </c>
      <c r="F53" s="175">
        <v>0.82637881000000002</v>
      </c>
      <c r="H53" s="138">
        <v>24.45</v>
      </c>
      <c r="I53" s="164">
        <v>28.58</v>
      </c>
      <c r="J53" s="164">
        <v>14.99</v>
      </c>
      <c r="K53" s="139">
        <v>15.01</v>
      </c>
    </row>
    <row r="54" spans="5:11" x14ac:dyDescent="0.25">
      <c r="E54" s="174">
        <v>1.16811851</v>
      </c>
      <c r="F54" s="175">
        <v>0.89827184000000004</v>
      </c>
      <c r="H54" s="138">
        <v>34.979999999999997</v>
      </c>
      <c r="I54" s="164">
        <v>19.04</v>
      </c>
      <c r="J54" s="164">
        <v>18.79</v>
      </c>
      <c r="K54" s="139">
        <v>8.09</v>
      </c>
    </row>
    <row r="55" spans="5:11" x14ac:dyDescent="0.25">
      <c r="E55" s="174">
        <v>1.0673427900000001</v>
      </c>
      <c r="F55" s="175">
        <v>1.08395518</v>
      </c>
      <c r="H55" s="138">
        <v>23.09</v>
      </c>
      <c r="I55" s="164">
        <v>20.82</v>
      </c>
      <c r="J55" s="164">
        <v>11.9</v>
      </c>
      <c r="K55" s="139">
        <v>11.56</v>
      </c>
    </row>
    <row r="56" spans="5:11" x14ac:dyDescent="0.25">
      <c r="E56" s="174">
        <v>1.31532487</v>
      </c>
      <c r="F56" s="175">
        <v>0.90574403999999997</v>
      </c>
      <c r="H56" s="138">
        <v>21.84</v>
      </c>
      <c r="I56" s="164">
        <v>15.93</v>
      </c>
      <c r="J56" s="164">
        <v>13.47</v>
      </c>
      <c r="K56" s="139">
        <v>4.43</v>
      </c>
    </row>
    <row r="57" spans="5:11" x14ac:dyDescent="0.25">
      <c r="E57" s="174">
        <v>0.91067717000000004</v>
      </c>
      <c r="F57" s="175">
        <v>0.75893769</v>
      </c>
      <c r="H57" s="138">
        <v>22.28</v>
      </c>
      <c r="I57" s="164">
        <v>30</v>
      </c>
      <c r="J57" s="164">
        <v>13.28</v>
      </c>
      <c r="K57" s="139">
        <v>15.26</v>
      </c>
    </row>
    <row r="58" spans="5:11" x14ac:dyDescent="0.25">
      <c r="E58" s="174">
        <v>0.65892790999999995</v>
      </c>
      <c r="F58" s="175">
        <v>0.94369895999999998</v>
      </c>
      <c r="H58" s="138">
        <v>16.760000000000002</v>
      </c>
      <c r="I58" s="164">
        <v>30.53</v>
      </c>
      <c r="J58" s="164">
        <v>8.83</v>
      </c>
      <c r="K58" s="139">
        <v>16.38</v>
      </c>
    </row>
    <row r="59" spans="5:11" x14ac:dyDescent="0.25">
      <c r="E59" s="174">
        <v>1.0688692799999999</v>
      </c>
      <c r="F59" s="175">
        <v>0.76564153999999995</v>
      </c>
      <c r="H59" s="138">
        <v>15.77</v>
      </c>
      <c r="I59" s="164">
        <v>34.49</v>
      </c>
      <c r="J59" s="164">
        <v>9.23</v>
      </c>
      <c r="K59" s="139">
        <v>17.66</v>
      </c>
    </row>
    <row r="60" spans="5:11" x14ac:dyDescent="0.25">
      <c r="E60" s="174">
        <v>1.19704101</v>
      </c>
      <c r="F60" s="175">
        <v>0.95482137</v>
      </c>
      <c r="H60" s="138">
        <v>21.6</v>
      </c>
      <c r="I60" s="164">
        <v>43.32</v>
      </c>
      <c r="J60" s="164">
        <v>10.53</v>
      </c>
      <c r="K60" s="139">
        <v>20.66</v>
      </c>
    </row>
    <row r="61" spans="5:11" x14ac:dyDescent="0.25">
      <c r="E61" s="174">
        <v>0.86055614999999996</v>
      </c>
      <c r="F61" s="175">
        <v>0.84921840000000004</v>
      </c>
      <c r="H61" s="138">
        <v>21.89</v>
      </c>
      <c r="I61" s="164">
        <v>37.68</v>
      </c>
      <c r="J61" s="164">
        <v>11.6</v>
      </c>
      <c r="K61" s="139">
        <v>18.559999999999999</v>
      </c>
    </row>
    <row r="62" spans="5:11" x14ac:dyDescent="0.25">
      <c r="E62" s="174">
        <v>0.83324407</v>
      </c>
      <c r="F62" s="175">
        <v>1.4563747600000001</v>
      </c>
      <c r="H62" s="138">
        <v>27.75</v>
      </c>
      <c r="I62" s="164">
        <v>30.73</v>
      </c>
      <c r="J62" s="164">
        <v>14.69</v>
      </c>
      <c r="K62" s="139">
        <v>12.54</v>
      </c>
    </row>
    <row r="63" spans="5:11" x14ac:dyDescent="0.25">
      <c r="E63" s="174">
        <v>1.0423263899999999</v>
      </c>
      <c r="F63" s="175">
        <v>1.92819232</v>
      </c>
      <c r="H63" s="138">
        <v>24.13</v>
      </c>
      <c r="I63" s="164">
        <v>31.54</v>
      </c>
      <c r="J63" s="164">
        <v>12.33</v>
      </c>
      <c r="K63" s="139">
        <v>12.57</v>
      </c>
    </row>
    <row r="64" spans="5:11" x14ac:dyDescent="0.25">
      <c r="E64" s="174">
        <v>1.32187941</v>
      </c>
      <c r="F64" s="175">
        <v>0.88771743999999997</v>
      </c>
      <c r="H64" s="138">
        <v>20.18</v>
      </c>
      <c r="I64" s="164">
        <v>27.6</v>
      </c>
      <c r="J64" s="164">
        <v>12.07</v>
      </c>
      <c r="K64" s="139">
        <v>15.98</v>
      </c>
    </row>
    <row r="65" spans="5:11" x14ac:dyDescent="0.25">
      <c r="E65" s="174">
        <v>1.0106728899999999</v>
      </c>
      <c r="F65" s="175">
        <v>0.79845328999999998</v>
      </c>
      <c r="H65" s="138"/>
      <c r="I65" s="164">
        <v>43.69</v>
      </c>
      <c r="J65" s="164"/>
      <c r="K65" s="139">
        <v>21.21</v>
      </c>
    </row>
    <row r="66" spans="5:11" x14ac:dyDescent="0.25">
      <c r="E66" s="174">
        <v>0.93681159999999997</v>
      </c>
      <c r="F66" s="175">
        <v>0.78748647999999999</v>
      </c>
      <c r="H66" s="138">
        <v>34.54</v>
      </c>
      <c r="I66" s="164">
        <v>37.1</v>
      </c>
      <c r="J66" s="164">
        <v>20.13</v>
      </c>
      <c r="K66" s="139">
        <v>19.36</v>
      </c>
    </row>
    <row r="67" spans="5:11" x14ac:dyDescent="0.25">
      <c r="E67" s="174">
        <v>1.0763885200000001</v>
      </c>
      <c r="F67" s="175">
        <v>0.77761241000000003</v>
      </c>
      <c r="H67" s="138">
        <v>40.21</v>
      </c>
      <c r="I67" s="164"/>
      <c r="J67" s="164">
        <v>20.07</v>
      </c>
      <c r="K67" s="139"/>
    </row>
    <row r="68" spans="5:11" x14ac:dyDescent="0.25">
      <c r="E68" s="174">
        <v>0.95836463000000005</v>
      </c>
      <c r="F68" s="175">
        <v>0.83954205000000004</v>
      </c>
      <c r="H68" s="138">
        <v>38.49</v>
      </c>
      <c r="I68" s="164">
        <v>32.479999999999997</v>
      </c>
      <c r="J68" s="164">
        <v>20.59</v>
      </c>
      <c r="K68" s="139">
        <v>17.87</v>
      </c>
    </row>
    <row r="69" spans="5:11" x14ac:dyDescent="0.25">
      <c r="E69" s="174">
        <v>0.78665633000000001</v>
      </c>
      <c r="F69" s="175">
        <v>0.76483221000000001</v>
      </c>
      <c r="H69" s="138">
        <v>29.12</v>
      </c>
      <c r="I69" s="164">
        <v>10.16</v>
      </c>
      <c r="J69" s="164">
        <v>15.54</v>
      </c>
      <c r="K69" s="139">
        <v>4.93</v>
      </c>
    </row>
    <row r="70" spans="5:11" x14ac:dyDescent="0.25">
      <c r="E70" s="174">
        <v>0.89455496000000001</v>
      </c>
      <c r="F70" s="175">
        <v>0.80813891999999998</v>
      </c>
      <c r="H70" s="138">
        <v>26.32</v>
      </c>
      <c r="I70" s="164">
        <v>17.87</v>
      </c>
      <c r="J70" s="164">
        <v>14.45</v>
      </c>
      <c r="K70" s="139">
        <v>10.68</v>
      </c>
    </row>
    <row r="71" spans="5:11" x14ac:dyDescent="0.25">
      <c r="E71" s="174">
        <v>1.09704866</v>
      </c>
      <c r="F71" s="175">
        <v>1.3687715300000001</v>
      </c>
      <c r="H71" s="138">
        <v>32.14</v>
      </c>
      <c r="I71" s="164">
        <v>25.52</v>
      </c>
      <c r="J71" s="164">
        <v>20.98</v>
      </c>
      <c r="K71" s="139">
        <v>7.36</v>
      </c>
    </row>
    <row r="72" spans="5:11" x14ac:dyDescent="0.25">
      <c r="E72" s="174">
        <v>1.0426796300000001</v>
      </c>
      <c r="F72" s="175">
        <v>0.78035471000000001</v>
      </c>
      <c r="H72" s="138">
        <v>28.88</v>
      </c>
      <c r="I72" s="164">
        <v>30.05</v>
      </c>
      <c r="J72" s="164">
        <v>16.47</v>
      </c>
      <c r="K72" s="139">
        <v>11.14</v>
      </c>
    </row>
    <row r="73" spans="5:11" x14ac:dyDescent="0.25">
      <c r="E73" s="174">
        <v>0.93108544000000004</v>
      </c>
      <c r="F73" s="175">
        <v>0.97261352000000001</v>
      </c>
      <c r="H73" s="138">
        <v>32.4</v>
      </c>
      <c r="I73" s="164">
        <v>27.58</v>
      </c>
      <c r="J73" s="164">
        <v>19.809999999999999</v>
      </c>
      <c r="K73" s="139">
        <v>12.18</v>
      </c>
    </row>
    <row r="74" spans="5:11" x14ac:dyDescent="0.25">
      <c r="E74" s="174">
        <v>0.93923878000000005</v>
      </c>
      <c r="F74" s="175">
        <v>0.96809453999999995</v>
      </c>
      <c r="H74" s="138">
        <v>31.51</v>
      </c>
      <c r="I74" s="164">
        <v>23.91</v>
      </c>
      <c r="J74" s="164">
        <v>16.55</v>
      </c>
      <c r="K74" s="139">
        <v>10.18</v>
      </c>
    </row>
    <row r="75" spans="5:11" x14ac:dyDescent="0.25">
      <c r="E75" s="174">
        <v>1.5932043899999999</v>
      </c>
      <c r="F75" s="175">
        <v>1.0754546700000001</v>
      </c>
      <c r="H75" s="138">
        <v>32.700000000000003</v>
      </c>
      <c r="I75" s="164">
        <v>19.510000000000002</v>
      </c>
      <c r="J75" s="164">
        <v>14.78</v>
      </c>
      <c r="K75" s="139">
        <v>7.12</v>
      </c>
    </row>
    <row r="76" spans="5:11" x14ac:dyDescent="0.25">
      <c r="E76" s="174">
        <v>1.6600653700000001</v>
      </c>
      <c r="F76" s="175">
        <v>1.40314512</v>
      </c>
      <c r="H76" s="138">
        <v>27.6</v>
      </c>
      <c r="I76" s="164">
        <v>30.81</v>
      </c>
      <c r="J76" s="164">
        <v>13.23</v>
      </c>
      <c r="K76" s="139">
        <v>15.79</v>
      </c>
    </row>
    <row r="77" spans="5:11" x14ac:dyDescent="0.25">
      <c r="E77" s="174">
        <v>0.98739739999999998</v>
      </c>
      <c r="F77" s="175">
        <v>1.4143186800000001</v>
      </c>
      <c r="H77" s="138">
        <v>30.18</v>
      </c>
      <c r="I77" s="164">
        <v>29.49</v>
      </c>
      <c r="J77" s="164">
        <v>16.170000000000002</v>
      </c>
      <c r="K77" s="139">
        <v>14.84</v>
      </c>
    </row>
    <row r="78" spans="5:11" x14ac:dyDescent="0.25">
      <c r="E78" s="174">
        <v>1.12844773</v>
      </c>
      <c r="F78" s="175">
        <v>1.3648871</v>
      </c>
      <c r="H78" s="138">
        <v>30.27</v>
      </c>
      <c r="I78" s="164">
        <v>32.1</v>
      </c>
      <c r="J78" s="164">
        <v>14.73</v>
      </c>
      <c r="K78" s="139">
        <v>10.87</v>
      </c>
    </row>
    <row r="79" spans="5:11" x14ac:dyDescent="0.25">
      <c r="E79" s="174">
        <v>1.31022459</v>
      </c>
      <c r="F79" s="175">
        <v>1.2132830699999999</v>
      </c>
      <c r="H79" s="138">
        <v>26.42</v>
      </c>
      <c r="I79" s="164">
        <v>31.64</v>
      </c>
      <c r="J79" s="164">
        <v>14.14</v>
      </c>
      <c r="K79" s="139">
        <v>14.53</v>
      </c>
    </row>
    <row r="80" spans="5:11" x14ac:dyDescent="0.25">
      <c r="E80" s="174">
        <v>0.92093227</v>
      </c>
      <c r="F80" s="175">
        <v>0.86871805000000002</v>
      </c>
      <c r="H80" s="138">
        <v>31.42</v>
      </c>
      <c r="I80" s="164">
        <v>29.71</v>
      </c>
      <c r="J80" s="164">
        <v>19.809999999999999</v>
      </c>
      <c r="K80" s="139">
        <v>12.96</v>
      </c>
    </row>
    <row r="81" spans="5:11" x14ac:dyDescent="0.25">
      <c r="E81" s="174">
        <v>1.0002767299999999</v>
      </c>
      <c r="F81" s="175">
        <v>0.83162645999999996</v>
      </c>
      <c r="H81" s="138">
        <v>36.479999999999997</v>
      </c>
      <c r="I81" s="164">
        <v>32.6</v>
      </c>
      <c r="J81" s="164">
        <v>17.79</v>
      </c>
      <c r="K81" s="139">
        <v>16.77</v>
      </c>
    </row>
    <row r="82" spans="5:11" x14ac:dyDescent="0.25">
      <c r="E82" s="174">
        <v>0.92167049999999995</v>
      </c>
      <c r="F82" s="175">
        <v>0.83750630999999998</v>
      </c>
      <c r="H82" s="138">
        <v>31.94</v>
      </c>
      <c r="I82" s="164">
        <v>27.07</v>
      </c>
      <c r="J82" s="164">
        <v>14.93</v>
      </c>
      <c r="K82" s="139">
        <v>15.38</v>
      </c>
    </row>
    <row r="83" spans="5:11" x14ac:dyDescent="0.25">
      <c r="E83" s="174">
        <v>0.98705505999999998</v>
      </c>
      <c r="F83" s="175">
        <v>1.0567127599999999</v>
      </c>
      <c r="H83" s="138">
        <v>33.74</v>
      </c>
      <c r="I83" s="164">
        <v>36.9</v>
      </c>
      <c r="J83" s="164">
        <v>19.149999999999999</v>
      </c>
      <c r="K83" s="139">
        <v>14.19</v>
      </c>
    </row>
    <row r="84" spans="5:11" x14ac:dyDescent="0.25">
      <c r="E84" s="174">
        <v>0.96135718999999997</v>
      </c>
      <c r="F84" s="175">
        <v>0.93211738</v>
      </c>
      <c r="H84" s="138">
        <v>32.22</v>
      </c>
      <c r="I84" s="164">
        <v>34.369999999999997</v>
      </c>
      <c r="J84" s="164">
        <v>18.22</v>
      </c>
      <c r="K84" s="139">
        <v>16.190000000000001</v>
      </c>
    </row>
    <row r="85" spans="5:11" x14ac:dyDescent="0.25">
      <c r="E85" s="174">
        <v>1.2796139399999999</v>
      </c>
      <c r="F85" s="175">
        <v>0.90127111000000004</v>
      </c>
      <c r="H85" s="138">
        <v>28.22</v>
      </c>
      <c r="I85" s="164">
        <v>35.159999999999997</v>
      </c>
      <c r="J85" s="164">
        <v>14.55</v>
      </c>
      <c r="K85" s="139">
        <v>12.97</v>
      </c>
    </row>
    <row r="86" spans="5:11" x14ac:dyDescent="0.25">
      <c r="E86" s="174">
        <v>1.1521915899999999</v>
      </c>
      <c r="F86" s="175">
        <v>1.04146418</v>
      </c>
      <c r="H86" s="138">
        <v>34.42</v>
      </c>
      <c r="I86" s="164">
        <v>35.71</v>
      </c>
      <c r="J86" s="164">
        <v>20.58</v>
      </c>
      <c r="K86" s="139">
        <v>12.43</v>
      </c>
    </row>
    <row r="87" spans="5:11" x14ac:dyDescent="0.25">
      <c r="E87" s="174">
        <v>1.2539859799999999</v>
      </c>
      <c r="F87" s="175">
        <v>0.91383751000000002</v>
      </c>
      <c r="H87" s="138">
        <v>28.42</v>
      </c>
      <c r="I87" s="164">
        <v>28.34</v>
      </c>
      <c r="J87" s="164">
        <v>16.14</v>
      </c>
      <c r="K87" s="139">
        <v>14.56</v>
      </c>
    </row>
    <row r="88" spans="5:11" x14ac:dyDescent="0.25">
      <c r="E88" s="174">
        <v>1.03114711</v>
      </c>
      <c r="F88" s="175">
        <v>0.95965867000000005</v>
      </c>
      <c r="H88" s="138">
        <v>34.049999999999997</v>
      </c>
      <c r="I88" s="164">
        <v>34.07</v>
      </c>
      <c r="J88" s="164">
        <v>16.64</v>
      </c>
      <c r="K88" s="139">
        <v>17.71</v>
      </c>
    </row>
    <row r="89" spans="5:11" x14ac:dyDescent="0.25">
      <c r="E89" s="174">
        <v>0.93579769999999995</v>
      </c>
      <c r="F89" s="175">
        <v>0.96230526999999999</v>
      </c>
      <c r="H89" s="138">
        <v>30.45</v>
      </c>
      <c r="I89" s="164">
        <v>22.45</v>
      </c>
      <c r="J89" s="164">
        <v>14.15</v>
      </c>
      <c r="K89" s="139">
        <v>11.25</v>
      </c>
    </row>
    <row r="90" spans="5:11" x14ac:dyDescent="0.25">
      <c r="E90" s="174">
        <v>0.90202583000000003</v>
      </c>
      <c r="F90" s="175">
        <v>0.92301849999999996</v>
      </c>
      <c r="H90" s="138">
        <v>23.46</v>
      </c>
      <c r="I90" s="164">
        <v>22.82</v>
      </c>
      <c r="J90" s="164">
        <v>10.91</v>
      </c>
      <c r="K90" s="139">
        <v>12.32</v>
      </c>
    </row>
    <row r="91" spans="5:11" x14ac:dyDescent="0.25">
      <c r="E91" s="174">
        <v>0.97908015000000004</v>
      </c>
      <c r="F91" s="175">
        <v>0.99126588000000004</v>
      </c>
      <c r="H91" s="138">
        <v>28.45</v>
      </c>
      <c r="I91" s="164">
        <v>26.38</v>
      </c>
      <c r="J91" s="164">
        <v>12.87</v>
      </c>
      <c r="K91" s="139">
        <v>15.32</v>
      </c>
    </row>
    <row r="92" spans="5:11" x14ac:dyDescent="0.25">
      <c r="E92" s="174">
        <v>0.76999684000000002</v>
      </c>
      <c r="F92" s="175">
        <v>0.87526963999999996</v>
      </c>
      <c r="H92" s="138">
        <v>16.59</v>
      </c>
      <c r="I92" s="164">
        <v>34.01</v>
      </c>
      <c r="J92" s="164">
        <v>5.63</v>
      </c>
      <c r="K92" s="139">
        <v>21.63</v>
      </c>
    </row>
    <row r="93" spans="5:11" x14ac:dyDescent="0.25">
      <c r="E93" s="174">
        <v>0.74933112999999996</v>
      </c>
      <c r="F93" s="175">
        <v>0.95986287000000003</v>
      </c>
      <c r="H93" s="138">
        <v>14.83</v>
      </c>
      <c r="I93" s="164">
        <v>35.479999999999997</v>
      </c>
      <c r="J93" s="164">
        <v>6.42</v>
      </c>
      <c r="K93" s="139">
        <v>18.62</v>
      </c>
    </row>
    <row r="94" spans="5:11" x14ac:dyDescent="0.25">
      <c r="E94" s="174">
        <v>0.82681011000000004</v>
      </c>
      <c r="F94" s="175">
        <v>1.1572689599999999</v>
      </c>
      <c r="H94" s="138">
        <v>30.95</v>
      </c>
      <c r="I94" s="164">
        <v>31.68</v>
      </c>
      <c r="J94" s="164">
        <v>9.01</v>
      </c>
      <c r="K94" s="139">
        <v>14.6</v>
      </c>
    </row>
    <row r="95" spans="5:11" x14ac:dyDescent="0.25">
      <c r="E95" s="174">
        <v>0.78864540999999999</v>
      </c>
      <c r="F95" s="175">
        <v>1.26619115</v>
      </c>
      <c r="H95" s="138">
        <v>28.28</v>
      </c>
      <c r="I95" s="164">
        <v>28.03</v>
      </c>
      <c r="J95" s="164">
        <v>12.07</v>
      </c>
      <c r="K95" s="139">
        <v>14.69</v>
      </c>
    </row>
    <row r="96" spans="5:11" x14ac:dyDescent="0.25">
      <c r="E96" s="174">
        <v>1.0940093900000001</v>
      </c>
      <c r="F96" s="175">
        <v>0.81133003999999997</v>
      </c>
      <c r="H96" s="138">
        <v>35.47</v>
      </c>
      <c r="I96" s="164">
        <v>26.14</v>
      </c>
      <c r="J96" s="164">
        <v>14.29</v>
      </c>
      <c r="K96" s="139">
        <v>9.7899999999999991</v>
      </c>
    </row>
    <row r="97" spans="5:11" x14ac:dyDescent="0.25">
      <c r="E97" s="174">
        <v>0.77937615999999998</v>
      </c>
      <c r="F97" s="175">
        <v>0.85106824000000003</v>
      </c>
      <c r="H97" s="138">
        <v>28.59</v>
      </c>
      <c r="I97" s="164">
        <v>29.95</v>
      </c>
      <c r="J97" s="164">
        <v>17.170000000000002</v>
      </c>
      <c r="K97" s="139">
        <v>16.989999999999998</v>
      </c>
    </row>
    <row r="98" spans="5:11" x14ac:dyDescent="0.25">
      <c r="E98" s="174">
        <v>0.85039273000000004</v>
      </c>
      <c r="F98" s="175">
        <v>0.96295503999999998</v>
      </c>
      <c r="H98" s="138">
        <v>23.76</v>
      </c>
      <c r="I98" s="164">
        <v>27.89</v>
      </c>
      <c r="J98" s="164">
        <v>11.05</v>
      </c>
      <c r="K98" s="139">
        <v>14.21</v>
      </c>
    </row>
    <row r="99" spans="5:11" x14ac:dyDescent="0.25">
      <c r="E99" s="174">
        <v>1.35810031</v>
      </c>
      <c r="F99" s="175">
        <v>1.0356725200000001</v>
      </c>
      <c r="H99" s="138">
        <v>24.78</v>
      </c>
      <c r="I99" s="164">
        <v>36.64</v>
      </c>
      <c r="J99" s="164">
        <v>10.68</v>
      </c>
      <c r="K99" s="139">
        <v>17.25</v>
      </c>
    </row>
    <row r="100" spans="5:11" x14ac:dyDescent="0.25">
      <c r="E100" s="174">
        <v>1.38127238</v>
      </c>
      <c r="F100" s="175">
        <v>0.91267966</v>
      </c>
      <c r="H100" s="138">
        <v>30.44</v>
      </c>
      <c r="I100" s="164">
        <v>34.22</v>
      </c>
      <c r="J100" s="164">
        <v>14.71</v>
      </c>
      <c r="K100" s="139">
        <v>23.81</v>
      </c>
    </row>
    <row r="101" spans="5:11" x14ac:dyDescent="0.25">
      <c r="E101" s="174">
        <v>1.32627859</v>
      </c>
      <c r="F101" s="175">
        <v>0.82960581</v>
      </c>
      <c r="H101" s="138">
        <v>25.93</v>
      </c>
      <c r="I101" s="164">
        <v>29.72</v>
      </c>
      <c r="J101" s="164">
        <v>14.74</v>
      </c>
      <c r="K101" s="139">
        <v>15.03</v>
      </c>
    </row>
    <row r="102" spans="5:11" x14ac:dyDescent="0.25">
      <c r="E102" s="174">
        <v>1.18054796</v>
      </c>
      <c r="F102" s="175">
        <v>0.78784153000000001</v>
      </c>
      <c r="H102" s="138">
        <v>27.23</v>
      </c>
      <c r="I102" s="164">
        <v>34.33</v>
      </c>
      <c r="J102" s="164">
        <v>12.92</v>
      </c>
      <c r="K102" s="139">
        <v>19.399999999999999</v>
      </c>
    </row>
    <row r="103" spans="5:11" x14ac:dyDescent="0.25">
      <c r="E103" s="174">
        <v>1.26391517</v>
      </c>
      <c r="F103" s="175">
        <v>1.01112866</v>
      </c>
      <c r="H103" s="138">
        <v>27.39</v>
      </c>
      <c r="I103" s="164">
        <v>34.479999999999997</v>
      </c>
      <c r="J103" s="164">
        <v>17.23</v>
      </c>
      <c r="K103" s="139">
        <v>20.2</v>
      </c>
    </row>
    <row r="104" spans="5:11" x14ac:dyDescent="0.25">
      <c r="E104" s="174">
        <v>1.10846581</v>
      </c>
      <c r="F104" s="175">
        <v>1.11946568</v>
      </c>
      <c r="H104" s="138">
        <v>28.59</v>
      </c>
      <c r="I104" s="164">
        <v>32.950000000000003</v>
      </c>
      <c r="J104" s="164">
        <v>13.38</v>
      </c>
      <c r="K104" s="139">
        <v>14.69</v>
      </c>
    </row>
    <row r="105" spans="5:11" x14ac:dyDescent="0.25">
      <c r="E105" s="174">
        <v>0.90073119000000001</v>
      </c>
      <c r="F105" s="175">
        <v>1.1941580300000001</v>
      </c>
      <c r="H105" s="138">
        <v>29.37</v>
      </c>
      <c r="I105" s="164">
        <v>31.6</v>
      </c>
      <c r="J105" s="164">
        <v>15.61</v>
      </c>
      <c r="K105" s="139">
        <v>14.11</v>
      </c>
    </row>
    <row r="106" spans="5:11" x14ac:dyDescent="0.25">
      <c r="E106" s="174">
        <v>0.96132532999999998</v>
      </c>
      <c r="F106" s="175">
        <v>1.2726861199999999</v>
      </c>
      <c r="H106" s="138">
        <v>31.64</v>
      </c>
      <c r="I106" s="164">
        <v>27.9</v>
      </c>
      <c r="J106" s="164">
        <v>13.65</v>
      </c>
      <c r="K106" s="139">
        <v>10.06</v>
      </c>
    </row>
    <row r="107" spans="5:11" x14ac:dyDescent="0.25">
      <c r="E107" s="174">
        <v>0.83756198999999998</v>
      </c>
      <c r="F107" s="175">
        <v>0.99769960000000002</v>
      </c>
      <c r="H107" s="138">
        <v>26.23</v>
      </c>
      <c r="I107" s="164">
        <v>23.49</v>
      </c>
      <c r="J107" s="164">
        <v>12.66</v>
      </c>
      <c r="K107" s="139">
        <v>7.72</v>
      </c>
    </row>
    <row r="108" spans="5:11" x14ac:dyDescent="0.25">
      <c r="E108" s="174">
        <v>1.12633458</v>
      </c>
      <c r="F108" s="175">
        <v>1.15469132</v>
      </c>
      <c r="H108" s="138">
        <v>36.130000000000003</v>
      </c>
      <c r="I108" s="164">
        <v>31.16</v>
      </c>
      <c r="J108" s="164">
        <v>20.51</v>
      </c>
      <c r="K108" s="139">
        <v>14.17</v>
      </c>
    </row>
    <row r="109" spans="5:11" x14ac:dyDescent="0.25">
      <c r="E109" s="174">
        <v>1.3469665900000001</v>
      </c>
      <c r="F109" s="175">
        <v>1.10741968</v>
      </c>
      <c r="H109" s="138">
        <v>29.87</v>
      </c>
      <c r="I109" s="164">
        <v>24.44</v>
      </c>
      <c r="J109" s="164">
        <v>12.43</v>
      </c>
      <c r="K109" s="139">
        <v>14.77</v>
      </c>
    </row>
    <row r="110" spans="5:11" x14ac:dyDescent="0.25">
      <c r="E110" s="174">
        <v>1.05982043</v>
      </c>
      <c r="F110" s="175">
        <v>0.90821784999999999</v>
      </c>
      <c r="H110" s="138">
        <v>29.76</v>
      </c>
      <c r="I110" s="164">
        <v>24.55</v>
      </c>
      <c r="J110" s="164">
        <v>18.510000000000002</v>
      </c>
      <c r="K110" s="139">
        <v>11.84</v>
      </c>
    </row>
    <row r="111" spans="5:11" x14ac:dyDescent="0.25">
      <c r="E111" s="174">
        <v>0.91261093000000004</v>
      </c>
      <c r="F111" s="175">
        <v>1.07406117</v>
      </c>
      <c r="H111" s="138">
        <v>26.59</v>
      </c>
      <c r="I111" s="164">
        <v>25.66</v>
      </c>
      <c r="J111" s="164">
        <v>14.39</v>
      </c>
      <c r="K111" s="139">
        <v>14.49</v>
      </c>
    </row>
    <row r="112" spans="5:11" x14ac:dyDescent="0.25">
      <c r="E112" s="174">
        <v>0.94016016999999996</v>
      </c>
      <c r="F112" s="175">
        <v>0.86365353</v>
      </c>
      <c r="H112" s="138">
        <v>26.09</v>
      </c>
      <c r="I112" s="164">
        <v>26.19</v>
      </c>
      <c r="J112" s="164">
        <v>11.61</v>
      </c>
      <c r="K112" s="139">
        <v>13.71</v>
      </c>
    </row>
    <row r="113" spans="5:11" x14ac:dyDescent="0.25">
      <c r="E113" s="174">
        <v>1.23937549</v>
      </c>
      <c r="F113" s="175">
        <v>1.55342033</v>
      </c>
      <c r="H113" s="138">
        <v>28.54</v>
      </c>
      <c r="I113" s="164">
        <v>31.42</v>
      </c>
      <c r="J113" s="164">
        <v>15.13</v>
      </c>
      <c r="K113" s="139">
        <v>17.02</v>
      </c>
    </row>
    <row r="114" spans="5:11" x14ac:dyDescent="0.25">
      <c r="E114" s="174">
        <v>0.98464450000000003</v>
      </c>
      <c r="F114" s="175">
        <v>1.2479609</v>
      </c>
      <c r="H114" s="138">
        <v>27.29</v>
      </c>
      <c r="I114" s="164">
        <v>29.59</v>
      </c>
      <c r="J114" s="164">
        <v>12.95</v>
      </c>
      <c r="K114" s="139">
        <v>14.72</v>
      </c>
    </row>
    <row r="115" spans="5:11" x14ac:dyDescent="0.25">
      <c r="E115" s="174">
        <v>1.7631278100000001</v>
      </c>
      <c r="F115" s="175">
        <v>1.37911538</v>
      </c>
      <c r="H115" s="138">
        <v>27.07</v>
      </c>
      <c r="I115" s="164">
        <v>25.26</v>
      </c>
      <c r="J115" s="164">
        <v>14.12</v>
      </c>
      <c r="K115" s="139">
        <v>14.55</v>
      </c>
    </row>
    <row r="116" spans="5:11" x14ac:dyDescent="0.25">
      <c r="E116" s="174">
        <v>0.87196227000000004</v>
      </c>
      <c r="F116" s="175">
        <v>0.96612962999999996</v>
      </c>
      <c r="H116" s="138">
        <v>24.52</v>
      </c>
      <c r="I116" s="164">
        <v>24.17</v>
      </c>
      <c r="J116" s="164">
        <v>13.03</v>
      </c>
      <c r="K116" s="139">
        <v>9.2799999999999994</v>
      </c>
    </row>
    <row r="117" spans="5:11" x14ac:dyDescent="0.25">
      <c r="E117" s="174">
        <v>0.95700494000000003</v>
      </c>
      <c r="F117" s="175">
        <v>0.96417434000000002</v>
      </c>
      <c r="H117" s="138">
        <v>32.46</v>
      </c>
      <c r="I117" s="164">
        <v>21.5</v>
      </c>
      <c r="J117" s="164">
        <v>14.29</v>
      </c>
      <c r="K117" s="139">
        <v>7.98</v>
      </c>
    </row>
    <row r="118" spans="5:11" x14ac:dyDescent="0.25">
      <c r="E118" s="174">
        <v>0.96519074000000005</v>
      </c>
      <c r="F118" s="175">
        <v>0.84947512999999997</v>
      </c>
      <c r="H118" s="138">
        <v>31.98</v>
      </c>
      <c r="I118" s="164">
        <v>18.600000000000001</v>
      </c>
      <c r="J118" s="164">
        <v>16.489999999999998</v>
      </c>
      <c r="K118" s="139">
        <v>11.22</v>
      </c>
    </row>
    <row r="119" spans="5:11" x14ac:dyDescent="0.25">
      <c r="E119" s="174">
        <v>1.05366337</v>
      </c>
      <c r="F119" s="175">
        <v>0.89550695000000002</v>
      </c>
      <c r="H119" s="138">
        <v>29.12</v>
      </c>
      <c r="I119" s="164">
        <v>30.59</v>
      </c>
      <c r="J119" s="164">
        <v>16.54</v>
      </c>
      <c r="K119" s="139">
        <v>16.28</v>
      </c>
    </row>
    <row r="120" spans="5:11" x14ac:dyDescent="0.25">
      <c r="E120" s="174">
        <v>1.19336727</v>
      </c>
      <c r="F120" s="175">
        <v>0.94288260000000002</v>
      </c>
      <c r="H120" s="138">
        <v>25.49</v>
      </c>
      <c r="I120" s="164">
        <v>27.68</v>
      </c>
      <c r="J120" s="164">
        <v>12.34</v>
      </c>
      <c r="K120" s="139">
        <v>13.72</v>
      </c>
    </row>
    <row r="121" spans="5:11" x14ac:dyDescent="0.25">
      <c r="E121" s="174">
        <v>0.91275567999999996</v>
      </c>
      <c r="F121" s="175">
        <v>0.79751565999999996</v>
      </c>
      <c r="H121" s="138">
        <v>24.61</v>
      </c>
      <c r="I121" s="164">
        <v>25.33</v>
      </c>
      <c r="J121" s="164">
        <v>12.29</v>
      </c>
      <c r="K121" s="139">
        <v>11.58</v>
      </c>
    </row>
    <row r="122" spans="5:11" x14ac:dyDescent="0.25">
      <c r="E122" s="174">
        <v>0.75206459999999997</v>
      </c>
      <c r="F122" s="175">
        <v>1.17168414</v>
      </c>
      <c r="H122" s="138">
        <v>29.41</v>
      </c>
      <c r="I122" s="164">
        <v>25.44</v>
      </c>
      <c r="J122" s="164">
        <v>15.59</v>
      </c>
      <c r="K122" s="139">
        <v>14.26</v>
      </c>
    </row>
    <row r="123" spans="5:11" x14ac:dyDescent="0.25">
      <c r="E123" s="174">
        <v>0.86761034000000004</v>
      </c>
      <c r="F123" s="175">
        <v>1.07972018</v>
      </c>
      <c r="H123" s="138">
        <v>26.9</v>
      </c>
      <c r="I123" s="164">
        <v>29.1</v>
      </c>
      <c r="J123" s="164">
        <v>15.68</v>
      </c>
      <c r="K123" s="139">
        <v>14.66</v>
      </c>
    </row>
    <row r="124" spans="5:11" x14ac:dyDescent="0.25">
      <c r="E124" s="174">
        <v>1.1515099799999999</v>
      </c>
      <c r="F124" s="175">
        <v>1.0370474300000001</v>
      </c>
      <c r="H124" s="138">
        <v>28.07</v>
      </c>
      <c r="I124" s="164">
        <v>32.4</v>
      </c>
      <c r="J124" s="164">
        <v>16.72</v>
      </c>
      <c r="K124" s="139">
        <v>19.11</v>
      </c>
    </row>
    <row r="125" spans="5:11" x14ac:dyDescent="0.25">
      <c r="E125" s="174">
        <v>1.0191732600000001</v>
      </c>
      <c r="F125" s="175">
        <v>0.87576339999999997</v>
      </c>
      <c r="H125" s="138">
        <v>28.69</v>
      </c>
      <c r="I125" s="164">
        <v>23.55</v>
      </c>
      <c r="J125" s="164">
        <v>15.6</v>
      </c>
      <c r="K125" s="139">
        <v>12.54</v>
      </c>
    </row>
    <row r="126" spans="5:11" x14ac:dyDescent="0.25">
      <c r="E126" s="174">
        <v>0.93551123000000003</v>
      </c>
      <c r="F126" s="175">
        <v>0.74891885999999996</v>
      </c>
      <c r="H126" s="138">
        <v>25.39</v>
      </c>
      <c r="I126" s="164"/>
      <c r="J126" s="164">
        <v>13.89</v>
      </c>
      <c r="K126" s="139"/>
    </row>
    <row r="127" spans="5:11" x14ac:dyDescent="0.25">
      <c r="E127" s="174">
        <v>0.86663027999999998</v>
      </c>
      <c r="F127" s="175">
        <v>0.79629824000000005</v>
      </c>
      <c r="H127" s="138">
        <v>31.73</v>
      </c>
      <c r="I127" s="164">
        <v>29.05</v>
      </c>
      <c r="J127" s="164">
        <v>18.86</v>
      </c>
      <c r="K127" s="139">
        <v>14.9</v>
      </c>
    </row>
    <row r="128" spans="5:11" x14ac:dyDescent="0.25">
      <c r="E128" s="174">
        <v>0.89551185</v>
      </c>
      <c r="F128" s="175">
        <v>0.84807032000000004</v>
      </c>
      <c r="H128" s="138">
        <v>28.31</v>
      </c>
      <c r="I128" s="164">
        <v>27.97</v>
      </c>
      <c r="J128" s="164">
        <v>15.83</v>
      </c>
      <c r="K128" s="139">
        <v>15.3</v>
      </c>
    </row>
    <row r="129" spans="5:11" x14ac:dyDescent="0.25">
      <c r="E129" s="174">
        <v>0.76620273999999999</v>
      </c>
      <c r="F129" s="175">
        <v>0.86287977999999999</v>
      </c>
      <c r="H129" s="138">
        <v>34.4</v>
      </c>
      <c r="I129" s="164">
        <v>32.549999999999997</v>
      </c>
      <c r="J129" s="164">
        <v>16.23</v>
      </c>
      <c r="K129" s="139">
        <v>16.34</v>
      </c>
    </row>
    <row r="130" spans="5:11" x14ac:dyDescent="0.25">
      <c r="E130" s="174">
        <v>1.2412834399999999</v>
      </c>
      <c r="F130" s="175">
        <v>0.85064434</v>
      </c>
      <c r="H130" s="138">
        <v>28.74</v>
      </c>
      <c r="I130" s="164">
        <v>30.86</v>
      </c>
      <c r="J130" s="164">
        <v>17.39</v>
      </c>
      <c r="K130" s="139">
        <v>15.74</v>
      </c>
    </row>
    <row r="131" spans="5:11" x14ac:dyDescent="0.25">
      <c r="E131" s="174">
        <v>1.1086412299999999</v>
      </c>
      <c r="F131" s="175">
        <v>0.76398224000000003</v>
      </c>
      <c r="H131" s="138">
        <v>30.5</v>
      </c>
      <c r="I131" s="164">
        <v>33.42</v>
      </c>
      <c r="J131" s="164">
        <v>18.149999999999999</v>
      </c>
      <c r="K131" s="139">
        <v>14.4</v>
      </c>
    </row>
    <row r="132" spans="5:11" x14ac:dyDescent="0.25">
      <c r="E132" s="174">
        <v>1.1494910899999999</v>
      </c>
      <c r="F132" s="175">
        <v>1.3795623800000001</v>
      </c>
      <c r="H132" s="138">
        <v>25.9</v>
      </c>
      <c r="I132" s="164">
        <v>37.18</v>
      </c>
      <c r="J132" s="164">
        <v>12.34</v>
      </c>
      <c r="K132" s="139">
        <v>20.010000000000002</v>
      </c>
    </row>
    <row r="133" spans="5:11" x14ac:dyDescent="0.25">
      <c r="E133" s="174">
        <v>0.90877132999999999</v>
      </c>
      <c r="F133" s="175">
        <v>1.1921295700000001</v>
      </c>
      <c r="H133" s="138">
        <v>24.11</v>
      </c>
      <c r="I133" s="164">
        <v>28.12</v>
      </c>
      <c r="J133" s="164">
        <v>12.43</v>
      </c>
      <c r="K133" s="139">
        <v>13.25</v>
      </c>
    </row>
    <row r="134" spans="5:11" x14ac:dyDescent="0.25">
      <c r="E134" s="174">
        <v>0.92365107999999996</v>
      </c>
      <c r="F134" s="175">
        <v>1.1296781600000001</v>
      </c>
      <c r="H134" s="138"/>
      <c r="I134" s="164">
        <v>28.84</v>
      </c>
      <c r="J134" s="164"/>
      <c r="K134" s="139">
        <v>14.58</v>
      </c>
    </row>
    <row r="135" spans="5:11" x14ac:dyDescent="0.25">
      <c r="E135" s="174">
        <v>0.99579088999999998</v>
      </c>
      <c r="F135" s="175">
        <v>0.83684141999999995</v>
      </c>
      <c r="H135" s="138">
        <v>27.16</v>
      </c>
      <c r="I135" s="164">
        <v>30.96</v>
      </c>
      <c r="J135" s="164">
        <v>15.75</v>
      </c>
      <c r="K135" s="139">
        <v>11.49</v>
      </c>
    </row>
    <row r="136" spans="5:11" x14ac:dyDescent="0.25">
      <c r="E136" s="174">
        <v>1.0347801400000001</v>
      </c>
      <c r="F136" s="175">
        <v>0.84900721999999995</v>
      </c>
      <c r="H136" s="138">
        <v>24.06</v>
      </c>
      <c r="I136" s="164">
        <v>32.119999999999997</v>
      </c>
      <c r="J136" s="164">
        <v>12.9</v>
      </c>
      <c r="K136" s="139">
        <v>16.84</v>
      </c>
    </row>
    <row r="137" spans="5:11" x14ac:dyDescent="0.25">
      <c r="E137" s="174">
        <v>0.85316919000000002</v>
      </c>
      <c r="F137" s="175">
        <v>1.3239559400000001</v>
      </c>
      <c r="H137" s="138">
        <v>29.3</v>
      </c>
      <c r="I137" s="164">
        <v>28.71</v>
      </c>
      <c r="J137" s="164">
        <v>15.65</v>
      </c>
      <c r="K137" s="139">
        <v>9.61</v>
      </c>
    </row>
    <row r="138" spans="5:11" x14ac:dyDescent="0.25">
      <c r="E138" s="174">
        <v>0.98984466999999998</v>
      </c>
      <c r="F138" s="175">
        <v>1.8961311000000001</v>
      </c>
      <c r="H138" s="138">
        <v>24.25</v>
      </c>
      <c r="I138" s="164">
        <v>35.94</v>
      </c>
      <c r="J138" s="164">
        <v>11.14</v>
      </c>
      <c r="K138" s="139">
        <v>19.63</v>
      </c>
    </row>
    <row r="139" spans="5:11" x14ac:dyDescent="0.25">
      <c r="E139" s="174">
        <v>0.98863248999999997</v>
      </c>
      <c r="F139" s="175">
        <v>1.23466616</v>
      </c>
      <c r="H139" s="138">
        <v>29.3</v>
      </c>
      <c r="I139" s="164">
        <v>28.06</v>
      </c>
      <c r="J139" s="164">
        <v>15.65</v>
      </c>
      <c r="K139" s="139">
        <v>13.74</v>
      </c>
    </row>
    <row r="140" spans="5:11" x14ac:dyDescent="0.25">
      <c r="E140" s="174">
        <v>1.1474807300000001</v>
      </c>
      <c r="F140" s="175">
        <v>0.94482263</v>
      </c>
      <c r="H140" s="138">
        <v>24.43</v>
      </c>
      <c r="I140" s="164">
        <v>25.33</v>
      </c>
      <c r="J140" s="164">
        <v>10.37</v>
      </c>
      <c r="K140" s="139">
        <v>11.44</v>
      </c>
    </row>
    <row r="141" spans="5:11" x14ac:dyDescent="0.25">
      <c r="E141" s="174">
        <v>0.86465437000000001</v>
      </c>
      <c r="F141" s="175">
        <v>0.86300425000000003</v>
      </c>
      <c r="H141" s="138">
        <v>25.7</v>
      </c>
      <c r="I141" s="164">
        <v>26.65</v>
      </c>
      <c r="J141" s="164">
        <v>9.6300000000000008</v>
      </c>
      <c r="K141" s="139">
        <v>14.01</v>
      </c>
    </row>
    <row r="142" spans="5:11" x14ac:dyDescent="0.25">
      <c r="E142" s="174">
        <v>1.00153194</v>
      </c>
      <c r="F142" s="175">
        <v>0.77272850999999998</v>
      </c>
      <c r="H142" s="138">
        <v>23.09</v>
      </c>
      <c r="I142" s="164">
        <v>20.04</v>
      </c>
      <c r="J142" s="164">
        <v>8.4700000000000006</v>
      </c>
      <c r="K142" s="139">
        <v>11.79</v>
      </c>
    </row>
    <row r="143" spans="5:11" x14ac:dyDescent="0.25">
      <c r="E143" s="174">
        <v>0.90449469000000005</v>
      </c>
      <c r="F143" s="175">
        <v>0.99721293</v>
      </c>
      <c r="H143" s="138">
        <v>17.329999999999998</v>
      </c>
      <c r="I143" s="164">
        <v>28.61</v>
      </c>
      <c r="J143" s="164">
        <v>6.88</v>
      </c>
      <c r="K143" s="139">
        <v>15.23</v>
      </c>
    </row>
    <row r="144" spans="5:11" x14ac:dyDescent="0.25">
      <c r="E144" s="174">
        <v>0.87195056999999998</v>
      </c>
      <c r="F144" s="175">
        <v>1.1089792199999999</v>
      </c>
      <c r="H144" s="138">
        <v>27.07</v>
      </c>
      <c r="I144" s="164">
        <v>27.46</v>
      </c>
      <c r="J144" s="164">
        <v>14.7</v>
      </c>
      <c r="K144" s="139">
        <v>14.78</v>
      </c>
    </row>
    <row r="145" spans="5:11" x14ac:dyDescent="0.25">
      <c r="E145" s="174">
        <v>0.96006318000000002</v>
      </c>
      <c r="F145" s="175">
        <v>1.0988860600000001</v>
      </c>
      <c r="H145" s="138">
        <v>21.16</v>
      </c>
      <c r="I145" s="164">
        <v>29.47</v>
      </c>
      <c r="J145" s="164">
        <v>10.37</v>
      </c>
      <c r="K145" s="139">
        <v>14.45</v>
      </c>
    </row>
    <row r="146" spans="5:11" x14ac:dyDescent="0.25">
      <c r="E146" s="174">
        <v>0.78340246999999996</v>
      </c>
      <c r="F146" s="175">
        <v>0.95622938000000002</v>
      </c>
      <c r="H146" s="138">
        <v>26.56</v>
      </c>
      <c r="I146" s="164">
        <v>22.74</v>
      </c>
      <c r="J146" s="164">
        <v>14.29</v>
      </c>
      <c r="K146" s="139">
        <v>11.14</v>
      </c>
    </row>
    <row r="147" spans="5:11" x14ac:dyDescent="0.25">
      <c r="E147" s="174">
        <v>0.78061689000000001</v>
      </c>
      <c r="F147" s="175">
        <v>0.85110903999999998</v>
      </c>
      <c r="H147" s="138">
        <v>25.7</v>
      </c>
      <c r="I147" s="164">
        <v>25.75</v>
      </c>
      <c r="J147" s="164">
        <v>14.36</v>
      </c>
      <c r="K147" s="139">
        <v>14.28</v>
      </c>
    </row>
    <row r="148" spans="5:11" x14ac:dyDescent="0.25">
      <c r="E148" s="174">
        <v>0.81406023000000005</v>
      </c>
      <c r="F148" s="175">
        <v>0.79254232999999996</v>
      </c>
      <c r="H148" s="138">
        <v>25.37</v>
      </c>
      <c r="I148" s="164">
        <v>26.58</v>
      </c>
      <c r="J148" s="164">
        <v>12.96</v>
      </c>
      <c r="K148" s="139">
        <v>13.17</v>
      </c>
    </row>
    <row r="149" spans="5:11" x14ac:dyDescent="0.25">
      <c r="E149" s="174">
        <v>0.87404813000000003</v>
      </c>
      <c r="F149" s="175">
        <v>1.1352743700000001</v>
      </c>
      <c r="H149" s="138">
        <v>30.38</v>
      </c>
      <c r="I149" s="164">
        <v>27.52</v>
      </c>
      <c r="J149" s="164">
        <v>15.15</v>
      </c>
      <c r="K149" s="139">
        <v>11.97</v>
      </c>
    </row>
    <row r="150" spans="5:11" x14ac:dyDescent="0.25">
      <c r="E150" s="174">
        <v>0.99900334999999996</v>
      </c>
      <c r="F150" s="175">
        <v>1.00196223</v>
      </c>
      <c r="H150" s="138">
        <v>24.26</v>
      </c>
      <c r="I150" s="164">
        <v>21.63</v>
      </c>
      <c r="J150" s="164">
        <v>12.81</v>
      </c>
      <c r="K150" s="139">
        <v>11.36</v>
      </c>
    </row>
    <row r="151" spans="5:11" x14ac:dyDescent="0.25">
      <c r="E151" s="174">
        <v>0.74212657999999998</v>
      </c>
      <c r="F151" s="175">
        <v>0.94462268000000005</v>
      </c>
      <c r="H151" s="138">
        <v>29.97</v>
      </c>
      <c r="I151" s="164">
        <v>20.059999999999999</v>
      </c>
      <c r="J151" s="164">
        <v>17.190000000000001</v>
      </c>
      <c r="K151" s="139">
        <v>11.18</v>
      </c>
    </row>
    <row r="152" spans="5:11" x14ac:dyDescent="0.25">
      <c r="E152" s="174">
        <v>1.0704088700000001</v>
      </c>
      <c r="F152" s="175">
        <v>0.88598451</v>
      </c>
      <c r="H152" s="138">
        <v>31.36</v>
      </c>
      <c r="I152" s="164">
        <v>24.83</v>
      </c>
      <c r="J152" s="164">
        <v>17.03</v>
      </c>
      <c r="K152" s="139">
        <v>10.59</v>
      </c>
    </row>
    <row r="153" spans="5:11" x14ac:dyDescent="0.25">
      <c r="E153" s="174">
        <v>0.96712885999999998</v>
      </c>
      <c r="F153" s="175">
        <v>0.71539428999999999</v>
      </c>
      <c r="H153" s="138">
        <v>32.04</v>
      </c>
      <c r="I153" s="164">
        <v>19.600000000000001</v>
      </c>
      <c r="J153" s="164">
        <v>16.52</v>
      </c>
      <c r="K153" s="139">
        <v>8.24</v>
      </c>
    </row>
    <row r="154" spans="5:11" x14ac:dyDescent="0.25">
      <c r="E154" s="174">
        <v>0.85568239000000001</v>
      </c>
      <c r="F154" s="175">
        <v>0.93148268000000001</v>
      </c>
      <c r="H154" s="138">
        <v>29.21</v>
      </c>
      <c r="I154" s="164">
        <v>20.58</v>
      </c>
      <c r="J154" s="164">
        <v>14.54</v>
      </c>
      <c r="K154" s="139">
        <v>8.98</v>
      </c>
    </row>
    <row r="155" spans="5:11" x14ac:dyDescent="0.25">
      <c r="E155" s="174">
        <v>0.76859447000000003</v>
      </c>
      <c r="F155" s="175">
        <v>0.90966701999999999</v>
      </c>
      <c r="H155" s="138">
        <v>31.68</v>
      </c>
      <c r="I155" s="164">
        <v>29.99</v>
      </c>
      <c r="J155" s="164">
        <v>15.05</v>
      </c>
      <c r="K155" s="139">
        <v>16.600000000000001</v>
      </c>
    </row>
    <row r="156" spans="5:11" x14ac:dyDescent="0.25">
      <c r="E156" s="174">
        <v>0.86676456999999996</v>
      </c>
      <c r="F156" s="175">
        <v>0.94113163</v>
      </c>
      <c r="H156" s="138">
        <v>25.74</v>
      </c>
      <c r="I156" s="164">
        <v>29.08</v>
      </c>
      <c r="J156" s="164">
        <v>15.2</v>
      </c>
      <c r="K156" s="139">
        <v>13.43</v>
      </c>
    </row>
    <row r="157" spans="5:11" x14ac:dyDescent="0.25">
      <c r="E157" s="174">
        <v>0.80716047000000002</v>
      </c>
      <c r="F157" s="175">
        <v>1.1112334699999999</v>
      </c>
      <c r="H157" s="138">
        <v>25.88</v>
      </c>
      <c r="I157" s="164">
        <v>29.68</v>
      </c>
      <c r="J157" s="164">
        <v>14.64</v>
      </c>
      <c r="K157" s="139">
        <v>14.19</v>
      </c>
    </row>
    <row r="158" spans="5:11" x14ac:dyDescent="0.25">
      <c r="E158" s="174">
        <v>0.93624162</v>
      </c>
      <c r="F158" s="175">
        <v>1.04000436</v>
      </c>
      <c r="H158" s="138">
        <v>23.57</v>
      </c>
      <c r="I158" s="164">
        <v>28.66</v>
      </c>
      <c r="J158" s="164">
        <v>11.35</v>
      </c>
      <c r="K158" s="139">
        <v>14.13</v>
      </c>
    </row>
    <row r="159" spans="5:11" x14ac:dyDescent="0.25">
      <c r="E159" s="174">
        <v>0.88953835999999997</v>
      </c>
      <c r="F159" s="175">
        <v>1.0948031300000001</v>
      </c>
      <c r="H159" s="138">
        <v>24.21</v>
      </c>
      <c r="I159" s="164">
        <v>28.31</v>
      </c>
      <c r="J159" s="164">
        <v>12.79</v>
      </c>
      <c r="K159" s="139">
        <v>15.3</v>
      </c>
    </row>
    <row r="160" spans="5:11" x14ac:dyDescent="0.25">
      <c r="E160" s="174">
        <v>0.86758760000000001</v>
      </c>
      <c r="F160" s="175">
        <v>1.6043023300000001</v>
      </c>
      <c r="H160" s="138">
        <v>28.98</v>
      </c>
      <c r="I160" s="164">
        <v>27.95</v>
      </c>
      <c r="J160" s="164">
        <v>14.63</v>
      </c>
      <c r="K160" s="139">
        <v>14.51</v>
      </c>
    </row>
    <row r="161" spans="5:11" x14ac:dyDescent="0.25">
      <c r="E161" s="174">
        <v>0.87879412999999995</v>
      </c>
      <c r="F161" s="175">
        <v>1.5591417299999999</v>
      </c>
      <c r="H161" s="138">
        <v>26.6</v>
      </c>
      <c r="I161" s="164">
        <v>22.12</v>
      </c>
      <c r="J161" s="164">
        <v>12.32</v>
      </c>
      <c r="K161" s="139">
        <v>12.18</v>
      </c>
    </row>
    <row r="162" spans="5:11" x14ac:dyDescent="0.25">
      <c r="E162" s="174">
        <v>0.89422429000000003</v>
      </c>
      <c r="F162" s="175">
        <v>1.80873825</v>
      </c>
      <c r="H162" s="138">
        <v>26.6</v>
      </c>
      <c r="I162" s="164">
        <v>27.37</v>
      </c>
      <c r="J162" s="164">
        <v>11.68</v>
      </c>
      <c r="K162" s="139">
        <v>11.57</v>
      </c>
    </row>
    <row r="163" spans="5:11" x14ac:dyDescent="0.25">
      <c r="E163" s="174">
        <v>0.92809416</v>
      </c>
      <c r="F163" s="175">
        <v>0.97096051000000005</v>
      </c>
      <c r="H163" s="138">
        <v>25.95</v>
      </c>
      <c r="I163" s="164">
        <v>29.16</v>
      </c>
      <c r="J163" s="164">
        <v>9.58</v>
      </c>
      <c r="K163" s="139">
        <v>15.33</v>
      </c>
    </row>
    <row r="164" spans="5:11" x14ac:dyDescent="0.25">
      <c r="E164" s="174">
        <v>1.2086096</v>
      </c>
      <c r="F164" s="175">
        <v>1.1839598600000001</v>
      </c>
      <c r="H164" s="138">
        <v>21.22</v>
      </c>
      <c r="I164" s="164">
        <v>28.96</v>
      </c>
      <c r="J164" s="164">
        <v>8.9600000000000009</v>
      </c>
      <c r="K164" s="139">
        <v>16.22</v>
      </c>
    </row>
    <row r="165" spans="5:11" x14ac:dyDescent="0.25">
      <c r="E165" s="174">
        <v>0.99376819999999999</v>
      </c>
      <c r="F165" s="175">
        <v>1.6506989400000001</v>
      </c>
      <c r="H165" s="138">
        <v>31.13</v>
      </c>
      <c r="I165" s="164">
        <v>30.07</v>
      </c>
      <c r="J165" s="164">
        <v>18.14</v>
      </c>
      <c r="K165" s="139">
        <v>14.51</v>
      </c>
    </row>
    <row r="166" spans="5:11" x14ac:dyDescent="0.25">
      <c r="E166" s="174">
        <v>0.75395745999999997</v>
      </c>
      <c r="F166" s="175">
        <v>0.87332728999999998</v>
      </c>
      <c r="H166" s="138">
        <v>25.35</v>
      </c>
      <c r="I166" s="164">
        <v>14.07</v>
      </c>
      <c r="J166" s="164">
        <v>13.74</v>
      </c>
      <c r="K166" s="139">
        <v>6.24</v>
      </c>
    </row>
    <row r="167" spans="5:11" x14ac:dyDescent="0.25">
      <c r="E167" s="174">
        <v>0.97865274999999996</v>
      </c>
      <c r="F167" s="175">
        <v>0.85688938000000003</v>
      </c>
      <c r="H167" s="138">
        <v>23.6</v>
      </c>
      <c r="I167" s="164">
        <v>30.33</v>
      </c>
      <c r="J167" s="164">
        <v>10.84</v>
      </c>
      <c r="K167" s="139">
        <v>15.56</v>
      </c>
    </row>
    <row r="168" spans="5:11" x14ac:dyDescent="0.25">
      <c r="E168" s="174">
        <v>1.0860834100000001</v>
      </c>
      <c r="F168" s="175">
        <v>1.0035469299999999</v>
      </c>
      <c r="H168" s="138">
        <v>21.81</v>
      </c>
      <c r="I168" s="164">
        <v>29.7</v>
      </c>
      <c r="J168" s="164">
        <v>12.7</v>
      </c>
      <c r="K168" s="139">
        <v>16.02</v>
      </c>
    </row>
    <row r="169" spans="5:11" x14ac:dyDescent="0.25">
      <c r="E169" s="174">
        <v>0.84266099000000005</v>
      </c>
      <c r="F169" s="175">
        <v>0.89321982</v>
      </c>
      <c r="H169" s="138">
        <v>21.23</v>
      </c>
      <c r="I169" s="164">
        <v>33.97</v>
      </c>
      <c r="J169" s="164">
        <v>11.59</v>
      </c>
      <c r="K169" s="139">
        <v>15.41</v>
      </c>
    </row>
    <row r="170" spans="5:11" x14ac:dyDescent="0.25">
      <c r="E170" s="174">
        <v>0.92113972</v>
      </c>
      <c r="F170" s="175">
        <v>0.99217655999999999</v>
      </c>
      <c r="H170" s="138">
        <v>18.66</v>
      </c>
      <c r="I170" s="164">
        <v>28.11</v>
      </c>
      <c r="J170" s="164">
        <v>10.220000000000001</v>
      </c>
      <c r="K170" s="139">
        <v>14.66</v>
      </c>
    </row>
    <row r="171" spans="5:11" x14ac:dyDescent="0.25">
      <c r="E171" s="174">
        <v>1.1088610299999999</v>
      </c>
      <c r="F171" s="175">
        <v>0.77062131</v>
      </c>
      <c r="H171" s="138">
        <v>24.56</v>
      </c>
      <c r="I171" s="233"/>
      <c r="J171" s="164">
        <v>10.56</v>
      </c>
      <c r="K171" s="234"/>
    </row>
    <row r="172" spans="5:11" x14ac:dyDescent="0.25">
      <c r="E172" s="174">
        <v>1.0875598399999999</v>
      </c>
      <c r="F172" s="175">
        <v>1.0410309200000001</v>
      </c>
      <c r="H172" s="138">
        <v>18.95</v>
      </c>
      <c r="I172" s="233"/>
      <c r="J172" s="164">
        <v>8.57</v>
      </c>
      <c r="K172" s="234"/>
    </row>
    <row r="173" spans="5:11" x14ac:dyDescent="0.25">
      <c r="E173" s="174">
        <v>1.77746735</v>
      </c>
      <c r="F173" s="175">
        <v>0.82726242999999999</v>
      </c>
      <c r="H173" s="138">
        <v>22.64</v>
      </c>
      <c r="I173" s="233"/>
      <c r="J173" s="164">
        <v>10.53</v>
      </c>
      <c r="K173" s="234"/>
    </row>
    <row r="174" spans="5:11" x14ac:dyDescent="0.25">
      <c r="E174" s="174">
        <v>1.09145907</v>
      </c>
      <c r="F174" s="175">
        <v>0.91226309999999999</v>
      </c>
      <c r="H174" s="138">
        <v>28.3</v>
      </c>
      <c r="I174" s="233"/>
      <c r="J174" s="164">
        <v>15.04</v>
      </c>
      <c r="K174" s="234"/>
    </row>
    <row r="175" spans="5:11" x14ac:dyDescent="0.25">
      <c r="E175" s="174">
        <v>1.85260588</v>
      </c>
      <c r="F175" s="175">
        <v>0.93970308000000002</v>
      </c>
      <c r="H175" s="138">
        <v>23.93</v>
      </c>
      <c r="I175" s="233"/>
      <c r="J175" s="164">
        <v>12.06</v>
      </c>
      <c r="K175" s="234"/>
    </row>
    <row r="176" spans="5:11" x14ac:dyDescent="0.25">
      <c r="E176" s="174">
        <v>1.03947564</v>
      </c>
      <c r="F176" s="175">
        <v>0.94097487999999996</v>
      </c>
      <c r="H176" s="138">
        <v>22.07</v>
      </c>
      <c r="I176" s="233"/>
      <c r="J176" s="164">
        <v>12.61</v>
      </c>
      <c r="K176" s="234"/>
    </row>
    <row r="177" spans="5:11" x14ac:dyDescent="0.25">
      <c r="E177" s="174">
        <v>1.43796111</v>
      </c>
      <c r="F177" s="175">
        <v>1.1867178700000001</v>
      </c>
      <c r="H177" s="138">
        <v>28.92</v>
      </c>
      <c r="I177" s="233"/>
      <c r="J177" s="164">
        <v>14.93</v>
      </c>
      <c r="K177" s="234"/>
    </row>
    <row r="178" spans="5:11" x14ac:dyDescent="0.25">
      <c r="E178" s="174">
        <v>1.2292010499999999</v>
      </c>
      <c r="F178" s="175">
        <v>0.91183471000000005</v>
      </c>
      <c r="H178" s="138">
        <v>22.08</v>
      </c>
      <c r="I178" s="233"/>
      <c r="J178" s="164">
        <v>13.36</v>
      </c>
      <c r="K178" s="234"/>
    </row>
    <row r="179" spans="5:11" x14ac:dyDescent="0.25">
      <c r="E179" s="174">
        <v>0.93603163</v>
      </c>
      <c r="F179" s="175">
        <v>0.96545481</v>
      </c>
      <c r="H179" s="138">
        <v>24.74</v>
      </c>
      <c r="I179" s="233"/>
      <c r="J179" s="164">
        <v>12.11</v>
      </c>
      <c r="K179" s="234"/>
    </row>
    <row r="180" spans="5:11" x14ac:dyDescent="0.25">
      <c r="E180" s="174">
        <v>0.89679118000000002</v>
      </c>
      <c r="F180" s="175">
        <v>0.89402998</v>
      </c>
      <c r="H180" s="138">
        <v>29.9</v>
      </c>
      <c r="I180" s="233"/>
      <c r="J180" s="164">
        <v>13.71</v>
      </c>
      <c r="K180" s="234"/>
    </row>
    <row r="181" spans="5:11" x14ac:dyDescent="0.25">
      <c r="E181" s="174">
        <v>0.82018736999999997</v>
      </c>
      <c r="F181" s="175">
        <v>0.91227005000000005</v>
      </c>
      <c r="H181" s="138">
        <v>23.17</v>
      </c>
      <c r="I181" s="233"/>
      <c r="J181" s="164">
        <v>10.33</v>
      </c>
      <c r="K181" s="234"/>
    </row>
    <row r="182" spans="5:11" ht="15.75" thickBot="1" x14ac:dyDescent="0.3">
      <c r="E182" s="174">
        <v>0.87714818000000006</v>
      </c>
      <c r="F182" s="175">
        <v>1.0113639699999999</v>
      </c>
      <c r="H182" s="140">
        <v>26.08</v>
      </c>
      <c r="I182" s="235"/>
      <c r="J182" s="167">
        <v>15.41</v>
      </c>
      <c r="K182" s="236"/>
    </row>
    <row r="183" spans="5:11" x14ac:dyDescent="0.25">
      <c r="E183" s="174">
        <v>0.78442257000000004</v>
      </c>
      <c r="F183" s="175">
        <v>0.72660296999999996</v>
      </c>
      <c r="H183" s="232"/>
      <c r="I183" s="232"/>
      <c r="J183" s="232"/>
      <c r="K183" s="232"/>
    </row>
    <row r="184" spans="5:11" x14ac:dyDescent="0.25">
      <c r="E184" s="174">
        <v>0.93415903</v>
      </c>
      <c r="F184" s="175">
        <v>0.81052703999999998</v>
      </c>
      <c r="H184" s="232"/>
      <c r="I184" s="232"/>
      <c r="J184" s="232"/>
      <c r="K184" s="232"/>
    </row>
    <row r="185" spans="5:11" x14ac:dyDescent="0.25">
      <c r="E185" s="174">
        <v>0.81057513999999997</v>
      </c>
      <c r="F185" s="175">
        <v>0.81482217000000001</v>
      </c>
      <c r="H185" s="232"/>
      <c r="I185" s="232"/>
      <c r="J185" s="232"/>
      <c r="K185" s="232"/>
    </row>
    <row r="186" spans="5:11" x14ac:dyDescent="0.25">
      <c r="E186" s="174">
        <v>0.79084885000000005</v>
      </c>
      <c r="F186" s="175">
        <v>0.88549155000000002</v>
      </c>
      <c r="H186" s="232"/>
      <c r="I186" s="232"/>
      <c r="J186" s="232"/>
      <c r="K186" s="232"/>
    </row>
    <row r="187" spans="5:11" x14ac:dyDescent="0.25">
      <c r="E187" s="174">
        <v>0.81343222000000004</v>
      </c>
      <c r="F187" s="175">
        <v>0.86214597999999998</v>
      </c>
      <c r="H187" s="232"/>
      <c r="I187" s="232"/>
      <c r="J187" s="232"/>
      <c r="K187" s="232"/>
    </row>
    <row r="188" spans="5:11" x14ac:dyDescent="0.25">
      <c r="E188" s="174">
        <v>0.76174317999999996</v>
      </c>
      <c r="F188" s="175">
        <v>1.0491347099999999</v>
      </c>
      <c r="H188" s="232"/>
      <c r="I188" s="232"/>
      <c r="J188" s="232"/>
      <c r="K188" s="232"/>
    </row>
    <row r="189" spans="5:11" x14ac:dyDescent="0.25">
      <c r="E189" s="174">
        <v>0.98124323000000002</v>
      </c>
      <c r="F189" s="175">
        <v>0.96989354000000005</v>
      </c>
      <c r="H189" s="232"/>
      <c r="I189" s="232"/>
      <c r="J189" s="232"/>
      <c r="K189" s="232"/>
    </row>
    <row r="190" spans="5:11" x14ac:dyDescent="0.25">
      <c r="E190" s="174">
        <v>0.75070948000000004</v>
      </c>
      <c r="F190" s="175">
        <v>1.49296378</v>
      </c>
      <c r="H190" s="232"/>
      <c r="I190" s="232"/>
      <c r="J190" s="232"/>
      <c r="K190" s="232"/>
    </row>
    <row r="191" spans="5:11" x14ac:dyDescent="0.25">
      <c r="E191" s="174">
        <v>1.04890192</v>
      </c>
      <c r="F191" s="175">
        <v>1.54919103</v>
      </c>
      <c r="H191" s="232"/>
      <c r="I191" s="232"/>
      <c r="J191" s="232"/>
      <c r="K191" s="232"/>
    </row>
    <row r="192" spans="5:11" x14ac:dyDescent="0.25">
      <c r="E192" s="174">
        <v>0.92315866999999996</v>
      </c>
      <c r="F192" s="175">
        <v>0.78296884</v>
      </c>
      <c r="H192" s="232"/>
      <c r="I192" s="232"/>
      <c r="J192" s="232"/>
      <c r="K192" s="232"/>
    </row>
    <row r="193" spans="5:11" x14ac:dyDescent="0.25">
      <c r="E193" s="174">
        <v>0.88879958000000003</v>
      </c>
      <c r="F193" s="175">
        <v>0.97834368999999999</v>
      </c>
      <c r="H193" s="232"/>
      <c r="I193" s="232"/>
      <c r="J193" s="232"/>
      <c r="K193" s="232"/>
    </row>
    <row r="194" spans="5:11" x14ac:dyDescent="0.25">
      <c r="E194" s="174">
        <v>1.08240694</v>
      </c>
      <c r="F194" s="175">
        <v>1.0011561</v>
      </c>
      <c r="H194" s="232"/>
      <c r="I194" s="232"/>
      <c r="J194" s="232"/>
      <c r="K194" s="232"/>
    </row>
    <row r="195" spans="5:11" x14ac:dyDescent="0.25">
      <c r="E195" s="174">
        <v>1.025077</v>
      </c>
      <c r="F195" s="175">
        <v>1.18359989</v>
      </c>
      <c r="H195" s="232"/>
      <c r="I195" s="232"/>
      <c r="J195" s="232"/>
      <c r="K195" s="232"/>
    </row>
    <row r="196" spans="5:11" x14ac:dyDescent="0.25">
      <c r="E196" s="174">
        <v>1.1817382999999999</v>
      </c>
      <c r="F196" s="175">
        <v>0.85744237999999995</v>
      </c>
      <c r="H196" s="232"/>
      <c r="I196" s="232"/>
      <c r="J196" s="232"/>
      <c r="K196" s="232"/>
    </row>
    <row r="197" spans="5:11" x14ac:dyDescent="0.25">
      <c r="E197" s="174">
        <v>1.0777379300000001</v>
      </c>
      <c r="F197" s="175">
        <v>0.90767337999999997</v>
      </c>
      <c r="H197" s="232"/>
      <c r="I197" s="232"/>
      <c r="J197" s="232"/>
      <c r="K197" s="232"/>
    </row>
    <row r="198" spans="5:11" x14ac:dyDescent="0.25">
      <c r="E198" s="174">
        <v>0.88541848000000001</v>
      </c>
      <c r="F198" s="175">
        <v>1.02306757</v>
      </c>
      <c r="H198" s="232"/>
      <c r="I198" s="232"/>
      <c r="J198" s="232"/>
      <c r="K198" s="232"/>
    </row>
    <row r="199" spans="5:11" x14ac:dyDescent="0.25">
      <c r="E199" s="174">
        <v>0.73826771000000002</v>
      </c>
      <c r="F199" s="175">
        <v>1.21007336</v>
      </c>
      <c r="H199" s="232"/>
      <c r="I199" s="232"/>
      <c r="J199" s="232"/>
      <c r="K199" s="232"/>
    </row>
    <row r="200" spans="5:11" x14ac:dyDescent="0.25">
      <c r="E200" s="174">
        <v>0.91168453999999999</v>
      </c>
      <c r="F200" s="175">
        <v>1.0912771299999999</v>
      </c>
      <c r="H200" s="232"/>
      <c r="I200" s="232"/>
      <c r="J200" s="232"/>
      <c r="K200" s="232"/>
    </row>
    <row r="201" spans="5:11" x14ac:dyDescent="0.25">
      <c r="E201" s="174">
        <v>0.86578834000000005</v>
      </c>
      <c r="F201" s="175">
        <v>0.98952878</v>
      </c>
      <c r="H201" s="232"/>
      <c r="I201" s="232"/>
      <c r="J201" s="232"/>
      <c r="K201" s="232"/>
    </row>
    <row r="202" spans="5:11" x14ac:dyDescent="0.25">
      <c r="E202" s="174">
        <v>1.23617675</v>
      </c>
      <c r="F202" s="175">
        <v>0.95475133999999995</v>
      </c>
      <c r="H202" s="232"/>
      <c r="I202" s="232"/>
      <c r="J202" s="232"/>
      <c r="K202" s="232"/>
    </row>
    <row r="203" spans="5:11" x14ac:dyDescent="0.25">
      <c r="E203" s="174">
        <v>1.6117763199999999</v>
      </c>
      <c r="F203" s="175">
        <v>0.82375503999999999</v>
      </c>
      <c r="H203" s="232"/>
      <c r="I203" s="232"/>
      <c r="J203" s="232"/>
      <c r="K203" s="232"/>
    </row>
    <row r="204" spans="5:11" x14ac:dyDescent="0.25">
      <c r="E204" s="174">
        <v>1.0037315200000001</v>
      </c>
      <c r="F204" s="175">
        <v>0.86633203999999997</v>
      </c>
      <c r="H204" s="232"/>
      <c r="I204" s="232"/>
      <c r="J204" s="232"/>
      <c r="K204" s="232"/>
    </row>
    <row r="205" spans="5:11" x14ac:dyDescent="0.25">
      <c r="E205" s="174">
        <v>0.88363773000000001</v>
      </c>
      <c r="F205" s="175">
        <v>1.0215931</v>
      </c>
      <c r="H205" s="232"/>
      <c r="I205" s="232"/>
      <c r="J205" s="232"/>
      <c r="K205" s="232"/>
    </row>
    <row r="206" spans="5:11" x14ac:dyDescent="0.25">
      <c r="E206" s="174">
        <v>0.95929178999999998</v>
      </c>
      <c r="F206" s="175">
        <v>0.89288898000000005</v>
      </c>
      <c r="H206" s="232"/>
      <c r="I206" s="232"/>
      <c r="J206" s="232"/>
      <c r="K206" s="232"/>
    </row>
    <row r="207" spans="5:11" x14ac:dyDescent="0.25">
      <c r="E207" s="174">
        <v>0.85696415999999997</v>
      </c>
      <c r="F207" s="175">
        <v>0.82211177999999996</v>
      </c>
      <c r="H207" s="232"/>
      <c r="I207" s="232"/>
      <c r="J207" s="232"/>
      <c r="K207" s="232"/>
    </row>
    <row r="208" spans="5:11" x14ac:dyDescent="0.25">
      <c r="E208" s="174">
        <v>0.92698563</v>
      </c>
      <c r="F208" s="175">
        <v>1.0514589999999999</v>
      </c>
      <c r="H208" s="232"/>
      <c r="I208" s="232"/>
      <c r="J208" s="232"/>
      <c r="K208" s="232"/>
    </row>
    <row r="209" spans="5:11" x14ac:dyDescent="0.25">
      <c r="E209" s="174">
        <v>0.78612504999999999</v>
      </c>
      <c r="F209" s="175">
        <v>1.01461226</v>
      </c>
      <c r="H209" s="232"/>
      <c r="I209" s="232"/>
      <c r="J209" s="232"/>
      <c r="K209" s="232"/>
    </row>
    <row r="210" spans="5:11" x14ac:dyDescent="0.25">
      <c r="E210" s="174">
        <v>0.89619464000000004</v>
      </c>
      <c r="F210" s="175">
        <v>0.82353425000000002</v>
      </c>
      <c r="H210" s="232"/>
      <c r="I210" s="232"/>
      <c r="J210" s="232"/>
      <c r="K210" s="232"/>
    </row>
    <row r="211" spans="5:11" x14ac:dyDescent="0.25">
      <c r="E211" s="174">
        <v>0.80549150000000003</v>
      </c>
      <c r="F211" s="175">
        <v>0.87215246000000002</v>
      </c>
      <c r="H211" s="232"/>
      <c r="I211" s="232"/>
      <c r="J211" s="232"/>
      <c r="K211" s="232"/>
    </row>
    <row r="212" spans="5:11" x14ac:dyDescent="0.25">
      <c r="E212" s="174">
        <v>1.03829543</v>
      </c>
      <c r="F212" s="175">
        <v>0.90170486000000005</v>
      </c>
      <c r="H212" s="232"/>
      <c r="I212" s="232"/>
      <c r="J212" s="232"/>
      <c r="K212" s="232"/>
    </row>
    <row r="213" spans="5:11" x14ac:dyDescent="0.25">
      <c r="E213" s="174">
        <v>0.97048723999999997</v>
      </c>
      <c r="F213" s="175">
        <v>0.88114698999999996</v>
      </c>
      <c r="H213" s="232"/>
      <c r="I213" s="232"/>
      <c r="J213" s="232"/>
      <c r="K213" s="232"/>
    </row>
    <row r="214" spans="5:11" x14ac:dyDescent="0.25">
      <c r="E214" s="174">
        <v>1.0489769499999999</v>
      </c>
      <c r="F214" s="175">
        <v>0.96958496000000005</v>
      </c>
      <c r="H214" s="232"/>
      <c r="I214" s="232"/>
      <c r="J214" s="232"/>
      <c r="K214" s="232"/>
    </row>
    <row r="215" spans="5:11" x14ac:dyDescent="0.25">
      <c r="E215" s="174">
        <v>1.2430295099999999</v>
      </c>
      <c r="F215" s="175">
        <v>0.98819816999999999</v>
      </c>
      <c r="H215" s="232"/>
      <c r="I215" s="232"/>
      <c r="J215" s="232"/>
      <c r="K215" s="232"/>
    </row>
    <row r="216" spans="5:11" x14ac:dyDescent="0.25">
      <c r="E216" s="174">
        <v>1.05773578</v>
      </c>
      <c r="F216" s="175">
        <v>1.08558142</v>
      </c>
      <c r="H216" s="232"/>
      <c r="I216" s="232"/>
      <c r="J216" s="232"/>
      <c r="K216" s="232"/>
    </row>
    <row r="217" spans="5:11" x14ac:dyDescent="0.25">
      <c r="E217" s="174">
        <v>1.2389134399999999</v>
      </c>
      <c r="F217" s="175">
        <v>0.88368981999999996</v>
      </c>
      <c r="H217" s="232"/>
      <c r="I217" s="232"/>
      <c r="J217" s="232"/>
      <c r="K217" s="232"/>
    </row>
    <row r="218" spans="5:11" x14ac:dyDescent="0.25">
      <c r="E218" s="174">
        <v>1.2588089200000001</v>
      </c>
      <c r="F218" s="175">
        <v>0.83694953999999999</v>
      </c>
      <c r="H218" s="232"/>
      <c r="I218" s="232"/>
      <c r="J218" s="232"/>
      <c r="K218" s="232"/>
    </row>
    <row r="219" spans="5:11" x14ac:dyDescent="0.25">
      <c r="E219" s="174">
        <v>1.1334103499999999</v>
      </c>
      <c r="F219" s="175">
        <v>0.97960855000000002</v>
      </c>
      <c r="H219" s="232"/>
      <c r="I219" s="232"/>
      <c r="J219" s="232"/>
      <c r="K219" s="232"/>
    </row>
    <row r="220" spans="5:11" x14ac:dyDescent="0.25">
      <c r="E220" s="174">
        <v>1.08905085</v>
      </c>
      <c r="F220" s="175">
        <v>1.3024064099999999</v>
      </c>
      <c r="H220" s="232"/>
      <c r="I220" s="232"/>
      <c r="J220" s="232"/>
      <c r="K220" s="232"/>
    </row>
    <row r="221" spans="5:11" x14ac:dyDescent="0.25">
      <c r="E221" s="174">
        <v>1.1154240600000001</v>
      </c>
      <c r="F221" s="175">
        <v>0.92004993999999996</v>
      </c>
      <c r="H221" s="232"/>
      <c r="I221" s="232"/>
      <c r="J221" s="232"/>
      <c r="K221" s="232"/>
    </row>
    <row r="222" spans="5:11" x14ac:dyDescent="0.25">
      <c r="E222" s="174">
        <v>1.07959304</v>
      </c>
      <c r="F222" s="175">
        <v>1.05363753</v>
      </c>
      <c r="H222" s="232"/>
      <c r="I222" s="232"/>
      <c r="J222" s="232"/>
      <c r="K222" s="232"/>
    </row>
    <row r="223" spans="5:11" x14ac:dyDescent="0.25">
      <c r="E223" s="174">
        <v>0.96651666999999997</v>
      </c>
      <c r="F223" s="175">
        <v>0.95649324999999996</v>
      </c>
      <c r="H223" s="232"/>
      <c r="I223" s="232"/>
      <c r="J223" s="232"/>
      <c r="K223" s="232"/>
    </row>
    <row r="224" spans="5:11" x14ac:dyDescent="0.25">
      <c r="E224" s="174">
        <v>0.9554241</v>
      </c>
      <c r="F224" s="175">
        <v>0.91766859000000001</v>
      </c>
      <c r="H224" s="232"/>
      <c r="I224" s="232"/>
      <c r="J224" s="232"/>
      <c r="K224" s="232"/>
    </row>
    <row r="225" spans="5:11" x14ac:dyDescent="0.25">
      <c r="E225" s="174">
        <v>1.1144096100000001</v>
      </c>
      <c r="F225" s="175">
        <v>0.84388204</v>
      </c>
      <c r="H225" s="232"/>
      <c r="I225" s="232"/>
      <c r="J225" s="232"/>
      <c r="K225" s="232"/>
    </row>
    <row r="226" spans="5:11" x14ac:dyDescent="0.25">
      <c r="E226" s="174">
        <v>1.0125159399999999</v>
      </c>
      <c r="F226" s="175">
        <v>0.85703251000000003</v>
      </c>
      <c r="H226" s="232"/>
      <c r="I226" s="232"/>
      <c r="J226" s="232"/>
      <c r="K226" s="232"/>
    </row>
    <row r="227" spans="5:11" x14ac:dyDescent="0.25">
      <c r="E227" s="174">
        <v>1.05340129</v>
      </c>
      <c r="F227" s="175">
        <v>1.07348069</v>
      </c>
      <c r="H227" s="232"/>
      <c r="I227" s="232"/>
      <c r="J227" s="232"/>
      <c r="K227" s="232"/>
    </row>
    <row r="228" spans="5:11" x14ac:dyDescent="0.25">
      <c r="E228" s="174">
        <v>1.0772472900000001</v>
      </c>
      <c r="F228" s="175">
        <v>1.0352336</v>
      </c>
      <c r="H228" s="232"/>
      <c r="I228" s="232"/>
      <c r="J228" s="232"/>
      <c r="K228" s="232"/>
    </row>
    <row r="229" spans="5:11" x14ac:dyDescent="0.25">
      <c r="E229" s="174">
        <v>0.89221254999999999</v>
      </c>
      <c r="F229" s="175">
        <v>1.0850931800000001</v>
      </c>
      <c r="H229" s="232"/>
      <c r="I229" s="232"/>
      <c r="J229" s="232"/>
      <c r="K229" s="232"/>
    </row>
    <row r="230" spans="5:11" x14ac:dyDescent="0.25">
      <c r="E230" s="174">
        <v>0.93570591999999997</v>
      </c>
      <c r="F230" s="175">
        <v>1.1359543400000001</v>
      </c>
      <c r="H230" s="232"/>
      <c r="I230" s="232"/>
      <c r="J230" s="232"/>
      <c r="K230" s="232"/>
    </row>
    <row r="231" spans="5:11" x14ac:dyDescent="0.25">
      <c r="E231" s="174">
        <v>0.82257659999999999</v>
      </c>
      <c r="F231" s="175">
        <v>1.3940900199999999</v>
      </c>
      <c r="H231" s="232"/>
      <c r="I231" s="232"/>
      <c r="J231" s="232"/>
      <c r="K231" s="232"/>
    </row>
    <row r="232" spans="5:11" x14ac:dyDescent="0.25">
      <c r="E232" s="174">
        <v>1.35980071</v>
      </c>
      <c r="F232" s="175">
        <v>0.96177066</v>
      </c>
      <c r="H232" s="232"/>
      <c r="I232" s="232"/>
      <c r="J232" s="232"/>
      <c r="K232" s="232"/>
    </row>
    <row r="233" spans="5:11" x14ac:dyDescent="0.25">
      <c r="E233" s="174">
        <v>1.1568507400000001</v>
      </c>
      <c r="F233" s="175">
        <v>1.05226989</v>
      </c>
      <c r="H233" s="232"/>
      <c r="I233" s="232"/>
      <c r="J233" s="232"/>
      <c r="K233" s="232"/>
    </row>
    <row r="234" spans="5:11" x14ac:dyDescent="0.25">
      <c r="E234" s="174">
        <v>0.93185256999999999</v>
      </c>
      <c r="F234" s="175">
        <v>0.83557545</v>
      </c>
      <c r="H234" s="232"/>
      <c r="I234" s="232"/>
      <c r="J234" s="232"/>
      <c r="K234" s="232"/>
    </row>
    <row r="235" spans="5:11" x14ac:dyDescent="0.25">
      <c r="E235" s="174">
        <v>1.00965116</v>
      </c>
      <c r="F235" s="175">
        <v>0.89456343000000005</v>
      </c>
      <c r="H235" s="232"/>
      <c r="I235" s="232"/>
      <c r="J235" s="232"/>
      <c r="K235" s="232"/>
    </row>
    <row r="236" spans="5:11" x14ac:dyDescent="0.25">
      <c r="E236" s="174">
        <v>1.06738972</v>
      </c>
      <c r="F236" s="175">
        <v>0.93797733000000005</v>
      </c>
      <c r="H236" s="232"/>
      <c r="I236" s="232"/>
      <c r="J236" s="232"/>
      <c r="K236" s="232"/>
    </row>
    <row r="237" spans="5:11" x14ac:dyDescent="0.25">
      <c r="E237" s="174">
        <v>1.1120345899999999</v>
      </c>
      <c r="F237" s="175">
        <v>1.00426145</v>
      </c>
      <c r="H237" s="232"/>
      <c r="I237" s="232"/>
      <c r="J237" s="232"/>
      <c r="K237" s="232"/>
    </row>
    <row r="238" spans="5:11" x14ac:dyDescent="0.25">
      <c r="E238" s="174">
        <v>0.99388672</v>
      </c>
      <c r="F238" s="175">
        <v>1.13695378</v>
      </c>
      <c r="H238" s="232"/>
      <c r="I238" s="232"/>
      <c r="J238" s="232"/>
      <c r="K238" s="232"/>
    </row>
    <row r="239" spans="5:11" x14ac:dyDescent="0.25">
      <c r="E239" s="174">
        <v>1.1049814499999999</v>
      </c>
      <c r="F239" s="175">
        <v>1.07089225</v>
      </c>
      <c r="H239" s="232"/>
      <c r="I239" s="232"/>
      <c r="J239" s="232"/>
      <c r="K239" s="232"/>
    </row>
    <row r="240" spans="5:11" x14ac:dyDescent="0.25">
      <c r="E240" s="174">
        <v>0.95293857000000004</v>
      </c>
      <c r="F240" s="175">
        <v>1.16842066</v>
      </c>
      <c r="H240" s="232"/>
      <c r="I240" s="232"/>
      <c r="J240" s="232"/>
      <c r="K240" s="232"/>
    </row>
    <row r="241" spans="5:11" x14ac:dyDescent="0.25">
      <c r="E241" s="174">
        <v>0.81774910999999995</v>
      </c>
      <c r="F241" s="175">
        <v>0.87487961000000003</v>
      </c>
      <c r="H241" s="232"/>
      <c r="I241" s="232"/>
      <c r="J241" s="232"/>
      <c r="K241" s="232"/>
    </row>
    <row r="242" spans="5:11" x14ac:dyDescent="0.25">
      <c r="E242" s="174">
        <v>1.1537615999999999</v>
      </c>
      <c r="F242" s="175">
        <v>1.02693346</v>
      </c>
      <c r="H242" s="232"/>
      <c r="I242" s="232"/>
      <c r="J242" s="232"/>
      <c r="K242" s="232"/>
    </row>
    <row r="243" spans="5:11" x14ac:dyDescent="0.25">
      <c r="E243" s="174">
        <v>0.92420351999999995</v>
      </c>
      <c r="F243" s="175">
        <v>1.04953326</v>
      </c>
      <c r="H243" s="232"/>
      <c r="I243" s="232"/>
      <c r="J243" s="232"/>
      <c r="K243" s="232"/>
    </row>
    <row r="244" spans="5:11" x14ac:dyDescent="0.25">
      <c r="E244" s="174">
        <v>0.97998026999999999</v>
      </c>
      <c r="F244" s="175">
        <v>1.0689350200000001</v>
      </c>
      <c r="H244" s="232"/>
      <c r="I244" s="232"/>
      <c r="J244" s="232"/>
      <c r="K244" s="232"/>
    </row>
    <row r="245" spans="5:11" x14ac:dyDescent="0.25">
      <c r="E245" s="174">
        <v>0.88575826000000002</v>
      </c>
      <c r="F245" s="175">
        <v>1.3114279499999999</v>
      </c>
      <c r="H245" s="232"/>
      <c r="I245" s="232"/>
      <c r="J245" s="232"/>
      <c r="K245" s="232"/>
    </row>
    <row r="246" spans="5:11" x14ac:dyDescent="0.25">
      <c r="E246" s="174">
        <v>0.89114380999999998</v>
      </c>
      <c r="F246" s="175">
        <v>0.93501299999999998</v>
      </c>
      <c r="H246" s="232"/>
      <c r="I246" s="232"/>
      <c r="J246" s="232"/>
      <c r="K246" s="232"/>
    </row>
    <row r="247" spans="5:11" x14ac:dyDescent="0.25">
      <c r="E247" s="174">
        <v>0.95530789999999999</v>
      </c>
      <c r="F247" s="175">
        <v>1.24787125</v>
      </c>
      <c r="H247" s="232"/>
      <c r="I247" s="232"/>
      <c r="J247" s="232"/>
      <c r="K247" s="232"/>
    </row>
    <row r="248" spans="5:11" x14ac:dyDescent="0.25">
      <c r="E248" s="174">
        <v>0.92169350999999999</v>
      </c>
      <c r="F248" s="175">
        <v>0.97999230000000004</v>
      </c>
      <c r="H248" s="232"/>
      <c r="I248" s="232"/>
      <c r="J248" s="232"/>
      <c r="K248" s="232"/>
    </row>
    <row r="249" spans="5:11" x14ac:dyDescent="0.25">
      <c r="E249" s="174">
        <v>0.98748415</v>
      </c>
      <c r="F249" s="175">
        <v>0.91162343000000001</v>
      </c>
      <c r="H249" s="232"/>
      <c r="I249" s="232"/>
      <c r="J249" s="232"/>
      <c r="K249" s="232"/>
    </row>
    <row r="250" spans="5:11" x14ac:dyDescent="0.25">
      <c r="E250" s="174">
        <v>1.05500109</v>
      </c>
      <c r="F250" s="175">
        <v>0.98418910999999998</v>
      </c>
      <c r="H250" s="232"/>
      <c r="I250" s="232"/>
      <c r="J250" s="232"/>
      <c r="K250" s="232"/>
    </row>
    <row r="251" spans="5:11" x14ac:dyDescent="0.25">
      <c r="E251" s="174">
        <v>1.14473281</v>
      </c>
      <c r="F251" s="175">
        <v>0.97582469000000005</v>
      </c>
      <c r="H251" s="232"/>
      <c r="I251" s="232"/>
      <c r="J251" s="232"/>
      <c r="K251" s="232"/>
    </row>
    <row r="252" spans="5:11" x14ac:dyDescent="0.25">
      <c r="E252" s="174">
        <v>1.34130142</v>
      </c>
      <c r="F252" s="175">
        <v>1.12875166</v>
      </c>
      <c r="H252" s="232"/>
      <c r="I252" s="232"/>
      <c r="J252" s="232"/>
      <c r="K252" s="232"/>
    </row>
    <row r="253" spans="5:11" x14ac:dyDescent="0.25">
      <c r="E253" s="174">
        <v>1.0419632700000001</v>
      </c>
      <c r="F253" s="175">
        <v>0.88604583000000003</v>
      </c>
      <c r="H253" s="232"/>
      <c r="I253" s="232"/>
      <c r="J253" s="232"/>
      <c r="K253" s="232"/>
    </row>
    <row r="254" spans="5:11" x14ac:dyDescent="0.25">
      <c r="E254" s="174">
        <v>1.12163893</v>
      </c>
      <c r="F254" s="175">
        <v>0.83942095999999999</v>
      </c>
      <c r="H254" s="232"/>
      <c r="I254" s="232"/>
      <c r="J254" s="232"/>
      <c r="K254" s="232"/>
    </row>
    <row r="255" spans="5:11" x14ac:dyDescent="0.25">
      <c r="E255" s="174">
        <v>0.94708482000000005</v>
      </c>
      <c r="F255" s="175">
        <v>1.09270584</v>
      </c>
      <c r="H255" s="232"/>
      <c r="I255" s="232"/>
      <c r="J255" s="232"/>
      <c r="K255" s="232"/>
    </row>
    <row r="256" spans="5:11" x14ac:dyDescent="0.25">
      <c r="E256" s="174">
        <v>0.99835636999999999</v>
      </c>
      <c r="F256" s="175">
        <v>1.0019673099999999</v>
      </c>
      <c r="H256" s="232"/>
      <c r="I256" s="232"/>
      <c r="J256" s="232"/>
      <c r="K256" s="232"/>
    </row>
    <row r="257" spans="5:11" x14ac:dyDescent="0.25">
      <c r="E257" s="174">
        <v>0.78285218999999995</v>
      </c>
      <c r="F257" s="175">
        <v>0.92264477</v>
      </c>
      <c r="H257" s="232"/>
      <c r="I257" s="232"/>
      <c r="J257" s="232"/>
      <c r="K257" s="232"/>
    </row>
    <row r="258" spans="5:11" x14ac:dyDescent="0.25">
      <c r="E258" s="174">
        <v>0.94586837999999995</v>
      </c>
      <c r="F258" s="175">
        <v>1.03109099</v>
      </c>
      <c r="H258" s="232"/>
      <c r="I258" s="232"/>
      <c r="J258" s="232"/>
      <c r="K258" s="232"/>
    </row>
    <row r="259" spans="5:11" x14ac:dyDescent="0.25">
      <c r="E259" s="174">
        <v>1.0469674499999999</v>
      </c>
      <c r="F259" s="175">
        <v>1.23872366</v>
      </c>
      <c r="H259" s="232"/>
      <c r="I259" s="232"/>
      <c r="J259" s="232"/>
      <c r="K259" s="232"/>
    </row>
    <row r="260" spans="5:11" x14ac:dyDescent="0.25">
      <c r="E260" s="174">
        <v>1.1543269199999999</v>
      </c>
      <c r="F260" s="175">
        <v>0.89731492999999996</v>
      </c>
      <c r="H260" s="232"/>
      <c r="I260" s="232"/>
      <c r="J260" s="232"/>
      <c r="K260" s="232"/>
    </row>
    <row r="261" spans="5:11" x14ac:dyDescent="0.25">
      <c r="E261" s="174">
        <v>0.90611571000000002</v>
      </c>
      <c r="F261" s="175">
        <v>0.87058184000000005</v>
      </c>
      <c r="H261" s="232"/>
      <c r="I261" s="232"/>
      <c r="J261" s="232"/>
      <c r="K261" s="232"/>
    </row>
    <row r="262" spans="5:11" x14ac:dyDescent="0.25">
      <c r="E262" s="174">
        <v>0.91084745</v>
      </c>
      <c r="F262" s="175">
        <v>1.0049802800000001</v>
      </c>
      <c r="H262" s="232"/>
      <c r="I262" s="232"/>
      <c r="J262" s="232"/>
      <c r="K262" s="232"/>
    </row>
    <row r="263" spans="5:11" x14ac:dyDescent="0.25">
      <c r="E263" s="174">
        <v>1.0236084400000001</v>
      </c>
      <c r="F263" s="175">
        <v>1.3854700200000001</v>
      </c>
      <c r="H263" s="232"/>
      <c r="I263" s="232"/>
      <c r="J263" s="232"/>
      <c r="K263" s="232"/>
    </row>
    <row r="264" spans="5:11" x14ac:dyDescent="0.25">
      <c r="E264" s="174">
        <v>0.96230526999999999</v>
      </c>
      <c r="F264" s="175">
        <v>0.87147039000000004</v>
      </c>
      <c r="H264" s="232"/>
      <c r="I264" s="232"/>
      <c r="J264" s="232"/>
      <c r="K264" s="232"/>
    </row>
    <row r="265" spans="5:11" x14ac:dyDescent="0.25">
      <c r="E265" s="174">
        <v>0.86952368999999996</v>
      </c>
      <c r="F265" s="175">
        <v>1.03958273</v>
      </c>
      <c r="H265" s="232"/>
      <c r="I265" s="232"/>
      <c r="J265" s="232"/>
      <c r="K265" s="232"/>
    </row>
    <row r="266" spans="5:11" x14ac:dyDescent="0.25">
      <c r="E266" s="174">
        <v>0.83205918999999995</v>
      </c>
      <c r="F266" s="175">
        <v>0.95908417000000001</v>
      </c>
      <c r="H266" s="232"/>
      <c r="I266" s="232"/>
      <c r="J266" s="232"/>
      <c r="K266" s="232"/>
    </row>
    <row r="267" spans="5:11" x14ac:dyDescent="0.25">
      <c r="E267" s="174">
        <v>0.78675337999999995</v>
      </c>
      <c r="F267" s="175">
        <v>0.98926943000000001</v>
      </c>
      <c r="H267" s="232"/>
      <c r="I267" s="232"/>
      <c r="J267" s="232"/>
      <c r="K267" s="232"/>
    </row>
    <row r="268" spans="5:11" x14ac:dyDescent="0.25">
      <c r="E268" s="174">
        <v>1.16719639</v>
      </c>
      <c r="F268" s="175">
        <v>0.81469351000000001</v>
      </c>
      <c r="H268" s="232"/>
      <c r="I268" s="232"/>
      <c r="J268" s="232"/>
      <c r="K268" s="232"/>
    </row>
    <row r="269" spans="5:11" x14ac:dyDescent="0.25">
      <c r="E269" s="174">
        <v>0.96920127</v>
      </c>
      <c r="F269" s="175">
        <v>1.10290423</v>
      </c>
      <c r="H269" s="232"/>
      <c r="I269" s="232"/>
      <c r="J269" s="232"/>
      <c r="K269" s="232"/>
    </row>
    <row r="270" spans="5:11" x14ac:dyDescent="0.25">
      <c r="E270" s="174">
        <v>0.97712686000000004</v>
      </c>
      <c r="F270" s="175">
        <v>1.23695285</v>
      </c>
      <c r="H270" s="232"/>
      <c r="I270" s="232"/>
      <c r="J270" s="232"/>
      <c r="K270" s="232"/>
    </row>
    <row r="271" spans="5:11" x14ac:dyDescent="0.25">
      <c r="E271" s="174">
        <v>0.95975949000000005</v>
      </c>
      <c r="F271" s="175">
        <v>1.47033217</v>
      </c>
      <c r="H271" s="232"/>
      <c r="I271" s="232"/>
      <c r="J271" s="232"/>
      <c r="K271" s="232"/>
    </row>
    <row r="272" spans="5:11" x14ac:dyDescent="0.25">
      <c r="E272" s="174">
        <v>0.93004617000000001</v>
      </c>
      <c r="F272" s="175">
        <v>1.1710903399999999</v>
      </c>
      <c r="H272" s="232"/>
      <c r="I272" s="232"/>
      <c r="J272" s="232"/>
      <c r="K272" s="232"/>
    </row>
    <row r="273" spans="5:11" x14ac:dyDescent="0.25">
      <c r="E273" s="174">
        <v>0.92081860000000004</v>
      </c>
      <c r="F273" s="175">
        <v>0.89761453000000002</v>
      </c>
      <c r="H273" s="232"/>
      <c r="I273" s="232"/>
      <c r="J273" s="232"/>
      <c r="K273" s="232"/>
    </row>
    <row r="274" spans="5:11" x14ac:dyDescent="0.25">
      <c r="E274" s="174">
        <v>1.4016399399999999</v>
      </c>
      <c r="F274" s="175">
        <v>0.92113281000000002</v>
      </c>
      <c r="H274" s="232"/>
      <c r="I274" s="232"/>
      <c r="J274" s="232"/>
      <c r="K274" s="232"/>
    </row>
    <row r="275" spans="5:11" x14ac:dyDescent="0.25">
      <c r="E275" s="174">
        <v>1.3462892</v>
      </c>
      <c r="F275" s="175">
        <v>0.97696539000000004</v>
      </c>
      <c r="H275" s="232"/>
      <c r="I275" s="232"/>
      <c r="J275" s="232"/>
      <c r="K275" s="232"/>
    </row>
    <row r="276" spans="5:11" x14ac:dyDescent="0.25">
      <c r="E276" s="174">
        <v>1.26312541</v>
      </c>
      <c r="F276" s="175">
        <v>1.0635704500000001</v>
      </c>
      <c r="H276" s="232"/>
      <c r="I276" s="232"/>
      <c r="J276" s="232"/>
      <c r="K276" s="232"/>
    </row>
    <row r="277" spans="5:11" x14ac:dyDescent="0.25">
      <c r="E277" s="174">
        <v>0.93032897999999997</v>
      </c>
      <c r="F277" s="175">
        <v>1.0981085900000001</v>
      </c>
      <c r="H277" s="232"/>
      <c r="I277" s="232"/>
      <c r="J277" s="232"/>
      <c r="K277" s="232"/>
    </row>
    <row r="278" spans="5:11" x14ac:dyDescent="0.25">
      <c r="E278" s="174">
        <v>1.0393513299999999</v>
      </c>
      <c r="F278" s="175">
        <v>1.02164641</v>
      </c>
      <c r="H278" s="232"/>
      <c r="I278" s="232"/>
      <c r="J278" s="232"/>
      <c r="K278" s="232"/>
    </row>
    <row r="279" spans="5:11" x14ac:dyDescent="0.25">
      <c r="E279" s="174">
        <v>1.33532257</v>
      </c>
      <c r="F279" s="175">
        <v>1.0594303700000001</v>
      </c>
      <c r="H279" s="232"/>
      <c r="I279" s="232"/>
      <c r="J279" s="232"/>
      <c r="K279" s="232"/>
    </row>
    <row r="280" spans="5:11" x14ac:dyDescent="0.25">
      <c r="E280" s="174">
        <v>1.1818999100000001</v>
      </c>
      <c r="F280" s="175">
        <v>1.0286072900000001</v>
      </c>
      <c r="H280" s="232"/>
      <c r="I280" s="232"/>
      <c r="J280" s="232"/>
      <c r="K280" s="232"/>
    </row>
    <row r="281" spans="5:11" x14ac:dyDescent="0.25">
      <c r="E281" s="174">
        <v>0.92119176000000003</v>
      </c>
      <c r="F281" s="175">
        <v>0.84193397999999997</v>
      </c>
      <c r="H281" s="232"/>
      <c r="I281" s="232"/>
      <c r="J281" s="232"/>
      <c r="K281" s="232"/>
    </row>
    <row r="282" spans="5:11" x14ac:dyDescent="0.25">
      <c r="E282" s="174">
        <v>0.87614312999999999</v>
      </c>
      <c r="F282" s="175">
        <v>0.84692173999999998</v>
      </c>
      <c r="H282" s="232"/>
      <c r="I282" s="232"/>
      <c r="J282" s="232"/>
      <c r="K282" s="232"/>
    </row>
    <row r="283" spans="5:11" x14ac:dyDescent="0.25">
      <c r="E283" s="174">
        <v>0.88663755</v>
      </c>
      <c r="F283" s="175">
        <v>0.87706028999999996</v>
      </c>
      <c r="H283" s="232"/>
      <c r="I283" s="232"/>
      <c r="J283" s="232"/>
      <c r="K283" s="232"/>
    </row>
    <row r="284" spans="5:11" x14ac:dyDescent="0.25">
      <c r="E284" s="174">
        <v>0.90791679000000003</v>
      </c>
      <c r="F284" s="175">
        <v>1.0002235799999999</v>
      </c>
      <c r="H284" s="232"/>
      <c r="I284" s="232"/>
      <c r="J284" s="232"/>
      <c r="K284" s="232"/>
    </row>
    <row r="285" spans="5:11" x14ac:dyDescent="0.25">
      <c r="E285" s="174">
        <v>0.93080666000000001</v>
      </c>
      <c r="F285" s="175">
        <v>0.86960340000000003</v>
      </c>
      <c r="H285" s="232"/>
      <c r="I285" s="232"/>
      <c r="J285" s="232"/>
      <c r="K285" s="232"/>
    </row>
    <row r="286" spans="5:11" x14ac:dyDescent="0.25">
      <c r="E286" s="174">
        <v>1.11160357</v>
      </c>
      <c r="F286" s="175">
        <v>0.7532219</v>
      </c>
      <c r="H286" s="232"/>
      <c r="I286" s="232"/>
      <c r="J286" s="232"/>
      <c r="K286" s="232"/>
    </row>
    <row r="287" spans="5:11" x14ac:dyDescent="0.25">
      <c r="E287" s="174">
        <v>0.98480259999999997</v>
      </c>
      <c r="F287" s="175">
        <v>1.1310798</v>
      </c>
      <c r="H287" s="232"/>
      <c r="I287" s="232"/>
      <c r="J287" s="232"/>
      <c r="K287" s="232"/>
    </row>
    <row r="288" spans="5:11" x14ac:dyDescent="0.25">
      <c r="E288" s="174">
        <v>0.83403961000000004</v>
      </c>
      <c r="F288" s="175">
        <v>1.2720351000000001</v>
      </c>
      <c r="H288" s="232"/>
      <c r="I288" s="232"/>
      <c r="J288" s="232"/>
      <c r="K288" s="232"/>
    </row>
    <row r="289" spans="5:11" x14ac:dyDescent="0.25">
      <c r="E289" s="174">
        <v>1.0786324700000001</v>
      </c>
      <c r="F289" s="175">
        <v>1.0071760300000001</v>
      </c>
      <c r="H289" s="232"/>
      <c r="I289" s="232"/>
      <c r="J289" s="232"/>
      <c r="K289" s="232"/>
    </row>
    <row r="290" spans="5:11" x14ac:dyDescent="0.25">
      <c r="E290" s="174">
        <v>0.73593271999999998</v>
      </c>
      <c r="F290" s="175">
        <v>1.2467535000000001</v>
      </c>
      <c r="H290" s="232"/>
      <c r="I290" s="232"/>
      <c r="J290" s="232"/>
      <c r="K290" s="232"/>
    </row>
    <row r="291" spans="5:11" x14ac:dyDescent="0.25">
      <c r="E291" s="174">
        <v>0.90412787999999999</v>
      </c>
      <c r="F291" s="175">
        <v>0.94500311000000004</v>
      </c>
      <c r="H291" s="232"/>
      <c r="I291" s="232"/>
      <c r="J291" s="232"/>
      <c r="K291" s="232"/>
    </row>
    <row r="292" spans="5:11" x14ac:dyDescent="0.25">
      <c r="E292" s="174">
        <v>0.92579608000000002</v>
      </c>
      <c r="F292" s="175">
        <v>0.83082752000000004</v>
      </c>
      <c r="H292" s="232"/>
      <c r="I292" s="232"/>
      <c r="J292" s="232"/>
      <c r="K292" s="232"/>
    </row>
    <row r="293" spans="5:11" x14ac:dyDescent="0.25">
      <c r="E293" s="174">
        <v>0.96332846000000005</v>
      </c>
      <c r="F293" s="175">
        <v>0.84749229999999998</v>
      </c>
      <c r="H293" s="232"/>
      <c r="I293" s="232"/>
      <c r="J293" s="232"/>
      <c r="K293" s="232"/>
    </row>
    <row r="294" spans="5:11" x14ac:dyDescent="0.25">
      <c r="E294" s="174">
        <v>0.93060268999999995</v>
      </c>
      <c r="F294" s="175">
        <v>0.95903706</v>
      </c>
      <c r="H294" s="232"/>
      <c r="I294" s="232"/>
      <c r="J294" s="232"/>
      <c r="K294" s="232"/>
    </row>
    <row r="295" spans="5:11" x14ac:dyDescent="0.25">
      <c r="E295" s="174">
        <v>1.01797918</v>
      </c>
      <c r="F295" s="175">
        <v>0.97703094000000001</v>
      </c>
      <c r="H295" s="232"/>
      <c r="I295" s="232"/>
      <c r="J295" s="232"/>
      <c r="K295" s="232"/>
    </row>
    <row r="296" spans="5:11" x14ac:dyDescent="0.25">
      <c r="E296" s="174">
        <v>0.77437146999999995</v>
      </c>
      <c r="F296" s="175">
        <v>0.97032448000000004</v>
      </c>
      <c r="H296" s="232"/>
      <c r="I296" s="232"/>
      <c r="J296" s="232"/>
      <c r="K296" s="232"/>
    </row>
    <row r="297" spans="5:11" x14ac:dyDescent="0.25">
      <c r="E297" s="174">
        <v>0.75129776999999998</v>
      </c>
      <c r="F297" s="175">
        <v>0.80459234999999996</v>
      </c>
      <c r="H297" s="232"/>
      <c r="I297" s="232"/>
      <c r="J297" s="232"/>
      <c r="K297" s="232"/>
    </row>
    <row r="298" spans="5:11" x14ac:dyDescent="0.25">
      <c r="E298" s="174">
        <v>1.0431389099999999</v>
      </c>
      <c r="F298" s="175">
        <v>0.97242059999999997</v>
      </c>
      <c r="H298" s="232"/>
      <c r="I298" s="232"/>
      <c r="J298" s="232"/>
      <c r="K298" s="232"/>
    </row>
    <row r="299" spans="5:11" x14ac:dyDescent="0.25">
      <c r="E299" s="174">
        <v>1.0509175500000001</v>
      </c>
      <c r="F299" s="175">
        <v>0.92100349000000004</v>
      </c>
      <c r="H299" s="232"/>
      <c r="I299" s="232"/>
      <c r="J299" s="232"/>
      <c r="K299" s="232"/>
    </row>
    <row r="300" spans="5:11" x14ac:dyDescent="0.25">
      <c r="E300" s="174">
        <v>1.2971874999999999</v>
      </c>
      <c r="F300" s="175">
        <v>0.87884300999999998</v>
      </c>
      <c r="H300" s="232"/>
      <c r="I300" s="232"/>
      <c r="J300" s="232"/>
      <c r="K300" s="232"/>
    </row>
    <row r="301" spans="5:11" x14ac:dyDescent="0.25">
      <c r="E301" s="174">
        <v>1.2643760500000001</v>
      </c>
      <c r="F301" s="175">
        <v>0.85646710000000004</v>
      </c>
      <c r="H301" s="232"/>
      <c r="I301" s="232"/>
      <c r="J301" s="232"/>
      <c r="K301" s="232"/>
    </row>
    <row r="302" spans="5:11" x14ac:dyDescent="0.25">
      <c r="E302" s="174">
        <v>1.27783727</v>
      </c>
      <c r="F302" s="175">
        <v>0.83438372999999999</v>
      </c>
      <c r="H302" s="232"/>
      <c r="I302" s="232"/>
      <c r="J302" s="232"/>
      <c r="K302" s="232"/>
    </row>
    <row r="303" spans="5:11" x14ac:dyDescent="0.25">
      <c r="E303" s="174">
        <v>1.0331218</v>
      </c>
      <c r="F303" s="175">
        <v>0.86129524000000002</v>
      </c>
      <c r="H303" s="232"/>
      <c r="I303" s="232"/>
      <c r="J303" s="232"/>
      <c r="K303" s="232"/>
    </row>
    <row r="304" spans="5:11" x14ac:dyDescent="0.25">
      <c r="E304" s="174">
        <v>0.88342779000000005</v>
      </c>
      <c r="F304" s="175">
        <v>1.1287704000000001</v>
      </c>
      <c r="H304" s="232"/>
      <c r="I304" s="232"/>
      <c r="J304" s="232"/>
      <c r="K304" s="232"/>
    </row>
    <row r="305" spans="5:11" x14ac:dyDescent="0.25">
      <c r="E305" s="174">
        <v>0.94433924000000002</v>
      </c>
      <c r="F305" s="175">
        <v>1.07303411</v>
      </c>
      <c r="H305" s="232"/>
      <c r="I305" s="232"/>
      <c r="J305" s="232"/>
      <c r="K305" s="232"/>
    </row>
    <row r="306" spans="5:11" x14ac:dyDescent="0.25">
      <c r="E306" s="174">
        <v>0.97275913000000003</v>
      </c>
      <c r="F306" s="175">
        <v>1.1326403300000001</v>
      </c>
      <c r="H306" s="232"/>
      <c r="I306" s="232"/>
      <c r="J306" s="232"/>
      <c r="K306" s="232"/>
    </row>
    <row r="307" spans="5:11" x14ac:dyDescent="0.25">
      <c r="E307" s="174">
        <v>0.97398373000000005</v>
      </c>
      <c r="F307" s="175">
        <v>1.4790006</v>
      </c>
      <c r="H307" s="232"/>
      <c r="I307" s="232"/>
      <c r="J307" s="232"/>
      <c r="K307" s="232"/>
    </row>
    <row r="308" spans="5:11" x14ac:dyDescent="0.25">
      <c r="E308" s="174">
        <v>0.94624664999999997</v>
      </c>
      <c r="F308" s="175">
        <v>1.4182721599999999</v>
      </c>
      <c r="H308" s="232"/>
      <c r="I308" s="232"/>
      <c r="J308" s="232"/>
      <c r="K308" s="232"/>
    </row>
    <row r="309" spans="5:11" x14ac:dyDescent="0.25">
      <c r="E309" s="174">
        <v>0.92919481999999998</v>
      </c>
      <c r="F309" s="175">
        <v>0.87756325999999996</v>
      </c>
      <c r="H309" s="232"/>
      <c r="I309" s="232"/>
      <c r="J309" s="232"/>
      <c r="K309" s="232"/>
    </row>
    <row r="310" spans="5:11" x14ac:dyDescent="0.25">
      <c r="E310" s="174">
        <v>0.84162234999999996</v>
      </c>
      <c r="F310" s="175">
        <v>0.98797469999999998</v>
      </c>
      <c r="H310" s="232"/>
      <c r="I310" s="232"/>
      <c r="J310" s="232"/>
      <c r="K310" s="232"/>
    </row>
    <row r="311" spans="5:11" x14ac:dyDescent="0.25">
      <c r="E311" s="174">
        <v>0.83734211999999997</v>
      </c>
      <c r="F311" s="175">
        <v>1.11181262</v>
      </c>
      <c r="H311" s="232"/>
      <c r="I311" s="232"/>
      <c r="J311" s="232"/>
      <c r="K311" s="232"/>
    </row>
    <row r="312" spans="5:11" x14ac:dyDescent="0.25">
      <c r="E312" s="174">
        <v>0.78128421000000003</v>
      </c>
      <c r="F312" s="175">
        <v>0.97501495999999999</v>
      </c>
      <c r="H312" s="232"/>
      <c r="I312" s="232"/>
      <c r="J312" s="232"/>
      <c r="K312" s="232"/>
    </row>
    <row r="313" spans="5:11" x14ac:dyDescent="0.25">
      <c r="E313" s="174">
        <v>1.12893822</v>
      </c>
      <c r="F313" s="175">
        <v>1.0752401700000001</v>
      </c>
      <c r="H313" s="232"/>
      <c r="I313" s="232"/>
      <c r="J313" s="232"/>
      <c r="K313" s="232"/>
    </row>
    <row r="314" spans="5:11" x14ac:dyDescent="0.25">
      <c r="E314" s="174">
        <v>1.30550839</v>
      </c>
      <c r="F314" s="175">
        <v>0.87552264000000002</v>
      </c>
      <c r="H314" s="232"/>
      <c r="I314" s="232"/>
      <c r="J314" s="232"/>
      <c r="K314" s="232"/>
    </row>
    <row r="315" spans="5:11" x14ac:dyDescent="0.25">
      <c r="E315" s="174">
        <v>0.92506332999999996</v>
      </c>
      <c r="F315" s="175">
        <v>1.16161995</v>
      </c>
      <c r="H315" s="232"/>
      <c r="I315" s="232"/>
      <c r="J315" s="232"/>
      <c r="K315" s="232"/>
    </row>
    <row r="316" spans="5:11" x14ac:dyDescent="0.25">
      <c r="E316" s="174">
        <v>1.04344978</v>
      </c>
      <c r="F316" s="175">
        <v>1.1272073499999999</v>
      </c>
      <c r="H316" s="232"/>
      <c r="I316" s="232"/>
      <c r="J316" s="232"/>
      <c r="K316" s="232"/>
    </row>
    <row r="317" spans="5:11" x14ac:dyDescent="0.25">
      <c r="E317" s="174">
        <v>1.1860594900000001</v>
      </c>
      <c r="F317" s="175">
        <v>0.92462690999999997</v>
      </c>
      <c r="H317" s="232"/>
      <c r="I317" s="232"/>
      <c r="J317" s="232"/>
      <c r="K317" s="232"/>
    </row>
    <row r="318" spans="5:11" x14ac:dyDescent="0.25">
      <c r="E318" s="174">
        <v>0.83133855999999995</v>
      </c>
      <c r="F318" s="175">
        <v>1.14224853</v>
      </c>
      <c r="H318" s="232"/>
      <c r="I318" s="232"/>
      <c r="J318" s="232"/>
      <c r="K318" s="232"/>
    </row>
    <row r="319" spans="5:11" x14ac:dyDescent="0.25">
      <c r="E319" s="174">
        <v>1.00000383</v>
      </c>
      <c r="F319" s="175">
        <v>1.0383685600000001</v>
      </c>
      <c r="H319" s="232"/>
      <c r="I319" s="232"/>
      <c r="J319" s="232"/>
      <c r="K319" s="232"/>
    </row>
    <row r="320" spans="5:11" x14ac:dyDescent="0.25">
      <c r="E320" s="174">
        <v>1.287361</v>
      </c>
      <c r="F320" s="175">
        <v>0.93478307999999999</v>
      </c>
      <c r="H320" s="232"/>
      <c r="I320" s="232"/>
      <c r="J320" s="232"/>
      <c r="K320" s="232"/>
    </row>
    <row r="321" spans="5:11" x14ac:dyDescent="0.25">
      <c r="E321" s="174">
        <v>0.83415244</v>
      </c>
      <c r="F321" s="175">
        <v>0.96563889000000003</v>
      </c>
      <c r="H321" s="232"/>
      <c r="I321" s="232"/>
      <c r="J321" s="232"/>
      <c r="K321" s="232"/>
    </row>
    <row r="322" spans="5:11" x14ac:dyDescent="0.25">
      <c r="E322" s="174">
        <v>0.96468958000000005</v>
      </c>
      <c r="F322" s="175">
        <v>1.1833878</v>
      </c>
      <c r="H322" s="232"/>
      <c r="I322" s="232"/>
      <c r="J322" s="232"/>
      <c r="K322" s="232"/>
    </row>
    <row r="323" spans="5:11" x14ac:dyDescent="0.25">
      <c r="E323" s="174">
        <v>1.22225121</v>
      </c>
      <c r="F323" s="175">
        <v>1.4660590200000001</v>
      </c>
      <c r="H323" s="232"/>
      <c r="I323" s="232"/>
      <c r="J323" s="232"/>
      <c r="K323" s="232"/>
    </row>
    <row r="324" spans="5:11" x14ac:dyDescent="0.25">
      <c r="E324" s="174">
        <v>1.1201756199999999</v>
      </c>
      <c r="F324" s="175">
        <v>0.97140888000000003</v>
      </c>
      <c r="H324" s="232"/>
      <c r="I324" s="232"/>
      <c r="J324" s="232"/>
      <c r="K324" s="232"/>
    </row>
    <row r="325" spans="5:11" x14ac:dyDescent="0.25">
      <c r="E325" s="174">
        <v>0.86040662999999995</v>
      </c>
      <c r="F325" s="175">
        <v>1.0215370100000001</v>
      </c>
      <c r="H325" s="232"/>
      <c r="I325" s="232"/>
      <c r="J325" s="232"/>
      <c r="K325" s="232"/>
    </row>
    <row r="326" spans="5:11" x14ac:dyDescent="0.25">
      <c r="E326" s="174">
        <v>0.84390962999999997</v>
      </c>
      <c r="F326" s="175">
        <v>1.17399627</v>
      </c>
      <c r="H326" s="232"/>
      <c r="I326" s="232"/>
      <c r="J326" s="232"/>
      <c r="K326" s="232"/>
    </row>
    <row r="327" spans="5:11" x14ac:dyDescent="0.25">
      <c r="E327" s="174">
        <v>0.81787646999999997</v>
      </c>
      <c r="F327" s="175">
        <v>1.2290922399999999</v>
      </c>
      <c r="H327" s="232"/>
      <c r="I327" s="232"/>
      <c r="J327" s="232"/>
      <c r="K327" s="232"/>
    </row>
    <row r="328" spans="5:11" x14ac:dyDescent="0.25">
      <c r="E328" s="174">
        <v>0.98861434999999998</v>
      </c>
      <c r="F328" s="175">
        <v>1.0090981299999999</v>
      </c>
      <c r="H328" s="232"/>
      <c r="I328" s="232"/>
      <c r="J328" s="232"/>
      <c r="K328" s="232"/>
    </row>
    <row r="329" spans="5:11" x14ac:dyDescent="0.25">
      <c r="E329" s="174">
        <v>0.79450193000000002</v>
      </c>
      <c r="F329" s="175">
        <v>1.25255282</v>
      </c>
      <c r="H329" s="232"/>
      <c r="I329" s="232"/>
      <c r="J329" s="232"/>
      <c r="K329" s="232"/>
    </row>
    <row r="330" spans="5:11" x14ac:dyDescent="0.25">
      <c r="E330" s="174">
        <v>0.96629350999999997</v>
      </c>
      <c r="F330" s="175">
        <v>1.1851319199999999</v>
      </c>
      <c r="H330" s="232"/>
      <c r="I330" s="232"/>
      <c r="J330" s="232"/>
      <c r="K330" s="232"/>
    </row>
    <row r="331" spans="5:11" x14ac:dyDescent="0.25">
      <c r="E331" s="174">
        <v>0.92089105999999998</v>
      </c>
      <c r="F331" s="175">
        <v>1.01939118</v>
      </c>
      <c r="H331" s="232"/>
      <c r="I331" s="232"/>
      <c r="J331" s="232"/>
      <c r="K331" s="232"/>
    </row>
    <row r="332" spans="5:11" x14ac:dyDescent="0.25">
      <c r="E332" s="174">
        <v>0.91693707000000002</v>
      </c>
      <c r="F332" s="175">
        <v>1.0352253</v>
      </c>
      <c r="H332" s="232"/>
      <c r="I332" s="232"/>
      <c r="J332" s="232"/>
      <c r="K332" s="232"/>
    </row>
    <row r="333" spans="5:11" x14ac:dyDescent="0.25">
      <c r="E333" s="174">
        <v>0.89606489</v>
      </c>
      <c r="F333" s="175">
        <v>1.0011561</v>
      </c>
      <c r="H333" s="232"/>
      <c r="I333" s="232"/>
      <c r="J333" s="232"/>
      <c r="K333" s="232"/>
    </row>
    <row r="334" spans="5:11" x14ac:dyDescent="0.25">
      <c r="E334" s="174">
        <v>1.0354132700000001</v>
      </c>
      <c r="F334" s="175">
        <v>1.1058436599999999</v>
      </c>
      <c r="H334" s="232"/>
      <c r="I334" s="232"/>
      <c r="J334" s="232"/>
      <c r="K334" s="232"/>
    </row>
    <row r="335" spans="5:11" x14ac:dyDescent="0.25">
      <c r="E335" s="174">
        <v>0.89551840999999999</v>
      </c>
      <c r="F335" s="175">
        <v>1.0474871100000001</v>
      </c>
      <c r="H335" s="232"/>
      <c r="I335" s="232"/>
      <c r="J335" s="232"/>
      <c r="K335" s="232"/>
    </row>
    <row r="336" spans="5:11" x14ac:dyDescent="0.25">
      <c r="E336" s="174">
        <v>0.80267052000000005</v>
      </c>
      <c r="F336" s="175">
        <v>0.90518350999999997</v>
      </c>
      <c r="H336" s="232"/>
      <c r="I336" s="232"/>
      <c r="J336" s="232"/>
      <c r="K336" s="232"/>
    </row>
    <row r="337" spans="5:11" x14ac:dyDescent="0.25">
      <c r="E337" s="174">
        <v>0.93904268999999996</v>
      </c>
      <c r="F337" s="175">
        <v>1.1494557299999999</v>
      </c>
      <c r="H337" s="232"/>
      <c r="I337" s="232"/>
      <c r="J337" s="232"/>
      <c r="K337" s="232"/>
    </row>
    <row r="338" spans="5:11" x14ac:dyDescent="0.25">
      <c r="E338" s="174">
        <v>0.92296007999999996</v>
      </c>
      <c r="F338" s="175">
        <v>0.83390299999999995</v>
      </c>
      <c r="H338" s="232"/>
      <c r="I338" s="232"/>
      <c r="J338" s="232"/>
      <c r="K338" s="232"/>
    </row>
    <row r="339" spans="5:11" x14ac:dyDescent="0.25">
      <c r="E339" s="174">
        <v>0.96872064000000002</v>
      </c>
      <c r="F339" s="175">
        <v>0.87062527999999995</v>
      </c>
      <c r="H339" s="232"/>
      <c r="I339" s="232"/>
      <c r="J339" s="232"/>
      <c r="K339" s="232"/>
    </row>
    <row r="340" spans="5:11" x14ac:dyDescent="0.25">
      <c r="E340" s="174">
        <v>1.0704934399999999</v>
      </c>
      <c r="F340" s="175">
        <v>0.96793607999999998</v>
      </c>
      <c r="H340" s="232"/>
      <c r="I340" s="232"/>
      <c r="J340" s="232"/>
      <c r="K340" s="232"/>
    </row>
    <row r="341" spans="5:11" x14ac:dyDescent="0.25">
      <c r="E341" s="174">
        <v>1.1187368900000001</v>
      </c>
      <c r="F341" s="175">
        <v>0.91047213000000005</v>
      </c>
      <c r="H341" s="232"/>
      <c r="I341" s="232"/>
      <c r="J341" s="232"/>
      <c r="K341" s="232"/>
    </row>
    <row r="342" spans="5:11" x14ac:dyDescent="0.25">
      <c r="E342" s="174">
        <v>0.98058434999999999</v>
      </c>
      <c r="F342" s="175">
        <v>1.1186419299999999</v>
      </c>
      <c r="H342" s="232"/>
      <c r="I342" s="232"/>
      <c r="J342" s="232"/>
      <c r="K342" s="232"/>
    </row>
    <row r="343" spans="5:11" x14ac:dyDescent="0.25">
      <c r="E343" s="174">
        <v>0.99693368000000004</v>
      </c>
      <c r="F343" s="175">
        <v>0.75793705</v>
      </c>
      <c r="H343" s="232"/>
      <c r="I343" s="232"/>
      <c r="J343" s="232"/>
      <c r="K343" s="232"/>
    </row>
    <row r="344" spans="5:11" x14ac:dyDescent="0.25">
      <c r="E344" s="174">
        <v>0.84391335999999995</v>
      </c>
      <c r="F344" s="175">
        <v>0.88554661000000001</v>
      </c>
      <c r="H344" s="232"/>
      <c r="I344" s="232"/>
      <c r="J344" s="232"/>
      <c r="K344" s="232"/>
    </row>
    <row r="345" spans="5:11" x14ac:dyDescent="0.25">
      <c r="E345" s="174">
        <v>0.87298447000000001</v>
      </c>
      <c r="F345" s="175">
        <v>0.68172732999999996</v>
      </c>
      <c r="H345" s="232"/>
      <c r="I345" s="232"/>
      <c r="J345" s="232"/>
      <c r="K345" s="232"/>
    </row>
    <row r="346" spans="5:11" x14ac:dyDescent="0.25">
      <c r="E346" s="174">
        <v>0.93612722000000004</v>
      </c>
      <c r="F346" s="175">
        <v>0.68088576999999995</v>
      </c>
      <c r="H346" s="232"/>
      <c r="I346" s="232"/>
      <c r="J346" s="232"/>
      <c r="K346" s="232"/>
    </row>
    <row r="347" spans="5:11" x14ac:dyDescent="0.25">
      <c r="E347" s="174">
        <v>0.87379994999999999</v>
      </c>
      <c r="F347" s="175">
        <v>1.1828628299999999</v>
      </c>
      <c r="H347" s="232"/>
      <c r="I347" s="232"/>
      <c r="J347" s="232"/>
      <c r="K347" s="232"/>
    </row>
    <row r="348" spans="5:11" x14ac:dyDescent="0.25">
      <c r="E348" s="174">
        <v>0.98645168000000005</v>
      </c>
      <c r="F348" s="175">
        <v>1.06562025</v>
      </c>
      <c r="H348" s="232"/>
      <c r="I348" s="232"/>
      <c r="J348" s="232"/>
      <c r="K348" s="232"/>
    </row>
    <row r="349" spans="5:11" x14ac:dyDescent="0.25">
      <c r="E349" s="174">
        <v>0.88689145000000003</v>
      </c>
      <c r="F349" s="175">
        <v>1.15055766</v>
      </c>
      <c r="H349" s="232"/>
      <c r="I349" s="232"/>
      <c r="J349" s="232"/>
      <c r="K349" s="232"/>
    </row>
    <row r="350" spans="5:11" x14ac:dyDescent="0.25">
      <c r="E350" s="174">
        <v>1.0190101499999999</v>
      </c>
      <c r="F350" s="175">
        <v>1.5256059200000001</v>
      </c>
      <c r="H350" s="232"/>
      <c r="I350" s="232"/>
      <c r="J350" s="232"/>
      <c r="K350" s="232"/>
    </row>
    <row r="351" spans="5:11" x14ac:dyDescent="0.25">
      <c r="E351" s="174">
        <v>0.87186788999999998</v>
      </c>
      <c r="F351" s="175">
        <v>1.30667377</v>
      </c>
      <c r="H351" s="232"/>
      <c r="I351" s="232"/>
      <c r="J351" s="232"/>
      <c r="K351" s="232"/>
    </row>
    <row r="352" spans="5:11" x14ac:dyDescent="0.25">
      <c r="E352" s="174">
        <v>0.81951158999999996</v>
      </c>
      <c r="F352" s="175">
        <v>1.1977629400000001</v>
      </c>
      <c r="H352" s="232"/>
      <c r="I352" s="232"/>
      <c r="J352" s="232"/>
      <c r="K352" s="232"/>
    </row>
    <row r="353" spans="5:11" x14ac:dyDescent="0.25">
      <c r="E353" s="174">
        <v>1.0111326</v>
      </c>
      <c r="F353" s="175">
        <v>1.3171496600000001</v>
      </c>
      <c r="H353" s="232"/>
      <c r="I353" s="232"/>
      <c r="J353" s="232"/>
      <c r="K353" s="232"/>
    </row>
    <row r="354" spans="5:11" x14ac:dyDescent="0.25">
      <c r="E354" s="174">
        <v>1.00939482</v>
      </c>
      <c r="F354" s="175">
        <v>0.94305916999999995</v>
      </c>
      <c r="H354" s="232"/>
      <c r="I354" s="232"/>
      <c r="J354" s="232"/>
      <c r="K354" s="232"/>
    </row>
    <row r="355" spans="5:11" x14ac:dyDescent="0.25">
      <c r="E355" s="174">
        <v>0.97674888000000004</v>
      </c>
      <c r="F355" s="175">
        <v>0.99305193999999997</v>
      </c>
      <c r="H355" s="232"/>
      <c r="I355" s="232"/>
      <c r="J355" s="232"/>
      <c r="K355" s="232"/>
    </row>
    <row r="356" spans="5:11" x14ac:dyDescent="0.25">
      <c r="E356" s="174">
        <v>1.2114992499999999</v>
      </c>
      <c r="F356" s="175">
        <v>0.91841523999999997</v>
      </c>
      <c r="H356" s="232"/>
      <c r="I356" s="232"/>
      <c r="J356" s="232"/>
      <c r="K356" s="232"/>
    </row>
    <row r="357" spans="5:11" x14ac:dyDescent="0.25">
      <c r="E357" s="174">
        <v>0.97352095000000005</v>
      </c>
      <c r="F357" s="175">
        <v>0.91385587000000001</v>
      </c>
      <c r="H357" s="232"/>
      <c r="I357" s="232"/>
      <c r="J357" s="232"/>
      <c r="K357" s="232"/>
    </row>
    <row r="358" spans="5:11" x14ac:dyDescent="0.25">
      <c r="E358" s="174">
        <v>1.2130263699999999</v>
      </c>
      <c r="F358" s="175">
        <v>1.0016546</v>
      </c>
      <c r="H358" s="232"/>
      <c r="I358" s="232"/>
      <c r="J358" s="232"/>
      <c r="K358" s="232"/>
    </row>
    <row r="359" spans="5:11" x14ac:dyDescent="0.25">
      <c r="E359" s="174">
        <v>0.89791637999999996</v>
      </c>
      <c r="F359" s="175">
        <v>0.81959497999999997</v>
      </c>
      <c r="H359" s="232"/>
      <c r="I359" s="232"/>
      <c r="J359" s="232"/>
      <c r="K359" s="232"/>
    </row>
    <row r="360" spans="5:11" x14ac:dyDescent="0.25">
      <c r="E360" s="174">
        <v>0.95360224999999998</v>
      </c>
      <c r="F360" s="175">
        <v>1.0416243700000001</v>
      </c>
      <c r="H360" s="232"/>
      <c r="I360" s="232"/>
      <c r="J360" s="232"/>
      <c r="K360" s="232"/>
    </row>
    <row r="361" spans="5:11" x14ac:dyDescent="0.25">
      <c r="E361" s="174">
        <v>0.91392121000000004</v>
      </c>
      <c r="F361" s="175">
        <v>0.85230019000000001</v>
      </c>
      <c r="H361" s="232"/>
      <c r="I361" s="232"/>
      <c r="J361" s="232"/>
      <c r="K361" s="232"/>
    </row>
    <row r="362" spans="5:11" x14ac:dyDescent="0.25">
      <c r="E362" s="174">
        <v>0.85691744999999997</v>
      </c>
      <c r="F362" s="175">
        <v>0.82928071999999997</v>
      </c>
      <c r="H362" s="232"/>
      <c r="I362" s="232"/>
      <c r="J362" s="232"/>
      <c r="K362" s="232"/>
    </row>
    <row r="363" spans="5:11" x14ac:dyDescent="0.25">
      <c r="E363" s="174">
        <v>0.87435264000000001</v>
      </c>
      <c r="F363" s="175">
        <v>0.84104791000000001</v>
      </c>
      <c r="H363" s="232"/>
      <c r="I363" s="232"/>
      <c r="J363" s="232"/>
      <c r="K363" s="232"/>
    </row>
    <row r="364" spans="5:11" x14ac:dyDescent="0.25">
      <c r="E364" s="174">
        <v>0.90200416000000005</v>
      </c>
      <c r="F364" s="175">
        <v>0.83305792000000001</v>
      </c>
      <c r="H364" s="232"/>
      <c r="I364" s="232"/>
      <c r="J364" s="232"/>
      <c r="K364" s="232"/>
    </row>
    <row r="365" spans="5:11" x14ac:dyDescent="0.25">
      <c r="E365" s="174">
        <v>1.09465317</v>
      </c>
      <c r="F365" s="175">
        <v>0.89277642999999995</v>
      </c>
      <c r="H365" s="232"/>
      <c r="I365" s="232"/>
      <c r="J365" s="232"/>
      <c r="K365" s="232"/>
    </row>
    <row r="366" spans="5:11" x14ac:dyDescent="0.25">
      <c r="E366" s="174">
        <v>0.77915252999999995</v>
      </c>
      <c r="F366" s="175">
        <v>0.97005492999999998</v>
      </c>
      <c r="H366" s="232"/>
      <c r="I366" s="232"/>
      <c r="J366" s="232"/>
      <c r="K366" s="232"/>
    </row>
    <row r="367" spans="5:11" x14ac:dyDescent="0.25">
      <c r="E367" s="174">
        <v>0.90825686999999999</v>
      </c>
      <c r="F367" s="175">
        <v>0.86006791999999999</v>
      </c>
    </row>
    <row r="368" spans="5:11" x14ac:dyDescent="0.25">
      <c r="E368" s="174">
        <v>1.04951419</v>
      </c>
      <c r="F368" s="175">
        <v>0.94721310000000003</v>
      </c>
    </row>
    <row r="369" spans="5:6" x14ac:dyDescent="0.25">
      <c r="E369" s="174">
        <v>0.96230526999999999</v>
      </c>
      <c r="F369" s="175">
        <v>0.78230005000000002</v>
      </c>
    </row>
    <row r="370" spans="5:6" x14ac:dyDescent="0.25">
      <c r="E370" s="174">
        <v>1.0684564700000001</v>
      </c>
      <c r="F370" s="175">
        <v>1.03876751</v>
      </c>
    </row>
    <row r="371" spans="5:6" x14ac:dyDescent="0.25">
      <c r="E371" s="174">
        <v>0.84368520999999996</v>
      </c>
      <c r="F371" s="175">
        <v>0.91538171999999995</v>
      </c>
    </row>
    <row r="372" spans="5:6" x14ac:dyDescent="0.25">
      <c r="E372" s="174">
        <v>0.86435017999999997</v>
      </c>
      <c r="F372" s="175">
        <v>0.9495133</v>
      </c>
    </row>
    <row r="373" spans="5:6" x14ac:dyDescent="0.25">
      <c r="E373" s="174">
        <v>0.87587915000000005</v>
      </c>
      <c r="F373" s="175">
        <v>0.75811271999999996</v>
      </c>
    </row>
    <row r="374" spans="5:6" x14ac:dyDescent="0.25">
      <c r="E374" s="174">
        <v>0.72361900000000001</v>
      </c>
      <c r="F374" s="175">
        <v>0.81988156999999995</v>
      </c>
    </row>
    <row r="375" spans="5:6" x14ac:dyDescent="0.25">
      <c r="E375" s="174">
        <v>0.97218351000000003</v>
      </c>
      <c r="F375" s="175">
        <v>0.90536888000000004</v>
      </c>
    </row>
    <row r="376" spans="5:6" x14ac:dyDescent="0.25">
      <c r="E376" s="174">
        <v>0.95191444999999997</v>
      </c>
      <c r="F376" s="175">
        <v>0.99877232000000005</v>
      </c>
    </row>
    <row r="377" spans="5:6" x14ac:dyDescent="0.25">
      <c r="E377" s="174">
        <v>0.95136997999999995</v>
      </c>
      <c r="F377" s="175">
        <v>0.87445150000000005</v>
      </c>
    </row>
    <row r="378" spans="5:6" x14ac:dyDescent="0.25">
      <c r="E378" s="174">
        <v>1.04570506</v>
      </c>
      <c r="F378" s="175">
        <v>0.92415941000000001</v>
      </c>
    </row>
    <row r="379" spans="5:6" x14ac:dyDescent="0.25">
      <c r="E379" s="174">
        <v>0.77906839000000006</v>
      </c>
      <c r="F379" s="175">
        <v>0.80716726999999999</v>
      </c>
    </row>
    <row r="380" spans="5:6" x14ac:dyDescent="0.25">
      <c r="E380" s="174">
        <v>0.92513319000000005</v>
      </c>
      <c r="F380" s="175">
        <v>1.0908932</v>
      </c>
    </row>
    <row r="381" spans="5:6" x14ac:dyDescent="0.25">
      <c r="E381" s="174">
        <v>0.91183141999999995</v>
      </c>
      <c r="F381" s="175">
        <v>1.14585917</v>
      </c>
    </row>
    <row r="382" spans="5:6" x14ac:dyDescent="0.25">
      <c r="E382" s="174">
        <v>0.98630437000000004</v>
      </c>
      <c r="F382" s="175">
        <v>1.01170413</v>
      </c>
    </row>
    <row r="383" spans="5:6" x14ac:dyDescent="0.25">
      <c r="E383" s="174">
        <v>0.82315914999999995</v>
      </c>
      <c r="F383" s="175">
        <v>0.99885327999999995</v>
      </c>
    </row>
    <row r="384" spans="5:6" x14ac:dyDescent="0.25">
      <c r="E384" s="174">
        <v>0.84672322</v>
      </c>
      <c r="F384" s="175">
        <v>1.0111416099999999</v>
      </c>
    </row>
    <row r="385" spans="5:6" x14ac:dyDescent="0.25">
      <c r="E385" s="174">
        <v>0.97165988999999997</v>
      </c>
      <c r="F385" s="175">
        <v>1.27436273</v>
      </c>
    </row>
    <row r="386" spans="5:6" x14ac:dyDescent="0.25">
      <c r="E386" s="174">
        <v>0.86451001999999999</v>
      </c>
      <c r="F386" s="175">
        <v>1.0601815000000001</v>
      </c>
    </row>
    <row r="387" spans="5:6" x14ac:dyDescent="0.25">
      <c r="E387" s="174">
        <v>1.0660832899999999</v>
      </c>
      <c r="F387" s="175">
        <v>1.0869930699999999</v>
      </c>
    </row>
    <row r="388" spans="5:6" x14ac:dyDescent="0.25">
      <c r="E388" s="174">
        <v>0.98594698000000003</v>
      </c>
      <c r="F388" s="175">
        <v>0.87851051999999996</v>
      </c>
    </row>
    <row r="389" spans="5:6" x14ac:dyDescent="0.25">
      <c r="E389" s="174">
        <v>1.0624879599999999</v>
      </c>
      <c r="F389" s="175">
        <v>0.99774929999999995</v>
      </c>
    </row>
    <row r="390" spans="5:6" x14ac:dyDescent="0.25">
      <c r="E390" s="174">
        <v>0.86251354999999996</v>
      </c>
      <c r="F390" s="175">
        <v>1.1190978700000001</v>
      </c>
    </row>
    <row r="391" spans="5:6" x14ac:dyDescent="0.25">
      <c r="E391" s="174">
        <v>0.97048451000000002</v>
      </c>
      <c r="F391" s="175">
        <v>0.95436546</v>
      </c>
    </row>
    <row r="392" spans="5:6" x14ac:dyDescent="0.25">
      <c r="E392" s="174">
        <v>0.87975457000000001</v>
      </c>
      <c r="F392" s="175">
        <v>0.96818928999999998</v>
      </c>
    </row>
    <row r="393" spans="5:6" x14ac:dyDescent="0.25">
      <c r="E393" s="174">
        <v>1.0063323099999999</v>
      </c>
      <c r="F393" s="175">
        <v>0.95583012999999994</v>
      </c>
    </row>
    <row r="394" spans="5:6" x14ac:dyDescent="0.25">
      <c r="E394" s="174">
        <v>0.75809629000000001</v>
      </c>
      <c r="F394" s="175">
        <v>0.93845093999999996</v>
      </c>
    </row>
    <row r="395" spans="5:6" x14ac:dyDescent="0.25">
      <c r="E395" s="174">
        <v>0.76538565999999997</v>
      </c>
      <c r="F395" s="175">
        <v>0.97110470000000004</v>
      </c>
    </row>
    <row r="396" spans="5:6" x14ac:dyDescent="0.25">
      <c r="E396" s="174">
        <v>0.94873894000000003</v>
      </c>
      <c r="F396" s="175">
        <v>0.67532504000000004</v>
      </c>
    </row>
    <row r="397" spans="5:6" x14ac:dyDescent="0.25">
      <c r="E397" s="174">
        <v>1.0741224300000001</v>
      </c>
      <c r="F397" s="175">
        <v>1.0528959099999999</v>
      </c>
    </row>
    <row r="398" spans="5:6" x14ac:dyDescent="0.25">
      <c r="E398" s="174">
        <v>0.93550531999999997</v>
      </c>
      <c r="F398" s="175">
        <v>1.1650498600000001</v>
      </c>
    </row>
    <row r="399" spans="5:6" x14ac:dyDescent="0.25">
      <c r="E399" s="174">
        <v>1.2374248299999999</v>
      </c>
      <c r="F399" s="175">
        <v>1.46988276</v>
      </c>
    </row>
    <row r="400" spans="5:6" x14ac:dyDescent="0.25">
      <c r="E400" s="174">
        <v>1.23642455</v>
      </c>
      <c r="F400" s="175">
        <v>1.02209135</v>
      </c>
    </row>
    <row r="401" spans="5:6" x14ac:dyDescent="0.25">
      <c r="E401" s="174">
        <v>1.0849141</v>
      </c>
      <c r="F401" s="175">
        <v>1.0546234299999999</v>
      </c>
    </row>
    <row r="402" spans="5:6" x14ac:dyDescent="0.25">
      <c r="E402" s="174">
        <v>1.06646186</v>
      </c>
      <c r="F402" s="175">
        <v>0.88225410000000004</v>
      </c>
    </row>
    <row r="403" spans="5:6" x14ac:dyDescent="0.25">
      <c r="E403" s="174">
        <v>0.96568346999999999</v>
      </c>
      <c r="F403" s="175">
        <v>0.84272720000000001</v>
      </c>
    </row>
    <row r="404" spans="5:6" x14ac:dyDescent="0.25">
      <c r="E404" s="174">
        <v>1.1156285399999999</v>
      </c>
      <c r="F404" s="175">
        <v>0.94490023000000001</v>
      </c>
    </row>
    <row r="405" spans="5:6" x14ac:dyDescent="0.25">
      <c r="E405" s="174">
        <v>0.91878393000000003</v>
      </c>
      <c r="F405" s="175">
        <v>1.1057682099999999</v>
      </c>
    </row>
    <row r="406" spans="5:6" x14ac:dyDescent="0.25">
      <c r="E406" s="174">
        <v>0.74911905000000001</v>
      </c>
      <c r="F406" s="175">
        <v>1.0525445</v>
      </c>
    </row>
    <row r="407" spans="5:6" x14ac:dyDescent="0.25">
      <c r="E407" s="174">
        <v>0.83859983000000005</v>
      </c>
      <c r="F407" s="175">
        <v>1.0625454000000001</v>
      </c>
    </row>
    <row r="408" spans="5:6" x14ac:dyDescent="0.25">
      <c r="E408" s="174">
        <v>0.85240212999999998</v>
      </c>
      <c r="F408" s="175">
        <v>0.98364823000000001</v>
      </c>
    </row>
    <row r="409" spans="5:6" x14ac:dyDescent="0.25">
      <c r="E409" s="174">
        <v>0.99982402000000004</v>
      </c>
      <c r="F409" s="175">
        <v>0.87397773000000001</v>
      </c>
    </row>
    <row r="410" spans="5:6" x14ac:dyDescent="0.25">
      <c r="E410" s="174">
        <v>1.07440176</v>
      </c>
      <c r="F410" s="175">
        <v>0.93113303000000003</v>
      </c>
    </row>
    <row r="411" spans="5:6" x14ac:dyDescent="0.25">
      <c r="E411" s="174">
        <v>0.89583193999999999</v>
      </c>
      <c r="F411" s="175">
        <v>0.93192412000000002</v>
      </c>
    </row>
    <row r="412" spans="5:6" x14ac:dyDescent="0.25">
      <c r="E412" s="174">
        <v>0.87369845999999995</v>
      </c>
      <c r="F412" s="175">
        <v>0.92331171000000001</v>
      </c>
    </row>
    <row r="413" spans="5:6" x14ac:dyDescent="0.25">
      <c r="E413" s="174">
        <v>0.93101078999999998</v>
      </c>
      <c r="F413" s="175">
        <v>0.99657132999999998</v>
      </c>
    </row>
    <row r="414" spans="5:6" x14ac:dyDescent="0.25">
      <c r="E414" s="174">
        <v>0.95644176000000003</v>
      </c>
      <c r="F414" s="175">
        <v>0.97820808999999997</v>
      </c>
    </row>
    <row r="415" spans="5:6" x14ac:dyDescent="0.25">
      <c r="E415" s="174">
        <v>1.21588571</v>
      </c>
      <c r="F415" s="175">
        <v>0.96718278999999996</v>
      </c>
    </row>
    <row r="416" spans="5:6" x14ac:dyDescent="0.25">
      <c r="E416" s="174">
        <v>1.6525888200000001</v>
      </c>
      <c r="F416" s="175">
        <v>1.05022269</v>
      </c>
    </row>
    <row r="417" spans="5:6" x14ac:dyDescent="0.25">
      <c r="E417" s="174">
        <v>1.41689877</v>
      </c>
      <c r="F417" s="175">
        <v>1.02599106</v>
      </c>
    </row>
    <row r="418" spans="5:6" x14ac:dyDescent="0.25">
      <c r="E418" s="174">
        <v>1.13990145</v>
      </c>
      <c r="F418" s="175">
        <v>1.05024586</v>
      </c>
    </row>
    <row r="419" spans="5:6" x14ac:dyDescent="0.25">
      <c r="E419" s="174">
        <v>0.92728960999999999</v>
      </c>
      <c r="F419" s="175">
        <v>0.98511106000000004</v>
      </c>
    </row>
    <row r="420" spans="5:6" x14ac:dyDescent="0.25">
      <c r="E420" s="174">
        <v>1.1658849</v>
      </c>
      <c r="F420" s="175">
        <v>0.98606267000000003</v>
      </c>
    </row>
    <row r="421" spans="5:6" x14ac:dyDescent="0.25">
      <c r="E421" s="174">
        <v>0.97904365999999998</v>
      </c>
      <c r="F421" s="175">
        <v>0.77815482999999996</v>
      </c>
    </row>
    <row r="422" spans="5:6" x14ac:dyDescent="0.25">
      <c r="E422" s="174">
        <v>1.2082849099999999</v>
      </c>
      <c r="F422" s="175">
        <v>1.0336799000000001</v>
      </c>
    </row>
    <row r="423" spans="5:6" x14ac:dyDescent="0.25">
      <c r="E423" s="174">
        <v>1.0551733299999999</v>
      </c>
      <c r="F423" s="175">
        <v>0.84562247999999995</v>
      </c>
    </row>
    <row r="424" spans="5:6" x14ac:dyDescent="0.25">
      <c r="E424" s="174">
        <v>1.0244014800000001</v>
      </c>
      <c r="F424" s="175">
        <v>0.91352482000000002</v>
      </c>
    </row>
    <row r="425" spans="5:6" x14ac:dyDescent="0.25">
      <c r="E425" s="174">
        <v>1.3673180599999999</v>
      </c>
      <c r="F425" s="175">
        <v>1.23409149</v>
      </c>
    </row>
    <row r="426" spans="5:6" x14ac:dyDescent="0.25">
      <c r="E426" s="174">
        <v>0.95660694000000002</v>
      </c>
      <c r="F426" s="175">
        <v>1.0696788500000001</v>
      </c>
    </row>
    <row r="427" spans="5:6" x14ac:dyDescent="0.25">
      <c r="E427" s="174">
        <v>1.1369784999999999</v>
      </c>
      <c r="F427" s="175">
        <v>0.91889299999999996</v>
      </c>
    </row>
    <row r="428" spans="5:6" x14ac:dyDescent="0.25">
      <c r="E428" s="174">
        <v>0.87828620999999996</v>
      </c>
      <c r="F428" s="175">
        <v>1.41268215</v>
      </c>
    </row>
    <row r="429" spans="5:6" x14ac:dyDescent="0.25">
      <c r="E429" s="174">
        <v>0.99931700999999995</v>
      </c>
      <c r="F429" s="175">
        <v>0.93931169999999997</v>
      </c>
    </row>
    <row r="430" spans="5:6" x14ac:dyDescent="0.25">
      <c r="E430" s="174">
        <v>1.04811006</v>
      </c>
      <c r="F430" s="175">
        <v>1.16957102</v>
      </c>
    </row>
    <row r="431" spans="5:6" x14ac:dyDescent="0.25">
      <c r="E431" s="174">
        <v>1.1067836099999999</v>
      </c>
      <c r="F431" s="175">
        <v>1.15171139</v>
      </c>
    </row>
    <row r="432" spans="5:6" x14ac:dyDescent="0.25">
      <c r="E432" s="174">
        <v>1.1815717999999999</v>
      </c>
      <c r="F432" s="175">
        <v>1.2885188400000001</v>
      </c>
    </row>
    <row r="433" spans="5:6" x14ac:dyDescent="0.25">
      <c r="E433" s="174">
        <v>0.79413020000000001</v>
      </c>
      <c r="F433" s="175">
        <v>0.98361995000000002</v>
      </c>
    </row>
    <row r="434" spans="5:6" x14ac:dyDescent="0.25">
      <c r="E434" s="174">
        <v>0.73919301000000004</v>
      </c>
      <c r="F434" s="175">
        <v>0.96675215000000003</v>
      </c>
    </row>
    <row r="435" spans="5:6" x14ac:dyDescent="0.25">
      <c r="E435" s="174">
        <v>1.19752221</v>
      </c>
      <c r="F435" s="175">
        <v>0.95977820999999996</v>
      </c>
    </row>
    <row r="436" spans="5:6" x14ac:dyDescent="0.25">
      <c r="E436" s="174">
        <v>1.05069802</v>
      </c>
      <c r="F436" s="175">
        <v>0.99924853000000002</v>
      </c>
    </row>
    <row r="437" spans="5:6" x14ac:dyDescent="0.25">
      <c r="E437" s="174">
        <v>0.85357421</v>
      </c>
      <c r="F437" s="175">
        <v>1.1078008699999999</v>
      </c>
    </row>
    <row r="438" spans="5:6" x14ac:dyDescent="0.25">
      <c r="E438" s="174">
        <v>1.1495462700000001</v>
      </c>
      <c r="F438" s="175">
        <v>1.43432889</v>
      </c>
    </row>
    <row r="439" spans="5:6" x14ac:dyDescent="0.25">
      <c r="E439" s="174">
        <v>0.95208661999999999</v>
      </c>
      <c r="F439" s="175">
        <v>1.12937216</v>
      </c>
    </row>
    <row r="440" spans="5:6" x14ac:dyDescent="0.25">
      <c r="E440" s="174">
        <v>0.76514459000000001</v>
      </c>
      <c r="F440" s="175">
        <v>0.87695751</v>
      </c>
    </row>
    <row r="441" spans="5:6" x14ac:dyDescent="0.25">
      <c r="E441" s="174">
        <v>0.82248014000000003</v>
      </c>
      <c r="F441" s="175">
        <v>1.0650005499999999</v>
      </c>
    </row>
    <row r="442" spans="5:6" x14ac:dyDescent="0.25">
      <c r="E442" s="174">
        <v>0.82774957000000005</v>
      </c>
      <c r="F442" s="175">
        <v>0.96850128999999996</v>
      </c>
    </row>
    <row r="443" spans="5:6" x14ac:dyDescent="0.25">
      <c r="E443" s="174">
        <v>0.93168326999999995</v>
      </c>
      <c r="F443" s="175">
        <v>1.0039682999999999</v>
      </c>
    </row>
    <row r="444" spans="5:6" x14ac:dyDescent="0.25">
      <c r="E444" s="174">
        <v>0.88994295000000001</v>
      </c>
      <c r="F444" s="175">
        <v>0.98074547000000001</v>
      </c>
    </row>
    <row r="445" spans="5:6" x14ac:dyDescent="0.25">
      <c r="E445" s="174">
        <v>0.82134373000000005</v>
      </c>
      <c r="F445" s="175">
        <v>0.92045036000000002</v>
      </c>
    </row>
    <row r="446" spans="5:6" x14ac:dyDescent="0.25">
      <c r="E446" s="174">
        <v>0.97350451000000005</v>
      </c>
      <c r="F446" s="175">
        <v>0.94713227</v>
      </c>
    </row>
    <row r="447" spans="5:6" x14ac:dyDescent="0.25">
      <c r="E447" s="174">
        <v>1.3137294100000001</v>
      </c>
      <c r="F447" s="175">
        <v>1.03793453</v>
      </c>
    </row>
    <row r="448" spans="5:6" x14ac:dyDescent="0.25">
      <c r="E448" s="174">
        <v>1.0419697999999999</v>
      </c>
      <c r="F448" s="175">
        <v>0.96528301000000005</v>
      </c>
    </row>
    <row r="449" spans="5:6" x14ac:dyDescent="0.25">
      <c r="E449" s="174">
        <v>1.02807162</v>
      </c>
      <c r="F449" s="175">
        <v>0.92305773000000002</v>
      </c>
    </row>
    <row r="450" spans="5:6" x14ac:dyDescent="0.25">
      <c r="E450" s="174">
        <v>1.03401052</v>
      </c>
      <c r="F450" s="175">
        <v>0.88410438999999996</v>
      </c>
    </row>
    <row r="451" spans="5:6" x14ac:dyDescent="0.25">
      <c r="E451" s="174">
        <v>1.01351295</v>
      </c>
      <c r="F451" s="175">
        <v>0.97512335000000006</v>
      </c>
    </row>
    <row r="452" spans="5:6" x14ac:dyDescent="0.25">
      <c r="E452" s="174">
        <v>1.4063132700000001</v>
      </c>
      <c r="F452" s="175">
        <v>0.87976043999999998</v>
      </c>
    </row>
    <row r="453" spans="5:6" x14ac:dyDescent="0.25">
      <c r="E453" s="174">
        <v>1.10905962</v>
      </c>
      <c r="F453" s="175">
        <v>1.1377290099999999</v>
      </c>
    </row>
    <row r="454" spans="5:6" x14ac:dyDescent="0.25">
      <c r="E454" s="174">
        <v>1.00161513</v>
      </c>
      <c r="F454" s="175">
        <v>1.1902032</v>
      </c>
    </row>
    <row r="455" spans="5:6" x14ac:dyDescent="0.25">
      <c r="E455" s="174">
        <v>0.91016065000000002</v>
      </c>
      <c r="F455" s="175">
        <v>1.01129398</v>
      </c>
    </row>
    <row r="456" spans="5:6" x14ac:dyDescent="0.25">
      <c r="E456" s="174">
        <v>1.03220724</v>
      </c>
      <c r="F456" s="175">
        <v>0.85324401000000005</v>
      </c>
    </row>
    <row r="457" spans="5:6" x14ac:dyDescent="0.25">
      <c r="E457" s="174">
        <v>0.99877894</v>
      </c>
      <c r="F457" s="175">
        <v>1.09466117</v>
      </c>
    </row>
    <row r="458" spans="5:6" x14ac:dyDescent="0.25">
      <c r="E458" s="174">
        <v>0.92338324999999999</v>
      </c>
      <c r="F458" s="175">
        <v>1.1441907200000001</v>
      </c>
    </row>
    <row r="459" spans="5:6" x14ac:dyDescent="0.25">
      <c r="E459" s="174">
        <v>1.00895939</v>
      </c>
      <c r="F459" s="175">
        <v>1.2096952999999999</v>
      </c>
    </row>
    <row r="460" spans="5:6" x14ac:dyDescent="0.25">
      <c r="E460" s="174">
        <v>0.91699304000000004</v>
      </c>
      <c r="F460" s="175">
        <v>1.61015073</v>
      </c>
    </row>
    <row r="461" spans="5:6" x14ac:dyDescent="0.25">
      <c r="E461" s="174">
        <v>1.05712669</v>
      </c>
      <c r="F461" s="175">
        <v>1.0465461599999999</v>
      </c>
    </row>
    <row r="462" spans="5:6" x14ac:dyDescent="0.25">
      <c r="E462" s="174">
        <v>0.94445871000000003</v>
      </c>
      <c r="F462" s="175">
        <v>1.71866732</v>
      </c>
    </row>
    <row r="463" spans="5:6" x14ac:dyDescent="0.25">
      <c r="E463" s="174">
        <v>0.88497272999999999</v>
      </c>
      <c r="F463" s="175">
        <v>1.49524115</v>
      </c>
    </row>
    <row r="464" spans="5:6" x14ac:dyDescent="0.25">
      <c r="E464" s="174">
        <v>1.1649370299999999</v>
      </c>
      <c r="F464" s="175">
        <v>1.07230563</v>
      </c>
    </row>
    <row r="465" spans="5:6" x14ac:dyDescent="0.25">
      <c r="E465" s="174">
        <v>0.95201435999999995</v>
      </c>
      <c r="F465" s="175">
        <v>0.96765537000000001</v>
      </c>
    </row>
    <row r="466" spans="5:6" x14ac:dyDescent="0.25">
      <c r="E466" s="174">
        <v>0.85648135999999997</v>
      </c>
      <c r="F466" s="175">
        <v>0.99017980999999999</v>
      </c>
    </row>
    <row r="467" spans="5:6" x14ac:dyDescent="0.25">
      <c r="E467" s="174">
        <v>0.96461989999999997</v>
      </c>
      <c r="F467" s="175">
        <v>1.0017016599999999</v>
      </c>
    </row>
    <row r="468" spans="5:6" x14ac:dyDescent="0.25">
      <c r="E468" s="174">
        <v>1.2023585999999999</v>
      </c>
      <c r="F468" s="175">
        <v>1.06677343</v>
      </c>
    </row>
    <row r="469" spans="5:6" x14ac:dyDescent="0.25">
      <c r="E469" s="174">
        <v>1.31049422</v>
      </c>
      <c r="F469" s="175">
        <v>0.97723654000000004</v>
      </c>
    </row>
    <row r="470" spans="5:6" x14ac:dyDescent="0.25">
      <c r="E470" s="174">
        <v>1.2674264500000001</v>
      </c>
      <c r="F470" s="175">
        <v>0.84189742000000001</v>
      </c>
    </row>
    <row r="471" spans="5:6" x14ac:dyDescent="0.25">
      <c r="E471" s="174">
        <v>1.1037917500000001</v>
      </c>
      <c r="F471" s="175">
        <v>0.95016937000000001</v>
      </c>
    </row>
    <row r="472" spans="5:6" x14ac:dyDescent="0.25">
      <c r="E472" s="174">
        <v>1.10712659</v>
      </c>
      <c r="F472" s="175">
        <v>0.94514575999999995</v>
      </c>
    </row>
    <row r="473" spans="5:6" x14ac:dyDescent="0.25">
      <c r="E473" s="174">
        <v>0.81684570000000001</v>
      </c>
      <c r="F473" s="175">
        <v>1.0535344</v>
      </c>
    </row>
    <row r="474" spans="5:6" x14ac:dyDescent="0.25">
      <c r="E474" s="174">
        <v>0.89663614000000003</v>
      </c>
      <c r="F474" s="175">
        <v>1.06448912</v>
      </c>
    </row>
    <row r="475" spans="5:6" x14ac:dyDescent="0.25">
      <c r="E475" s="174">
        <v>0.92879109000000004</v>
      </c>
      <c r="F475" s="175">
        <v>1.1038858199999999</v>
      </c>
    </row>
    <row r="476" spans="5:6" x14ac:dyDescent="0.25">
      <c r="E476" s="174">
        <v>0.93039419999999995</v>
      </c>
      <c r="F476" s="175">
        <v>1.05723287</v>
      </c>
    </row>
    <row r="477" spans="5:6" x14ac:dyDescent="0.25">
      <c r="E477" s="174">
        <v>1.3416042100000001</v>
      </c>
      <c r="F477" s="175">
        <v>1.1875451299999999</v>
      </c>
    </row>
    <row r="478" spans="5:6" x14ac:dyDescent="0.25">
      <c r="E478" s="174">
        <v>1.2113228599999999</v>
      </c>
      <c r="F478" s="175">
        <v>0.99380066</v>
      </c>
    </row>
    <row r="479" spans="5:6" x14ac:dyDescent="0.25">
      <c r="E479" s="174">
        <v>1.2502678300000001</v>
      </c>
      <c r="F479" s="175">
        <v>1.3422743399999999</v>
      </c>
    </row>
    <row r="480" spans="5:6" x14ac:dyDescent="0.25">
      <c r="E480" s="174">
        <v>1.1346853100000001</v>
      </c>
      <c r="F480" s="175">
        <v>0.92110252999999997</v>
      </c>
    </row>
    <row r="481" spans="5:6" x14ac:dyDescent="0.25">
      <c r="E481" s="174">
        <v>0.87348212999999997</v>
      </c>
      <c r="F481" s="175">
        <v>0.97687561999999994</v>
      </c>
    </row>
    <row r="482" spans="5:6" x14ac:dyDescent="0.25">
      <c r="E482" s="174">
        <v>0.93826531999999996</v>
      </c>
      <c r="F482" s="175">
        <v>0.80216425000000002</v>
      </c>
    </row>
    <row r="483" spans="5:6" x14ac:dyDescent="0.25">
      <c r="E483" s="174">
        <v>0.96113362999999996</v>
      </c>
      <c r="F483" s="175">
        <v>1.22370377</v>
      </c>
    </row>
    <row r="484" spans="5:6" x14ac:dyDescent="0.25">
      <c r="E484" s="174">
        <v>0.80748222999999997</v>
      </c>
      <c r="F484" s="175">
        <v>1.0587749799999999</v>
      </c>
    </row>
    <row r="485" spans="5:6" x14ac:dyDescent="0.25">
      <c r="E485" s="174">
        <v>0.83515857999999998</v>
      </c>
      <c r="F485" s="175">
        <v>0.96845534</v>
      </c>
    </row>
    <row r="486" spans="5:6" x14ac:dyDescent="0.25">
      <c r="E486" s="174">
        <v>0.96129726999999998</v>
      </c>
      <c r="F486" s="175">
        <v>0.91896213000000004</v>
      </c>
    </row>
    <row r="487" spans="5:6" x14ac:dyDescent="0.25">
      <c r="E487" s="174">
        <v>0.92097614999999999</v>
      </c>
      <c r="F487" s="175">
        <v>0.87904886999999998</v>
      </c>
    </row>
    <row r="488" spans="5:6" x14ac:dyDescent="0.25">
      <c r="E488" s="174">
        <v>1.09830048</v>
      </c>
      <c r="F488" s="175">
        <v>0.86129250000000002</v>
      </c>
    </row>
    <row r="489" spans="5:6" x14ac:dyDescent="0.25">
      <c r="E489" s="174">
        <v>1.1552861400000001</v>
      </c>
      <c r="F489" s="175">
        <v>0.97506941000000003</v>
      </c>
    </row>
    <row r="490" spans="5:6" x14ac:dyDescent="0.25">
      <c r="E490" s="174">
        <v>1.2019709999999999</v>
      </c>
      <c r="F490" s="175">
        <v>0.85897403000000006</v>
      </c>
    </row>
    <row r="491" spans="5:6" x14ac:dyDescent="0.25">
      <c r="E491" s="174">
        <v>1.021606</v>
      </c>
      <c r="F491" s="175">
        <v>1.0391059</v>
      </c>
    </row>
    <row r="492" spans="5:6" x14ac:dyDescent="0.25">
      <c r="E492" s="174">
        <v>0.91167482</v>
      </c>
      <c r="F492" s="175">
        <v>0.89037595999999997</v>
      </c>
    </row>
    <row r="493" spans="5:6" x14ac:dyDescent="0.25">
      <c r="E493" s="174">
        <v>0.87793588</v>
      </c>
      <c r="F493" s="175">
        <v>0.83447665999999998</v>
      </c>
    </row>
    <row r="494" spans="5:6" x14ac:dyDescent="0.25">
      <c r="E494" s="174">
        <v>1.23377271</v>
      </c>
      <c r="F494" s="175">
        <v>0.93711858000000003</v>
      </c>
    </row>
    <row r="495" spans="5:6" x14ac:dyDescent="0.25">
      <c r="E495" s="174">
        <v>1.0268385600000001</v>
      </c>
      <c r="F495" s="175">
        <v>0.84669837999999997</v>
      </c>
    </row>
    <row r="496" spans="5:6" x14ac:dyDescent="0.25">
      <c r="E496" s="174">
        <v>0.92246638999999997</v>
      </c>
      <c r="F496" s="175">
        <v>1.18593189</v>
      </c>
    </row>
    <row r="497" spans="5:6" x14ac:dyDescent="0.25">
      <c r="E497" s="174">
        <v>0.87982963999999997</v>
      </c>
      <c r="F497" s="175">
        <v>1.18497268</v>
      </c>
    </row>
    <row r="498" spans="5:6" x14ac:dyDescent="0.25">
      <c r="E498" s="174">
        <v>0.79363024999999998</v>
      </c>
      <c r="F498" s="175">
        <v>0.75230580000000002</v>
      </c>
    </row>
    <row r="499" spans="5:6" x14ac:dyDescent="0.25">
      <c r="E499" s="174">
        <v>0.91567599</v>
      </c>
      <c r="F499" s="175">
        <v>1.04690354</v>
      </c>
    </row>
    <row r="500" spans="5:6" x14ac:dyDescent="0.25">
      <c r="E500" s="174">
        <v>1.0114871299999999</v>
      </c>
      <c r="F500" s="175">
        <v>0.84990359999999998</v>
      </c>
    </row>
    <row r="501" spans="5:6" x14ac:dyDescent="0.25">
      <c r="E501" s="174">
        <v>1.0160380499999999</v>
      </c>
      <c r="F501" s="175">
        <v>0.80390110999999997</v>
      </c>
    </row>
    <row r="502" spans="5:6" x14ac:dyDescent="0.25">
      <c r="E502" s="174">
        <v>1.3252666900000001</v>
      </c>
      <c r="F502" s="175">
        <v>0.91614538999999995</v>
      </c>
    </row>
    <row r="503" spans="5:6" x14ac:dyDescent="0.25">
      <c r="E503" s="174">
        <v>1.4798937400000001</v>
      </c>
      <c r="F503" s="175">
        <v>1.1324037300000001</v>
      </c>
    </row>
    <row r="504" spans="5:6" x14ac:dyDescent="0.25">
      <c r="E504" s="174">
        <v>1.4763221200000001</v>
      </c>
      <c r="F504" s="175">
        <v>0.86657421000000001</v>
      </c>
    </row>
    <row r="505" spans="5:6" x14ac:dyDescent="0.25">
      <c r="E505" s="174">
        <v>1.06450815</v>
      </c>
      <c r="F505" s="175">
        <v>1.73019447</v>
      </c>
    </row>
    <row r="506" spans="5:6" x14ac:dyDescent="0.25">
      <c r="E506" s="174">
        <v>1.15302372</v>
      </c>
      <c r="F506" s="175">
        <v>0.94590951000000001</v>
      </c>
    </row>
    <row r="507" spans="5:6" x14ac:dyDescent="0.25">
      <c r="E507" s="174">
        <v>0.79260600000000003</v>
      </c>
      <c r="F507" s="175">
        <v>0.89680035999999996</v>
      </c>
    </row>
    <row r="508" spans="5:6" x14ac:dyDescent="0.25">
      <c r="E508" s="174">
        <v>1.00767545</v>
      </c>
      <c r="F508" s="175">
        <v>0.93969164000000005</v>
      </c>
    </row>
    <row r="509" spans="5:6" x14ac:dyDescent="0.25">
      <c r="E509" s="174">
        <v>0.82403128999999997</v>
      </c>
      <c r="F509" s="175">
        <v>1.0088834499999999</v>
      </c>
    </row>
    <row r="510" spans="5:6" x14ac:dyDescent="0.25">
      <c r="E510" s="174">
        <v>0.81921155000000001</v>
      </c>
      <c r="F510" s="175">
        <v>0.97682281000000004</v>
      </c>
    </row>
    <row r="511" spans="5:6" x14ac:dyDescent="0.25">
      <c r="E511" s="174">
        <v>0.82294438999999997</v>
      </c>
      <c r="F511" s="175">
        <v>1.1790925400000001</v>
      </c>
    </row>
    <row r="512" spans="5:6" x14ac:dyDescent="0.25">
      <c r="E512" s="174">
        <v>0.77652743999999996</v>
      </c>
      <c r="F512" s="175">
        <v>1.2072835399999999</v>
      </c>
    </row>
    <row r="513" spans="5:6" x14ac:dyDescent="0.25">
      <c r="E513" s="174">
        <v>0.84726436000000005</v>
      </c>
      <c r="F513" s="175">
        <v>0.83102708000000003</v>
      </c>
    </row>
    <row r="514" spans="5:6" x14ac:dyDescent="0.25">
      <c r="E514" s="174">
        <v>0.81880856999999996</v>
      </c>
      <c r="F514" s="175">
        <v>0.99111545000000001</v>
      </c>
    </row>
    <row r="515" spans="5:6" x14ac:dyDescent="0.25">
      <c r="E515" s="174">
        <v>0.94772489000000004</v>
      </c>
      <c r="F515" s="175">
        <v>0.92204352999999994</v>
      </c>
    </row>
    <row r="516" spans="5:6" x14ac:dyDescent="0.25">
      <c r="E516" s="174">
        <v>0.95007258000000006</v>
      </c>
      <c r="F516" s="175">
        <v>0.87452923999999999</v>
      </c>
    </row>
    <row r="517" spans="5:6" x14ac:dyDescent="0.25">
      <c r="E517" s="174">
        <v>1.05982485</v>
      </c>
      <c r="F517" s="175">
        <v>0.99158433999999995</v>
      </c>
    </row>
    <row r="518" spans="5:6" x14ac:dyDescent="0.25">
      <c r="E518" s="174">
        <v>0.99444705</v>
      </c>
      <c r="F518" s="175">
        <v>0.80507468000000004</v>
      </c>
    </row>
    <row r="519" spans="5:6" x14ac:dyDescent="0.25">
      <c r="E519" s="174">
        <v>0.75350897999999999</v>
      </c>
      <c r="F519" s="175">
        <v>1.6683444599999999</v>
      </c>
    </row>
    <row r="520" spans="5:6" x14ac:dyDescent="0.25">
      <c r="E520" s="174">
        <v>0.88024325999999997</v>
      </c>
      <c r="F520" s="175">
        <v>1.29790275</v>
      </c>
    </row>
    <row r="521" spans="5:6" x14ac:dyDescent="0.25">
      <c r="E521" s="174">
        <v>0.79568952000000004</v>
      </c>
      <c r="F521" s="175">
        <v>1.0895065399999999</v>
      </c>
    </row>
    <row r="522" spans="5:6" x14ac:dyDescent="0.25">
      <c r="E522" s="174">
        <v>0.82522388000000002</v>
      </c>
      <c r="F522" s="175">
        <v>1.13009425</v>
      </c>
    </row>
    <row r="523" spans="5:6" x14ac:dyDescent="0.25">
      <c r="E523" s="174">
        <v>0.92218498999999998</v>
      </c>
      <c r="F523" s="175">
        <v>1.31843931</v>
      </c>
    </row>
    <row r="524" spans="5:6" x14ac:dyDescent="0.25">
      <c r="E524" s="174">
        <v>0.89139857</v>
      </c>
      <c r="F524" s="175">
        <v>0.93884184000000004</v>
      </c>
    </row>
    <row r="525" spans="5:6" x14ac:dyDescent="0.25">
      <c r="E525" s="174">
        <v>0.72891271999999996</v>
      </c>
      <c r="F525" s="175">
        <v>0.95614496000000004</v>
      </c>
    </row>
    <row r="526" spans="5:6" x14ac:dyDescent="0.25">
      <c r="E526" s="174">
        <v>0.95246976999999999</v>
      </c>
      <c r="F526" s="175">
        <v>1.42088313</v>
      </c>
    </row>
    <row r="527" spans="5:6" x14ac:dyDescent="0.25">
      <c r="E527" s="174">
        <v>0.76283582999999999</v>
      </c>
      <c r="F527" s="175">
        <v>1.04774049</v>
      </c>
    </row>
    <row r="528" spans="5:6" x14ac:dyDescent="0.25">
      <c r="E528" s="174">
        <v>1.36545286</v>
      </c>
      <c r="F528" s="175">
        <v>1.1030127199999999</v>
      </c>
    </row>
    <row r="529" spans="5:6" x14ac:dyDescent="0.25">
      <c r="E529" s="174">
        <v>0.88153789999999999</v>
      </c>
      <c r="F529" s="175">
        <v>0.93533546999999995</v>
      </c>
    </row>
    <row r="530" spans="5:6" x14ac:dyDescent="0.25">
      <c r="E530" s="174">
        <v>0.75644948999999995</v>
      </c>
      <c r="F530" s="175">
        <v>0.84686618000000002</v>
      </c>
    </row>
    <row r="531" spans="5:6" x14ac:dyDescent="0.25">
      <c r="E531" s="174">
        <v>0.77044378000000002</v>
      </c>
      <c r="F531" s="175">
        <v>1.2512003</v>
      </c>
    </row>
    <row r="532" spans="5:6" x14ac:dyDescent="0.25">
      <c r="E532" s="174">
        <v>0.68587772999999996</v>
      </c>
      <c r="F532" s="175">
        <v>1.0214463300000001</v>
      </c>
    </row>
    <row r="533" spans="5:6" x14ac:dyDescent="0.25">
      <c r="E533" s="174">
        <v>1.3190417400000001</v>
      </c>
      <c r="F533" s="175">
        <v>1.3043428399999999</v>
      </c>
    </row>
    <row r="534" spans="5:6" x14ac:dyDescent="0.25">
      <c r="E534" s="174">
        <v>0.84604953999999999</v>
      </c>
      <c r="F534" s="175">
        <v>1.38229772</v>
      </c>
    </row>
    <row r="535" spans="5:6" x14ac:dyDescent="0.25">
      <c r="E535" s="174">
        <v>0.87244018999999995</v>
      </c>
      <c r="F535" s="175">
        <v>0.93652924000000004</v>
      </c>
    </row>
    <row r="536" spans="5:6" x14ac:dyDescent="0.25">
      <c r="E536" s="174">
        <v>1.27631139</v>
      </c>
      <c r="F536" s="175">
        <v>0.92562791</v>
      </c>
    </row>
    <row r="537" spans="5:6" x14ac:dyDescent="0.25">
      <c r="E537" s="174">
        <v>1.2107793</v>
      </c>
      <c r="F537" s="175">
        <v>0.96016681000000004</v>
      </c>
    </row>
    <row r="538" spans="5:6" x14ac:dyDescent="0.25">
      <c r="E538" s="174">
        <v>1.4150220600000001</v>
      </c>
      <c r="F538" s="175">
        <v>0.89122590000000002</v>
      </c>
    </row>
    <row r="539" spans="5:6" x14ac:dyDescent="0.25">
      <c r="E539" s="174">
        <v>1.21101904</v>
      </c>
      <c r="F539" s="175">
        <v>0.82851216999999999</v>
      </c>
    </row>
    <row r="540" spans="5:6" x14ac:dyDescent="0.25">
      <c r="E540" s="174">
        <v>0.88235112000000004</v>
      </c>
      <c r="F540" s="175">
        <v>0.75654189000000005</v>
      </c>
    </row>
    <row r="541" spans="5:6" x14ac:dyDescent="0.25">
      <c r="E541" s="174">
        <v>0.73586300000000004</v>
      </c>
      <c r="F541" s="175">
        <v>0.91682574999999999</v>
      </c>
    </row>
    <row r="542" spans="5:6" x14ac:dyDescent="0.25">
      <c r="E542" s="174">
        <v>0.784802</v>
      </c>
      <c r="F542" s="175">
        <v>1.0440353099999999</v>
      </c>
    </row>
    <row r="543" spans="5:6" x14ac:dyDescent="0.25">
      <c r="E543" s="174">
        <v>0.89572746999999997</v>
      </c>
      <c r="F543" s="175">
        <v>0.91808769999999995</v>
      </c>
    </row>
    <row r="544" spans="5:6" x14ac:dyDescent="0.25">
      <c r="E544" s="174">
        <v>0.93359784000000001</v>
      </c>
      <c r="F544" s="175">
        <v>1.28471194</v>
      </c>
    </row>
    <row r="545" spans="5:6" x14ac:dyDescent="0.25">
      <c r="E545" s="174">
        <v>0.78013167000000005</v>
      </c>
      <c r="F545" s="175">
        <v>0.84817666000000003</v>
      </c>
    </row>
    <row r="546" spans="5:6" x14ac:dyDescent="0.25">
      <c r="E546" s="174">
        <v>0.80723498999999999</v>
      </c>
      <c r="F546" s="175">
        <v>0.94435939000000002</v>
      </c>
    </row>
    <row r="547" spans="5:6" x14ac:dyDescent="0.25">
      <c r="E547" s="174">
        <v>0.91326366999999997</v>
      </c>
      <c r="F547" s="175">
        <v>1.02199609</v>
      </c>
    </row>
    <row r="548" spans="5:6" x14ac:dyDescent="0.25">
      <c r="E548" s="174">
        <v>0.82207768999999997</v>
      </c>
      <c r="F548" s="175">
        <v>0.69151797999999998</v>
      </c>
    </row>
    <row r="549" spans="5:6" x14ac:dyDescent="0.25">
      <c r="E549" s="174">
        <v>0.98697975999999998</v>
      </c>
      <c r="F549" s="175">
        <v>0.95142090999999995</v>
      </c>
    </row>
    <row r="550" spans="5:6" x14ac:dyDescent="0.25">
      <c r="E550" s="174">
        <v>0.90796821000000005</v>
      </c>
      <c r="F550" s="175">
        <v>0.85144175</v>
      </c>
    </row>
    <row r="551" spans="5:6" x14ac:dyDescent="0.25">
      <c r="E551" s="174">
        <v>0.90891664999999999</v>
      </c>
      <c r="F551" s="175">
        <v>0.82129419999999997</v>
      </c>
    </row>
    <row r="552" spans="5:6" x14ac:dyDescent="0.25">
      <c r="E552" s="174">
        <v>0.94162312000000004</v>
      </c>
      <c r="F552" s="175">
        <v>1.0792361699999999</v>
      </c>
    </row>
    <row r="553" spans="5:6" x14ac:dyDescent="0.25">
      <c r="E553" s="174">
        <v>0.80444574999999996</v>
      </c>
      <c r="F553" s="175">
        <v>1.07756366</v>
      </c>
    </row>
    <row r="554" spans="5:6" x14ac:dyDescent="0.25">
      <c r="E554" s="174">
        <v>0.82558430000000005</v>
      </c>
      <c r="F554" s="175">
        <v>1.3344094</v>
      </c>
    </row>
    <row r="555" spans="5:6" x14ac:dyDescent="0.25">
      <c r="E555" s="174">
        <v>0.96398342999999997</v>
      </c>
      <c r="F555" s="175">
        <v>1.46402531</v>
      </c>
    </row>
    <row r="556" spans="5:6" x14ac:dyDescent="0.25">
      <c r="E556" s="174">
        <v>0.89944462999999997</v>
      </c>
      <c r="F556" s="175">
        <v>1.0580604199999999</v>
      </c>
    </row>
    <row r="557" spans="5:6" x14ac:dyDescent="0.25">
      <c r="E557" s="174">
        <v>0.90161935000000004</v>
      </c>
      <c r="F557" s="175">
        <v>0.79616589999999998</v>
      </c>
    </row>
    <row r="558" spans="5:6" x14ac:dyDescent="0.25">
      <c r="E558" s="174">
        <v>0.87639705000000001</v>
      </c>
      <c r="F558" s="175">
        <v>0.99766023999999998</v>
      </c>
    </row>
    <row r="559" spans="5:6" x14ac:dyDescent="0.25">
      <c r="E559" s="174">
        <v>0.73709464999999996</v>
      </c>
      <c r="F559" s="175">
        <v>0.85206188000000005</v>
      </c>
    </row>
    <row r="560" spans="5:6" x14ac:dyDescent="0.25">
      <c r="E560" s="174">
        <v>0.84369691000000002</v>
      </c>
      <c r="F560" s="175">
        <v>0.91913840000000002</v>
      </c>
    </row>
    <row r="561" spans="5:6" x14ac:dyDescent="0.25">
      <c r="E561" s="174">
        <v>0.78694322999999999</v>
      </c>
      <c r="F561" s="175">
        <v>0.88823830000000004</v>
      </c>
    </row>
    <row r="562" spans="5:6" x14ac:dyDescent="0.25">
      <c r="E562" s="174">
        <v>0.91607972999999998</v>
      </c>
      <c r="F562" s="175">
        <v>0.96720832000000001</v>
      </c>
    </row>
    <row r="563" spans="5:6" x14ac:dyDescent="0.25">
      <c r="E563" s="174">
        <v>1.06452579</v>
      </c>
      <c r="F563" s="175">
        <v>0.83532066000000005</v>
      </c>
    </row>
    <row r="564" spans="5:6" x14ac:dyDescent="0.25">
      <c r="E564" s="174">
        <v>1.0037651299999999</v>
      </c>
      <c r="F564" s="175">
        <v>1.25317448</v>
      </c>
    </row>
    <row r="565" spans="5:6" x14ac:dyDescent="0.25">
      <c r="E565" s="174">
        <v>0.89803255999999998</v>
      </c>
      <c r="F565" s="175">
        <v>1.29633855</v>
      </c>
    </row>
    <row r="566" spans="5:6" x14ac:dyDescent="0.25">
      <c r="E566" s="174">
        <v>0.98876377000000004</v>
      </c>
      <c r="F566" s="175">
        <v>0.79763271000000002</v>
      </c>
    </row>
    <row r="567" spans="5:6" x14ac:dyDescent="0.25">
      <c r="E567" s="174">
        <v>0.89901361999999996</v>
      </c>
      <c r="F567" s="175">
        <v>0.90408226000000003</v>
      </c>
    </row>
    <row r="568" spans="5:6" x14ac:dyDescent="0.25">
      <c r="E568" s="174">
        <v>0.76314062999999999</v>
      </c>
      <c r="F568" s="175">
        <v>0.97072192999999996</v>
      </c>
    </row>
    <row r="569" spans="5:6" x14ac:dyDescent="0.25">
      <c r="E569" s="174">
        <v>0.98664689000000005</v>
      </c>
      <c r="F569" s="175">
        <v>1.05246945</v>
      </c>
    </row>
    <row r="570" spans="5:6" x14ac:dyDescent="0.25">
      <c r="E570" s="174">
        <v>1.0293379199999999</v>
      </c>
      <c r="F570" s="175">
        <v>0.85838170000000003</v>
      </c>
    </row>
    <row r="571" spans="5:6" x14ac:dyDescent="0.25">
      <c r="E571" s="174">
        <v>0.84773315000000005</v>
      </c>
      <c r="F571" s="175">
        <v>0.95508470000000001</v>
      </c>
    </row>
    <row r="572" spans="5:6" x14ac:dyDescent="0.25">
      <c r="E572" s="174">
        <v>0.85086377000000002</v>
      </c>
      <c r="F572" s="175">
        <v>0.81576899000000003</v>
      </c>
    </row>
    <row r="573" spans="5:6" x14ac:dyDescent="0.25">
      <c r="E573" s="174">
        <v>0.93320462999999998</v>
      </c>
      <c r="F573" s="175">
        <v>0.90360004000000005</v>
      </c>
    </row>
    <row r="574" spans="5:6" x14ac:dyDescent="0.25">
      <c r="E574" s="174">
        <v>0.80472661000000001</v>
      </c>
      <c r="F574" s="175">
        <v>0.93808617999999999</v>
      </c>
    </row>
    <row r="575" spans="5:6" x14ac:dyDescent="0.25">
      <c r="E575" s="174">
        <v>0.84723406999999995</v>
      </c>
      <c r="F575" s="175">
        <v>0.87959732999999996</v>
      </c>
    </row>
    <row r="576" spans="5:6" x14ac:dyDescent="0.25">
      <c r="E576" s="174">
        <v>0.98457015000000003</v>
      </c>
      <c r="F576" s="175">
        <v>0.95847724999999995</v>
      </c>
    </row>
    <row r="577" spans="5:6" x14ac:dyDescent="0.25">
      <c r="E577" s="174">
        <v>1.0354132700000001</v>
      </c>
      <c r="F577" s="175">
        <v>0.94335263000000003</v>
      </c>
    </row>
    <row r="578" spans="5:6" x14ac:dyDescent="0.25">
      <c r="E578" s="174">
        <v>1.0346325199999999</v>
      </c>
      <c r="F578" s="175">
        <v>1.1166750700000001</v>
      </c>
    </row>
    <row r="579" spans="5:6" x14ac:dyDescent="0.25">
      <c r="E579" s="174">
        <v>1.0636202400000001</v>
      </c>
      <c r="F579" s="175">
        <v>0.89401573999999995</v>
      </c>
    </row>
    <row r="580" spans="5:6" x14ac:dyDescent="0.25">
      <c r="E580" s="174">
        <v>1.4178192199999999</v>
      </c>
      <c r="F580" s="175">
        <v>1.0211329899999999</v>
      </c>
    </row>
    <row r="581" spans="5:6" x14ac:dyDescent="0.25">
      <c r="E581" s="174">
        <v>1.1114476</v>
      </c>
      <c r="F581" s="175">
        <v>0.95174499000000001</v>
      </c>
    </row>
    <row r="582" spans="5:6" x14ac:dyDescent="0.25">
      <c r="E582" s="174">
        <v>1.65279401</v>
      </c>
      <c r="F582" s="175">
        <v>1.29647394</v>
      </c>
    </row>
    <row r="583" spans="5:6" x14ac:dyDescent="0.25">
      <c r="E583" s="174">
        <v>1.1273402299999999</v>
      </c>
      <c r="F583" s="175">
        <v>0.91773294000000005</v>
      </c>
    </row>
    <row r="584" spans="5:6" x14ac:dyDescent="0.25">
      <c r="E584" s="174">
        <v>1.1942955900000001</v>
      </c>
      <c r="F584" s="175">
        <v>1.43744976</v>
      </c>
    </row>
    <row r="585" spans="5:6" x14ac:dyDescent="0.25">
      <c r="E585" s="174">
        <v>0.80117377999999995</v>
      </c>
      <c r="F585" s="175">
        <v>0.88092846000000002</v>
      </c>
    </row>
    <row r="586" spans="5:6" x14ac:dyDescent="0.25">
      <c r="E586" s="174">
        <v>1.03458702</v>
      </c>
      <c r="F586" s="175">
        <v>0.98261593000000003</v>
      </c>
    </row>
    <row r="587" spans="5:6" x14ac:dyDescent="0.25">
      <c r="E587" s="174">
        <v>1.1163822400000001</v>
      </c>
      <c r="F587" s="175">
        <v>1.0653493199999999</v>
      </c>
    </row>
    <row r="588" spans="5:6" x14ac:dyDescent="0.25">
      <c r="E588" s="174">
        <v>0.99566867999999997</v>
      </c>
      <c r="F588" s="175">
        <v>0.91525466</v>
      </c>
    </row>
    <row r="589" spans="5:6" x14ac:dyDescent="0.25">
      <c r="E589" s="174">
        <v>0.84642386999999997</v>
      </c>
      <c r="F589" s="175">
        <v>0.81783704999999995</v>
      </c>
    </row>
    <row r="590" spans="5:6" x14ac:dyDescent="0.25">
      <c r="E590" s="174">
        <v>1.0140701400000001</v>
      </c>
      <c r="F590" s="175">
        <v>0.90385928000000004</v>
      </c>
    </row>
    <row r="591" spans="5:6" x14ac:dyDescent="0.25">
      <c r="E591" s="174">
        <v>0.76487351999999997</v>
      </c>
      <c r="F591" s="175">
        <v>0.89394123000000003</v>
      </c>
    </row>
    <row r="592" spans="5:6" x14ac:dyDescent="0.25">
      <c r="E592" s="174">
        <v>1.0281131400000001</v>
      </c>
      <c r="F592" s="175">
        <v>0.98128499000000002</v>
      </c>
    </row>
    <row r="593" spans="5:6" x14ac:dyDescent="0.25">
      <c r="E593" s="174">
        <v>0.90528206</v>
      </c>
      <c r="F593" s="175">
        <v>0.98217332999999996</v>
      </c>
    </row>
    <row r="594" spans="5:6" x14ac:dyDescent="0.25">
      <c r="E594" s="174">
        <v>1.11528713</v>
      </c>
      <c r="F594" s="175">
        <v>0.86762466999999999</v>
      </c>
    </row>
    <row r="595" spans="5:6" x14ac:dyDescent="0.25">
      <c r="E595" s="174">
        <v>0.99689048999999996</v>
      </c>
      <c r="F595" s="175">
        <v>0.97107343000000002</v>
      </c>
    </row>
    <row r="596" spans="5:6" x14ac:dyDescent="0.25">
      <c r="E596" s="174">
        <v>0.84758871999999996</v>
      </c>
      <c r="F596" s="175">
        <v>1.1062088999999999</v>
      </c>
    </row>
    <row r="597" spans="5:6" x14ac:dyDescent="0.25">
      <c r="E597" s="174">
        <v>1.1562372700000001</v>
      </c>
      <c r="F597" s="175">
        <v>0.91613834000000005</v>
      </c>
    </row>
    <row r="598" spans="5:6" x14ac:dyDescent="0.25">
      <c r="E598" s="174">
        <v>0.77358738000000005</v>
      </c>
      <c r="F598" s="175">
        <v>0.86332038</v>
      </c>
    </row>
    <row r="599" spans="5:6" x14ac:dyDescent="0.25">
      <c r="E599" s="174">
        <v>0.88907912</v>
      </c>
      <c r="F599" s="175">
        <v>1.1281416399999999</v>
      </c>
    </row>
    <row r="600" spans="5:6" x14ac:dyDescent="0.25">
      <c r="E600" s="174">
        <v>1.08124653</v>
      </c>
      <c r="F600" s="175">
        <v>1.1444892799999999</v>
      </c>
    </row>
    <row r="601" spans="5:6" x14ac:dyDescent="0.25">
      <c r="E601" s="174">
        <v>0.90760715000000003</v>
      </c>
      <c r="F601" s="175">
        <v>1.1026861100000001</v>
      </c>
    </row>
    <row r="602" spans="5:6" x14ac:dyDescent="0.25">
      <c r="E602" s="174">
        <v>1.0139502300000001</v>
      </c>
      <c r="F602" s="175">
        <v>0.86926309999999996</v>
      </c>
    </row>
    <row r="603" spans="5:6" x14ac:dyDescent="0.25">
      <c r="E603" s="174">
        <v>0.92243638999999999</v>
      </c>
      <c r="F603" s="175">
        <v>1.0418405500000001</v>
      </c>
    </row>
    <row r="604" spans="5:6" x14ac:dyDescent="0.25">
      <c r="E604" s="174">
        <v>0.90543841999999997</v>
      </c>
      <c r="F604" s="175">
        <v>1.0063854999999999</v>
      </c>
    </row>
    <row r="605" spans="5:6" x14ac:dyDescent="0.25">
      <c r="E605" s="174">
        <v>1.09294713</v>
      </c>
      <c r="F605" s="175">
        <v>0.97592601000000001</v>
      </c>
    </row>
    <row r="606" spans="5:6" x14ac:dyDescent="0.25">
      <c r="E606" s="174">
        <v>0.93312682000000002</v>
      </c>
      <c r="F606" s="175">
        <v>0.89028960999999995</v>
      </c>
    </row>
    <row r="607" spans="5:6" x14ac:dyDescent="0.25">
      <c r="E607" s="174">
        <v>0.84710790000000002</v>
      </c>
      <c r="F607" s="175">
        <v>0.92682399000000004</v>
      </c>
    </row>
    <row r="608" spans="5:6" x14ac:dyDescent="0.25">
      <c r="E608" s="174">
        <v>0.99388821999999999</v>
      </c>
      <c r="F608" s="175">
        <v>0.87381743000000001</v>
      </c>
    </row>
    <row r="609" spans="5:6" x14ac:dyDescent="0.25">
      <c r="E609" s="174">
        <v>0.96347976999999996</v>
      </c>
      <c r="F609" s="175">
        <v>1.1382150099999999</v>
      </c>
    </row>
    <row r="610" spans="5:6" x14ac:dyDescent="0.25">
      <c r="E610" s="174">
        <v>0.90767792999999997</v>
      </c>
      <c r="F610" s="175">
        <v>0.91522576</v>
      </c>
    </row>
    <row r="611" spans="5:6" x14ac:dyDescent="0.25">
      <c r="E611" s="174">
        <v>0.82544680000000004</v>
      </c>
      <c r="F611" s="175">
        <v>0.859074</v>
      </c>
    </row>
    <row r="612" spans="5:6" x14ac:dyDescent="0.25">
      <c r="E612" s="174">
        <v>0.80777239999999995</v>
      </c>
      <c r="F612" s="175">
        <v>0.99712334999999996</v>
      </c>
    </row>
    <row r="613" spans="5:6" x14ac:dyDescent="0.25">
      <c r="E613" s="174">
        <v>0.88488904999999995</v>
      </c>
      <c r="F613" s="175">
        <v>1.0849066599999999</v>
      </c>
    </row>
    <row r="614" spans="5:6" x14ac:dyDescent="0.25">
      <c r="E614" s="174">
        <v>0.87951515000000002</v>
      </c>
      <c r="F614" s="175">
        <v>0.93787657000000002</v>
      </c>
    </row>
    <row r="615" spans="5:6" x14ac:dyDescent="0.25">
      <c r="E615" s="174">
        <v>0.80948956000000005</v>
      </c>
      <c r="F615" s="175">
        <v>0.89202455000000003</v>
      </c>
    </row>
    <row r="616" spans="5:6" x14ac:dyDescent="0.25">
      <c r="E616" s="174">
        <v>0.86048206999999999</v>
      </c>
      <c r="F616" s="175">
        <v>1.0606589900000001</v>
      </c>
    </row>
    <row r="617" spans="5:6" x14ac:dyDescent="0.25">
      <c r="E617" s="174">
        <v>1.01981828</v>
      </c>
      <c r="F617" s="175">
        <v>0.92259212999999995</v>
      </c>
    </row>
    <row r="618" spans="5:6" x14ac:dyDescent="0.25">
      <c r="E618" s="174">
        <v>0.79518842999999995</v>
      </c>
      <c r="F618" s="175"/>
    </row>
    <row r="619" spans="5:6" x14ac:dyDescent="0.25">
      <c r="E619" s="174">
        <v>0.80854851000000005</v>
      </c>
      <c r="F619" s="175"/>
    </row>
    <row r="620" spans="5:6" x14ac:dyDescent="0.25">
      <c r="E620" s="174">
        <v>1.0098746599999999</v>
      </c>
      <c r="F620" s="175"/>
    </row>
    <row r="621" spans="5:6" x14ac:dyDescent="0.25">
      <c r="E621" s="174">
        <v>0.93327353000000002</v>
      </c>
      <c r="F621" s="175"/>
    </row>
    <row r="622" spans="5:6" x14ac:dyDescent="0.25">
      <c r="E622" s="174">
        <v>0.82972098999999999</v>
      </c>
      <c r="F622" s="175"/>
    </row>
    <row r="623" spans="5:6" x14ac:dyDescent="0.25">
      <c r="E623" s="174">
        <v>0.89740560999999996</v>
      </c>
      <c r="F623" s="175"/>
    </row>
    <row r="624" spans="5:6" x14ac:dyDescent="0.25">
      <c r="E624" s="174">
        <v>0.90081612</v>
      </c>
      <c r="F624" s="175"/>
    </row>
    <row r="625" spans="5:6" x14ac:dyDescent="0.25">
      <c r="E625" s="174">
        <v>1.0473924100000001</v>
      </c>
      <c r="F625" s="175"/>
    </row>
    <row r="626" spans="5:6" x14ac:dyDescent="0.25">
      <c r="E626" s="174">
        <v>0.90081612</v>
      </c>
      <c r="F626" s="175"/>
    </row>
    <row r="627" spans="5:6" x14ac:dyDescent="0.25">
      <c r="E627" s="174">
        <v>1.1335158000000001</v>
      </c>
      <c r="F627" s="175"/>
    </row>
    <row r="628" spans="5:6" x14ac:dyDescent="0.25">
      <c r="E628" s="174">
        <v>1.28407297</v>
      </c>
      <c r="F628" s="175"/>
    </row>
    <row r="629" spans="5:6" x14ac:dyDescent="0.25">
      <c r="E629" s="174">
        <v>1.3116663900000001</v>
      </c>
      <c r="F629" s="175"/>
    </row>
    <row r="630" spans="5:6" x14ac:dyDescent="0.25">
      <c r="E630" s="174">
        <v>1.21197314</v>
      </c>
      <c r="F630" s="145"/>
    </row>
    <row r="631" spans="5:6" x14ac:dyDescent="0.25">
      <c r="E631" s="174">
        <v>0.88604094</v>
      </c>
      <c r="F631" s="145"/>
    </row>
    <row r="632" spans="5:6" x14ac:dyDescent="0.25">
      <c r="E632" s="174">
        <v>0.98179265000000004</v>
      </c>
      <c r="F632" s="145"/>
    </row>
    <row r="633" spans="5:6" x14ac:dyDescent="0.25">
      <c r="E633" s="174">
        <v>0.89429069000000005</v>
      </c>
      <c r="F633" s="145"/>
    </row>
    <row r="634" spans="5:6" x14ac:dyDescent="0.25">
      <c r="E634" s="174">
        <v>0.86111579000000005</v>
      </c>
      <c r="F634" s="145"/>
    </row>
    <row r="635" spans="5:6" x14ac:dyDescent="0.25">
      <c r="E635" s="174">
        <v>0.94188598000000001</v>
      </c>
      <c r="F635" s="145"/>
    </row>
    <row r="636" spans="5:6" x14ac:dyDescent="0.25">
      <c r="E636" s="174">
        <v>0.96484601000000003</v>
      </c>
      <c r="F636" s="145"/>
    </row>
    <row r="637" spans="5:6" x14ac:dyDescent="0.25">
      <c r="E637" s="174">
        <v>0.91122270999999999</v>
      </c>
      <c r="F637" s="145"/>
    </row>
    <row r="638" spans="5:6" x14ac:dyDescent="0.25">
      <c r="E638" s="174">
        <v>0.83886821</v>
      </c>
      <c r="F638" s="145"/>
    </row>
    <row r="639" spans="5:6" x14ac:dyDescent="0.25">
      <c r="E639" s="174">
        <v>0.88602152999999995</v>
      </c>
      <c r="F639" s="145"/>
    </row>
    <row r="640" spans="5:6" x14ac:dyDescent="0.25">
      <c r="E640" s="174">
        <v>0.93317981000000005</v>
      </c>
      <c r="F640" s="145"/>
    </row>
    <row r="641" spans="5:6" x14ac:dyDescent="0.25">
      <c r="E641" s="174">
        <v>0.96660718999999995</v>
      </c>
      <c r="F641" s="145"/>
    </row>
    <row r="642" spans="5:6" x14ac:dyDescent="0.25">
      <c r="E642" s="174">
        <v>1.0128182999999999</v>
      </c>
      <c r="F642" s="145"/>
    </row>
    <row r="643" spans="5:6" x14ac:dyDescent="0.25">
      <c r="E643" s="174">
        <v>0.81479400000000002</v>
      </c>
      <c r="F643" s="145"/>
    </row>
    <row r="644" spans="5:6" x14ac:dyDescent="0.25">
      <c r="E644" s="174">
        <v>0.85056217000000001</v>
      </c>
      <c r="F644" s="145"/>
    </row>
    <row r="645" spans="5:6" x14ac:dyDescent="0.25">
      <c r="E645" s="174">
        <v>0.99918657</v>
      </c>
      <c r="F645" s="145"/>
    </row>
    <row r="646" spans="5:6" x14ac:dyDescent="0.25">
      <c r="E646" s="174">
        <v>0.91076663999999996</v>
      </c>
      <c r="F646" s="145"/>
    </row>
    <row r="647" spans="5:6" x14ac:dyDescent="0.25">
      <c r="E647" s="174">
        <v>0.95309661000000001</v>
      </c>
      <c r="F647" s="145"/>
    </row>
    <row r="648" spans="5:6" x14ac:dyDescent="0.25">
      <c r="E648" s="174">
        <v>1.03885228</v>
      </c>
      <c r="F648" s="145"/>
    </row>
    <row r="649" spans="5:6" x14ac:dyDescent="0.25">
      <c r="E649" s="174">
        <v>1.09577569</v>
      </c>
      <c r="F649" s="145"/>
    </row>
    <row r="650" spans="5:6" x14ac:dyDescent="0.25">
      <c r="E650" s="174">
        <v>1.3033309900000001</v>
      </c>
      <c r="F650" s="145"/>
    </row>
    <row r="651" spans="5:6" x14ac:dyDescent="0.25">
      <c r="E651" s="174">
        <v>1.1395154999999999</v>
      </c>
      <c r="F651" s="145"/>
    </row>
    <row r="652" spans="5:6" x14ac:dyDescent="0.25">
      <c r="E652" s="174">
        <v>0.82570460999999995</v>
      </c>
      <c r="F652" s="145"/>
    </row>
    <row r="653" spans="5:6" x14ac:dyDescent="0.25">
      <c r="E653" s="174">
        <v>0.88771610999999995</v>
      </c>
      <c r="F653" s="145"/>
    </row>
    <row r="654" spans="5:6" x14ac:dyDescent="0.25">
      <c r="E654" s="174">
        <v>1.0475278800000001</v>
      </c>
      <c r="F654" s="145"/>
    </row>
    <row r="655" spans="5:6" x14ac:dyDescent="0.25">
      <c r="E655" s="174">
        <v>0.82629441000000003</v>
      </c>
      <c r="F655" s="145"/>
    </row>
    <row r="656" spans="5:6" x14ac:dyDescent="0.25">
      <c r="E656" s="174">
        <v>0.88135207000000004</v>
      </c>
      <c r="F656" s="145"/>
    </row>
    <row r="657" spans="5:6" x14ac:dyDescent="0.25">
      <c r="E657" s="174">
        <v>0.87850373999999998</v>
      </c>
      <c r="F657" s="145"/>
    </row>
    <row r="658" spans="5:6" x14ac:dyDescent="0.25">
      <c r="E658" s="174">
        <v>1.11904439</v>
      </c>
      <c r="F658" s="145"/>
    </row>
    <row r="659" spans="5:6" x14ac:dyDescent="0.25">
      <c r="E659" s="174">
        <v>1.0639256100000001</v>
      </c>
      <c r="F659" s="145"/>
    </row>
    <row r="660" spans="5:6" x14ac:dyDescent="0.25">
      <c r="E660" s="174">
        <v>1.0345010100000001</v>
      </c>
      <c r="F660" s="145"/>
    </row>
    <row r="661" spans="5:6" x14ac:dyDescent="0.25">
      <c r="E661" s="174">
        <v>0.90536033999999999</v>
      </c>
      <c r="F661" s="145"/>
    </row>
    <row r="662" spans="5:6" x14ac:dyDescent="0.25">
      <c r="E662" s="174">
        <v>0.95472491999999998</v>
      </c>
      <c r="F662" s="145"/>
    </row>
    <row r="663" spans="5:6" x14ac:dyDescent="0.25">
      <c r="E663" s="174">
        <v>0.84211250000000004</v>
      </c>
      <c r="F663" s="145"/>
    </row>
    <row r="664" spans="5:6" x14ac:dyDescent="0.25">
      <c r="E664" s="174">
        <v>0.93201166999999996</v>
      </c>
      <c r="F664" s="145"/>
    </row>
    <row r="665" spans="5:6" x14ac:dyDescent="0.25">
      <c r="E665" s="174">
        <v>0.79519837000000004</v>
      </c>
      <c r="F665" s="145"/>
    </row>
    <row r="666" spans="5:6" x14ac:dyDescent="0.25">
      <c r="E666" s="174">
        <v>0.98296583000000004</v>
      </c>
      <c r="F666" s="145"/>
    </row>
    <row r="667" spans="5:6" x14ac:dyDescent="0.25">
      <c r="E667" s="174">
        <v>1.0493409</v>
      </c>
      <c r="F667" s="145"/>
    </row>
    <row r="668" spans="5:6" x14ac:dyDescent="0.25">
      <c r="E668" s="174">
        <v>1.07921651</v>
      </c>
      <c r="F668" s="145"/>
    </row>
    <row r="669" spans="5:6" ht="15.75" thickBot="1" x14ac:dyDescent="0.3">
      <c r="E669" s="176">
        <v>0.81430634000000002</v>
      </c>
      <c r="F669" s="168"/>
    </row>
    <row r="672" spans="5:6" ht="15.75" thickBot="1" x14ac:dyDescent="0.3"/>
    <row r="673" spans="4:6" x14ac:dyDescent="0.25">
      <c r="D673" s="148" t="s">
        <v>0</v>
      </c>
      <c r="E673" s="142">
        <f>AVERAGE(E13:E669)</f>
        <v>1.000000000136986</v>
      </c>
      <c r="F673" s="143">
        <f>AVERAGE(F13:F669)</f>
        <v>1.0226185614876033</v>
      </c>
    </row>
    <row r="674" spans="4:6" x14ac:dyDescent="0.25">
      <c r="D674" s="149" t="s">
        <v>347</v>
      </c>
      <c r="E674" s="144">
        <f>(STDEV(E13:E669))/SQRT(E675)</f>
        <v>7.0998344731736367E-3</v>
      </c>
      <c r="F674" s="145">
        <f>(STDEV(F13:F669))/SQRT(F675)</f>
        <v>8.1084955973483412E-3</v>
      </c>
    </row>
    <row r="675" spans="4:6" ht="15.75" thickBot="1" x14ac:dyDescent="0.3">
      <c r="D675" s="150" t="s">
        <v>33</v>
      </c>
      <c r="E675" s="146">
        <f>COUNT(E13:E669)</f>
        <v>657</v>
      </c>
      <c r="F675" s="147">
        <f>COUNT(F13:F669)</f>
        <v>605</v>
      </c>
    </row>
  </sheetData>
  <mergeCells count="24">
    <mergeCell ref="B9:F9"/>
    <mergeCell ref="B10:F10"/>
    <mergeCell ref="B11:C11"/>
    <mergeCell ref="E11:F11"/>
    <mergeCell ref="H10:K10"/>
    <mergeCell ref="A3:A4"/>
    <mergeCell ref="B3:B4"/>
    <mergeCell ref="C3:C4"/>
    <mergeCell ref="D3:D4"/>
    <mergeCell ref="E3:E4"/>
    <mergeCell ref="J3:J4"/>
    <mergeCell ref="K3:K4"/>
    <mergeCell ref="L3:L4"/>
    <mergeCell ref="B1:O1"/>
    <mergeCell ref="B2:G2"/>
    <mergeCell ref="H2:M2"/>
    <mergeCell ref="N2:O2"/>
    <mergeCell ref="F3:F4"/>
    <mergeCell ref="M3:M4"/>
    <mergeCell ref="O3:O4"/>
    <mergeCell ref="N3:N4"/>
    <mergeCell ref="G3:G4"/>
    <mergeCell ref="H3:H4"/>
    <mergeCell ref="I3:I4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33" sqref="J33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workbookViewId="0"/>
  </sheetViews>
  <sheetFormatPr baseColWidth="10" defaultRowHeight="15" x14ac:dyDescent="0.25"/>
  <cols>
    <col min="1" max="1" width="12.85546875" customWidth="1"/>
  </cols>
  <sheetData>
    <row r="1" spans="1:15" ht="15.75" thickBot="1" x14ac:dyDescent="0.3">
      <c r="A1" s="1"/>
      <c r="B1" s="265" t="s">
        <v>195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7"/>
    </row>
    <row r="2" spans="1:15" ht="15.75" thickBot="1" x14ac:dyDescent="0.3">
      <c r="A2" s="1"/>
      <c r="B2" s="268" t="s">
        <v>196</v>
      </c>
      <c r="C2" s="269"/>
      <c r="D2" s="269"/>
      <c r="E2" s="269"/>
      <c r="F2" s="269"/>
      <c r="G2" s="270"/>
      <c r="H2" s="268" t="s">
        <v>197</v>
      </c>
      <c r="I2" s="269"/>
      <c r="J2" s="269"/>
      <c r="K2" s="269"/>
      <c r="L2" s="269"/>
      <c r="M2" s="270"/>
      <c r="N2" s="268"/>
      <c r="O2" s="270"/>
    </row>
    <row r="3" spans="1:15" ht="26.25" thickBot="1" x14ac:dyDescent="0.3">
      <c r="A3" s="2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19" t="s">
        <v>2</v>
      </c>
      <c r="K3" s="19" t="s">
        <v>3</v>
      </c>
      <c r="L3" s="19" t="s">
        <v>4</v>
      </c>
      <c r="M3" s="19" t="s">
        <v>33</v>
      </c>
      <c r="N3" s="19" t="s">
        <v>56</v>
      </c>
      <c r="O3" s="19" t="s">
        <v>50</v>
      </c>
    </row>
    <row r="4" spans="1:15" ht="15.75" thickBot="1" x14ac:dyDescent="0.3">
      <c r="A4" s="57" t="s">
        <v>18</v>
      </c>
      <c r="B4" s="62">
        <v>1</v>
      </c>
      <c r="C4" s="7">
        <v>0.11</v>
      </c>
      <c r="D4" s="8">
        <v>0.04</v>
      </c>
      <c r="E4" s="63">
        <v>1</v>
      </c>
      <c r="F4" s="8" t="s">
        <v>198</v>
      </c>
      <c r="G4" s="7">
        <v>8</v>
      </c>
      <c r="H4" s="7">
        <v>1.02</v>
      </c>
      <c r="I4" s="8">
        <v>0.36</v>
      </c>
      <c r="J4" s="8">
        <v>0.12</v>
      </c>
      <c r="K4" s="8">
        <v>0.92</v>
      </c>
      <c r="L4" s="8" t="s">
        <v>199</v>
      </c>
      <c r="M4" s="8">
        <v>10</v>
      </c>
      <c r="N4" s="8">
        <v>0.61839999999999995</v>
      </c>
      <c r="O4" s="8">
        <v>0.88349999999999995</v>
      </c>
    </row>
    <row r="5" spans="1:15" ht="15.75" thickBot="1" x14ac:dyDescent="0.3">
      <c r="A5" s="57" t="s">
        <v>53</v>
      </c>
      <c r="B5" s="62">
        <v>1</v>
      </c>
      <c r="C5" s="7">
        <v>0.15</v>
      </c>
      <c r="D5" s="8">
        <v>0.05</v>
      </c>
      <c r="E5" s="63">
        <v>1</v>
      </c>
      <c r="F5" s="8" t="s">
        <v>200</v>
      </c>
      <c r="G5" s="7">
        <v>8</v>
      </c>
      <c r="H5" s="7">
        <v>0.57999999999999996</v>
      </c>
      <c r="I5" s="8">
        <v>0.34</v>
      </c>
      <c r="J5" s="8">
        <v>0.11</v>
      </c>
      <c r="K5" s="8">
        <v>0.52</v>
      </c>
      <c r="L5" s="8" t="s">
        <v>201</v>
      </c>
      <c r="M5" s="8">
        <v>10</v>
      </c>
      <c r="N5" s="19">
        <v>7.4000000000000003E-3</v>
      </c>
      <c r="O5" s="19">
        <v>5.3E-3</v>
      </c>
    </row>
    <row r="6" spans="1:15" ht="15.75" thickBot="1" x14ac:dyDescent="0.3">
      <c r="A6" s="57" t="s">
        <v>202</v>
      </c>
      <c r="B6" s="62">
        <v>1</v>
      </c>
      <c r="C6" s="7">
        <v>0.05</v>
      </c>
      <c r="D6" s="8">
        <v>0.02</v>
      </c>
      <c r="E6" s="63">
        <v>1</v>
      </c>
      <c r="F6" s="8" t="s">
        <v>203</v>
      </c>
      <c r="G6" s="7">
        <v>8</v>
      </c>
      <c r="H6" s="7">
        <v>2.1800000000000002</v>
      </c>
      <c r="I6" s="8">
        <v>1.06</v>
      </c>
      <c r="J6" s="8">
        <v>0.33</v>
      </c>
      <c r="K6" s="8">
        <v>1.86</v>
      </c>
      <c r="L6" s="8" t="s">
        <v>204</v>
      </c>
      <c r="M6" s="8">
        <v>10</v>
      </c>
      <c r="N6" s="19">
        <v>3.1300000000000001E-2</v>
      </c>
      <c r="O6" s="19">
        <v>6.4000000000000003E-3</v>
      </c>
    </row>
    <row r="8" spans="1:15" ht="15.75" thickBot="1" x14ac:dyDescent="0.3"/>
    <row r="9" spans="1:15" ht="15.75" thickBot="1" x14ac:dyDescent="0.3">
      <c r="B9" s="271" t="s">
        <v>348</v>
      </c>
      <c r="C9" s="272"/>
      <c r="D9" s="272"/>
      <c r="E9" s="272"/>
      <c r="F9" s="273"/>
    </row>
    <row r="10" spans="1:15" ht="15.75" thickBot="1" x14ac:dyDescent="0.3">
      <c r="B10" s="271" t="s">
        <v>18</v>
      </c>
      <c r="C10" s="273"/>
      <c r="D10" s="134"/>
      <c r="E10" s="271" t="s">
        <v>53</v>
      </c>
      <c r="F10" s="273"/>
    </row>
    <row r="11" spans="1:15" x14ac:dyDescent="0.25">
      <c r="B11" s="136" t="s">
        <v>109</v>
      </c>
      <c r="C11" s="137" t="s">
        <v>351</v>
      </c>
      <c r="D11" s="134"/>
      <c r="E11" s="136" t="s">
        <v>109</v>
      </c>
      <c r="F11" s="137" t="s">
        <v>351</v>
      </c>
    </row>
    <row r="12" spans="1:15" x14ac:dyDescent="0.25">
      <c r="B12" s="138">
        <v>1.213396516</v>
      </c>
      <c r="C12" s="139">
        <v>1.0209509349999999</v>
      </c>
      <c r="E12" s="138">
        <v>1.2744279999999999</v>
      </c>
      <c r="F12" s="139">
        <v>0.55946600000000002</v>
      </c>
    </row>
    <row r="13" spans="1:15" x14ac:dyDescent="0.25">
      <c r="B13" s="138">
        <v>0.78660348400000002</v>
      </c>
      <c r="C13" s="139">
        <v>1.6544812719999999</v>
      </c>
      <c r="E13" s="138">
        <v>0.72557199999999999</v>
      </c>
      <c r="F13" s="139">
        <v>0.58411100000000005</v>
      </c>
    </row>
    <row r="14" spans="1:15" x14ac:dyDescent="0.25">
      <c r="B14" s="138">
        <v>1</v>
      </c>
      <c r="C14" s="139">
        <v>1.4081840750000001</v>
      </c>
      <c r="E14" s="138">
        <v>1</v>
      </c>
      <c r="F14" s="139">
        <v>1.1305369999999999</v>
      </c>
    </row>
    <row r="15" spans="1:15" x14ac:dyDescent="0.25">
      <c r="B15" s="138">
        <v>1</v>
      </c>
      <c r="C15" s="139">
        <v>1.3888609569999999</v>
      </c>
      <c r="E15" s="138">
        <v>1</v>
      </c>
      <c r="F15" s="139">
        <v>0.37118800000000002</v>
      </c>
    </row>
    <row r="16" spans="1:15" x14ac:dyDescent="0.25">
      <c r="B16" s="138">
        <v>1</v>
      </c>
      <c r="C16" s="139">
        <v>0.89856712500000002</v>
      </c>
      <c r="E16" s="138">
        <v>1</v>
      </c>
      <c r="F16" s="139">
        <v>0.27597699999999997</v>
      </c>
    </row>
    <row r="17" spans="1:6" x14ac:dyDescent="0.25">
      <c r="B17" s="138">
        <v>0.97527960199999997</v>
      </c>
      <c r="C17" s="139">
        <v>0.47961744699999997</v>
      </c>
      <c r="E17" s="138">
        <v>0.92131799999999997</v>
      </c>
      <c r="F17" s="139">
        <v>0.27723300000000001</v>
      </c>
    </row>
    <row r="18" spans="1:6" x14ac:dyDescent="0.25">
      <c r="B18" s="138">
        <v>1.0247203979999999</v>
      </c>
      <c r="C18" s="139">
        <v>0.61165033899999999</v>
      </c>
      <c r="E18" s="138">
        <v>1.0786819999999999</v>
      </c>
      <c r="F18" s="139">
        <v>0.17758499999999999</v>
      </c>
    </row>
    <row r="19" spans="1:6" x14ac:dyDescent="0.25">
      <c r="B19" s="138">
        <v>1</v>
      </c>
      <c r="C19" s="139">
        <v>0.92624495500000004</v>
      </c>
      <c r="E19" s="138">
        <v>1</v>
      </c>
      <c r="F19" s="139">
        <v>0.98995999999999995</v>
      </c>
    </row>
    <row r="20" spans="1:6" x14ac:dyDescent="0.25">
      <c r="B20" s="138"/>
      <c r="C20" s="139">
        <v>0.89004091600000002</v>
      </c>
      <c r="E20" s="138"/>
      <c r="F20" s="139">
        <v>0.97706499999999996</v>
      </c>
    </row>
    <row r="21" spans="1:6" ht="15.75" thickBot="1" x14ac:dyDescent="0.3">
      <c r="B21" s="165"/>
      <c r="C21" s="141">
        <v>0.92198270000000004</v>
      </c>
      <c r="E21" s="165"/>
      <c r="F21" s="141">
        <v>0.47687099999999999</v>
      </c>
    </row>
    <row r="24" spans="1:6" ht="15.75" thickBot="1" x14ac:dyDescent="0.3"/>
    <row r="25" spans="1:6" x14ac:dyDescent="0.25">
      <c r="A25" s="171" t="s">
        <v>0</v>
      </c>
      <c r="B25" s="142">
        <f>AVERAGE(B12:B21)</f>
        <v>1</v>
      </c>
      <c r="C25" s="143">
        <f t="shared" ref="C25" si="0">AVERAGE(C12:C21)</f>
        <v>1.0200580720999999</v>
      </c>
      <c r="D25" s="131"/>
      <c r="E25" s="142">
        <f t="shared" ref="E25:F25" si="1">AVERAGE(E12:E21)</f>
        <v>1</v>
      </c>
      <c r="F25" s="143">
        <f t="shared" si="1"/>
        <v>0.58199929999999989</v>
      </c>
    </row>
    <row r="26" spans="1:6" x14ac:dyDescent="0.25">
      <c r="A26" s="172" t="s">
        <v>347</v>
      </c>
      <c r="B26" s="144">
        <f>(STDEV(B12:B21))/SQRT(B27)</f>
        <v>4.0597840863689262E-2</v>
      </c>
      <c r="C26" s="145">
        <f t="shared" ref="C26" si="2">(STDEV(C12:C21))/SQRT(C27)</f>
        <v>0.11537899347549876</v>
      </c>
      <c r="D26" s="131"/>
      <c r="E26" s="144">
        <f t="shared" ref="E26" si="3">(STDEV(E12:E21))/SQRT(E27)</f>
        <v>5.3951560386543716E-2</v>
      </c>
      <c r="F26" s="145">
        <f t="shared" ref="F26" si="4">(STDEV(F12:F21))/SQRT(F27)</f>
        <v>0.10695227869860155</v>
      </c>
    </row>
    <row r="27" spans="1:6" ht="15.75" thickBot="1" x14ac:dyDescent="0.3">
      <c r="A27" s="173" t="s">
        <v>33</v>
      </c>
      <c r="B27" s="146">
        <f>COUNT(B12:B21)</f>
        <v>8</v>
      </c>
      <c r="C27" s="147">
        <f t="shared" ref="C27" si="5">COUNT(C12:C21)</f>
        <v>10</v>
      </c>
      <c r="E27" s="146">
        <f t="shared" ref="E27:F27" si="6">COUNT(E12:E21)</f>
        <v>8</v>
      </c>
      <c r="F27" s="147">
        <f t="shared" si="6"/>
        <v>10</v>
      </c>
    </row>
  </sheetData>
  <mergeCells count="7">
    <mergeCell ref="B1:O1"/>
    <mergeCell ref="B2:G2"/>
    <mergeCell ref="H2:M2"/>
    <mergeCell ref="N2:O2"/>
    <mergeCell ref="B10:C10"/>
    <mergeCell ref="E10:F10"/>
    <mergeCell ref="B9:F9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H15" sqref="H15"/>
    </sheetView>
  </sheetViews>
  <sheetFormatPr baseColWidth="10" defaultRowHeight="15" x14ac:dyDescent="0.25"/>
  <sheetData>
    <row r="1" spans="1:14" ht="15.75" thickBot="1" x14ac:dyDescent="0.3">
      <c r="A1" s="1"/>
      <c r="B1" s="265" t="s">
        <v>224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x14ac:dyDescent="0.25">
      <c r="A2" s="332"/>
      <c r="B2" s="333" t="s">
        <v>225</v>
      </c>
      <c r="C2" s="334"/>
      <c r="D2" s="334"/>
      <c r="E2" s="334"/>
      <c r="F2" s="334"/>
      <c r="G2" s="335"/>
      <c r="H2" s="333" t="s">
        <v>227</v>
      </c>
      <c r="I2" s="334"/>
      <c r="J2" s="334"/>
      <c r="K2" s="334"/>
      <c r="L2" s="334"/>
      <c r="M2" s="335"/>
      <c r="N2" s="286"/>
    </row>
    <row r="3" spans="1:14" ht="15.75" thickBot="1" x14ac:dyDescent="0.3">
      <c r="A3" s="332"/>
      <c r="B3" s="280" t="s">
        <v>226</v>
      </c>
      <c r="C3" s="281"/>
      <c r="D3" s="281"/>
      <c r="E3" s="281"/>
      <c r="F3" s="281"/>
      <c r="G3" s="282"/>
      <c r="H3" s="280" t="s">
        <v>228</v>
      </c>
      <c r="I3" s="281"/>
      <c r="J3" s="281"/>
      <c r="K3" s="281"/>
      <c r="L3" s="281"/>
      <c r="M3" s="282"/>
      <c r="N3" s="287"/>
    </row>
    <row r="4" spans="1:14" ht="26.25" thickBot="1" x14ac:dyDescent="0.3">
      <c r="A4" s="2"/>
      <c r="B4" s="3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4" t="s">
        <v>33</v>
      </c>
      <c r="H4" s="3" t="s">
        <v>0</v>
      </c>
      <c r="I4" s="19" t="s">
        <v>1</v>
      </c>
      <c r="J4" s="19" t="s">
        <v>2</v>
      </c>
      <c r="K4" s="19" t="s">
        <v>3</v>
      </c>
      <c r="L4" s="19" t="s">
        <v>4</v>
      </c>
      <c r="M4" s="19" t="s">
        <v>33</v>
      </c>
      <c r="N4" s="19" t="s">
        <v>432</v>
      </c>
    </row>
    <row r="5" spans="1:14" ht="15.75" thickBot="1" x14ac:dyDescent="0.3">
      <c r="A5" s="57" t="s">
        <v>229</v>
      </c>
      <c r="B5" s="7">
        <v>10.9</v>
      </c>
      <c r="C5" s="7">
        <v>3.1</v>
      </c>
      <c r="D5" s="61">
        <v>1</v>
      </c>
      <c r="E5" s="8">
        <v>10.199999999999999</v>
      </c>
      <c r="F5" s="8" t="s">
        <v>230</v>
      </c>
      <c r="G5" s="7">
        <v>10</v>
      </c>
      <c r="H5" s="7">
        <v>9.1</v>
      </c>
      <c r="I5" s="8">
        <v>2.7</v>
      </c>
      <c r="J5" s="8">
        <v>1.2</v>
      </c>
      <c r="K5" s="8">
        <v>8.3000000000000007</v>
      </c>
      <c r="L5" s="8" t="s">
        <v>231</v>
      </c>
      <c r="M5" s="8">
        <v>5</v>
      </c>
      <c r="N5" s="264">
        <v>0.30969999999999998</v>
      </c>
    </row>
    <row r="6" spans="1:14" ht="29.25" thickBot="1" x14ac:dyDescent="0.3">
      <c r="A6" s="57" t="s">
        <v>232</v>
      </c>
      <c r="B6" s="7">
        <v>422.8</v>
      </c>
      <c r="C6" s="7">
        <v>135.80000000000001</v>
      </c>
      <c r="D6" s="8">
        <v>42.9</v>
      </c>
      <c r="E6" s="8">
        <v>415.7</v>
      </c>
      <c r="F6" s="8" t="s">
        <v>233</v>
      </c>
      <c r="G6" s="7">
        <v>10</v>
      </c>
      <c r="H6" s="7">
        <v>402.2</v>
      </c>
      <c r="I6" s="8">
        <v>102.6</v>
      </c>
      <c r="J6" s="8">
        <v>45.9</v>
      </c>
      <c r="K6" s="8">
        <v>372</v>
      </c>
      <c r="L6" s="8" t="s">
        <v>234</v>
      </c>
      <c r="M6" s="8">
        <v>5</v>
      </c>
      <c r="N6" s="257">
        <v>0.95299999999999996</v>
      </c>
    </row>
    <row r="8" spans="1:14" ht="15.75" thickBot="1" x14ac:dyDescent="0.3"/>
    <row r="9" spans="1:14" ht="15.75" thickBot="1" x14ac:dyDescent="0.3">
      <c r="B9" s="271" t="s">
        <v>348</v>
      </c>
      <c r="C9" s="272"/>
      <c r="D9" s="272"/>
      <c r="E9" s="272"/>
      <c r="F9" s="273"/>
    </row>
    <row r="10" spans="1:14" ht="15.75" thickBot="1" x14ac:dyDescent="0.3">
      <c r="B10" s="277" t="s">
        <v>357</v>
      </c>
      <c r="C10" s="279"/>
      <c r="D10" s="134"/>
      <c r="E10" s="277" t="s">
        <v>358</v>
      </c>
      <c r="F10" s="279"/>
    </row>
    <row r="11" spans="1:14" x14ac:dyDescent="0.25">
      <c r="B11" s="136" t="s">
        <v>83</v>
      </c>
      <c r="C11" s="137" t="s">
        <v>359</v>
      </c>
      <c r="D11" s="134"/>
      <c r="E11" s="136" t="s">
        <v>83</v>
      </c>
      <c r="F11" s="137" t="s">
        <v>359</v>
      </c>
    </row>
    <row r="12" spans="1:14" x14ac:dyDescent="0.25">
      <c r="B12" s="138">
        <v>8.4000000000000092</v>
      </c>
      <c r="C12" s="139">
        <v>6.6539999999999999</v>
      </c>
      <c r="D12" s="131"/>
      <c r="E12" s="138">
        <v>463.1</v>
      </c>
      <c r="F12" s="139">
        <v>295.2</v>
      </c>
    </row>
    <row r="13" spans="1:14" x14ac:dyDescent="0.25">
      <c r="B13" s="138">
        <v>13.061999999999999</v>
      </c>
      <c r="C13" s="139">
        <v>13.391</v>
      </c>
      <c r="D13" s="131"/>
      <c r="E13" s="138">
        <v>283.8</v>
      </c>
      <c r="F13" s="139">
        <v>548.29999999999995</v>
      </c>
    </row>
    <row r="14" spans="1:14" x14ac:dyDescent="0.25">
      <c r="B14" s="138">
        <v>9.31200000000001</v>
      </c>
      <c r="C14" s="139">
        <v>10.058</v>
      </c>
      <c r="D14" s="131"/>
      <c r="E14" s="138">
        <v>502.2</v>
      </c>
      <c r="F14" s="139">
        <v>462.5</v>
      </c>
    </row>
    <row r="15" spans="1:14" x14ac:dyDescent="0.25">
      <c r="B15" s="138">
        <v>13.295999999999999</v>
      </c>
      <c r="C15" s="139">
        <v>8.2539999999999996</v>
      </c>
      <c r="D15" s="131"/>
      <c r="E15" s="138">
        <v>363.9</v>
      </c>
      <c r="F15" s="139">
        <v>372</v>
      </c>
    </row>
    <row r="16" spans="1:14" x14ac:dyDescent="0.25">
      <c r="B16" s="138">
        <v>8.7050000000000107</v>
      </c>
      <c r="C16" s="139">
        <v>7.2000000000000099</v>
      </c>
      <c r="D16" s="131"/>
      <c r="E16" s="138">
        <v>388.7</v>
      </c>
      <c r="F16" s="139">
        <v>332.9</v>
      </c>
    </row>
    <row r="17" spans="1:6" x14ac:dyDescent="0.25">
      <c r="B17" s="138">
        <v>7.742</v>
      </c>
      <c r="C17" s="139"/>
      <c r="D17" s="131"/>
      <c r="E17" s="138">
        <v>287.8</v>
      </c>
      <c r="F17" s="139"/>
    </row>
    <row r="18" spans="1:6" x14ac:dyDescent="0.25">
      <c r="B18" s="138">
        <v>12.582000000000001</v>
      </c>
      <c r="C18" s="139"/>
      <c r="D18" s="131"/>
      <c r="E18" s="138">
        <v>555.6</v>
      </c>
      <c r="F18" s="139"/>
    </row>
    <row r="19" spans="1:6" x14ac:dyDescent="0.25">
      <c r="B19" s="138">
        <v>17.111999999999998</v>
      </c>
      <c r="C19" s="139"/>
      <c r="D19" s="131"/>
      <c r="E19" s="138">
        <v>685.9</v>
      </c>
      <c r="F19" s="139"/>
    </row>
    <row r="20" spans="1:6" x14ac:dyDescent="0.25">
      <c r="B20" s="138">
        <v>11.13</v>
      </c>
      <c r="C20" s="139"/>
      <c r="D20" s="131"/>
      <c r="E20" s="138">
        <v>442.6</v>
      </c>
      <c r="F20" s="139"/>
    </row>
    <row r="21" spans="1:6" ht="15.75" thickBot="1" x14ac:dyDescent="0.3">
      <c r="B21" s="140">
        <v>8.0299999999999994</v>
      </c>
      <c r="C21" s="141"/>
      <c r="D21" s="131"/>
      <c r="E21" s="140">
        <v>253.9</v>
      </c>
      <c r="F21" s="141"/>
    </row>
    <row r="24" spans="1:6" ht="15.75" thickBot="1" x14ac:dyDescent="0.3"/>
    <row r="25" spans="1:6" x14ac:dyDescent="0.25">
      <c r="A25" s="171" t="s">
        <v>0</v>
      </c>
      <c r="B25" s="142">
        <f>AVERAGE(B12:B21)</f>
        <v>10.937100000000003</v>
      </c>
      <c r="C25" s="143">
        <f t="shared" ref="C25:F25" si="0">AVERAGE(C12:C21)</f>
        <v>9.1114000000000015</v>
      </c>
      <c r="D25" s="131"/>
      <c r="E25" s="142">
        <f t="shared" si="0"/>
        <v>422.75</v>
      </c>
      <c r="F25" s="143">
        <f t="shared" si="0"/>
        <v>402.18</v>
      </c>
    </row>
    <row r="26" spans="1:6" x14ac:dyDescent="0.25">
      <c r="A26" s="172" t="s">
        <v>347</v>
      </c>
      <c r="B26" s="144">
        <f>(STDEV(B12:B21))/SQRT(B27)</f>
        <v>0.9642031649674937</v>
      </c>
      <c r="C26" s="145">
        <f t="shared" ref="C26:F26" si="1">(STDEV(C12:C21))/SQRT(C27)</f>
        <v>1.2173419240295642</v>
      </c>
      <c r="D26" s="131"/>
      <c r="E26" s="144">
        <f t="shared" si="1"/>
        <v>42.931876916290946</v>
      </c>
      <c r="F26" s="145">
        <f t="shared" si="1"/>
        <v>45.904699105864893</v>
      </c>
    </row>
    <row r="27" spans="1:6" ht="15.75" thickBot="1" x14ac:dyDescent="0.3">
      <c r="A27" s="173" t="s">
        <v>33</v>
      </c>
      <c r="B27" s="146">
        <f>COUNT(B12:B21)</f>
        <v>10</v>
      </c>
      <c r="C27" s="147">
        <f t="shared" ref="C27:F27" si="2">COUNT(C12:C21)</f>
        <v>5</v>
      </c>
      <c r="E27" s="146">
        <f t="shared" si="2"/>
        <v>10</v>
      </c>
      <c r="F27" s="147">
        <f t="shared" si="2"/>
        <v>5</v>
      </c>
    </row>
  </sheetData>
  <mergeCells count="10">
    <mergeCell ref="B10:C10"/>
    <mergeCell ref="E10:F10"/>
    <mergeCell ref="B9:F9"/>
    <mergeCell ref="B1:N1"/>
    <mergeCell ref="A2:A3"/>
    <mergeCell ref="B2:G2"/>
    <mergeCell ref="B3:G3"/>
    <mergeCell ref="H2:M2"/>
    <mergeCell ref="H3:M3"/>
    <mergeCell ref="N2:N3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8"/>
  <sheetViews>
    <sheetView topLeftCell="A7" zoomScale="80" zoomScaleNormal="80" workbookViewId="0">
      <selection activeCell="Q33" sqref="Q33"/>
    </sheetView>
  </sheetViews>
  <sheetFormatPr baseColWidth="10" defaultRowHeight="15" x14ac:dyDescent="0.25"/>
  <sheetData>
    <row r="1" spans="1:13" ht="15.75" thickBot="1" x14ac:dyDescent="0.3">
      <c r="A1" s="14"/>
      <c r="B1" s="297" t="s">
        <v>292</v>
      </c>
      <c r="C1" s="298"/>
      <c r="D1" s="298"/>
      <c r="E1" s="298"/>
      <c r="F1" s="298"/>
      <c r="G1" s="298"/>
      <c r="H1" s="298"/>
      <c r="I1" s="298"/>
      <c r="J1" s="298"/>
      <c r="K1" s="298"/>
      <c r="L1" s="298"/>
      <c r="M1" s="299"/>
    </row>
    <row r="2" spans="1:13" ht="15.75" thickBot="1" x14ac:dyDescent="0.3">
      <c r="A2" s="15"/>
      <c r="B2" s="268" t="s">
        <v>235</v>
      </c>
      <c r="C2" s="269"/>
      <c r="D2" s="269"/>
      <c r="E2" s="269"/>
      <c r="F2" s="269"/>
      <c r="G2" s="270"/>
      <c r="H2" s="268" t="s">
        <v>237</v>
      </c>
      <c r="I2" s="269"/>
      <c r="J2" s="269"/>
      <c r="K2" s="269"/>
      <c r="L2" s="269"/>
      <c r="M2" s="270"/>
    </row>
    <row r="3" spans="1:13" ht="15.75" thickBot="1" x14ac:dyDescent="0.3">
      <c r="A3" s="25"/>
      <c r="B3" s="3" t="s">
        <v>0</v>
      </c>
      <c r="C3" s="5" t="s">
        <v>1</v>
      </c>
      <c r="D3" s="4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3" t="s">
        <v>2</v>
      </c>
      <c r="K3" s="19" t="s">
        <v>3</v>
      </c>
      <c r="L3" s="19" t="s">
        <v>4</v>
      </c>
      <c r="M3" s="3" t="s">
        <v>33</v>
      </c>
    </row>
    <row r="4" spans="1:13" ht="15.75" thickBot="1" x14ac:dyDescent="0.3">
      <c r="A4" s="40" t="s">
        <v>207</v>
      </c>
      <c r="B4" s="7">
        <v>96.8</v>
      </c>
      <c r="C4" s="8">
        <v>7.7</v>
      </c>
      <c r="D4" s="7">
        <v>2</v>
      </c>
      <c r="E4" s="8">
        <v>96.3</v>
      </c>
      <c r="F4" s="8" t="s">
        <v>269</v>
      </c>
      <c r="G4" s="7">
        <v>15</v>
      </c>
      <c r="H4" s="7">
        <v>21.1</v>
      </c>
      <c r="I4" s="8">
        <v>6.9</v>
      </c>
      <c r="J4" s="7">
        <v>1.8</v>
      </c>
      <c r="K4" s="8">
        <v>21.7</v>
      </c>
      <c r="L4" s="8" t="s">
        <v>270</v>
      </c>
      <c r="M4" s="7">
        <v>15</v>
      </c>
    </row>
    <row r="5" spans="1:13" ht="15.75" thickBot="1" x14ac:dyDescent="0.3">
      <c r="A5" s="40" t="s">
        <v>210</v>
      </c>
      <c r="B5" s="7">
        <v>82.6</v>
      </c>
      <c r="C5" s="8">
        <v>11.5</v>
      </c>
      <c r="D5" s="7">
        <v>3.3</v>
      </c>
      <c r="E5" s="8">
        <v>83.8</v>
      </c>
      <c r="F5" s="8" t="s">
        <v>271</v>
      </c>
      <c r="G5" s="7">
        <v>12</v>
      </c>
      <c r="H5" s="7">
        <v>16.8</v>
      </c>
      <c r="I5" s="8">
        <v>8.3000000000000007</v>
      </c>
      <c r="J5" s="7">
        <v>2.4</v>
      </c>
      <c r="K5" s="8">
        <v>17.7</v>
      </c>
      <c r="L5" s="8" t="s">
        <v>272</v>
      </c>
      <c r="M5" s="7">
        <v>12</v>
      </c>
    </row>
    <row r="6" spans="1:13" ht="15.75" thickBot="1" x14ac:dyDescent="0.3">
      <c r="A6" s="40" t="s">
        <v>213</v>
      </c>
      <c r="B6" s="7">
        <v>73.2</v>
      </c>
      <c r="C6" s="8">
        <v>13.1</v>
      </c>
      <c r="D6" s="7">
        <v>5</v>
      </c>
      <c r="E6" s="8">
        <v>72.2</v>
      </c>
      <c r="F6" s="8" t="s">
        <v>273</v>
      </c>
      <c r="G6" s="7">
        <v>7</v>
      </c>
      <c r="H6" s="7">
        <v>9.9</v>
      </c>
      <c r="I6" s="8">
        <v>10.4</v>
      </c>
      <c r="J6" s="7">
        <v>3.9</v>
      </c>
      <c r="K6" s="8">
        <v>11.4</v>
      </c>
      <c r="L6" s="8">
        <f>-7.7-20.1</f>
        <v>-27.8</v>
      </c>
      <c r="M6" s="7">
        <v>7</v>
      </c>
    </row>
    <row r="7" spans="1:13" ht="72" customHeight="1" thickBot="1" x14ac:dyDescent="0.3">
      <c r="A7" s="112" t="s">
        <v>429</v>
      </c>
      <c r="B7" s="294" t="s">
        <v>435</v>
      </c>
      <c r="C7" s="295"/>
      <c r="D7" s="295"/>
      <c r="E7" s="295"/>
      <c r="F7" s="295"/>
      <c r="G7" s="296"/>
      <c r="H7" s="294" t="s">
        <v>436</v>
      </c>
      <c r="I7" s="295"/>
      <c r="J7" s="295"/>
      <c r="K7" s="295"/>
      <c r="L7" s="295"/>
      <c r="M7" s="296"/>
    </row>
    <row r="8" spans="1:13" ht="15.75" thickBot="1" x14ac:dyDescent="0.3"/>
    <row r="9" spans="1:13" ht="15.75" thickBot="1" x14ac:dyDescent="0.3">
      <c r="A9" s="15"/>
      <c r="B9" s="268" t="s">
        <v>236</v>
      </c>
      <c r="C9" s="269"/>
      <c r="D9" s="269"/>
      <c r="E9" s="269"/>
      <c r="F9" s="269"/>
      <c r="G9" s="270"/>
      <c r="H9" s="268" t="s">
        <v>238</v>
      </c>
      <c r="I9" s="269"/>
      <c r="J9" s="269"/>
      <c r="K9" s="269"/>
      <c r="L9" s="269"/>
      <c r="M9" s="270"/>
    </row>
    <row r="10" spans="1:13" ht="15.75" thickBot="1" x14ac:dyDescent="0.3">
      <c r="A10" s="25"/>
      <c r="B10" s="3" t="s">
        <v>0</v>
      </c>
      <c r="C10" s="5" t="s">
        <v>1</v>
      </c>
      <c r="D10" s="4" t="s">
        <v>2</v>
      </c>
      <c r="E10" s="5" t="s">
        <v>3</v>
      </c>
      <c r="F10" s="5" t="s">
        <v>4</v>
      </c>
      <c r="G10" s="4" t="s">
        <v>33</v>
      </c>
      <c r="H10" s="3" t="s">
        <v>0</v>
      </c>
      <c r="I10" s="19" t="s">
        <v>1</v>
      </c>
      <c r="J10" s="3" t="s">
        <v>2</v>
      </c>
      <c r="K10" s="19" t="s">
        <v>3</v>
      </c>
      <c r="L10" s="19" t="s">
        <v>4</v>
      </c>
      <c r="M10" s="3" t="s">
        <v>33</v>
      </c>
    </row>
    <row r="11" spans="1:13" ht="15.75" thickBot="1" x14ac:dyDescent="0.3">
      <c r="A11" s="40" t="s">
        <v>207</v>
      </c>
      <c r="B11" s="7">
        <v>-75.8</v>
      </c>
      <c r="C11" s="8">
        <v>3.2</v>
      </c>
      <c r="D11" s="7">
        <v>0.8</v>
      </c>
      <c r="E11" s="8">
        <v>-75.7</v>
      </c>
      <c r="F11" s="8">
        <f>-74.3-76.9</f>
        <v>-151.19999999999999</v>
      </c>
      <c r="G11" s="7">
        <v>15</v>
      </c>
      <c r="H11" s="7">
        <v>1.3</v>
      </c>
      <c r="I11" s="8">
        <v>0.1</v>
      </c>
      <c r="J11" s="7">
        <v>0.03</v>
      </c>
      <c r="K11" s="8">
        <v>1.3</v>
      </c>
      <c r="L11" s="8" t="s">
        <v>274</v>
      </c>
      <c r="M11" s="7">
        <v>15</v>
      </c>
    </row>
    <row r="12" spans="1:13" x14ac:dyDescent="0.25">
      <c r="A12" s="340" t="s">
        <v>210</v>
      </c>
      <c r="B12" s="336">
        <v>-65.8</v>
      </c>
      <c r="C12" s="338">
        <v>4.2</v>
      </c>
      <c r="D12" s="336">
        <v>1.2</v>
      </c>
      <c r="E12" s="338">
        <v>-66.8</v>
      </c>
      <c r="F12" s="37" t="s">
        <v>275</v>
      </c>
      <c r="G12" s="336">
        <v>12</v>
      </c>
      <c r="H12" s="336">
        <v>1.2</v>
      </c>
      <c r="I12" s="338">
        <v>0.2</v>
      </c>
      <c r="J12" s="336">
        <v>0.05</v>
      </c>
      <c r="K12" s="338">
        <v>1.2</v>
      </c>
      <c r="L12" s="338" t="s">
        <v>276</v>
      </c>
      <c r="M12" s="336">
        <v>12</v>
      </c>
    </row>
    <row r="13" spans="1:13" ht="15.75" thickBot="1" x14ac:dyDescent="0.3">
      <c r="A13" s="341"/>
      <c r="B13" s="337"/>
      <c r="C13" s="339"/>
      <c r="D13" s="337"/>
      <c r="E13" s="339"/>
      <c r="F13" s="8">
        <v>-60.27</v>
      </c>
      <c r="G13" s="337"/>
      <c r="H13" s="337"/>
      <c r="I13" s="339"/>
      <c r="J13" s="337"/>
      <c r="K13" s="339"/>
      <c r="L13" s="339"/>
      <c r="M13" s="337"/>
    </row>
    <row r="14" spans="1:13" ht="15.75" thickBot="1" x14ac:dyDescent="0.3">
      <c r="A14" s="40" t="s">
        <v>213</v>
      </c>
      <c r="B14" s="60">
        <v>-61</v>
      </c>
      <c r="C14" s="8">
        <v>7.1</v>
      </c>
      <c r="D14" s="7">
        <v>2.7</v>
      </c>
      <c r="E14" s="8">
        <v>-60.3</v>
      </c>
      <c r="F14" s="8">
        <f>-72.2-      -52.9</f>
        <v>-19.300000000000004</v>
      </c>
      <c r="G14" s="7">
        <v>7</v>
      </c>
      <c r="H14" s="7">
        <v>1.7</v>
      </c>
      <c r="I14" s="8">
        <v>0.5</v>
      </c>
      <c r="J14" s="7">
        <v>0.2</v>
      </c>
      <c r="K14" s="8">
        <v>1.6</v>
      </c>
      <c r="L14" s="8" t="s">
        <v>277</v>
      </c>
      <c r="M14" s="7">
        <v>7</v>
      </c>
    </row>
    <row r="15" spans="1:13" ht="90" thickBot="1" x14ac:dyDescent="0.3">
      <c r="A15" s="112" t="s">
        <v>429</v>
      </c>
      <c r="B15" s="294" t="s">
        <v>437</v>
      </c>
      <c r="C15" s="295"/>
      <c r="D15" s="295"/>
      <c r="E15" s="295"/>
      <c r="F15" s="295"/>
      <c r="G15" s="296"/>
      <c r="H15" s="294" t="s">
        <v>438</v>
      </c>
      <c r="I15" s="295"/>
      <c r="J15" s="295"/>
      <c r="K15" s="295"/>
      <c r="L15" s="295"/>
      <c r="M15" s="296"/>
    </row>
    <row r="16" spans="1:13" ht="15.75" thickBot="1" x14ac:dyDescent="0.3"/>
    <row r="17" spans="1:13" ht="15.75" thickBot="1" x14ac:dyDescent="0.3">
      <c r="A17" s="15"/>
      <c r="B17" s="268" t="s">
        <v>278</v>
      </c>
      <c r="C17" s="269"/>
      <c r="D17" s="269"/>
      <c r="E17" s="269"/>
      <c r="F17" s="269"/>
      <c r="G17" s="270"/>
      <c r="H17" s="268" t="s">
        <v>279</v>
      </c>
      <c r="I17" s="269"/>
      <c r="J17" s="269"/>
      <c r="K17" s="269"/>
      <c r="L17" s="269"/>
      <c r="M17" s="270"/>
    </row>
    <row r="18" spans="1:13" ht="15.75" thickBot="1" x14ac:dyDescent="0.3">
      <c r="A18" s="25"/>
      <c r="B18" s="3" t="s">
        <v>0</v>
      </c>
      <c r="C18" s="5" t="s">
        <v>1</v>
      </c>
      <c r="D18" s="4" t="s">
        <v>2</v>
      </c>
      <c r="E18" s="5" t="s">
        <v>3</v>
      </c>
      <c r="F18" s="5" t="s">
        <v>4</v>
      </c>
      <c r="G18" s="4" t="s">
        <v>33</v>
      </c>
      <c r="H18" s="3" t="s">
        <v>0</v>
      </c>
      <c r="I18" s="19" t="s">
        <v>1</v>
      </c>
      <c r="J18" s="3" t="s">
        <v>2</v>
      </c>
      <c r="K18" s="19" t="s">
        <v>3</v>
      </c>
      <c r="L18" s="19" t="s">
        <v>4</v>
      </c>
      <c r="M18" s="3" t="s">
        <v>33</v>
      </c>
    </row>
    <row r="19" spans="1:13" ht="15.75" thickBot="1" x14ac:dyDescent="0.3">
      <c r="A19" s="40" t="s">
        <v>207</v>
      </c>
      <c r="B19" s="7">
        <v>1.9</v>
      </c>
      <c r="C19" s="8">
        <v>0.2</v>
      </c>
      <c r="D19" s="7">
        <v>2</v>
      </c>
      <c r="E19" s="8">
        <v>1.9</v>
      </c>
      <c r="F19" s="8" t="s">
        <v>239</v>
      </c>
      <c r="G19" s="7">
        <v>15</v>
      </c>
      <c r="H19" s="7">
        <v>-44.7</v>
      </c>
      <c r="I19" s="8">
        <v>2.9</v>
      </c>
      <c r="J19" s="7">
        <v>0.8</v>
      </c>
      <c r="K19" s="8">
        <v>-44.5</v>
      </c>
      <c r="L19" s="8">
        <f>-42.1-46.7</f>
        <v>-88.800000000000011</v>
      </c>
      <c r="M19" s="7">
        <v>15</v>
      </c>
    </row>
    <row r="20" spans="1:13" x14ac:dyDescent="0.25">
      <c r="A20" s="340" t="s">
        <v>210</v>
      </c>
      <c r="B20" s="336">
        <v>1.8</v>
      </c>
      <c r="C20" s="338">
        <v>0.2</v>
      </c>
      <c r="D20" s="336">
        <v>0.05</v>
      </c>
      <c r="E20" s="338">
        <v>1.8</v>
      </c>
      <c r="F20" s="338" t="s">
        <v>239</v>
      </c>
      <c r="G20" s="336">
        <v>12</v>
      </c>
      <c r="H20" s="336">
        <v>-40.9</v>
      </c>
      <c r="I20" s="338">
        <v>2.5</v>
      </c>
      <c r="J20" s="336">
        <v>0.7</v>
      </c>
      <c r="K20" s="338">
        <v>-41.2</v>
      </c>
      <c r="L20" s="37" t="s">
        <v>280</v>
      </c>
      <c r="M20" s="336">
        <v>12</v>
      </c>
    </row>
    <row r="21" spans="1:13" ht="15.75" thickBot="1" x14ac:dyDescent="0.3">
      <c r="A21" s="341"/>
      <c r="B21" s="337"/>
      <c r="C21" s="339"/>
      <c r="D21" s="337"/>
      <c r="E21" s="339"/>
      <c r="F21" s="339"/>
      <c r="G21" s="337"/>
      <c r="H21" s="337"/>
      <c r="I21" s="339"/>
      <c r="J21" s="337"/>
      <c r="K21" s="339"/>
      <c r="L21" s="8">
        <v>-40.200000000000003</v>
      </c>
      <c r="M21" s="337"/>
    </row>
    <row r="22" spans="1:13" ht="15.75" thickBot="1" x14ac:dyDescent="0.3">
      <c r="A22" s="40" t="s">
        <v>213</v>
      </c>
      <c r="B22" s="7">
        <v>2.6</v>
      </c>
      <c r="C22" s="8">
        <v>0.5</v>
      </c>
      <c r="D22" s="7">
        <v>0.2</v>
      </c>
      <c r="E22" s="8">
        <v>2.6</v>
      </c>
      <c r="F22" s="8" t="s">
        <v>281</v>
      </c>
      <c r="G22" s="7">
        <v>7</v>
      </c>
      <c r="H22" s="7">
        <v>-40.6</v>
      </c>
      <c r="I22" s="8">
        <v>5.2</v>
      </c>
      <c r="J22" s="7">
        <v>2</v>
      </c>
      <c r="K22" s="8">
        <v>-43</v>
      </c>
      <c r="L22" s="8">
        <f>-45.3-          -30.7</f>
        <v>-14.599999999999998</v>
      </c>
      <c r="M22" s="7">
        <v>7</v>
      </c>
    </row>
    <row r="23" spans="1:13" ht="90" thickBot="1" x14ac:dyDescent="0.3">
      <c r="A23" s="112" t="s">
        <v>429</v>
      </c>
      <c r="B23" s="294" t="s">
        <v>439</v>
      </c>
      <c r="C23" s="295"/>
      <c r="D23" s="295"/>
      <c r="E23" s="295"/>
      <c r="F23" s="295"/>
      <c r="G23" s="296"/>
      <c r="H23" s="294" t="s">
        <v>440</v>
      </c>
      <c r="I23" s="295"/>
      <c r="J23" s="295"/>
      <c r="K23" s="295"/>
      <c r="L23" s="295"/>
      <c r="M23" s="296"/>
    </row>
    <row r="24" spans="1:13" ht="15.75" thickBot="1" x14ac:dyDescent="0.3"/>
    <row r="25" spans="1:13" ht="15.75" thickBot="1" x14ac:dyDescent="0.3">
      <c r="A25" s="15"/>
      <c r="B25" s="268" t="s">
        <v>205</v>
      </c>
      <c r="C25" s="269"/>
      <c r="D25" s="269"/>
      <c r="E25" s="269"/>
      <c r="F25" s="269"/>
      <c r="G25" s="270"/>
      <c r="H25" s="268" t="s">
        <v>206</v>
      </c>
      <c r="I25" s="269"/>
      <c r="J25" s="269"/>
      <c r="K25" s="269"/>
      <c r="L25" s="269"/>
      <c r="M25" s="270"/>
    </row>
    <row r="26" spans="1:13" ht="15.75" thickBot="1" x14ac:dyDescent="0.3">
      <c r="A26" s="25"/>
      <c r="B26" s="3" t="s">
        <v>0</v>
      </c>
      <c r="C26" s="5" t="s">
        <v>1</v>
      </c>
      <c r="D26" s="4" t="s">
        <v>2</v>
      </c>
      <c r="E26" s="5" t="s">
        <v>3</v>
      </c>
      <c r="F26" s="5" t="s">
        <v>4</v>
      </c>
      <c r="G26" s="4" t="s">
        <v>33</v>
      </c>
      <c r="H26" s="3" t="s">
        <v>0</v>
      </c>
      <c r="I26" s="19" t="s">
        <v>1</v>
      </c>
      <c r="J26" s="3" t="s">
        <v>2</v>
      </c>
      <c r="K26" s="19" t="s">
        <v>3</v>
      </c>
      <c r="L26" s="19" t="s">
        <v>4</v>
      </c>
      <c r="M26" s="3" t="s">
        <v>33</v>
      </c>
    </row>
    <row r="27" spans="1:13" ht="15.75" thickBot="1" x14ac:dyDescent="0.3">
      <c r="A27" s="40" t="s">
        <v>207</v>
      </c>
      <c r="B27" s="7">
        <v>31.1</v>
      </c>
      <c r="C27" s="8">
        <v>2.5</v>
      </c>
      <c r="D27" s="7">
        <v>0.6</v>
      </c>
      <c r="E27" s="8">
        <v>30.1</v>
      </c>
      <c r="F27" s="8" t="s">
        <v>208</v>
      </c>
      <c r="G27" s="7">
        <v>15</v>
      </c>
      <c r="H27" s="7">
        <v>0.03</v>
      </c>
      <c r="I27" s="8">
        <v>0.02</v>
      </c>
      <c r="J27" s="7">
        <v>5.0000000000000001E-3</v>
      </c>
      <c r="K27" s="8">
        <v>0.03</v>
      </c>
      <c r="L27" s="8" t="s">
        <v>209</v>
      </c>
      <c r="M27" s="7">
        <v>15</v>
      </c>
    </row>
    <row r="28" spans="1:13" ht="15.75" thickBot="1" x14ac:dyDescent="0.3">
      <c r="A28" s="40" t="s">
        <v>210</v>
      </c>
      <c r="B28" s="7">
        <v>24.9</v>
      </c>
      <c r="C28" s="8">
        <v>2.6</v>
      </c>
      <c r="D28" s="7">
        <v>0.8</v>
      </c>
      <c r="E28" s="8">
        <v>24.7</v>
      </c>
      <c r="F28" s="8" t="s">
        <v>211</v>
      </c>
      <c r="G28" s="7">
        <v>12</v>
      </c>
      <c r="H28" s="7">
        <v>0.01</v>
      </c>
      <c r="I28" s="8">
        <v>0.01</v>
      </c>
      <c r="J28" s="7">
        <v>2E-3</v>
      </c>
      <c r="K28" s="8">
        <v>0.01</v>
      </c>
      <c r="L28" s="8" t="s">
        <v>212</v>
      </c>
      <c r="M28" s="7">
        <v>12</v>
      </c>
    </row>
    <row r="29" spans="1:13" ht="15.75" thickBot="1" x14ac:dyDescent="0.3">
      <c r="A29" s="40" t="s">
        <v>213</v>
      </c>
      <c r="B29" s="7">
        <v>20.399999999999999</v>
      </c>
      <c r="C29" s="8">
        <v>4.0999999999999996</v>
      </c>
      <c r="D29" s="7">
        <v>1.6</v>
      </c>
      <c r="E29" s="8">
        <v>17.7</v>
      </c>
      <c r="F29" s="8" t="s">
        <v>214</v>
      </c>
      <c r="G29" s="7">
        <v>7</v>
      </c>
      <c r="H29" s="7">
        <v>0.02</v>
      </c>
      <c r="I29" s="8">
        <v>0.02</v>
      </c>
      <c r="J29" s="7">
        <v>7.0000000000000001E-3</v>
      </c>
      <c r="K29" s="8">
        <v>0.02</v>
      </c>
      <c r="L29" s="8" t="s">
        <v>215</v>
      </c>
      <c r="M29" s="7">
        <v>7</v>
      </c>
    </row>
    <row r="30" spans="1:13" ht="90" thickBot="1" x14ac:dyDescent="0.3">
      <c r="A30" s="112" t="s">
        <v>429</v>
      </c>
      <c r="B30" s="294" t="s">
        <v>441</v>
      </c>
      <c r="C30" s="295"/>
      <c r="D30" s="295"/>
      <c r="E30" s="295"/>
      <c r="F30" s="295"/>
      <c r="G30" s="296"/>
      <c r="H30" s="294" t="s">
        <v>442</v>
      </c>
      <c r="I30" s="295"/>
      <c r="J30" s="295"/>
      <c r="K30" s="295"/>
      <c r="L30" s="295"/>
      <c r="M30" s="296"/>
    </row>
    <row r="31" spans="1:13" ht="15.75" thickBot="1" x14ac:dyDescent="0.3"/>
    <row r="32" spans="1:13" ht="15.75" thickBot="1" x14ac:dyDescent="0.3">
      <c r="A32" s="15"/>
      <c r="B32" s="268" t="s">
        <v>282</v>
      </c>
      <c r="C32" s="269"/>
      <c r="D32" s="269"/>
      <c r="E32" s="269"/>
      <c r="F32" s="269"/>
      <c r="G32" s="270"/>
      <c r="H32" s="268" t="s">
        <v>283</v>
      </c>
      <c r="I32" s="269"/>
      <c r="J32" s="269"/>
      <c r="K32" s="269"/>
      <c r="L32" s="269"/>
      <c r="M32" s="270"/>
    </row>
    <row r="33" spans="1:24" ht="15.75" thickBot="1" x14ac:dyDescent="0.3">
      <c r="A33" s="25"/>
      <c r="B33" s="3" t="s">
        <v>0</v>
      </c>
      <c r="C33" s="5" t="s">
        <v>1</v>
      </c>
      <c r="D33" s="4" t="s">
        <v>2</v>
      </c>
      <c r="E33" s="5" t="s">
        <v>3</v>
      </c>
      <c r="F33" s="5" t="s">
        <v>4</v>
      </c>
      <c r="G33" s="4" t="s">
        <v>33</v>
      </c>
      <c r="H33" s="3" t="s">
        <v>0</v>
      </c>
      <c r="I33" s="19" t="s">
        <v>1</v>
      </c>
      <c r="J33" s="3" t="s">
        <v>2</v>
      </c>
      <c r="K33" s="19" t="s">
        <v>3</v>
      </c>
      <c r="L33" s="19" t="s">
        <v>4</v>
      </c>
      <c r="M33" s="3" t="s">
        <v>33</v>
      </c>
    </row>
    <row r="34" spans="1:24" ht="15.75" thickBot="1" x14ac:dyDescent="0.3">
      <c r="A34" s="40" t="s">
        <v>207</v>
      </c>
      <c r="B34" s="7">
        <v>193.5</v>
      </c>
      <c r="C34" s="8">
        <v>55.8</v>
      </c>
      <c r="D34" s="7">
        <v>14.4</v>
      </c>
      <c r="E34" s="8">
        <v>173.2</v>
      </c>
      <c r="F34" s="8" t="s">
        <v>284</v>
      </c>
      <c r="G34" s="7">
        <v>15</v>
      </c>
      <c r="H34" s="7">
        <v>-72.400000000000006</v>
      </c>
      <c r="I34" s="8">
        <v>9.1999999999999993</v>
      </c>
      <c r="J34" s="7">
        <v>2.4</v>
      </c>
      <c r="K34" s="8">
        <v>-71.400000000000006</v>
      </c>
      <c r="L34" s="8">
        <f>-65.5-77.8</f>
        <v>-143.30000000000001</v>
      </c>
      <c r="M34" s="7">
        <v>15</v>
      </c>
    </row>
    <row r="35" spans="1:24" ht="15.75" thickBot="1" x14ac:dyDescent="0.3">
      <c r="A35" s="40" t="s">
        <v>210</v>
      </c>
      <c r="B35" s="7">
        <v>148.80000000000001</v>
      </c>
      <c r="C35" s="8">
        <v>59.3</v>
      </c>
      <c r="D35" s="7">
        <v>17.100000000000001</v>
      </c>
      <c r="E35" s="8">
        <v>147.6</v>
      </c>
      <c r="F35" s="8" t="s">
        <v>285</v>
      </c>
      <c r="G35" s="7">
        <v>12</v>
      </c>
      <c r="H35" s="7">
        <v>-74.2</v>
      </c>
      <c r="I35" s="8">
        <v>14.2</v>
      </c>
      <c r="J35" s="7">
        <v>4.0999999999999996</v>
      </c>
      <c r="K35" s="8">
        <v>-75.400000000000006</v>
      </c>
      <c r="L35" s="8">
        <f>-82.9-64</f>
        <v>-146.9</v>
      </c>
      <c r="M35" s="7">
        <v>12</v>
      </c>
    </row>
    <row r="36" spans="1:24" ht="15.75" thickBot="1" x14ac:dyDescent="0.3">
      <c r="A36" s="40" t="s">
        <v>213</v>
      </c>
      <c r="B36" s="7">
        <v>90.2</v>
      </c>
      <c r="C36" s="8">
        <v>45</v>
      </c>
      <c r="D36" s="7">
        <v>17</v>
      </c>
      <c r="E36" s="8">
        <v>92.3</v>
      </c>
      <c r="F36" s="8" t="s">
        <v>286</v>
      </c>
      <c r="G36" s="7">
        <v>7</v>
      </c>
      <c r="H36" s="7">
        <v>-48.9</v>
      </c>
      <c r="I36" s="8">
        <v>15.1</v>
      </c>
      <c r="J36" s="7">
        <v>5.7</v>
      </c>
      <c r="K36" s="8">
        <v>-49.1</v>
      </c>
      <c r="L36" s="8">
        <f>-71.9-27.7</f>
        <v>-99.600000000000009</v>
      </c>
      <c r="M36" s="7">
        <v>7</v>
      </c>
    </row>
    <row r="37" spans="1:24" ht="90" thickBot="1" x14ac:dyDescent="0.3">
      <c r="A37" s="112" t="s">
        <v>429</v>
      </c>
      <c r="B37" s="294" t="s">
        <v>443</v>
      </c>
      <c r="C37" s="295"/>
      <c r="D37" s="295"/>
      <c r="E37" s="295"/>
      <c r="F37" s="295"/>
      <c r="G37" s="296"/>
      <c r="H37" s="294" t="s">
        <v>444</v>
      </c>
      <c r="I37" s="295"/>
      <c r="J37" s="295"/>
      <c r="K37" s="295"/>
      <c r="L37" s="295"/>
      <c r="M37" s="296"/>
    </row>
    <row r="38" spans="1:24" ht="15.75" thickBot="1" x14ac:dyDescent="0.3"/>
    <row r="39" spans="1:24" ht="15.75" thickBot="1" x14ac:dyDescent="0.3">
      <c r="A39" s="15"/>
      <c r="B39" s="268" t="s">
        <v>287</v>
      </c>
      <c r="C39" s="269"/>
      <c r="D39" s="269"/>
      <c r="E39" s="269"/>
      <c r="F39" s="269"/>
      <c r="G39" s="270"/>
      <c r="H39" s="268" t="s">
        <v>288</v>
      </c>
      <c r="I39" s="269"/>
      <c r="J39" s="269"/>
      <c r="K39" s="269"/>
      <c r="L39" s="269"/>
      <c r="M39" s="270"/>
    </row>
    <row r="40" spans="1:24" ht="15.75" thickBot="1" x14ac:dyDescent="0.3">
      <c r="A40" s="25"/>
      <c r="B40" s="3" t="s">
        <v>0</v>
      </c>
      <c r="C40" s="5" t="s">
        <v>1</v>
      </c>
      <c r="D40" s="4" t="s">
        <v>2</v>
      </c>
      <c r="E40" s="5" t="s">
        <v>3</v>
      </c>
      <c r="F40" s="5" t="s">
        <v>4</v>
      </c>
      <c r="G40" s="4" t="s">
        <v>33</v>
      </c>
      <c r="H40" s="3" t="s">
        <v>0</v>
      </c>
      <c r="I40" s="19" t="s">
        <v>1</v>
      </c>
      <c r="J40" s="3" t="s">
        <v>2</v>
      </c>
      <c r="K40" s="19" t="s">
        <v>3</v>
      </c>
      <c r="L40" s="19" t="s">
        <v>4</v>
      </c>
      <c r="M40" s="3" t="s">
        <v>33</v>
      </c>
    </row>
    <row r="41" spans="1:24" ht="15.75" thickBot="1" x14ac:dyDescent="0.3">
      <c r="A41" s="40" t="s">
        <v>207</v>
      </c>
      <c r="B41" s="7">
        <v>3.1</v>
      </c>
      <c r="C41" s="8">
        <v>1</v>
      </c>
      <c r="D41" s="7">
        <v>0.3</v>
      </c>
      <c r="E41" s="8">
        <v>2.9</v>
      </c>
      <c r="F41" s="8" t="s">
        <v>289</v>
      </c>
      <c r="G41" s="7">
        <v>15</v>
      </c>
      <c r="H41" s="7">
        <v>-33.200000000000003</v>
      </c>
      <c r="I41" s="8">
        <v>21.5</v>
      </c>
      <c r="J41" s="7">
        <v>5.6</v>
      </c>
      <c r="K41" s="8">
        <v>-34</v>
      </c>
      <c r="L41" s="8">
        <f>-20-45</f>
        <v>-65</v>
      </c>
      <c r="M41" s="7">
        <v>15</v>
      </c>
    </row>
    <row r="42" spans="1:24" ht="15.75" thickBot="1" x14ac:dyDescent="0.3">
      <c r="A42" s="40" t="s">
        <v>210</v>
      </c>
      <c r="B42" s="7">
        <v>2.9</v>
      </c>
      <c r="C42" s="8">
        <v>1.7</v>
      </c>
      <c r="D42" s="7">
        <v>0.5</v>
      </c>
      <c r="E42" s="8">
        <v>2.6</v>
      </c>
      <c r="F42" s="8" t="s">
        <v>290</v>
      </c>
      <c r="G42" s="7">
        <v>12</v>
      </c>
      <c r="H42" s="7">
        <v>-25</v>
      </c>
      <c r="I42" s="8">
        <v>20</v>
      </c>
      <c r="J42" s="7">
        <v>5.8</v>
      </c>
      <c r="K42" s="8">
        <v>-18</v>
      </c>
      <c r="L42" s="8">
        <f>-64-3</f>
        <v>-67</v>
      </c>
      <c r="M42" s="7">
        <v>12</v>
      </c>
    </row>
    <row r="43" spans="1:24" ht="15.75" thickBot="1" x14ac:dyDescent="0.3">
      <c r="A43" s="40" t="s">
        <v>213</v>
      </c>
      <c r="B43" s="7">
        <v>3.1</v>
      </c>
      <c r="C43" s="8">
        <v>1.6</v>
      </c>
      <c r="D43" s="7">
        <v>0.6</v>
      </c>
      <c r="E43" s="8">
        <v>2.6</v>
      </c>
      <c r="F43" s="8" t="s">
        <v>291</v>
      </c>
      <c r="G43" s="7">
        <v>7</v>
      </c>
      <c r="H43" s="7">
        <v>-8.4</v>
      </c>
      <c r="I43" s="8">
        <v>9.1</v>
      </c>
      <c r="J43" s="7">
        <v>3.4</v>
      </c>
      <c r="K43" s="8">
        <v>-7</v>
      </c>
      <c r="L43" s="8">
        <f>-26-0</f>
        <v>-26</v>
      </c>
      <c r="M43" s="7">
        <v>7</v>
      </c>
    </row>
    <row r="44" spans="1:24" ht="90" thickBot="1" x14ac:dyDescent="0.3">
      <c r="A44" s="112" t="s">
        <v>429</v>
      </c>
      <c r="B44" s="294" t="s">
        <v>445</v>
      </c>
      <c r="C44" s="295"/>
      <c r="D44" s="295"/>
      <c r="E44" s="295"/>
      <c r="F44" s="295"/>
      <c r="G44" s="296"/>
      <c r="H44" s="294" t="s">
        <v>446</v>
      </c>
      <c r="I44" s="295"/>
      <c r="J44" s="295"/>
      <c r="K44" s="295"/>
      <c r="L44" s="295"/>
      <c r="M44" s="296"/>
    </row>
    <row r="46" spans="1:24" ht="15.75" thickBot="1" x14ac:dyDescent="0.3"/>
    <row r="47" spans="1:24" ht="15.75" thickBot="1" x14ac:dyDescent="0.3">
      <c r="B47" s="271" t="s">
        <v>348</v>
      </c>
      <c r="C47" s="272"/>
      <c r="D47" s="272"/>
      <c r="E47" s="272"/>
      <c r="F47" s="272"/>
      <c r="G47" s="272"/>
      <c r="H47" s="272"/>
      <c r="I47" s="272"/>
      <c r="J47" s="272"/>
      <c r="K47" s="272"/>
      <c r="L47" s="272"/>
      <c r="M47" s="272"/>
      <c r="N47" s="272"/>
      <c r="O47" s="272"/>
      <c r="P47" s="272"/>
      <c r="Q47" s="272"/>
      <c r="R47" s="272"/>
      <c r="S47" s="272"/>
      <c r="T47" s="272"/>
      <c r="U47" s="272"/>
      <c r="V47" s="272"/>
      <c r="W47" s="272"/>
      <c r="X47" s="273"/>
    </row>
    <row r="48" spans="1:24" ht="15.75" thickBot="1" x14ac:dyDescent="0.3">
      <c r="B48" s="271" t="s">
        <v>235</v>
      </c>
      <c r="C48" s="272"/>
      <c r="D48" s="273"/>
      <c r="E48" s="134"/>
      <c r="F48" s="271" t="s">
        <v>237</v>
      </c>
      <c r="G48" s="272"/>
      <c r="H48" s="273"/>
      <c r="I48" s="134"/>
      <c r="J48" s="271" t="s">
        <v>236</v>
      </c>
      <c r="K48" s="272"/>
      <c r="L48" s="273"/>
      <c r="M48" s="134"/>
      <c r="N48" s="306" t="s">
        <v>238</v>
      </c>
      <c r="O48" s="342"/>
      <c r="P48" s="307"/>
      <c r="Q48" s="134"/>
      <c r="R48" s="271" t="s">
        <v>278</v>
      </c>
      <c r="S48" s="272"/>
      <c r="T48" s="273"/>
      <c r="U48" s="134"/>
      <c r="V48" s="271" t="s">
        <v>279</v>
      </c>
      <c r="W48" s="272"/>
      <c r="X48" s="273"/>
    </row>
    <row r="49" spans="2:24" ht="30" x14ac:dyDescent="0.25">
      <c r="B49" s="189" t="s">
        <v>207</v>
      </c>
      <c r="C49" s="190" t="s">
        <v>210</v>
      </c>
      <c r="D49" s="191" t="s">
        <v>213</v>
      </c>
      <c r="E49" s="134"/>
      <c r="F49" s="189" t="s">
        <v>207</v>
      </c>
      <c r="G49" s="190" t="s">
        <v>210</v>
      </c>
      <c r="H49" s="191" t="s">
        <v>213</v>
      </c>
      <c r="I49" s="134"/>
      <c r="J49" s="189" t="s">
        <v>207</v>
      </c>
      <c r="K49" s="190" t="s">
        <v>210</v>
      </c>
      <c r="L49" s="191" t="s">
        <v>213</v>
      </c>
      <c r="M49" s="134"/>
      <c r="N49" s="189" t="s">
        <v>207</v>
      </c>
      <c r="O49" s="190" t="s">
        <v>210</v>
      </c>
      <c r="P49" s="191" t="s">
        <v>213</v>
      </c>
      <c r="Q49" s="134"/>
      <c r="R49" s="189" t="s">
        <v>207</v>
      </c>
      <c r="S49" s="190" t="s">
        <v>210</v>
      </c>
      <c r="T49" s="191" t="s">
        <v>213</v>
      </c>
      <c r="U49" s="134"/>
      <c r="V49" s="189" t="s">
        <v>207</v>
      </c>
      <c r="W49" s="190" t="s">
        <v>210</v>
      </c>
      <c r="X49" s="191" t="s">
        <v>213</v>
      </c>
    </row>
    <row r="50" spans="2:24" x14ac:dyDescent="0.25">
      <c r="B50" s="138">
        <v>97.033000000000001</v>
      </c>
      <c r="C50" s="183">
        <v>83.402000000000001</v>
      </c>
      <c r="D50" s="184">
        <v>72.241</v>
      </c>
      <c r="F50" s="138">
        <v>21.707000000000001</v>
      </c>
      <c r="G50" s="164">
        <v>16.52</v>
      </c>
      <c r="H50" s="139">
        <v>17.765999999999998</v>
      </c>
      <c r="J50" s="138">
        <v>-75.325999999999993</v>
      </c>
      <c r="K50" s="164">
        <v>-66.882999999999996</v>
      </c>
      <c r="L50" s="139">
        <v>-54.475000000000001</v>
      </c>
      <c r="N50" s="138">
        <v>1.1997</v>
      </c>
      <c r="O50" s="164">
        <v>1.2082999999999999</v>
      </c>
      <c r="P50" s="139">
        <v>1.3102</v>
      </c>
      <c r="Q50" s="131"/>
      <c r="R50" s="138">
        <v>1.7499</v>
      </c>
      <c r="S50" s="164">
        <v>1.8102</v>
      </c>
      <c r="T50" s="139">
        <v>2.0979999999999999</v>
      </c>
      <c r="U50" s="131"/>
      <c r="V50" s="138">
        <v>-46.237000000000002</v>
      </c>
      <c r="W50" s="164">
        <v>-42.34</v>
      </c>
      <c r="X50" s="139">
        <v>-36.771000000000001</v>
      </c>
    </row>
    <row r="51" spans="2:24" x14ac:dyDescent="0.25">
      <c r="B51" s="185">
        <v>99.108999999999995</v>
      </c>
      <c r="C51" s="183">
        <v>86.478999999999999</v>
      </c>
      <c r="D51" s="184">
        <v>91.938000000000002</v>
      </c>
      <c r="F51" s="138">
        <v>22.206</v>
      </c>
      <c r="G51" s="164">
        <v>20.434000000000001</v>
      </c>
      <c r="H51" s="139">
        <v>19.776</v>
      </c>
      <c r="J51" s="138">
        <v>-76.903000000000006</v>
      </c>
      <c r="K51" s="164">
        <v>-66.043999999999997</v>
      </c>
      <c r="L51" s="139">
        <v>-72.162000000000006</v>
      </c>
      <c r="N51" s="138">
        <v>1.3003</v>
      </c>
      <c r="O51" s="164">
        <v>1.2715000000000001</v>
      </c>
      <c r="P51" s="139">
        <v>1.6104000000000001</v>
      </c>
      <c r="Q51" s="131"/>
      <c r="R51" s="138">
        <v>1.6987000000000001</v>
      </c>
      <c r="S51" s="164">
        <v>1.9512</v>
      </c>
      <c r="T51" s="139">
        <v>2.5503999999999998</v>
      </c>
      <c r="U51" s="131"/>
      <c r="V51" s="138">
        <v>-44.468000000000004</v>
      </c>
      <c r="W51" s="164">
        <v>-41.59</v>
      </c>
      <c r="X51" s="139">
        <v>-45.314</v>
      </c>
    </row>
    <row r="52" spans="2:24" x14ac:dyDescent="0.25">
      <c r="B52" s="185">
        <v>88.63</v>
      </c>
      <c r="C52" s="183">
        <v>64.031000000000006</v>
      </c>
      <c r="D52" s="184">
        <v>68.069999999999993</v>
      </c>
      <c r="F52" s="138">
        <v>19.068999999999999</v>
      </c>
      <c r="G52" s="164">
        <v>3.9434999999999998</v>
      </c>
      <c r="H52" s="139">
        <v>-7.7408000000000001</v>
      </c>
      <c r="J52" s="138">
        <v>-69.561000000000007</v>
      </c>
      <c r="K52" s="164">
        <v>-60.088000000000001</v>
      </c>
      <c r="L52" s="139">
        <v>-60.329000000000001</v>
      </c>
      <c r="N52" s="138">
        <v>1.2629999999999999</v>
      </c>
      <c r="O52" s="164">
        <v>1.1831</v>
      </c>
      <c r="P52" s="139">
        <v>1.4904999999999999</v>
      </c>
      <c r="Q52" s="131"/>
      <c r="R52" s="138">
        <v>1.8499000000000001</v>
      </c>
      <c r="S52" s="164">
        <v>1.7138</v>
      </c>
      <c r="T52" s="139">
        <v>2.7422</v>
      </c>
      <c r="U52" s="131"/>
      <c r="V52" s="138">
        <v>-42.058999999999997</v>
      </c>
      <c r="W52" s="164">
        <v>-40.811</v>
      </c>
      <c r="X52" s="139">
        <v>-43.036000000000001</v>
      </c>
    </row>
    <row r="53" spans="2:24" x14ac:dyDescent="0.25">
      <c r="B53" s="185">
        <v>94.778000000000006</v>
      </c>
      <c r="C53" s="183">
        <v>72.453000000000003</v>
      </c>
      <c r="D53" s="184">
        <v>72.206000000000003</v>
      </c>
      <c r="F53" s="138">
        <v>23.875</v>
      </c>
      <c r="G53" s="164">
        <v>4.6017000000000001</v>
      </c>
      <c r="H53" s="139">
        <v>11.425000000000001</v>
      </c>
      <c r="J53" s="138">
        <v>-70.902000000000001</v>
      </c>
      <c r="K53" s="164">
        <v>-67.852000000000004</v>
      </c>
      <c r="L53" s="139">
        <v>-60.780999999999999</v>
      </c>
      <c r="N53" s="138">
        <v>1.415</v>
      </c>
      <c r="O53" s="164">
        <v>1.4809000000000001</v>
      </c>
      <c r="P53" s="139">
        <v>1.7839</v>
      </c>
      <c r="Q53" s="131"/>
      <c r="R53" s="138">
        <v>2.0194000000000001</v>
      </c>
      <c r="S53" s="164">
        <v>1.9761</v>
      </c>
      <c r="T53" s="139">
        <v>3.0482</v>
      </c>
      <c r="U53" s="131"/>
      <c r="V53" s="138">
        <v>-40.74</v>
      </c>
      <c r="W53" s="164">
        <v>-40.902999999999999</v>
      </c>
      <c r="X53" s="139">
        <v>-43.502000000000002</v>
      </c>
    </row>
    <row r="54" spans="2:24" x14ac:dyDescent="0.25">
      <c r="B54" s="185">
        <v>110.11</v>
      </c>
      <c r="C54" s="183">
        <v>66.941999999999993</v>
      </c>
      <c r="D54" s="184">
        <v>88.894000000000005</v>
      </c>
      <c r="F54" s="138">
        <v>35.109000000000002</v>
      </c>
      <c r="G54" s="164">
        <v>6.6715999999999998</v>
      </c>
      <c r="H54" s="139">
        <v>20.103999999999999</v>
      </c>
      <c r="J54" s="138">
        <v>-75.004999999999995</v>
      </c>
      <c r="K54" s="164">
        <v>-60.271000000000001</v>
      </c>
      <c r="L54" s="139">
        <v>-68.790000000000006</v>
      </c>
      <c r="N54" s="138">
        <v>1.5779000000000001</v>
      </c>
      <c r="O54" s="164">
        <v>1.5467</v>
      </c>
      <c r="P54" s="139">
        <v>1.3759999999999999</v>
      </c>
      <c r="Q54" s="131"/>
      <c r="R54" s="138">
        <v>1.6223000000000001</v>
      </c>
      <c r="S54" s="164">
        <v>2.0434999999999999</v>
      </c>
      <c r="T54" s="139">
        <v>2.0413999999999999</v>
      </c>
      <c r="U54" s="131"/>
      <c r="V54" s="138">
        <v>-42.109000000000002</v>
      </c>
      <c r="W54" s="164">
        <v>-35.351999999999997</v>
      </c>
      <c r="X54" s="139">
        <v>-44.256999999999998</v>
      </c>
    </row>
    <row r="55" spans="2:24" x14ac:dyDescent="0.25">
      <c r="B55" s="185">
        <v>100.49</v>
      </c>
      <c r="C55" s="183">
        <v>95.727000000000004</v>
      </c>
      <c r="D55" s="184">
        <v>55.89</v>
      </c>
      <c r="F55" s="138">
        <v>19.869</v>
      </c>
      <c r="G55" s="164">
        <v>26.809000000000001</v>
      </c>
      <c r="H55" s="139">
        <v>2.9413</v>
      </c>
      <c r="J55" s="138">
        <v>-80.617000000000004</v>
      </c>
      <c r="K55" s="164">
        <v>-68.918000000000006</v>
      </c>
      <c r="L55" s="139">
        <v>-52.86</v>
      </c>
      <c r="N55" s="138">
        <v>1.2136</v>
      </c>
      <c r="O55" s="164">
        <v>1.0901000000000001</v>
      </c>
      <c r="P55" s="139">
        <v>2.7054</v>
      </c>
      <c r="Q55" s="131"/>
      <c r="R55" s="138">
        <v>1.9906999999999999</v>
      </c>
      <c r="S55" s="164">
        <v>1.6697</v>
      </c>
      <c r="T55" s="139">
        <v>3.2997000000000001</v>
      </c>
      <c r="U55" s="131"/>
      <c r="V55" s="138">
        <v>-50.82</v>
      </c>
      <c r="W55" s="164">
        <v>-40.241999999999997</v>
      </c>
      <c r="X55" s="139">
        <v>-30.724</v>
      </c>
    </row>
    <row r="56" spans="2:24" x14ac:dyDescent="0.25">
      <c r="B56" s="185">
        <v>101.11</v>
      </c>
      <c r="C56" s="183">
        <v>100.23</v>
      </c>
      <c r="D56" s="184">
        <v>62.994999999999997</v>
      </c>
      <c r="F56" s="138">
        <v>24.263000000000002</v>
      </c>
      <c r="G56" s="164">
        <v>29.323</v>
      </c>
      <c r="H56" s="139">
        <v>5.3253000000000004</v>
      </c>
      <c r="J56" s="138">
        <v>-76.849999999999994</v>
      </c>
      <c r="K56" s="164">
        <v>-70.902000000000001</v>
      </c>
      <c r="L56" s="139">
        <v>-57.67</v>
      </c>
      <c r="N56" s="138">
        <v>1.2623</v>
      </c>
      <c r="O56" s="164">
        <v>0.92574999999999996</v>
      </c>
      <c r="P56" s="139">
        <v>1.6281000000000001</v>
      </c>
      <c r="Q56" s="131"/>
      <c r="R56" s="138">
        <v>1.7941</v>
      </c>
      <c r="S56" s="164">
        <v>1.3982000000000001</v>
      </c>
      <c r="T56" s="139">
        <v>2.4937</v>
      </c>
      <c r="U56" s="131"/>
      <c r="V56" s="138">
        <v>-46.073</v>
      </c>
      <c r="W56" s="164">
        <v>-43.024000000000001</v>
      </c>
      <c r="X56" s="139">
        <v>-40.805</v>
      </c>
    </row>
    <row r="57" spans="2:24" x14ac:dyDescent="0.25">
      <c r="B57" s="185">
        <v>105.81</v>
      </c>
      <c r="C57" s="183">
        <v>92.156000000000006</v>
      </c>
      <c r="D57" s="184"/>
      <c r="F57" s="138">
        <v>23.446999999999999</v>
      </c>
      <c r="G57" s="164">
        <v>20.501999999999999</v>
      </c>
      <c r="H57" s="139"/>
      <c r="J57" s="138">
        <v>-82.366</v>
      </c>
      <c r="K57" s="164">
        <v>-71.653999999999996</v>
      </c>
      <c r="L57" s="139"/>
      <c r="N57" s="138">
        <v>1.2214</v>
      </c>
      <c r="O57" s="164">
        <v>1.1291</v>
      </c>
      <c r="P57" s="139"/>
      <c r="Q57" s="131"/>
      <c r="R57" s="138">
        <v>1.8976</v>
      </c>
      <c r="S57" s="164">
        <v>1.724</v>
      </c>
      <c r="T57" s="139"/>
      <c r="U57" s="131"/>
      <c r="V57" s="138">
        <v>-46.570999999999998</v>
      </c>
      <c r="W57" s="164">
        <v>-44.426000000000002</v>
      </c>
      <c r="X57" s="139"/>
    </row>
    <row r="58" spans="2:24" x14ac:dyDescent="0.25">
      <c r="B58" s="185">
        <v>82.462100000000007</v>
      </c>
      <c r="C58" s="183">
        <v>84.162000000000006</v>
      </c>
      <c r="D58" s="184"/>
      <c r="F58" s="138">
        <v>6.2853599999999998</v>
      </c>
      <c r="G58" s="164">
        <v>17.36</v>
      </c>
      <c r="H58" s="139"/>
      <c r="J58" s="138">
        <v>-76.176730000000006</v>
      </c>
      <c r="K58" s="164">
        <v>-66.802000000000007</v>
      </c>
      <c r="L58" s="139"/>
      <c r="N58" s="138">
        <v>1.54151667</v>
      </c>
      <c r="O58" s="164">
        <v>1.2225999999999999</v>
      </c>
      <c r="P58" s="139"/>
      <c r="Q58" s="131"/>
      <c r="R58" s="138">
        <v>2.1494666699999998</v>
      </c>
      <c r="S58" s="164">
        <v>1.7819</v>
      </c>
      <c r="T58" s="139"/>
      <c r="U58" s="131"/>
      <c r="V58" s="138">
        <v>-48.136800000000001</v>
      </c>
      <c r="W58" s="164">
        <v>-41.582999999999998</v>
      </c>
      <c r="X58" s="139"/>
    </row>
    <row r="59" spans="2:24" x14ac:dyDescent="0.25">
      <c r="B59" s="185">
        <v>108.17700000000001</v>
      </c>
      <c r="C59" s="183">
        <v>91.003</v>
      </c>
      <c r="D59" s="184"/>
      <c r="F59" s="138">
        <v>30.984933333333299</v>
      </c>
      <c r="G59" s="164">
        <v>23.523</v>
      </c>
      <c r="H59" s="139"/>
      <c r="J59" s="138">
        <v>-77.192099999999996</v>
      </c>
      <c r="K59" s="164">
        <v>-67.48</v>
      </c>
      <c r="L59" s="139"/>
      <c r="N59" s="138">
        <v>1.2071066699999999</v>
      </c>
      <c r="O59" s="164">
        <v>1.1832</v>
      </c>
      <c r="P59" s="139"/>
      <c r="Q59" s="131"/>
      <c r="R59" s="138">
        <v>1.8683833299999999</v>
      </c>
      <c r="S59" s="164">
        <v>1.8119000000000001</v>
      </c>
      <c r="T59" s="139"/>
      <c r="U59" s="131"/>
      <c r="V59" s="138">
        <v>-46.741799999999998</v>
      </c>
      <c r="W59" s="164">
        <v>-42.926000000000002</v>
      </c>
      <c r="X59" s="139"/>
    </row>
    <row r="60" spans="2:24" x14ac:dyDescent="0.25">
      <c r="B60" s="185">
        <v>91.13</v>
      </c>
      <c r="C60" s="183">
        <v>72.951999999999998</v>
      </c>
      <c r="D60" s="184"/>
      <c r="F60" s="138">
        <v>15.608000000000001</v>
      </c>
      <c r="G60" s="164">
        <v>14.07</v>
      </c>
      <c r="H60" s="139"/>
      <c r="J60" s="138">
        <v>-75.522999999999996</v>
      </c>
      <c r="K60" s="164">
        <v>-58.881999999999998</v>
      </c>
      <c r="L60" s="139"/>
      <c r="N60" s="138">
        <v>1.4164000000000001</v>
      </c>
      <c r="O60" s="164">
        <v>1.3932</v>
      </c>
      <c r="P60" s="139"/>
      <c r="Q60" s="131"/>
      <c r="R60" s="138">
        <v>1.9</v>
      </c>
      <c r="S60" s="164">
        <v>1.9971000000000001</v>
      </c>
      <c r="T60" s="139"/>
      <c r="U60" s="131"/>
      <c r="V60" s="138">
        <v>-43.128999999999998</v>
      </c>
      <c r="W60" s="164">
        <v>-37.119999999999997</v>
      </c>
      <c r="X60" s="139"/>
    </row>
    <row r="61" spans="2:24" x14ac:dyDescent="0.25">
      <c r="B61" s="185">
        <v>94.897999999999996</v>
      </c>
      <c r="C61" s="183">
        <v>82.028000000000006</v>
      </c>
      <c r="D61" s="184"/>
      <c r="F61" s="138">
        <v>18.303000000000001</v>
      </c>
      <c r="G61" s="164">
        <v>18.036000000000001</v>
      </c>
      <c r="H61" s="139"/>
      <c r="J61" s="138">
        <v>-76.594999999999999</v>
      </c>
      <c r="K61" s="164">
        <v>-63.991</v>
      </c>
      <c r="L61" s="139"/>
      <c r="N61" s="138">
        <v>1.2363999999999999</v>
      </c>
      <c r="O61" s="164">
        <v>1.2196</v>
      </c>
      <c r="P61" s="139"/>
      <c r="Q61" s="131"/>
      <c r="R61" s="138">
        <v>1.7189000000000001</v>
      </c>
      <c r="S61" s="164">
        <v>1.9092</v>
      </c>
      <c r="T61" s="139"/>
      <c r="U61" s="131"/>
      <c r="V61" s="138">
        <v>-42.43</v>
      </c>
      <c r="W61" s="164">
        <v>-40.51</v>
      </c>
      <c r="X61" s="139"/>
    </row>
    <row r="62" spans="2:24" x14ac:dyDescent="0.25">
      <c r="B62" s="185">
        <v>94.146000000000001</v>
      </c>
      <c r="C62" s="183"/>
      <c r="D62" s="184"/>
      <c r="F62" s="138">
        <v>19.838000000000001</v>
      </c>
      <c r="G62" s="164"/>
      <c r="H62" s="139"/>
      <c r="J62" s="138">
        <v>-74.308000000000007</v>
      </c>
      <c r="K62" s="164"/>
      <c r="L62" s="139"/>
      <c r="N62" s="138">
        <v>1.2228000000000001</v>
      </c>
      <c r="O62" s="164"/>
      <c r="P62" s="139"/>
      <c r="Q62" s="131"/>
      <c r="R62" s="138">
        <v>1.7231000000000001</v>
      </c>
      <c r="S62" s="164"/>
      <c r="T62" s="139"/>
      <c r="U62" s="131"/>
      <c r="V62" s="138">
        <v>-41.844000000000001</v>
      </c>
      <c r="W62" s="164"/>
      <c r="X62" s="139"/>
    </row>
    <row r="63" spans="2:24" x14ac:dyDescent="0.25">
      <c r="B63" s="185">
        <v>96.343999999999994</v>
      </c>
      <c r="C63" s="183"/>
      <c r="D63" s="184"/>
      <c r="F63" s="138">
        <v>22.803000000000001</v>
      </c>
      <c r="G63" s="164"/>
      <c r="H63" s="139"/>
      <c r="J63" s="138">
        <v>-73.540999999999997</v>
      </c>
      <c r="K63" s="164"/>
      <c r="L63" s="139"/>
      <c r="N63" s="138">
        <v>1.4126000000000001</v>
      </c>
      <c r="O63" s="164"/>
      <c r="P63" s="139"/>
      <c r="Q63" s="131"/>
      <c r="R63" s="138">
        <v>2.0266999999999999</v>
      </c>
      <c r="S63" s="164"/>
      <c r="T63" s="139"/>
      <c r="U63" s="131"/>
      <c r="V63" s="138">
        <v>-41.847999999999999</v>
      </c>
      <c r="W63" s="164"/>
      <c r="X63" s="139"/>
    </row>
    <row r="64" spans="2:24" ht="15.75" thickBot="1" x14ac:dyDescent="0.3">
      <c r="B64" s="186">
        <v>87.988</v>
      </c>
      <c r="C64" s="187"/>
      <c r="D64" s="188"/>
      <c r="F64" s="140">
        <v>12.32</v>
      </c>
      <c r="G64" s="167"/>
      <c r="H64" s="141"/>
      <c r="J64" s="140">
        <v>-75.668000000000006</v>
      </c>
      <c r="K64" s="167"/>
      <c r="L64" s="141"/>
      <c r="N64" s="140">
        <v>1.4481999999999999</v>
      </c>
      <c r="O64" s="167"/>
      <c r="P64" s="141"/>
      <c r="Q64" s="131"/>
      <c r="R64" s="140">
        <v>2.085</v>
      </c>
      <c r="S64" s="167"/>
      <c r="T64" s="141"/>
      <c r="U64" s="131"/>
      <c r="V64" s="140">
        <v>-47.264000000000003</v>
      </c>
      <c r="W64" s="167"/>
      <c r="X64" s="141"/>
    </row>
    <row r="67" spans="1:24" ht="15.75" thickBot="1" x14ac:dyDescent="0.3"/>
    <row r="68" spans="1:24" x14ac:dyDescent="0.25">
      <c r="A68" s="171" t="s">
        <v>0</v>
      </c>
      <c r="B68" s="142">
        <f>AVERAGE(B50:B64)</f>
        <v>96.814339999999987</v>
      </c>
      <c r="C68" s="151">
        <f t="shared" ref="C68:X68" si="0">AVERAGE(C50:C64)</f>
        <v>82.630416666666676</v>
      </c>
      <c r="D68" s="143">
        <f t="shared" si="0"/>
        <v>73.176285714285697</v>
      </c>
      <c r="E68" s="131"/>
      <c r="F68" s="142">
        <f t="shared" si="0"/>
        <v>21.045819555555557</v>
      </c>
      <c r="G68" s="151">
        <f t="shared" si="0"/>
        <v>16.81615</v>
      </c>
      <c r="H68" s="143">
        <f t="shared" si="0"/>
        <v>9.942400000000001</v>
      </c>
      <c r="I68" s="131"/>
      <c r="J68" s="142">
        <f t="shared" si="0"/>
        <v>-75.768921999999989</v>
      </c>
      <c r="K68" s="151">
        <f t="shared" si="0"/>
        <v>-65.813916666666657</v>
      </c>
      <c r="L68" s="143">
        <f t="shared" si="0"/>
        <v>-61.009571428571441</v>
      </c>
      <c r="M68" s="131"/>
      <c r="N68" s="142">
        <f t="shared" si="0"/>
        <v>1.3292148893333333</v>
      </c>
      <c r="O68" s="151">
        <f t="shared" si="0"/>
        <v>1.2378374999999999</v>
      </c>
      <c r="P68" s="143">
        <f t="shared" si="0"/>
        <v>1.7006428571428569</v>
      </c>
      <c r="Q68" s="131"/>
      <c r="R68" s="142">
        <f t="shared" si="0"/>
        <v>1.8729433333333332</v>
      </c>
      <c r="S68" s="151">
        <f t="shared" si="0"/>
        <v>1.8155666666666666</v>
      </c>
      <c r="T68" s="143">
        <f t="shared" si="0"/>
        <v>2.6105142857142853</v>
      </c>
      <c r="U68" s="131"/>
      <c r="V68" s="142">
        <f t="shared" si="0"/>
        <v>-44.698039999999999</v>
      </c>
      <c r="W68" s="151">
        <f t="shared" si="0"/>
        <v>-40.902249999999995</v>
      </c>
      <c r="X68" s="143">
        <f t="shared" si="0"/>
        <v>-40.629857142857141</v>
      </c>
    </row>
    <row r="69" spans="1:24" x14ac:dyDescent="0.25">
      <c r="A69" s="172" t="s">
        <v>347</v>
      </c>
      <c r="B69" s="144">
        <f>(STDEV(B50:B64))/SQRT(B70)</f>
        <v>1.9789721657322159</v>
      </c>
      <c r="C69" s="152">
        <f t="shared" ref="C69:X69" si="1">(STDEV(C50:C64))/SQRT(C70)</f>
        <v>3.3138078697856459</v>
      </c>
      <c r="D69" s="145">
        <f t="shared" si="1"/>
        <v>4.9507408907503141</v>
      </c>
      <c r="E69" s="131"/>
      <c r="F69" s="144">
        <f t="shared" si="1"/>
        <v>1.7773785532493247</v>
      </c>
      <c r="G69" s="152">
        <f t="shared" si="1"/>
        <v>2.3918377092729339</v>
      </c>
      <c r="H69" s="145">
        <f t="shared" si="1"/>
        <v>3.9230491029664307</v>
      </c>
      <c r="I69" s="131"/>
      <c r="J69" s="144">
        <f t="shared" si="1"/>
        <v>0.82383505998192885</v>
      </c>
      <c r="K69" s="152">
        <f t="shared" si="1"/>
        <v>1.21111282072324</v>
      </c>
      <c r="L69" s="145">
        <f t="shared" si="1"/>
        <v>2.6978652482952055</v>
      </c>
      <c r="M69" s="131"/>
      <c r="N69" s="144">
        <f t="shared" si="1"/>
        <v>3.304393801224538E-2</v>
      </c>
      <c r="O69" s="152">
        <f t="shared" si="1"/>
        <v>4.9098973607198171E-2</v>
      </c>
      <c r="P69" s="145">
        <f t="shared" si="1"/>
        <v>0.17807659782767002</v>
      </c>
      <c r="Q69" s="131"/>
      <c r="R69" s="144">
        <f t="shared" si="1"/>
        <v>4.0414720037330029E-2</v>
      </c>
      <c r="S69" s="152">
        <f t="shared" si="1"/>
        <v>5.1730004676574147E-2</v>
      </c>
      <c r="T69" s="145">
        <f t="shared" si="1"/>
        <v>0.17509916432393102</v>
      </c>
      <c r="U69" s="131"/>
      <c r="V69" s="144">
        <f t="shared" si="1"/>
        <v>0.75936152960735315</v>
      </c>
      <c r="W69" s="152">
        <f t="shared" si="1"/>
        <v>0.72679534367723486</v>
      </c>
      <c r="X69" s="145">
        <f t="shared" si="1"/>
        <v>1.9650732862690274</v>
      </c>
    </row>
    <row r="70" spans="1:24" ht="15.75" thickBot="1" x14ac:dyDescent="0.3">
      <c r="A70" s="173" t="s">
        <v>33</v>
      </c>
      <c r="B70" s="146">
        <f>COUNT(B50:B64)</f>
        <v>15</v>
      </c>
      <c r="C70" s="162">
        <f t="shared" ref="C70:X70" si="2">COUNT(C50:C64)</f>
        <v>12</v>
      </c>
      <c r="D70" s="147">
        <f t="shared" si="2"/>
        <v>7</v>
      </c>
      <c r="F70" s="146">
        <f t="shared" si="2"/>
        <v>15</v>
      </c>
      <c r="G70" s="162">
        <f t="shared" si="2"/>
        <v>12</v>
      </c>
      <c r="H70" s="147">
        <f t="shared" si="2"/>
        <v>7</v>
      </c>
      <c r="J70" s="146">
        <f t="shared" si="2"/>
        <v>15</v>
      </c>
      <c r="K70" s="162">
        <f t="shared" si="2"/>
        <v>12</v>
      </c>
      <c r="L70" s="147">
        <f t="shared" si="2"/>
        <v>7</v>
      </c>
      <c r="N70" s="146">
        <f t="shared" si="2"/>
        <v>15</v>
      </c>
      <c r="O70" s="162">
        <f t="shared" si="2"/>
        <v>12</v>
      </c>
      <c r="P70" s="147">
        <f t="shared" si="2"/>
        <v>7</v>
      </c>
      <c r="R70" s="146">
        <f t="shared" si="2"/>
        <v>15</v>
      </c>
      <c r="S70" s="162">
        <f t="shared" si="2"/>
        <v>12</v>
      </c>
      <c r="T70" s="147">
        <f t="shared" si="2"/>
        <v>7</v>
      </c>
      <c r="V70" s="146">
        <f t="shared" si="2"/>
        <v>15</v>
      </c>
      <c r="W70" s="162">
        <f t="shared" si="2"/>
        <v>12</v>
      </c>
      <c r="X70" s="147">
        <f t="shared" si="2"/>
        <v>7</v>
      </c>
    </row>
    <row r="75" spans="1:24" ht="15.75" thickBot="1" x14ac:dyDescent="0.3"/>
    <row r="76" spans="1:24" ht="15.75" thickBot="1" x14ac:dyDescent="0.3">
      <c r="B76" s="271" t="s">
        <v>205</v>
      </c>
      <c r="C76" s="272"/>
      <c r="D76" s="273"/>
      <c r="E76" s="134"/>
      <c r="F76" s="271" t="s">
        <v>206</v>
      </c>
      <c r="G76" s="272"/>
      <c r="H76" s="273"/>
      <c r="I76" s="134"/>
      <c r="J76" s="271" t="s">
        <v>282</v>
      </c>
      <c r="K76" s="272"/>
      <c r="L76" s="273"/>
      <c r="M76" s="134"/>
      <c r="N76" s="271" t="s">
        <v>283</v>
      </c>
      <c r="O76" s="272"/>
      <c r="P76" s="273"/>
      <c r="Q76" s="134"/>
      <c r="R76" s="271" t="s">
        <v>287</v>
      </c>
      <c r="S76" s="272"/>
      <c r="T76" s="273"/>
      <c r="U76" s="134"/>
      <c r="V76" s="271" t="s">
        <v>288</v>
      </c>
      <c r="W76" s="272"/>
      <c r="X76" s="273"/>
    </row>
    <row r="77" spans="1:24" ht="30" x14ac:dyDescent="0.25">
      <c r="B77" s="189" t="s">
        <v>207</v>
      </c>
      <c r="C77" s="190" t="s">
        <v>210</v>
      </c>
      <c r="D77" s="191" t="s">
        <v>213</v>
      </c>
      <c r="E77" s="134"/>
      <c r="F77" s="189" t="s">
        <v>207</v>
      </c>
      <c r="G77" s="190" t="s">
        <v>210</v>
      </c>
      <c r="H77" s="191" t="s">
        <v>213</v>
      </c>
      <c r="I77" s="134"/>
      <c r="J77" s="189" t="s">
        <v>207</v>
      </c>
      <c r="K77" s="190" t="s">
        <v>210</v>
      </c>
      <c r="L77" s="191" t="s">
        <v>213</v>
      </c>
      <c r="M77" s="134"/>
      <c r="N77" s="189" t="s">
        <v>207</v>
      </c>
      <c r="O77" s="190" t="s">
        <v>210</v>
      </c>
      <c r="P77" s="191" t="s">
        <v>213</v>
      </c>
      <c r="Q77" s="134"/>
      <c r="R77" s="189" t="s">
        <v>207</v>
      </c>
      <c r="S77" s="190" t="s">
        <v>210</v>
      </c>
      <c r="T77" s="191" t="s">
        <v>213</v>
      </c>
      <c r="U77" s="134"/>
      <c r="V77" s="189" t="s">
        <v>207</v>
      </c>
      <c r="W77" s="190" t="s">
        <v>210</v>
      </c>
      <c r="X77" s="191" t="s">
        <v>213</v>
      </c>
    </row>
    <row r="78" spans="1:24" x14ac:dyDescent="0.25">
      <c r="A78" s="131"/>
      <c r="B78" s="138">
        <v>29.088000000000001</v>
      </c>
      <c r="C78" s="164">
        <v>24.542999999999999</v>
      </c>
      <c r="D78" s="139">
        <v>17.704000000000001</v>
      </c>
      <c r="E78" s="131"/>
      <c r="F78" s="138">
        <v>2.3099999999999999E-2</v>
      </c>
      <c r="G78" s="164">
        <v>1.065E-2</v>
      </c>
      <c r="H78" s="139">
        <v>3.7350000000000001E-2</v>
      </c>
      <c r="I78" s="131"/>
      <c r="J78" s="138">
        <v>161.07</v>
      </c>
      <c r="K78" s="164">
        <v>137.08000000000001</v>
      </c>
      <c r="L78" s="139">
        <v>133.96</v>
      </c>
      <c r="M78" s="131"/>
      <c r="N78" s="138">
        <v>-85.06</v>
      </c>
      <c r="O78" s="164">
        <v>-75.034000000000006</v>
      </c>
      <c r="P78" s="139">
        <v>-59.051000000000002</v>
      </c>
      <c r="Q78" s="131"/>
      <c r="R78" s="138">
        <v>1.976</v>
      </c>
      <c r="S78" s="164">
        <v>3.258</v>
      </c>
      <c r="T78" s="139">
        <v>2.569</v>
      </c>
      <c r="U78" s="131"/>
      <c r="V78" s="138">
        <v>-3</v>
      </c>
      <c r="W78" s="164">
        <v>-17</v>
      </c>
      <c r="X78" s="139">
        <v>-9</v>
      </c>
    </row>
    <row r="79" spans="1:24" x14ac:dyDescent="0.25">
      <c r="A79" s="131"/>
      <c r="B79" s="138">
        <v>32.435000000000002</v>
      </c>
      <c r="C79" s="164">
        <v>24.454999999999998</v>
      </c>
      <c r="D79" s="139">
        <v>26.847999999999999</v>
      </c>
      <c r="E79" s="131"/>
      <c r="F79" s="138">
        <v>5.7349999999999998E-2</v>
      </c>
      <c r="G79" s="164">
        <v>2.555E-2</v>
      </c>
      <c r="H79" s="139">
        <v>1.0500000000000001E-2</v>
      </c>
      <c r="I79" s="131"/>
      <c r="J79" s="138">
        <v>253</v>
      </c>
      <c r="K79" s="164">
        <v>178.14</v>
      </c>
      <c r="L79" s="139">
        <v>127.23</v>
      </c>
      <c r="M79" s="131"/>
      <c r="N79" s="138">
        <v>-69.45</v>
      </c>
      <c r="O79" s="164">
        <v>-66.319999999999993</v>
      </c>
      <c r="P79" s="139">
        <v>-56.765999999999998</v>
      </c>
      <c r="Q79" s="131"/>
      <c r="R79" s="138">
        <v>3.5859999999999999</v>
      </c>
      <c r="S79" s="164">
        <v>4.1479999999999997</v>
      </c>
      <c r="T79" s="139">
        <v>1.575</v>
      </c>
      <c r="U79" s="131"/>
      <c r="V79" s="138">
        <v>-70</v>
      </c>
      <c r="W79" s="164">
        <v>-29</v>
      </c>
      <c r="X79" s="139">
        <v>0</v>
      </c>
    </row>
    <row r="80" spans="1:24" x14ac:dyDescent="0.25">
      <c r="A80" s="131"/>
      <c r="B80" s="138">
        <v>27.501999999999999</v>
      </c>
      <c r="C80" s="164">
        <v>19.277000000000001</v>
      </c>
      <c r="D80" s="139">
        <v>17.292999999999999</v>
      </c>
      <c r="E80" s="131"/>
      <c r="F80" s="138">
        <v>1.5650000000000001E-2</v>
      </c>
      <c r="G80" s="164">
        <v>2.29E-2</v>
      </c>
      <c r="H80" s="139">
        <v>4.7499999999999999E-3</v>
      </c>
      <c r="I80" s="131"/>
      <c r="J80" s="138">
        <v>161.83000000000001</v>
      </c>
      <c r="K80" s="164">
        <v>78.277000000000001</v>
      </c>
      <c r="L80" s="139">
        <v>45.761000000000003</v>
      </c>
      <c r="M80" s="131"/>
      <c r="N80" s="138">
        <v>-73.953999999999994</v>
      </c>
      <c r="O80" s="164">
        <v>-69.334000000000003</v>
      </c>
      <c r="P80" s="139">
        <v>-35.706000000000003</v>
      </c>
      <c r="Q80" s="131"/>
      <c r="R80" s="138">
        <v>3.5529999999999999</v>
      </c>
      <c r="S80" s="164">
        <v>1.4059999999999999</v>
      </c>
      <c r="T80" s="139">
        <v>5.6070000000000002</v>
      </c>
      <c r="U80" s="131"/>
      <c r="V80" s="138">
        <v>-36</v>
      </c>
      <c r="W80" s="164">
        <v>-3</v>
      </c>
      <c r="X80" s="139">
        <v>-13</v>
      </c>
    </row>
    <row r="81" spans="1:24" x14ac:dyDescent="0.25">
      <c r="A81" s="131"/>
      <c r="B81" s="138">
        <v>30.163</v>
      </c>
      <c r="C81" s="164">
        <v>26.949000000000002</v>
      </c>
      <c r="D81" s="139">
        <v>17.28</v>
      </c>
      <c r="E81" s="131"/>
      <c r="F81" s="138">
        <v>2.605E-2</v>
      </c>
      <c r="G81" s="164">
        <v>1.6750000000000001E-2</v>
      </c>
      <c r="H81" s="139">
        <v>3.5900000000000001E-2</v>
      </c>
      <c r="I81" s="131"/>
      <c r="J81" s="138">
        <v>173.24</v>
      </c>
      <c r="K81" s="164">
        <v>109.05</v>
      </c>
      <c r="L81" s="139">
        <v>92.266000000000005</v>
      </c>
      <c r="M81" s="131"/>
      <c r="N81" s="138">
        <v>-65.459999999999994</v>
      </c>
      <c r="O81" s="164">
        <v>-53.792000000000002</v>
      </c>
      <c r="P81" s="139">
        <v>-42.354999999999997</v>
      </c>
      <c r="Q81" s="131"/>
      <c r="R81" s="138">
        <v>4.0460000000000003</v>
      </c>
      <c r="S81" s="164">
        <v>0.02</v>
      </c>
      <c r="T81" s="139">
        <v>4.9630000000000001</v>
      </c>
      <c r="U81" s="131"/>
      <c r="V81" s="138">
        <v>-39</v>
      </c>
      <c r="W81" s="164">
        <v>-33</v>
      </c>
      <c r="X81" s="139">
        <v>-26</v>
      </c>
    </row>
    <row r="82" spans="1:24" x14ac:dyDescent="0.25">
      <c r="A82" s="131"/>
      <c r="B82" s="138">
        <v>32.896000000000001</v>
      </c>
      <c r="C82" s="164">
        <v>24.919</v>
      </c>
      <c r="D82" s="139">
        <v>24.533000000000001</v>
      </c>
      <c r="E82" s="131"/>
      <c r="F82" s="138">
        <v>3.1850000000000003E-2</v>
      </c>
      <c r="G82" s="164">
        <v>1.3650000000000001E-2</v>
      </c>
      <c r="H82" s="139">
        <v>2.2100000000000002E-2</v>
      </c>
      <c r="I82" s="131"/>
      <c r="J82" s="138">
        <v>306.33</v>
      </c>
      <c r="K82" s="164">
        <v>64.814999999999998</v>
      </c>
      <c r="L82" s="139">
        <v>140.68</v>
      </c>
      <c r="M82" s="131"/>
      <c r="N82" s="138">
        <v>-93.168000000000006</v>
      </c>
      <c r="O82" s="164">
        <v>-54.405000000000001</v>
      </c>
      <c r="P82" s="139">
        <v>-71.924999999999997</v>
      </c>
      <c r="Q82" s="131"/>
      <c r="R82" s="138">
        <v>1.6759999999999999</v>
      </c>
      <c r="S82" s="164">
        <v>0.60389999999999999</v>
      </c>
      <c r="T82" s="139">
        <v>3.2069999999999999</v>
      </c>
      <c r="U82" s="131"/>
      <c r="V82" s="138">
        <v>0</v>
      </c>
      <c r="W82" s="164">
        <v>-25</v>
      </c>
      <c r="X82" s="139">
        <v>-7</v>
      </c>
    </row>
    <row r="83" spans="1:24" x14ac:dyDescent="0.25">
      <c r="A83" s="131"/>
      <c r="B83" s="138">
        <v>29.797000000000001</v>
      </c>
      <c r="C83" s="164">
        <v>28.677</v>
      </c>
      <c r="D83" s="139">
        <v>22.135999999999999</v>
      </c>
      <c r="E83" s="131"/>
      <c r="F83" s="138">
        <v>7.5500000000000003E-3</v>
      </c>
      <c r="G83" s="164">
        <v>9.4999999999999998E-3</v>
      </c>
      <c r="H83" s="139">
        <v>4.8800000000000003E-2</v>
      </c>
      <c r="I83" s="131"/>
      <c r="J83" s="138">
        <v>202.06</v>
      </c>
      <c r="K83" s="164">
        <v>237.56</v>
      </c>
      <c r="L83" s="139">
        <v>32.634</v>
      </c>
      <c r="M83" s="131"/>
      <c r="N83" s="138">
        <v>-77.808999999999997</v>
      </c>
      <c r="O83" s="164">
        <v>-85.126999999999995</v>
      </c>
      <c r="P83" s="139">
        <v>-27.692</v>
      </c>
      <c r="Q83" s="131"/>
      <c r="R83" s="138">
        <v>2.2410000000000001</v>
      </c>
      <c r="S83" s="164">
        <v>5.6269999999999998</v>
      </c>
      <c r="T83" s="139">
        <v>2.173</v>
      </c>
      <c r="U83" s="131"/>
      <c r="V83" s="138">
        <v>-25</v>
      </c>
      <c r="W83" s="164">
        <v>-64</v>
      </c>
      <c r="X83" s="139">
        <v>-4</v>
      </c>
    </row>
    <row r="84" spans="1:24" x14ac:dyDescent="0.25">
      <c r="A84" s="131"/>
      <c r="B84" s="138">
        <v>30.777000000000001</v>
      </c>
      <c r="C84" s="164">
        <v>27.878</v>
      </c>
      <c r="D84" s="139">
        <v>16.864999999999998</v>
      </c>
      <c r="E84" s="131"/>
      <c r="F84" s="138">
        <v>4.4949999999999997E-2</v>
      </c>
      <c r="G84" s="164">
        <v>7.3499999999999998E-3</v>
      </c>
      <c r="H84" s="139">
        <v>3.4499999999999999E-3</v>
      </c>
      <c r="I84" s="131"/>
      <c r="J84" s="138">
        <v>220.06</v>
      </c>
      <c r="K84" s="164">
        <v>253.37</v>
      </c>
      <c r="L84" s="139">
        <v>58.551000000000002</v>
      </c>
      <c r="M84" s="131"/>
      <c r="N84" s="138">
        <v>-71.242000000000004</v>
      </c>
      <c r="O84" s="164">
        <v>-105.65</v>
      </c>
      <c r="P84" s="139">
        <v>-49.103000000000002</v>
      </c>
      <c r="Q84" s="131"/>
      <c r="R84" s="138">
        <v>2.3220000000000001</v>
      </c>
      <c r="S84" s="164">
        <v>5.5170000000000003</v>
      </c>
      <c r="T84" s="139">
        <v>1.857</v>
      </c>
      <c r="U84" s="131"/>
      <c r="V84" s="138">
        <v>-34</v>
      </c>
      <c r="W84" s="164">
        <v>-63</v>
      </c>
      <c r="X84" s="139">
        <v>0</v>
      </c>
    </row>
    <row r="85" spans="1:24" x14ac:dyDescent="0.25">
      <c r="A85" s="131"/>
      <c r="B85" s="138">
        <v>35.795000000000002</v>
      </c>
      <c r="C85" s="164">
        <v>27.228000000000002</v>
      </c>
      <c r="D85" s="139"/>
      <c r="E85" s="131"/>
      <c r="F85" s="138">
        <v>3.8850000000000003E-2</v>
      </c>
      <c r="G85" s="164">
        <v>1.065E-2</v>
      </c>
      <c r="H85" s="139"/>
      <c r="I85" s="131"/>
      <c r="J85" s="138">
        <v>268.85000000000002</v>
      </c>
      <c r="K85" s="164">
        <v>179.33</v>
      </c>
      <c r="L85" s="139"/>
      <c r="M85" s="131"/>
      <c r="N85" s="138">
        <v>-72.081999999999994</v>
      </c>
      <c r="O85" s="164">
        <v>-82.927000000000007</v>
      </c>
      <c r="P85" s="139"/>
      <c r="Q85" s="131"/>
      <c r="R85" s="138">
        <v>4.9809999999999999</v>
      </c>
      <c r="S85" s="164">
        <v>3.492</v>
      </c>
      <c r="T85" s="139"/>
      <c r="U85" s="131"/>
      <c r="V85" s="138">
        <v>-78</v>
      </c>
      <c r="W85" s="164">
        <v>-19</v>
      </c>
      <c r="X85" s="139"/>
    </row>
    <row r="86" spans="1:24" x14ac:dyDescent="0.25">
      <c r="A86" s="131"/>
      <c r="B86" s="138">
        <v>28.039933300000001</v>
      </c>
      <c r="C86" s="164">
        <v>25.218</v>
      </c>
      <c r="D86" s="139"/>
      <c r="E86" s="131"/>
      <c r="F86" s="138">
        <v>1.2699999999999999E-2</v>
      </c>
      <c r="G86" s="164">
        <v>1.125E-2</v>
      </c>
      <c r="H86" s="139"/>
      <c r="I86" s="131"/>
      <c r="J86" s="138">
        <v>118.58499999999999</v>
      </c>
      <c r="K86" s="164">
        <v>158.07</v>
      </c>
      <c r="L86" s="139"/>
      <c r="M86" s="131"/>
      <c r="N86" s="138">
        <v>-59.2333</v>
      </c>
      <c r="O86" s="164">
        <v>-75.799000000000007</v>
      </c>
      <c r="P86" s="139"/>
      <c r="Q86" s="131"/>
      <c r="R86" s="138">
        <v>4.835</v>
      </c>
      <c r="S86" s="164">
        <v>2.738</v>
      </c>
      <c r="T86" s="139"/>
      <c r="U86" s="131"/>
      <c r="V86" s="138">
        <v>-45</v>
      </c>
      <c r="W86" s="164">
        <v>-15</v>
      </c>
      <c r="X86" s="139"/>
    </row>
    <row r="87" spans="1:24" x14ac:dyDescent="0.25">
      <c r="A87" s="131"/>
      <c r="B87" s="138">
        <v>30.450299999999999</v>
      </c>
      <c r="C87" s="164">
        <v>24.553999999999998</v>
      </c>
      <c r="D87" s="139"/>
      <c r="E87" s="131"/>
      <c r="F87" s="138">
        <v>7.8200000000000006E-3</v>
      </c>
      <c r="G87" s="164">
        <v>1.025E-2</v>
      </c>
      <c r="H87" s="139"/>
      <c r="I87" s="131"/>
      <c r="J87" s="138">
        <v>255.541333333333</v>
      </c>
      <c r="K87" s="164">
        <v>173.4</v>
      </c>
      <c r="L87" s="139"/>
      <c r="M87" s="131"/>
      <c r="N87" s="138">
        <v>-81.191433333333293</v>
      </c>
      <c r="O87" s="164">
        <v>-79.061999999999998</v>
      </c>
      <c r="P87" s="139"/>
      <c r="Q87" s="131"/>
      <c r="R87" s="138">
        <v>3.4220000000000002</v>
      </c>
      <c r="S87" s="164">
        <v>2.3010000000000002</v>
      </c>
      <c r="T87" s="139"/>
      <c r="U87" s="131"/>
      <c r="V87" s="138">
        <v>-12</v>
      </c>
      <c r="W87" s="164">
        <v>-7</v>
      </c>
      <c r="X87" s="139"/>
    </row>
    <row r="88" spans="1:24" x14ac:dyDescent="0.25">
      <c r="A88" s="131"/>
      <c r="B88" s="138">
        <v>32.393999999999998</v>
      </c>
      <c r="C88" s="164">
        <v>21.762</v>
      </c>
      <c r="D88" s="139"/>
      <c r="E88" s="131"/>
      <c r="F88" s="138">
        <v>3.9649999999999998E-2</v>
      </c>
      <c r="G88" s="164">
        <v>1.025E-2</v>
      </c>
      <c r="H88" s="139"/>
      <c r="I88" s="131"/>
      <c r="J88" s="138">
        <v>160.79</v>
      </c>
      <c r="K88" s="164">
        <v>94.891999999999996</v>
      </c>
      <c r="L88" s="139"/>
      <c r="M88" s="131"/>
      <c r="N88" s="138">
        <v>-64.399000000000001</v>
      </c>
      <c r="O88" s="164">
        <v>-64.009</v>
      </c>
      <c r="P88" s="139"/>
      <c r="Q88" s="131"/>
      <c r="R88" s="138">
        <v>3.657</v>
      </c>
      <c r="S88" s="164">
        <v>2.5499999999999998</v>
      </c>
      <c r="T88" s="139"/>
      <c r="U88" s="131"/>
      <c r="V88" s="138">
        <v>-45.2</v>
      </c>
      <c r="W88" s="164">
        <v>-10</v>
      </c>
      <c r="X88" s="139"/>
    </row>
    <row r="89" spans="1:24" x14ac:dyDescent="0.25">
      <c r="A89" s="131"/>
      <c r="B89" s="138">
        <v>34.164999999999999</v>
      </c>
      <c r="C89" s="164">
        <v>23.481000000000002</v>
      </c>
      <c r="D89" s="139"/>
      <c r="E89" s="131"/>
      <c r="F89" s="138">
        <v>4.6800000000000001E-2</v>
      </c>
      <c r="G89" s="164">
        <v>2.3550000000000001E-2</v>
      </c>
      <c r="H89" s="139"/>
      <c r="I89" s="131"/>
      <c r="J89" s="138">
        <v>168.08</v>
      </c>
      <c r="K89" s="164">
        <v>121.92</v>
      </c>
      <c r="L89" s="139"/>
      <c r="M89" s="131"/>
      <c r="N89" s="138">
        <v>-71.353999999999999</v>
      </c>
      <c r="O89" s="164">
        <v>-78.405000000000001</v>
      </c>
      <c r="P89" s="139"/>
      <c r="Q89" s="131"/>
      <c r="R89" s="138">
        <v>2.5179999999999998</v>
      </c>
      <c r="S89" s="164">
        <v>2.5190000000000001</v>
      </c>
      <c r="T89" s="139"/>
      <c r="U89" s="131"/>
      <c r="V89" s="138">
        <v>-30.6</v>
      </c>
      <c r="W89" s="164">
        <v>-15</v>
      </c>
      <c r="X89" s="139"/>
    </row>
    <row r="90" spans="1:24" x14ac:dyDescent="0.25">
      <c r="A90" s="131"/>
      <c r="B90" s="138">
        <v>32.463999999999999</v>
      </c>
      <c r="C90" s="164"/>
      <c r="D90" s="139"/>
      <c r="E90" s="131"/>
      <c r="F90" s="138">
        <v>6.7250000000000004E-2</v>
      </c>
      <c r="G90" s="164"/>
      <c r="H90" s="139"/>
      <c r="I90" s="131"/>
      <c r="J90" s="138">
        <v>151.26</v>
      </c>
      <c r="K90" s="164"/>
      <c r="L90" s="139"/>
      <c r="M90" s="131"/>
      <c r="N90" s="138">
        <v>-74.75</v>
      </c>
      <c r="O90" s="164"/>
      <c r="P90" s="139"/>
      <c r="Q90" s="131"/>
      <c r="R90" s="138">
        <v>2.6680000000000001</v>
      </c>
      <c r="S90" s="164"/>
      <c r="T90" s="139"/>
      <c r="U90" s="131"/>
      <c r="V90" s="138">
        <v>-20</v>
      </c>
      <c r="W90" s="164"/>
      <c r="X90" s="139"/>
    </row>
    <row r="91" spans="1:24" x14ac:dyDescent="0.25">
      <c r="A91" s="131"/>
      <c r="B91" s="138">
        <v>31.692</v>
      </c>
      <c r="C91" s="164"/>
      <c r="D91" s="139"/>
      <c r="E91" s="131"/>
      <c r="F91" s="138">
        <v>3.245E-2</v>
      </c>
      <c r="G91" s="164"/>
      <c r="H91" s="139"/>
      <c r="I91" s="131"/>
      <c r="J91" s="138">
        <v>179.58</v>
      </c>
      <c r="K91" s="164"/>
      <c r="L91" s="139"/>
      <c r="M91" s="131"/>
      <c r="N91" s="138">
        <v>-65.554000000000002</v>
      </c>
      <c r="O91" s="164"/>
      <c r="P91" s="139"/>
      <c r="Q91" s="131"/>
      <c r="R91" s="138">
        <v>2.9359999999999999</v>
      </c>
      <c r="S91" s="164"/>
      <c r="T91" s="139"/>
      <c r="U91" s="131"/>
      <c r="V91" s="138">
        <v>-35.4</v>
      </c>
      <c r="W91" s="164"/>
      <c r="X91" s="139"/>
    </row>
    <row r="92" spans="1:24" ht="15.75" thickBot="1" x14ac:dyDescent="0.3">
      <c r="A92" s="131"/>
      <c r="B92" s="140">
        <v>28.404</v>
      </c>
      <c r="C92" s="167"/>
      <c r="D92" s="141"/>
      <c r="E92" s="131"/>
      <c r="F92" s="140">
        <v>2.75E-2</v>
      </c>
      <c r="G92" s="167"/>
      <c r="H92" s="141"/>
      <c r="I92" s="131"/>
      <c r="J92" s="140">
        <v>121.58</v>
      </c>
      <c r="K92" s="167"/>
      <c r="L92" s="141"/>
      <c r="M92" s="131"/>
      <c r="N92" s="140">
        <v>-61.094999999999999</v>
      </c>
      <c r="O92" s="167"/>
      <c r="P92" s="141"/>
      <c r="Q92" s="131"/>
      <c r="R92" s="140">
        <v>2.6</v>
      </c>
      <c r="S92" s="167"/>
      <c r="T92" s="141"/>
      <c r="U92" s="131"/>
      <c r="V92" s="140">
        <v>-25</v>
      </c>
      <c r="W92" s="167"/>
      <c r="X92" s="141"/>
    </row>
    <row r="95" spans="1:24" ht="15.75" thickBot="1" x14ac:dyDescent="0.3"/>
    <row r="96" spans="1:24" x14ac:dyDescent="0.25">
      <c r="A96" s="171" t="s">
        <v>0</v>
      </c>
      <c r="B96" s="142">
        <f>AVERAGE(B78:B92)</f>
        <v>31.070815553333333</v>
      </c>
      <c r="C96" s="151">
        <f t="shared" ref="C96:D96" si="3">AVERAGE(C78:C92)</f>
        <v>24.911749999999998</v>
      </c>
      <c r="D96" s="143">
        <f t="shared" si="3"/>
        <v>20.379857142857141</v>
      </c>
      <c r="E96" s="131"/>
      <c r="F96" s="142">
        <f t="shared" ref="F96:H96" si="4">AVERAGE(F78:F92)</f>
        <v>3.1968000000000003E-2</v>
      </c>
      <c r="G96" s="151">
        <f t="shared" si="4"/>
        <v>1.4358333333333334E-2</v>
      </c>
      <c r="H96" s="143">
        <f t="shared" si="4"/>
        <v>2.3264285714285717E-2</v>
      </c>
      <c r="I96" s="131"/>
      <c r="J96" s="142">
        <f t="shared" ref="J96:L96" si="5">AVERAGE(J78:J92)</f>
        <v>193.45708888888888</v>
      </c>
      <c r="K96" s="151">
        <f t="shared" si="5"/>
        <v>148.82533333333333</v>
      </c>
      <c r="L96" s="143">
        <f t="shared" si="5"/>
        <v>90.154571428571444</v>
      </c>
      <c r="M96" s="131"/>
      <c r="N96" s="142">
        <f t="shared" ref="N96:P96" si="6">AVERAGE(N78:N92)</f>
        <v>-72.386782222222209</v>
      </c>
      <c r="O96" s="151">
        <f t="shared" si="6"/>
        <v>-74.155333333333331</v>
      </c>
      <c r="P96" s="143">
        <f t="shared" si="6"/>
        <v>-48.942571428571434</v>
      </c>
      <c r="Q96" s="131"/>
      <c r="R96" s="142">
        <f t="shared" ref="R96:T96" si="7">AVERAGE(R78:R92)</f>
        <v>3.134466666666667</v>
      </c>
      <c r="S96" s="151">
        <f t="shared" si="7"/>
        <v>2.8483250000000004</v>
      </c>
      <c r="T96" s="143">
        <f t="shared" si="7"/>
        <v>3.1358571428571431</v>
      </c>
      <c r="U96" s="131"/>
      <c r="V96" s="142">
        <f t="shared" ref="V96:X96" si="8">AVERAGE(V78:V92)</f>
        <v>-33.213333333333331</v>
      </c>
      <c r="W96" s="151">
        <f t="shared" si="8"/>
        <v>-25</v>
      </c>
      <c r="X96" s="143">
        <f t="shared" si="8"/>
        <v>-8.4285714285714288</v>
      </c>
    </row>
    <row r="97" spans="1:24" x14ac:dyDescent="0.25">
      <c r="A97" s="172" t="s">
        <v>347</v>
      </c>
      <c r="B97" s="144">
        <f>(STDEV(B78:B92))/SQRT(B98)</f>
        <v>0.60571131077255858</v>
      </c>
      <c r="C97" s="152">
        <f t="shared" ref="C97" si="9">(STDEV(C78:C92))/SQRT(C98)</f>
        <v>0.76265063216550222</v>
      </c>
      <c r="D97" s="145">
        <f t="shared" ref="D97" si="10">(STDEV(D78:D92))/SQRT(D98)</f>
        <v>1.5493603815241783</v>
      </c>
      <c r="E97" s="131"/>
      <c r="F97" s="144">
        <f t="shared" ref="F97" si="11">(STDEV(F78:F92))/SQRT(F98)</f>
        <v>4.5433006881404128E-3</v>
      </c>
      <c r="G97" s="152">
        <f t="shared" ref="G97" si="12">(STDEV(G78:G92))/SQRT(G98)</f>
        <v>1.8102489504557842E-3</v>
      </c>
      <c r="H97" s="145">
        <f t="shared" ref="H97" si="13">(STDEV(H78:H92))/SQRT(H98)</f>
        <v>6.7432657261197416E-3</v>
      </c>
      <c r="I97" s="131"/>
      <c r="J97" s="144">
        <f t="shared" ref="J97" si="14">(STDEV(J78:J92))/SQRT(J98)</f>
        <v>14.39581578533711</v>
      </c>
      <c r="K97" s="152">
        <f t="shared" ref="K97" si="15">(STDEV(K78:K92))/SQRT(K98)</f>
        <v>17.115964928372939</v>
      </c>
      <c r="L97" s="145">
        <f t="shared" ref="L97" si="16">(STDEV(L78:L92))/SQRT(L98)</f>
        <v>16.993676056049761</v>
      </c>
      <c r="M97" s="131"/>
      <c r="N97" s="144">
        <f t="shared" ref="N97" si="17">(STDEV(N78:N92))/SQRT(N98)</f>
        <v>2.3679585695576497</v>
      </c>
      <c r="O97" s="152">
        <f t="shared" ref="O97" si="18">(STDEV(O78:O92))/SQRT(O98)</f>
        <v>4.1076141130856323</v>
      </c>
      <c r="P97" s="145">
        <f t="shared" ref="P97" si="19">(STDEV(P78:P92))/SQRT(P98)</f>
        <v>5.6941779575496883</v>
      </c>
      <c r="Q97" s="131"/>
      <c r="R97" s="144">
        <f t="shared" ref="R97" si="20">(STDEV(R78:R92))/SQRT(R98)</f>
        <v>0.25557946982655949</v>
      </c>
      <c r="S97" s="152">
        <f t="shared" ref="S97" si="21">(STDEV(S78:S92))/SQRT(S98)</f>
        <v>0.49803038989740728</v>
      </c>
      <c r="T97" s="145">
        <f t="shared" ref="T97" si="22">(STDEV(T78:T92))/SQRT(T98)</f>
        <v>0.59301953025621834</v>
      </c>
      <c r="U97" s="131"/>
      <c r="V97" s="144">
        <f t="shared" ref="V97" si="23">(STDEV(V78:V92))/SQRT(V98)</f>
        <v>5.5509232751272313</v>
      </c>
      <c r="W97" s="152">
        <f t="shared" ref="W97" si="24">(STDEV(W78:W92))/SQRT(W98)</f>
        <v>5.7590508477236657</v>
      </c>
      <c r="X97" s="145">
        <f t="shared" ref="X97" si="25">(STDEV(X78:X92))/SQRT(X98)</f>
        <v>3.4285714285714284</v>
      </c>
    </row>
    <row r="98" spans="1:24" ht="15.75" thickBot="1" x14ac:dyDescent="0.3">
      <c r="A98" s="173" t="s">
        <v>33</v>
      </c>
      <c r="B98" s="146">
        <f>COUNT(B78:B92)</f>
        <v>15</v>
      </c>
      <c r="C98" s="162">
        <f t="shared" ref="C98:D98" si="26">COUNT(C78:C92)</f>
        <v>12</v>
      </c>
      <c r="D98" s="147">
        <f t="shared" si="26"/>
        <v>7</v>
      </c>
      <c r="F98" s="146">
        <f t="shared" ref="F98:H98" si="27">COUNT(F78:F92)</f>
        <v>15</v>
      </c>
      <c r="G98" s="162">
        <f t="shared" si="27"/>
        <v>12</v>
      </c>
      <c r="H98" s="147">
        <f t="shared" si="27"/>
        <v>7</v>
      </c>
      <c r="J98" s="146">
        <f t="shared" ref="J98:L98" si="28">COUNT(J78:J92)</f>
        <v>15</v>
      </c>
      <c r="K98" s="162">
        <f t="shared" si="28"/>
        <v>12</v>
      </c>
      <c r="L98" s="147">
        <f t="shared" si="28"/>
        <v>7</v>
      </c>
      <c r="N98" s="146">
        <f t="shared" ref="N98:P98" si="29">COUNT(N78:N92)</f>
        <v>15</v>
      </c>
      <c r="O98" s="162">
        <f t="shared" si="29"/>
        <v>12</v>
      </c>
      <c r="P98" s="147">
        <f t="shared" si="29"/>
        <v>7</v>
      </c>
      <c r="R98" s="146">
        <f t="shared" ref="R98:T98" si="30">COUNT(R78:R92)</f>
        <v>15</v>
      </c>
      <c r="S98" s="162">
        <f t="shared" si="30"/>
        <v>12</v>
      </c>
      <c r="T98" s="147">
        <f t="shared" si="30"/>
        <v>7</v>
      </c>
      <c r="V98" s="146">
        <f t="shared" ref="V98:X98" si="31">COUNT(V78:V92)</f>
        <v>15</v>
      </c>
      <c r="W98" s="162">
        <f t="shared" si="31"/>
        <v>12</v>
      </c>
      <c r="X98" s="147">
        <f t="shared" si="31"/>
        <v>7</v>
      </c>
    </row>
  </sheetData>
  <mergeCells count="62">
    <mergeCell ref="B76:D76"/>
    <mergeCell ref="V76:X76"/>
    <mergeCell ref="R76:T76"/>
    <mergeCell ref="N76:P76"/>
    <mergeCell ref="J76:L76"/>
    <mergeCell ref="F76:H76"/>
    <mergeCell ref="B9:G9"/>
    <mergeCell ref="H9:M9"/>
    <mergeCell ref="V48:X48"/>
    <mergeCell ref="R48:T48"/>
    <mergeCell ref="N48:P48"/>
    <mergeCell ref="J48:L48"/>
    <mergeCell ref="F48:H48"/>
    <mergeCell ref="B48:D48"/>
    <mergeCell ref="B47:X47"/>
    <mergeCell ref="M12:M13"/>
    <mergeCell ref="G12:G13"/>
    <mergeCell ref="H12:H13"/>
    <mergeCell ref="I12:I13"/>
    <mergeCell ref="J12:J13"/>
    <mergeCell ref="K12:K13"/>
    <mergeCell ref="L12:L13"/>
    <mergeCell ref="B1:M1"/>
    <mergeCell ref="B2:G2"/>
    <mergeCell ref="H2:M2"/>
    <mergeCell ref="B7:G7"/>
    <mergeCell ref="H7:M7"/>
    <mergeCell ref="A12:A13"/>
    <mergeCell ref="B12:B13"/>
    <mergeCell ref="C12:C13"/>
    <mergeCell ref="D12:D13"/>
    <mergeCell ref="E12:E13"/>
    <mergeCell ref="A20:A21"/>
    <mergeCell ref="B20:B21"/>
    <mergeCell ref="C20:C21"/>
    <mergeCell ref="D20:D21"/>
    <mergeCell ref="E20:E21"/>
    <mergeCell ref="M20:M21"/>
    <mergeCell ref="B15:G15"/>
    <mergeCell ref="H15:M15"/>
    <mergeCell ref="B17:G17"/>
    <mergeCell ref="H17:M17"/>
    <mergeCell ref="F20:F21"/>
    <mergeCell ref="G20:G21"/>
    <mergeCell ref="H20:H21"/>
    <mergeCell ref="I20:I21"/>
    <mergeCell ref="J20:J21"/>
    <mergeCell ref="K20:K21"/>
    <mergeCell ref="B23:G23"/>
    <mergeCell ref="H23:M23"/>
    <mergeCell ref="B25:G25"/>
    <mergeCell ref="H25:M25"/>
    <mergeCell ref="B30:G30"/>
    <mergeCell ref="H30:M30"/>
    <mergeCell ref="B44:G44"/>
    <mergeCell ref="H44:M44"/>
    <mergeCell ref="B32:G32"/>
    <mergeCell ref="H32:M32"/>
    <mergeCell ref="B37:G37"/>
    <mergeCell ref="H37:M37"/>
    <mergeCell ref="B39:G39"/>
    <mergeCell ref="H39:M39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2"/>
  <sheetViews>
    <sheetView workbookViewId="0"/>
  </sheetViews>
  <sheetFormatPr baseColWidth="10" defaultRowHeight="15" x14ac:dyDescent="0.25"/>
  <sheetData>
    <row r="1" spans="1:15" ht="15.75" thickBot="1" x14ac:dyDescent="0.3">
      <c r="A1" s="1"/>
      <c r="B1" s="265" t="s">
        <v>299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5" ht="15.75" thickBot="1" x14ac:dyDescent="0.3">
      <c r="A2" s="1"/>
      <c r="B2" s="268" t="s">
        <v>241</v>
      </c>
      <c r="C2" s="269"/>
      <c r="D2" s="269"/>
      <c r="E2" s="269"/>
      <c r="F2" s="269"/>
      <c r="G2" s="270"/>
      <c r="H2" s="268" t="s">
        <v>242</v>
      </c>
      <c r="I2" s="269"/>
      <c r="J2" s="269"/>
      <c r="K2" s="269"/>
      <c r="L2" s="269"/>
      <c r="M2" s="270"/>
      <c r="N2" s="5"/>
    </row>
    <row r="3" spans="1:15" ht="26.25" thickBot="1" x14ac:dyDescent="0.3">
      <c r="A3" s="2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19" t="s">
        <v>2</v>
      </c>
      <c r="K3" s="19" t="s">
        <v>3</v>
      </c>
      <c r="L3" s="19" t="s">
        <v>4</v>
      </c>
      <c r="M3" s="19" t="s">
        <v>33</v>
      </c>
      <c r="N3" s="19" t="s">
        <v>432</v>
      </c>
    </row>
    <row r="4" spans="1:15" ht="26.25" thickBot="1" x14ac:dyDescent="0.3">
      <c r="A4" s="57" t="s">
        <v>243</v>
      </c>
      <c r="B4" s="7">
        <v>100.7</v>
      </c>
      <c r="C4" s="7">
        <v>7.2</v>
      </c>
      <c r="D4" s="8">
        <v>2.9</v>
      </c>
      <c r="E4" s="8">
        <v>96.6</v>
      </c>
      <c r="F4" s="8" t="s">
        <v>244</v>
      </c>
      <c r="G4" s="7">
        <v>6</v>
      </c>
      <c r="H4" s="7">
        <v>101.2</v>
      </c>
      <c r="I4" s="8">
        <v>6.6</v>
      </c>
      <c r="J4" s="8">
        <v>2.2999999999999998</v>
      </c>
      <c r="K4" s="8">
        <v>101.3</v>
      </c>
      <c r="L4" s="8" t="s">
        <v>245</v>
      </c>
      <c r="M4" s="8">
        <v>8</v>
      </c>
      <c r="N4" s="264">
        <v>0.94969999999999999</v>
      </c>
    </row>
    <row r="5" spans="1:15" ht="15.75" thickBot="1" x14ac:dyDescent="0.3">
      <c r="A5" s="57" t="s">
        <v>246</v>
      </c>
      <c r="B5" s="7">
        <v>102.5</v>
      </c>
      <c r="C5" s="7">
        <v>14.8</v>
      </c>
      <c r="D5" s="8">
        <v>6</v>
      </c>
      <c r="E5" s="8">
        <v>95.8</v>
      </c>
      <c r="F5" s="8" t="s">
        <v>247</v>
      </c>
      <c r="G5" s="7">
        <v>6</v>
      </c>
      <c r="H5" s="7">
        <v>106.5</v>
      </c>
      <c r="I5" s="8">
        <v>4.3</v>
      </c>
      <c r="J5" s="8">
        <v>1.5</v>
      </c>
      <c r="K5" s="8">
        <v>107.3</v>
      </c>
      <c r="L5" s="8" t="s">
        <v>248</v>
      </c>
      <c r="M5" s="8">
        <v>8</v>
      </c>
      <c r="N5" s="257">
        <v>0.34499999999999997</v>
      </c>
    </row>
    <row r="6" spans="1:15" ht="15.75" thickBot="1" x14ac:dyDescent="0.3">
      <c r="A6" s="57" t="s">
        <v>249</v>
      </c>
      <c r="B6" s="7">
        <v>131.5</v>
      </c>
      <c r="C6" s="7">
        <v>62.9</v>
      </c>
      <c r="D6" s="8">
        <v>25.7</v>
      </c>
      <c r="E6" s="8">
        <v>118.3</v>
      </c>
      <c r="F6" s="8" t="s">
        <v>250</v>
      </c>
      <c r="G6" s="7">
        <v>6</v>
      </c>
      <c r="H6" s="7">
        <v>124.7</v>
      </c>
      <c r="I6" s="8">
        <v>23.5</v>
      </c>
      <c r="J6" s="8">
        <v>8.3000000000000007</v>
      </c>
      <c r="K6" s="8">
        <v>119.3</v>
      </c>
      <c r="L6" s="8" t="s">
        <v>251</v>
      </c>
      <c r="M6" s="8">
        <v>8</v>
      </c>
      <c r="N6" s="257">
        <v>0.94969999999999999</v>
      </c>
    </row>
    <row r="7" spans="1:15" ht="15.75" thickBot="1" x14ac:dyDescent="0.3">
      <c r="A7" s="57" t="s">
        <v>252</v>
      </c>
      <c r="B7" s="7">
        <v>93.7</v>
      </c>
      <c r="C7" s="7">
        <v>8.1</v>
      </c>
      <c r="D7" s="8">
        <v>3.3</v>
      </c>
      <c r="E7" s="8">
        <v>95.4</v>
      </c>
      <c r="F7" s="8" t="s">
        <v>253</v>
      </c>
      <c r="G7" s="7">
        <v>6</v>
      </c>
      <c r="H7" s="7">
        <v>96</v>
      </c>
      <c r="I7" s="8">
        <v>7.8</v>
      </c>
      <c r="J7" s="8">
        <v>2.8</v>
      </c>
      <c r="K7" s="8">
        <v>96.8</v>
      </c>
      <c r="L7" s="8" t="s">
        <v>254</v>
      </c>
      <c r="M7" s="8">
        <v>8</v>
      </c>
      <c r="N7" s="257">
        <v>0.57279999999999998</v>
      </c>
    </row>
    <row r="8" spans="1:15" ht="26.25" thickBot="1" x14ac:dyDescent="0.3">
      <c r="A8" s="57" t="s">
        <v>255</v>
      </c>
      <c r="B8" s="7">
        <v>94.7</v>
      </c>
      <c r="C8" s="7">
        <v>14.5</v>
      </c>
      <c r="D8" s="8">
        <v>5.9</v>
      </c>
      <c r="E8" s="8">
        <v>101.5</v>
      </c>
      <c r="F8" s="8" t="s">
        <v>256</v>
      </c>
      <c r="G8" s="7">
        <v>6</v>
      </c>
      <c r="H8" s="7">
        <v>97.7</v>
      </c>
      <c r="I8" s="8">
        <v>10.4</v>
      </c>
      <c r="J8" s="8">
        <v>3.7</v>
      </c>
      <c r="K8" s="8">
        <v>98.3</v>
      </c>
      <c r="L8" s="8" t="s">
        <v>257</v>
      </c>
      <c r="M8" s="8">
        <v>8</v>
      </c>
      <c r="N8" s="257">
        <v>0.94969999999999999</v>
      </c>
    </row>
    <row r="9" spans="1:15" ht="15.75" thickBot="1" x14ac:dyDescent="0.3">
      <c r="A9" s="57" t="s">
        <v>258</v>
      </c>
      <c r="B9" s="7">
        <v>108.7</v>
      </c>
      <c r="C9" s="7">
        <v>16.7</v>
      </c>
      <c r="D9" s="8">
        <v>6.8</v>
      </c>
      <c r="E9" s="8">
        <v>102.8</v>
      </c>
      <c r="F9" s="8" t="s">
        <v>259</v>
      </c>
      <c r="G9" s="7">
        <v>6</v>
      </c>
      <c r="H9" s="7">
        <v>107.1</v>
      </c>
      <c r="I9" s="8">
        <v>5.7</v>
      </c>
      <c r="J9" s="8">
        <v>2</v>
      </c>
      <c r="K9" s="8">
        <v>105.9</v>
      </c>
      <c r="L9" s="8" t="s">
        <v>260</v>
      </c>
      <c r="M9" s="8">
        <v>8</v>
      </c>
      <c r="N9" s="257">
        <v>0.66200000000000003</v>
      </c>
    </row>
    <row r="10" spans="1:15" ht="15.75" thickBot="1" x14ac:dyDescent="0.3">
      <c r="A10" s="57" t="s">
        <v>261</v>
      </c>
      <c r="B10" s="7">
        <v>74.5</v>
      </c>
      <c r="C10" s="7">
        <v>20.9</v>
      </c>
      <c r="D10" s="8">
        <v>8.5</v>
      </c>
      <c r="E10" s="8">
        <v>86.2</v>
      </c>
      <c r="F10" s="8" t="s">
        <v>262</v>
      </c>
      <c r="G10" s="7">
        <v>6</v>
      </c>
      <c r="H10" s="7">
        <v>97.4</v>
      </c>
      <c r="I10" s="8">
        <v>10.1</v>
      </c>
      <c r="J10" s="8">
        <v>3.6</v>
      </c>
      <c r="K10" s="8">
        <v>98</v>
      </c>
      <c r="L10" s="8" t="s">
        <v>263</v>
      </c>
      <c r="M10" s="8">
        <v>8</v>
      </c>
      <c r="N10" s="253">
        <v>2.93E-2</v>
      </c>
    </row>
    <row r="11" spans="1:15" ht="26.25" thickBot="1" x14ac:dyDescent="0.3">
      <c r="A11" s="57" t="s">
        <v>293</v>
      </c>
      <c r="B11" s="7">
        <v>108.2</v>
      </c>
      <c r="C11" s="7">
        <v>24.8</v>
      </c>
      <c r="D11" s="8">
        <v>10.1</v>
      </c>
      <c r="E11" s="8">
        <v>101.9</v>
      </c>
      <c r="F11" s="8" t="s">
        <v>294</v>
      </c>
      <c r="G11" s="7">
        <v>6</v>
      </c>
      <c r="H11" s="7">
        <v>97.2</v>
      </c>
      <c r="I11" s="8">
        <v>10.6</v>
      </c>
      <c r="J11" s="8">
        <v>3.8</v>
      </c>
      <c r="K11" s="8">
        <v>102.8</v>
      </c>
      <c r="L11" s="8" t="s">
        <v>295</v>
      </c>
      <c r="M11" s="8">
        <v>8</v>
      </c>
      <c r="N11" s="257">
        <v>0.41360000000000002</v>
      </c>
    </row>
    <row r="12" spans="1:15" ht="26.25" thickBot="1" x14ac:dyDescent="0.3">
      <c r="A12" s="57" t="s">
        <v>296</v>
      </c>
      <c r="B12" s="7">
        <v>95.3</v>
      </c>
      <c r="C12" s="60">
        <v>10</v>
      </c>
      <c r="D12" s="61">
        <v>4.09</v>
      </c>
      <c r="E12" s="8">
        <v>98.2</v>
      </c>
      <c r="F12" s="8" t="s">
        <v>297</v>
      </c>
      <c r="G12" s="7">
        <v>6</v>
      </c>
      <c r="H12" s="7">
        <v>94.9</v>
      </c>
      <c r="I12" s="8">
        <v>6.7</v>
      </c>
      <c r="J12" s="8">
        <v>2.4</v>
      </c>
      <c r="K12" s="8">
        <v>97.2</v>
      </c>
      <c r="L12" s="8" t="s">
        <v>298</v>
      </c>
      <c r="M12" s="8">
        <v>8</v>
      </c>
      <c r="N12" s="257">
        <v>0.94969999999999999</v>
      </c>
    </row>
    <row r="14" spans="1:15" ht="15.75" thickBot="1" x14ac:dyDescent="0.3"/>
    <row r="15" spans="1:15" ht="15.75" thickBot="1" x14ac:dyDescent="0.3">
      <c r="B15" s="271" t="s">
        <v>348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1:15" ht="15.75" thickBot="1" x14ac:dyDescent="0.3">
      <c r="B16" s="277" t="s">
        <v>243</v>
      </c>
      <c r="C16" s="279"/>
      <c r="D16" s="134"/>
      <c r="E16" s="277" t="s">
        <v>246</v>
      </c>
      <c r="F16" s="279"/>
      <c r="G16" s="134"/>
      <c r="H16" s="277" t="s">
        <v>249</v>
      </c>
      <c r="I16" s="279"/>
      <c r="J16" s="134"/>
      <c r="K16" s="277" t="s">
        <v>252</v>
      </c>
      <c r="L16" s="279"/>
      <c r="M16" s="134"/>
      <c r="N16" s="277" t="s">
        <v>255</v>
      </c>
      <c r="O16" s="279"/>
    </row>
    <row r="17" spans="1:15" x14ac:dyDescent="0.25">
      <c r="B17" s="136" t="s">
        <v>83</v>
      </c>
      <c r="C17" s="137" t="s">
        <v>360</v>
      </c>
      <c r="D17" s="134"/>
      <c r="E17" s="136" t="s">
        <v>83</v>
      </c>
      <c r="F17" s="137" t="s">
        <v>360</v>
      </c>
      <c r="G17" s="134"/>
      <c r="H17" s="136" t="s">
        <v>83</v>
      </c>
      <c r="I17" s="137" t="s">
        <v>360</v>
      </c>
      <c r="J17" s="134"/>
      <c r="K17" s="136" t="s">
        <v>83</v>
      </c>
      <c r="L17" s="137" t="s">
        <v>360</v>
      </c>
      <c r="M17" s="134"/>
      <c r="N17" s="136" t="s">
        <v>83</v>
      </c>
      <c r="O17" s="137" t="s">
        <v>360</v>
      </c>
    </row>
    <row r="18" spans="1:15" x14ac:dyDescent="0.25">
      <c r="B18" s="138">
        <v>94.803703664689806</v>
      </c>
      <c r="C18" s="139">
        <v>91.9519556384749</v>
      </c>
      <c r="D18" s="131"/>
      <c r="E18" s="138">
        <v>91.222114451988304</v>
      </c>
      <c r="F18" s="139">
        <v>112.434186654272</v>
      </c>
      <c r="G18" s="131"/>
      <c r="H18" s="138">
        <v>125.900884732438</v>
      </c>
      <c r="I18" s="139">
        <v>93.496499509938502</v>
      </c>
      <c r="J18" s="131"/>
      <c r="K18" s="138">
        <v>78.360981579849394</v>
      </c>
      <c r="L18" s="139">
        <v>91.628519001608694</v>
      </c>
      <c r="M18" s="131"/>
      <c r="N18" s="138">
        <v>103.456689711265</v>
      </c>
      <c r="O18" s="139">
        <v>107.773170731707</v>
      </c>
    </row>
    <row r="19" spans="1:15" x14ac:dyDescent="0.25">
      <c r="B19" s="138">
        <v>96.289668834963905</v>
      </c>
      <c r="C19" s="139">
        <v>101.15898853675</v>
      </c>
      <c r="D19" s="131"/>
      <c r="E19" s="138">
        <v>123.575512656065</v>
      </c>
      <c r="F19" s="139">
        <v>102.02946620975101</v>
      </c>
      <c r="G19" s="131"/>
      <c r="H19" s="138">
        <v>50.263843858791603</v>
      </c>
      <c r="I19" s="139">
        <v>115.932203389831</v>
      </c>
      <c r="J19" s="131"/>
      <c r="K19" s="138">
        <v>98.524894571602999</v>
      </c>
      <c r="L19" s="139">
        <v>98.568463980491899</v>
      </c>
      <c r="M19" s="131"/>
      <c r="N19" s="138">
        <v>78.584561345736901</v>
      </c>
      <c r="O19" s="139">
        <v>98.485646232919706</v>
      </c>
    </row>
    <row r="20" spans="1:15" x14ac:dyDescent="0.25">
      <c r="B20" s="138">
        <v>96.697469346654103</v>
      </c>
      <c r="C20" s="139">
        <v>105.48022585790601</v>
      </c>
      <c r="D20" s="131"/>
      <c r="E20" s="138">
        <v>118.24507555002501</v>
      </c>
      <c r="F20" s="139">
        <v>111.18556353731201</v>
      </c>
      <c r="G20" s="131"/>
      <c r="H20" s="138">
        <v>110.681716272325</v>
      </c>
      <c r="I20" s="139">
        <v>102.886645936913</v>
      </c>
      <c r="J20" s="131"/>
      <c r="K20" s="138">
        <v>93.157421839681405</v>
      </c>
      <c r="L20" s="139">
        <v>106.663110176198</v>
      </c>
      <c r="M20" s="131"/>
      <c r="N20" s="138">
        <v>106.872330519625</v>
      </c>
      <c r="O20" s="139">
        <v>112.13767468458499</v>
      </c>
    </row>
    <row r="21" spans="1:15" x14ac:dyDescent="0.25">
      <c r="B21" s="138">
        <v>108.556753329106</v>
      </c>
      <c r="C21" s="139">
        <v>101.411986710964</v>
      </c>
      <c r="D21" s="131"/>
      <c r="E21" s="138">
        <v>91.6666666666667</v>
      </c>
      <c r="F21" s="139">
        <v>104.23013218148201</v>
      </c>
      <c r="G21" s="131"/>
      <c r="H21" s="138">
        <v>225.83780247937301</v>
      </c>
      <c r="I21" s="139">
        <v>122.713302325581</v>
      </c>
      <c r="J21" s="131"/>
      <c r="K21" s="138">
        <v>93.647122646223295</v>
      </c>
      <c r="L21" s="139">
        <v>95.602536997886006</v>
      </c>
      <c r="M21" s="131"/>
      <c r="N21" s="138">
        <v>105.52600351896599</v>
      </c>
      <c r="O21" s="139">
        <v>95.361904761904796</v>
      </c>
    </row>
    <row r="22" spans="1:15" x14ac:dyDescent="0.25">
      <c r="B22" s="138">
        <v>111.16210198337799</v>
      </c>
      <c r="C22" s="139">
        <v>110.884144042798</v>
      </c>
      <c r="D22" s="131"/>
      <c r="E22" s="138">
        <v>90.1670034715969</v>
      </c>
      <c r="F22" s="139">
        <v>107.429741253834</v>
      </c>
      <c r="G22" s="131"/>
      <c r="H22" s="138">
        <v>181.36077594878699</v>
      </c>
      <c r="I22" s="139">
        <v>152.68710280373799</v>
      </c>
      <c r="J22" s="131"/>
      <c r="K22" s="138">
        <v>101.30825896345701</v>
      </c>
      <c r="L22" s="139">
        <v>101.80207106599001</v>
      </c>
      <c r="M22" s="131"/>
      <c r="N22" s="138">
        <v>99.540557350079297</v>
      </c>
      <c r="O22" s="139">
        <v>99.260398792970804</v>
      </c>
    </row>
    <row r="23" spans="1:15" x14ac:dyDescent="0.25">
      <c r="B23" s="138">
        <v>96.514041618774797</v>
      </c>
      <c r="C23" s="139">
        <v>97.431601691897001</v>
      </c>
      <c r="D23" s="131"/>
      <c r="E23" s="138">
        <v>99.894202081718305</v>
      </c>
      <c r="F23" s="139">
        <v>107.745636883811</v>
      </c>
      <c r="G23" s="131"/>
      <c r="H23" s="138">
        <v>94.7322720694645</v>
      </c>
      <c r="I23" s="139">
        <v>155.77813333333299</v>
      </c>
      <c r="J23" s="131"/>
      <c r="K23" s="138">
        <v>97.195323431064907</v>
      </c>
      <c r="L23" s="139">
        <v>97.907612070035995</v>
      </c>
      <c r="M23" s="131"/>
      <c r="N23" s="138">
        <v>74.243020055053094</v>
      </c>
      <c r="O23" s="139">
        <v>98.115700180781502</v>
      </c>
    </row>
    <row r="24" spans="1:15" x14ac:dyDescent="0.25">
      <c r="B24" s="138"/>
      <c r="C24" s="139">
        <v>107.429623394854</v>
      </c>
      <c r="D24" s="131"/>
      <c r="E24" s="138"/>
      <c r="F24" s="139">
        <v>107.086749997604</v>
      </c>
      <c r="G24" s="131"/>
      <c r="H24" s="138"/>
      <c r="I24" s="139">
        <v>144.06474820143899</v>
      </c>
      <c r="J24" s="131"/>
      <c r="K24" s="138"/>
      <c r="L24" s="139">
        <v>95.372637130446293</v>
      </c>
      <c r="M24" s="131"/>
      <c r="N24" s="138"/>
      <c r="O24" s="139">
        <v>92.694566813509596</v>
      </c>
    </row>
    <row r="25" spans="1:15" ht="15.75" thickBot="1" x14ac:dyDescent="0.3">
      <c r="B25" s="140"/>
      <c r="C25" s="141">
        <v>93.854249312904898</v>
      </c>
      <c r="D25" s="131"/>
      <c r="E25" s="140"/>
      <c r="F25" s="141">
        <v>100.06613566437601</v>
      </c>
      <c r="G25" s="131"/>
      <c r="H25" s="140"/>
      <c r="I25" s="141">
        <v>110.26923512747901</v>
      </c>
      <c r="J25" s="131"/>
      <c r="K25" s="140"/>
      <c r="L25" s="141">
        <v>80.246134144239406</v>
      </c>
      <c r="M25" s="131"/>
      <c r="N25" s="140"/>
      <c r="O25" s="141">
        <v>77.441474771958895</v>
      </c>
    </row>
    <row r="28" spans="1:15" ht="15.75" thickBot="1" x14ac:dyDescent="0.3"/>
    <row r="29" spans="1:15" x14ac:dyDescent="0.25">
      <c r="A29" s="171" t="s">
        <v>0</v>
      </c>
      <c r="B29" s="142">
        <f>AVERAGE(B18:B25)</f>
        <v>100.67062312959445</v>
      </c>
      <c r="C29" s="143">
        <f t="shared" ref="C29:O29" si="0">AVERAGE(C18:C25)</f>
        <v>101.20034689831861</v>
      </c>
      <c r="D29" s="131"/>
      <c r="E29" s="142">
        <f t="shared" si="0"/>
        <v>102.46176247967669</v>
      </c>
      <c r="F29" s="143">
        <f t="shared" si="0"/>
        <v>106.52595154780526</v>
      </c>
      <c r="G29" s="131"/>
      <c r="H29" s="142">
        <f t="shared" si="0"/>
        <v>131.4628825601965</v>
      </c>
      <c r="I29" s="143">
        <f t="shared" si="0"/>
        <v>124.72848382853155</v>
      </c>
      <c r="J29" s="131"/>
      <c r="K29" s="142">
        <f t="shared" si="0"/>
        <v>93.69900050531318</v>
      </c>
      <c r="L29" s="143">
        <f t="shared" si="0"/>
        <v>95.973885570862024</v>
      </c>
      <c r="M29" s="131"/>
      <c r="N29" s="142">
        <f t="shared" si="0"/>
        <v>94.703860416787549</v>
      </c>
      <c r="O29" s="143">
        <f t="shared" si="0"/>
        <v>97.658817121292145</v>
      </c>
    </row>
    <row r="30" spans="1:15" x14ac:dyDescent="0.25">
      <c r="A30" s="172" t="s">
        <v>347</v>
      </c>
      <c r="B30" s="144">
        <f>(STDEV(B18:B25))/SQRT(B31)</f>
        <v>2.9379063034828916</v>
      </c>
      <c r="C30" s="145">
        <f t="shared" ref="C30:O30" si="1">(STDEV(C18:C25))/SQRT(C31)</f>
        <v>2.3323999354562091</v>
      </c>
      <c r="D30" s="131"/>
      <c r="E30" s="144">
        <f t="shared" si="1"/>
        <v>6.0429591670799798</v>
      </c>
      <c r="F30" s="145">
        <f t="shared" si="1"/>
        <v>1.5027152640236134</v>
      </c>
      <c r="G30" s="131"/>
      <c r="H30" s="144">
        <f t="shared" si="1"/>
        <v>25.691528824072495</v>
      </c>
      <c r="I30" s="145">
        <f t="shared" si="1"/>
        <v>8.3051880679621277</v>
      </c>
      <c r="J30" s="131"/>
      <c r="K30" s="144">
        <f t="shared" si="1"/>
        <v>3.3114204663267919</v>
      </c>
      <c r="L30" s="145">
        <f t="shared" si="1"/>
        <v>2.7562985633390449</v>
      </c>
      <c r="M30" s="131"/>
      <c r="N30" s="144">
        <f t="shared" si="1"/>
        <v>5.8982310757853851</v>
      </c>
      <c r="O30" s="145">
        <f t="shared" si="1"/>
        <v>3.6695061871717636</v>
      </c>
    </row>
    <row r="31" spans="1:15" ht="15.75" thickBot="1" x14ac:dyDescent="0.3">
      <c r="A31" s="173" t="s">
        <v>33</v>
      </c>
      <c r="B31" s="146">
        <f>COUNT(B18:B25)</f>
        <v>6</v>
      </c>
      <c r="C31" s="147">
        <f t="shared" ref="C31:O31" si="2">COUNT(C18:C25)</f>
        <v>8</v>
      </c>
      <c r="E31" s="146">
        <f t="shared" si="2"/>
        <v>6</v>
      </c>
      <c r="F31" s="147">
        <f t="shared" si="2"/>
        <v>8</v>
      </c>
      <c r="H31" s="146">
        <f t="shared" si="2"/>
        <v>6</v>
      </c>
      <c r="I31" s="147">
        <f t="shared" si="2"/>
        <v>8</v>
      </c>
      <c r="K31" s="146">
        <f t="shared" si="2"/>
        <v>6</v>
      </c>
      <c r="L31" s="147">
        <f t="shared" si="2"/>
        <v>8</v>
      </c>
      <c r="N31" s="146">
        <f t="shared" si="2"/>
        <v>6</v>
      </c>
      <c r="O31" s="147">
        <f t="shared" si="2"/>
        <v>8</v>
      </c>
    </row>
    <row r="36" spans="2:12" ht="15.75" thickBot="1" x14ac:dyDescent="0.3"/>
    <row r="37" spans="2:12" ht="15.75" thickBot="1" x14ac:dyDescent="0.3">
      <c r="B37" s="271" t="s">
        <v>258</v>
      </c>
      <c r="C37" s="273"/>
      <c r="D37" s="134"/>
      <c r="E37" s="271" t="s">
        <v>261</v>
      </c>
      <c r="F37" s="273"/>
      <c r="G37" s="134"/>
      <c r="H37" s="271" t="s">
        <v>293</v>
      </c>
      <c r="I37" s="273"/>
      <c r="J37" s="134"/>
      <c r="K37" s="271" t="s">
        <v>296</v>
      </c>
      <c r="L37" s="273"/>
    </row>
    <row r="38" spans="2:12" x14ac:dyDescent="0.25">
      <c r="B38" s="136" t="s">
        <v>83</v>
      </c>
      <c r="C38" s="137" t="s">
        <v>360</v>
      </c>
      <c r="D38" s="134"/>
      <c r="E38" s="136" t="s">
        <v>83</v>
      </c>
      <c r="F38" s="137" t="s">
        <v>360</v>
      </c>
      <c r="G38" s="134"/>
      <c r="H38" s="136" t="s">
        <v>83</v>
      </c>
      <c r="I38" s="137" t="s">
        <v>360</v>
      </c>
      <c r="J38" s="134"/>
      <c r="K38" s="136" t="s">
        <v>83</v>
      </c>
      <c r="L38" s="137" t="s">
        <v>360</v>
      </c>
    </row>
    <row r="39" spans="2:12" x14ac:dyDescent="0.25">
      <c r="B39" s="138">
        <v>133.333333333333</v>
      </c>
      <c r="C39" s="139">
        <v>116.831683168317</v>
      </c>
      <c r="D39" s="131"/>
      <c r="E39" s="138">
        <v>88.548990959729693</v>
      </c>
      <c r="F39" s="139">
        <v>82.1293747542273</v>
      </c>
      <c r="G39" s="131"/>
      <c r="H39" s="138">
        <v>108.922987247249</v>
      </c>
      <c r="I39" s="139">
        <v>79.382390742139094</v>
      </c>
      <c r="J39" s="131"/>
      <c r="K39" s="138">
        <v>99.386620618059595</v>
      </c>
      <c r="L39" s="139">
        <v>84.022810378863596</v>
      </c>
    </row>
    <row r="40" spans="2:12" x14ac:dyDescent="0.25">
      <c r="B40" s="138">
        <v>125</v>
      </c>
      <c r="C40" s="139">
        <v>102.53164556962</v>
      </c>
      <c r="D40" s="131"/>
      <c r="E40" s="138">
        <v>37.963392443001403</v>
      </c>
      <c r="F40" s="139">
        <v>97.588052072518195</v>
      </c>
      <c r="G40" s="131"/>
      <c r="H40" s="138">
        <v>79.541849054987907</v>
      </c>
      <c r="I40" s="139">
        <v>101.522354692612</v>
      </c>
      <c r="J40" s="131"/>
      <c r="K40" s="138">
        <v>83.538624795083095</v>
      </c>
      <c r="L40" s="139">
        <v>100.167796045228</v>
      </c>
    </row>
    <row r="41" spans="2:12" x14ac:dyDescent="0.25">
      <c r="B41" s="138">
        <v>105.555555555556</v>
      </c>
      <c r="C41" s="139">
        <v>111.627906976744</v>
      </c>
      <c r="D41" s="131"/>
      <c r="E41" s="138">
        <v>60.4048697621744</v>
      </c>
      <c r="F41" s="139">
        <v>101.390498261877</v>
      </c>
      <c r="G41" s="131"/>
      <c r="H41" s="138">
        <v>94.900087459772095</v>
      </c>
      <c r="I41" s="139">
        <v>104.601197285037</v>
      </c>
      <c r="J41" s="131"/>
      <c r="K41" s="138">
        <v>82.418240705310396</v>
      </c>
      <c r="L41" s="139">
        <v>98.588670967742004</v>
      </c>
    </row>
    <row r="42" spans="2:12" x14ac:dyDescent="0.25">
      <c r="B42" s="138">
        <v>96.153846153846203</v>
      </c>
      <c r="C42" s="139">
        <v>103.27868852459</v>
      </c>
      <c r="D42" s="131"/>
      <c r="E42" s="138">
        <v>85.115114150852506</v>
      </c>
      <c r="F42" s="139">
        <v>97.151657335309906</v>
      </c>
      <c r="G42" s="131"/>
      <c r="H42" s="138">
        <v>142.44290479856301</v>
      </c>
      <c r="I42" s="139">
        <v>104.035725150529</v>
      </c>
      <c r="J42" s="131"/>
      <c r="K42" s="138">
        <v>103.938726329323</v>
      </c>
      <c r="L42" s="139">
        <v>101.363548297572</v>
      </c>
    </row>
    <row r="43" spans="2:12" x14ac:dyDescent="0.25">
      <c r="B43" s="138">
        <v>100</v>
      </c>
      <c r="C43" s="139">
        <v>101.086956521739</v>
      </c>
      <c r="D43" s="131"/>
      <c r="E43" s="138">
        <v>87.406844106463893</v>
      </c>
      <c r="F43" s="139">
        <v>114.96284571076799</v>
      </c>
      <c r="G43" s="131"/>
      <c r="H43" s="138">
        <v>132.458391062457</v>
      </c>
      <c r="I43" s="139">
        <v>104.687750000001</v>
      </c>
      <c r="J43" s="131"/>
      <c r="K43" s="138">
        <v>105.460995510819</v>
      </c>
      <c r="L43" s="139">
        <v>101.282078632479</v>
      </c>
    </row>
    <row r="44" spans="2:12" x14ac:dyDescent="0.25">
      <c r="B44" s="138">
        <v>92.233009708737896</v>
      </c>
      <c r="C44" s="139">
        <v>102.272727272727</v>
      </c>
      <c r="D44" s="131"/>
      <c r="E44" s="138">
        <v>87.2636658492208</v>
      </c>
      <c r="F44" s="139">
        <v>98.432518597237006</v>
      </c>
      <c r="G44" s="131"/>
      <c r="H44" s="138">
        <v>90.789333333333303</v>
      </c>
      <c r="I44" s="139">
        <v>87.974683544303701</v>
      </c>
      <c r="J44" s="131"/>
      <c r="K44" s="138">
        <v>96.999080498202801</v>
      </c>
      <c r="L44" s="139">
        <v>87.847200000000001</v>
      </c>
    </row>
    <row r="45" spans="2:12" x14ac:dyDescent="0.25">
      <c r="B45" s="138"/>
      <c r="C45" s="139">
        <v>108.53658536585399</v>
      </c>
      <c r="D45" s="131"/>
      <c r="E45" s="138"/>
      <c r="F45" s="139">
        <v>101.937567276642</v>
      </c>
      <c r="G45" s="131"/>
      <c r="H45" s="138"/>
      <c r="I45" s="139">
        <v>108.03092434121299</v>
      </c>
      <c r="J45" s="131"/>
      <c r="K45" s="138"/>
      <c r="L45" s="139">
        <v>95.871703998064703</v>
      </c>
    </row>
    <row r="46" spans="2:12" ht="15.75" thickBot="1" x14ac:dyDescent="0.3">
      <c r="B46" s="140"/>
      <c r="C46" s="141">
        <v>110.869565217391</v>
      </c>
      <c r="D46" s="131"/>
      <c r="E46" s="140"/>
      <c r="F46" s="141">
        <v>85.7770509193777</v>
      </c>
      <c r="G46" s="131"/>
      <c r="H46" s="140"/>
      <c r="I46" s="141">
        <v>87.499946666666702</v>
      </c>
      <c r="J46" s="131"/>
      <c r="K46" s="140"/>
      <c r="L46" s="141">
        <v>90.126090756302503</v>
      </c>
    </row>
    <row r="49" spans="1:12" ht="15.75" thickBot="1" x14ac:dyDescent="0.3"/>
    <row r="50" spans="1:12" x14ac:dyDescent="0.25">
      <c r="A50" s="171" t="s">
        <v>0</v>
      </c>
      <c r="B50" s="142">
        <f>AVERAGE(B39:B46)</f>
        <v>108.71262412524551</v>
      </c>
      <c r="C50" s="143">
        <f t="shared" ref="C50" si="3">AVERAGE(C39:C46)</f>
        <v>107.12946982712275</v>
      </c>
      <c r="D50" s="131"/>
      <c r="E50" s="142">
        <f t="shared" ref="E50:F50" si="4">AVERAGE(E39:E46)</f>
        <v>74.450479545240441</v>
      </c>
      <c r="F50" s="143">
        <f t="shared" si="4"/>
        <v>97.421195615994634</v>
      </c>
      <c r="G50" s="131"/>
      <c r="H50" s="142">
        <f t="shared" ref="H50:I50" si="5">AVERAGE(H39:H46)</f>
        <v>108.17592549272705</v>
      </c>
      <c r="I50" s="143">
        <f t="shared" si="5"/>
        <v>97.216871552812691</v>
      </c>
      <c r="J50" s="131"/>
      <c r="K50" s="142">
        <f t="shared" ref="K50:L50" si="6">AVERAGE(K39:K46)</f>
        <v>95.29038140946632</v>
      </c>
      <c r="L50" s="143">
        <f t="shared" si="6"/>
        <v>94.908737384531477</v>
      </c>
    </row>
    <row r="51" spans="1:12" x14ac:dyDescent="0.25">
      <c r="A51" s="172" t="s">
        <v>347</v>
      </c>
      <c r="B51" s="144">
        <f>(STDEV(B39:B46))/SQRT(B52)</f>
        <v>6.7986161124843481</v>
      </c>
      <c r="C51" s="145">
        <f t="shared" ref="C51" si="7">(STDEV(C39:C46))/SQRT(C52)</f>
        <v>2.0107105531690417</v>
      </c>
      <c r="D51" s="131"/>
      <c r="E51" s="144">
        <f t="shared" ref="E51" si="8">(STDEV(E39:E46))/SQRT(E52)</f>
        <v>8.5110403999042781</v>
      </c>
      <c r="F51" s="145">
        <f t="shared" ref="F51" si="9">(STDEV(F39:F46))/SQRT(F52)</f>
        <v>3.5717433259382583</v>
      </c>
      <c r="G51" s="131"/>
      <c r="H51" s="144">
        <f t="shared" ref="H51" si="10">(STDEV(H39:H46))/SQRT(H52)</f>
        <v>10.104246470326935</v>
      </c>
      <c r="I51" s="145">
        <f t="shared" ref="I51" si="11">(STDEV(I39:I46))/SQRT(I52)</f>
        <v>3.7564833304536114</v>
      </c>
      <c r="J51" s="131"/>
      <c r="K51" s="144">
        <f t="shared" ref="K51" si="12">(STDEV(K39:K46))/SQRT(K52)</f>
        <v>4.0895390087090844</v>
      </c>
      <c r="L51" s="145">
        <f t="shared" ref="L51" si="13">(STDEV(L39:L46))/SQRT(L52)</f>
        <v>2.3741667795345238</v>
      </c>
    </row>
    <row r="52" spans="1:12" ht="15.75" thickBot="1" x14ac:dyDescent="0.3">
      <c r="A52" s="173" t="s">
        <v>33</v>
      </c>
      <c r="B52" s="146">
        <f>COUNT(B39:B46)</f>
        <v>6</v>
      </c>
      <c r="C52" s="147">
        <f t="shared" ref="C52" si="14">COUNT(C39:C46)</f>
        <v>8</v>
      </c>
      <c r="E52" s="146">
        <f t="shared" ref="E52:F52" si="15">COUNT(E39:E46)</f>
        <v>6</v>
      </c>
      <c r="F52" s="147">
        <f t="shared" si="15"/>
        <v>8</v>
      </c>
      <c r="H52" s="146">
        <f t="shared" ref="H52:I52" si="16">COUNT(H39:H46)</f>
        <v>6</v>
      </c>
      <c r="I52" s="147">
        <f t="shared" si="16"/>
        <v>8</v>
      </c>
      <c r="K52" s="146">
        <f t="shared" ref="K52:L52" si="17">COUNT(K39:K46)</f>
        <v>6</v>
      </c>
      <c r="L52" s="147">
        <f t="shared" si="17"/>
        <v>8</v>
      </c>
    </row>
  </sheetData>
  <mergeCells count="13">
    <mergeCell ref="B37:C37"/>
    <mergeCell ref="E37:F37"/>
    <mergeCell ref="H37:I37"/>
    <mergeCell ref="K37:L37"/>
    <mergeCell ref="B1:N1"/>
    <mergeCell ref="B2:G2"/>
    <mergeCell ref="H2:M2"/>
    <mergeCell ref="B15:O15"/>
    <mergeCell ref="B16:C16"/>
    <mergeCell ref="E16:F16"/>
    <mergeCell ref="H16:I16"/>
    <mergeCell ref="K16:L16"/>
    <mergeCell ref="N16:O16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/>
  </sheetViews>
  <sheetFormatPr baseColWidth="10" defaultRowHeight="15" x14ac:dyDescent="0.25"/>
  <cols>
    <col min="1" max="1" width="19.7109375" customWidth="1"/>
  </cols>
  <sheetData>
    <row r="1" spans="1:13" ht="15.75" customHeight="1" thickBot="1" x14ac:dyDescent="0.3">
      <c r="A1" s="35"/>
      <c r="B1" s="274" t="s">
        <v>167</v>
      </c>
      <c r="C1" s="275"/>
      <c r="D1" s="275"/>
      <c r="E1" s="275"/>
      <c r="F1" s="275"/>
      <c r="G1" s="275"/>
      <c r="H1" s="275"/>
      <c r="I1" s="275"/>
      <c r="J1" s="275"/>
      <c r="K1" s="275"/>
      <c r="L1" s="275"/>
      <c r="M1" s="276"/>
    </row>
    <row r="2" spans="1:13" ht="15.75" thickBot="1" x14ac:dyDescent="0.3">
      <c r="A2" s="15"/>
      <c r="B2" s="280" t="s">
        <v>30</v>
      </c>
      <c r="C2" s="281"/>
      <c r="D2" s="281"/>
      <c r="E2" s="281"/>
      <c r="F2" s="281"/>
      <c r="G2" s="282"/>
      <c r="H2" s="280" t="s">
        <v>31</v>
      </c>
      <c r="I2" s="281"/>
      <c r="J2" s="281"/>
      <c r="K2" s="281"/>
      <c r="L2" s="281"/>
      <c r="M2" s="282"/>
    </row>
    <row r="3" spans="1:13" ht="15.75" thickBot="1" x14ac:dyDescent="0.3">
      <c r="A3" s="18" t="s">
        <v>32</v>
      </c>
      <c r="B3" s="3" t="s">
        <v>0</v>
      </c>
      <c r="C3" s="5" t="s">
        <v>1</v>
      </c>
      <c r="D3" s="4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3" t="s">
        <v>2</v>
      </c>
      <c r="K3" s="19" t="s">
        <v>3</v>
      </c>
      <c r="L3" s="19" t="s">
        <v>4</v>
      </c>
      <c r="M3" s="3" t="s">
        <v>33</v>
      </c>
    </row>
    <row r="4" spans="1:13" ht="15.75" thickBot="1" x14ac:dyDescent="0.3">
      <c r="A4" s="20" t="s">
        <v>34</v>
      </c>
      <c r="B4" s="7">
        <v>10.3</v>
      </c>
      <c r="C4" s="8">
        <v>3.3</v>
      </c>
      <c r="D4" s="7">
        <v>0.9</v>
      </c>
      <c r="E4" s="8">
        <v>10.7</v>
      </c>
      <c r="F4" s="8" t="s">
        <v>35</v>
      </c>
      <c r="G4" s="7">
        <v>13</v>
      </c>
      <c r="H4" s="7">
        <v>21.4</v>
      </c>
      <c r="I4" s="8">
        <v>13.9</v>
      </c>
      <c r="J4" s="7">
        <v>2.7</v>
      </c>
      <c r="K4" s="8">
        <v>15.6</v>
      </c>
      <c r="L4" s="8" t="s">
        <v>36</v>
      </c>
      <c r="M4" s="7">
        <v>27</v>
      </c>
    </row>
    <row r="5" spans="1:13" ht="15.75" thickBot="1" x14ac:dyDescent="0.3">
      <c r="A5" s="20" t="s">
        <v>38</v>
      </c>
      <c r="B5" s="7">
        <v>8.4</v>
      </c>
      <c r="C5" s="8">
        <v>3.4</v>
      </c>
      <c r="D5" s="7">
        <v>0.7</v>
      </c>
      <c r="E5" s="8">
        <v>7.6</v>
      </c>
      <c r="F5" s="8" t="s">
        <v>39</v>
      </c>
      <c r="G5" s="7">
        <v>26</v>
      </c>
      <c r="H5" s="7">
        <v>6.1</v>
      </c>
      <c r="I5" s="8">
        <v>3.4</v>
      </c>
      <c r="J5" s="7">
        <v>0.7</v>
      </c>
      <c r="K5" s="8">
        <v>5.9</v>
      </c>
      <c r="L5" s="8" t="s">
        <v>40</v>
      </c>
      <c r="M5" s="7">
        <v>25</v>
      </c>
    </row>
    <row r="6" spans="1:13" ht="15.75" thickBot="1" x14ac:dyDescent="0.3">
      <c r="A6" s="20" t="s">
        <v>41</v>
      </c>
      <c r="B6" s="7">
        <v>6.5</v>
      </c>
      <c r="C6" s="8">
        <v>3</v>
      </c>
      <c r="D6" s="7">
        <v>0.6</v>
      </c>
      <c r="E6" s="8">
        <v>6.3</v>
      </c>
      <c r="F6" s="8" t="s">
        <v>42</v>
      </c>
      <c r="G6" s="7">
        <v>24</v>
      </c>
      <c r="H6" s="7">
        <v>3.9</v>
      </c>
      <c r="I6" s="8">
        <v>2.2999999999999998</v>
      </c>
      <c r="J6" s="7">
        <v>0.5</v>
      </c>
      <c r="K6" s="8">
        <v>3.4</v>
      </c>
      <c r="L6" s="8" t="s">
        <v>43</v>
      </c>
      <c r="M6" s="7">
        <v>24</v>
      </c>
    </row>
    <row r="7" spans="1:13" ht="66" customHeight="1" thickBot="1" x14ac:dyDescent="0.3">
      <c r="A7" s="29" t="s">
        <v>67</v>
      </c>
      <c r="B7" s="283" t="s">
        <v>44</v>
      </c>
      <c r="C7" s="284"/>
      <c r="D7" s="284"/>
      <c r="E7" s="284"/>
      <c r="F7" s="284"/>
      <c r="G7" s="285"/>
      <c r="H7" s="283" t="s">
        <v>45</v>
      </c>
      <c r="I7" s="284"/>
      <c r="J7" s="284"/>
      <c r="K7" s="284"/>
      <c r="L7" s="284"/>
      <c r="M7" s="285"/>
    </row>
    <row r="8" spans="1:13" ht="21" customHeight="1" x14ac:dyDescent="0.25">
      <c r="A8" s="23" t="s">
        <v>46</v>
      </c>
    </row>
    <row r="10" spans="1:13" ht="15.75" thickBot="1" x14ac:dyDescent="0.3"/>
    <row r="11" spans="1:13" ht="15.75" thickBot="1" x14ac:dyDescent="0.3">
      <c r="B11" s="271" t="s">
        <v>348</v>
      </c>
      <c r="C11" s="272"/>
      <c r="D11" s="272"/>
      <c r="E11" s="272"/>
      <c r="F11" s="272"/>
      <c r="G11" s="272"/>
      <c r="H11" s="273"/>
    </row>
    <row r="12" spans="1:13" ht="15.75" thickBot="1" x14ac:dyDescent="0.3">
      <c r="B12" s="277" t="s">
        <v>349</v>
      </c>
      <c r="C12" s="278"/>
      <c r="D12" s="279"/>
      <c r="E12" s="133"/>
      <c r="F12" s="277" t="s">
        <v>31</v>
      </c>
      <c r="G12" s="278"/>
      <c r="H12" s="279"/>
    </row>
    <row r="13" spans="1:13" x14ac:dyDescent="0.25">
      <c r="B13" s="136" t="s">
        <v>18</v>
      </c>
      <c r="C13" s="156" t="s">
        <v>6</v>
      </c>
      <c r="D13" s="156" t="s">
        <v>9</v>
      </c>
      <c r="E13" s="156"/>
      <c r="F13" s="156" t="s">
        <v>18</v>
      </c>
      <c r="G13" s="156" t="s">
        <v>6</v>
      </c>
      <c r="H13" s="137" t="s">
        <v>9</v>
      </c>
    </row>
    <row r="14" spans="1:13" x14ac:dyDescent="0.25">
      <c r="B14" s="138">
        <v>6.0637840000000001</v>
      </c>
      <c r="C14" s="164">
        <v>14.95</v>
      </c>
      <c r="D14" s="164">
        <v>12.32</v>
      </c>
      <c r="E14" s="152"/>
      <c r="F14" s="164">
        <v>48.000120000000003</v>
      </c>
      <c r="G14" s="164">
        <v>10.51</v>
      </c>
      <c r="H14" s="139">
        <v>7.31</v>
      </c>
    </row>
    <row r="15" spans="1:13" x14ac:dyDescent="0.25">
      <c r="B15" s="138">
        <v>13.50671</v>
      </c>
      <c r="C15" s="164">
        <v>8.91</v>
      </c>
      <c r="D15" s="164">
        <v>6.83</v>
      </c>
      <c r="E15" s="152"/>
      <c r="F15" s="164">
        <v>28.897079999999999</v>
      </c>
      <c r="G15" s="164">
        <v>6.85</v>
      </c>
      <c r="H15" s="139">
        <v>9.4700000000000006</v>
      </c>
    </row>
    <row r="16" spans="1:13" x14ac:dyDescent="0.25">
      <c r="B16" s="138">
        <v>15.52051</v>
      </c>
      <c r="C16" s="164">
        <v>10.4</v>
      </c>
      <c r="D16" s="164">
        <v>1.32</v>
      </c>
      <c r="E16" s="152"/>
      <c r="F16" s="164">
        <v>53.876089999999998</v>
      </c>
      <c r="G16" s="164">
        <v>7.63</v>
      </c>
      <c r="H16" s="139">
        <v>3.08</v>
      </c>
    </row>
    <row r="17" spans="2:8" x14ac:dyDescent="0.25">
      <c r="B17" s="138">
        <v>11.390319999999999</v>
      </c>
      <c r="C17" s="164">
        <v>8.49</v>
      </c>
      <c r="D17" s="164">
        <v>3.64</v>
      </c>
      <c r="E17" s="152"/>
      <c r="F17" s="164">
        <v>29.099019999999999</v>
      </c>
      <c r="G17" s="164">
        <v>5</v>
      </c>
      <c r="H17" s="139">
        <v>7.65</v>
      </c>
    </row>
    <row r="18" spans="2:8" x14ac:dyDescent="0.25">
      <c r="B18" s="138">
        <v>13.42897</v>
      </c>
      <c r="C18" s="164">
        <v>17.43</v>
      </c>
      <c r="D18" s="164">
        <v>9.86</v>
      </c>
      <c r="E18" s="152"/>
      <c r="F18" s="164">
        <v>21.55406</v>
      </c>
      <c r="G18" s="164">
        <v>13.92</v>
      </c>
      <c r="H18" s="139">
        <v>3.55</v>
      </c>
    </row>
    <row r="19" spans="2:8" x14ac:dyDescent="0.25">
      <c r="B19" s="138">
        <v>7.5252749999999997</v>
      </c>
      <c r="C19" s="164">
        <v>5.18</v>
      </c>
      <c r="D19" s="164">
        <v>3.23</v>
      </c>
      <c r="E19" s="152"/>
      <c r="F19" s="164">
        <v>5.8025820000000001</v>
      </c>
      <c r="G19" s="164">
        <v>1.36</v>
      </c>
      <c r="H19" s="139">
        <v>2.52</v>
      </c>
    </row>
    <row r="20" spans="2:8" x14ac:dyDescent="0.25">
      <c r="B20" s="138">
        <v>11.11002</v>
      </c>
      <c r="C20" s="164">
        <v>11.78</v>
      </c>
      <c r="D20" s="164">
        <v>7.41</v>
      </c>
      <c r="E20" s="152"/>
      <c r="F20" s="164">
        <v>8.0379930000000002</v>
      </c>
      <c r="G20" s="164">
        <v>8.3800000000000008</v>
      </c>
      <c r="H20" s="139">
        <v>3.01</v>
      </c>
    </row>
    <row r="21" spans="2:8" x14ac:dyDescent="0.25">
      <c r="B21" s="138">
        <v>10.25079</v>
      </c>
      <c r="C21" s="164">
        <v>5.0199999999999996</v>
      </c>
      <c r="D21" s="164">
        <v>4.13</v>
      </c>
      <c r="E21" s="152"/>
      <c r="F21" s="164">
        <v>9.5601660000000006</v>
      </c>
      <c r="G21" s="164">
        <v>1.35</v>
      </c>
      <c r="H21" s="139">
        <v>2.02</v>
      </c>
    </row>
    <row r="22" spans="2:8" x14ac:dyDescent="0.25">
      <c r="B22" s="138">
        <v>13.83963</v>
      </c>
      <c r="C22" s="164">
        <v>6.52</v>
      </c>
      <c r="D22" s="164">
        <v>8.0299999999999994</v>
      </c>
      <c r="E22" s="152"/>
      <c r="F22" s="164">
        <v>9.3003049999999998</v>
      </c>
      <c r="G22" s="164">
        <v>2.4</v>
      </c>
      <c r="H22" s="139">
        <v>1.52</v>
      </c>
    </row>
    <row r="23" spans="2:8" x14ac:dyDescent="0.25">
      <c r="B23" s="138">
        <v>4.5891279999999997</v>
      </c>
      <c r="C23" s="164">
        <v>7.08</v>
      </c>
      <c r="D23" s="164">
        <v>6.47</v>
      </c>
      <c r="E23" s="152"/>
      <c r="F23" s="164">
        <v>6.2518060000000002</v>
      </c>
      <c r="G23" s="164">
        <v>6.47</v>
      </c>
      <c r="H23" s="139">
        <v>2.5299999999999998</v>
      </c>
    </row>
    <row r="24" spans="2:8" x14ac:dyDescent="0.25">
      <c r="B24" s="138">
        <v>7.3262900000000002</v>
      </c>
      <c r="C24" s="164">
        <v>3.04</v>
      </c>
      <c r="D24" s="164">
        <v>2.75</v>
      </c>
      <c r="E24" s="152"/>
      <c r="F24" s="164">
        <v>22.944739999999999</v>
      </c>
      <c r="G24" s="164">
        <v>9.75</v>
      </c>
      <c r="H24" s="139">
        <v>2.14</v>
      </c>
    </row>
    <row r="25" spans="2:8" x14ac:dyDescent="0.25">
      <c r="B25" s="138">
        <v>9.1640479999999993</v>
      </c>
      <c r="C25" s="164">
        <v>8.74</v>
      </c>
      <c r="D25" s="164">
        <v>6.81</v>
      </c>
      <c r="E25" s="152"/>
      <c r="F25" s="164">
        <v>9.7943130000000007</v>
      </c>
      <c r="G25" s="164">
        <v>10.55</v>
      </c>
      <c r="H25" s="139">
        <v>5.29</v>
      </c>
    </row>
    <row r="26" spans="2:8" x14ac:dyDescent="0.25">
      <c r="B26" s="138">
        <v>10.663270000000001</v>
      </c>
      <c r="C26" s="164">
        <v>9.86</v>
      </c>
      <c r="D26" s="164">
        <v>6.18</v>
      </c>
      <c r="E26" s="152"/>
      <c r="F26" s="164">
        <v>31.647040000000001</v>
      </c>
      <c r="G26" s="164">
        <v>1.99</v>
      </c>
      <c r="H26" s="139">
        <v>0.67</v>
      </c>
    </row>
    <row r="27" spans="2:8" x14ac:dyDescent="0.25">
      <c r="B27" s="144"/>
      <c r="C27" s="164">
        <v>11.63</v>
      </c>
      <c r="D27" s="164">
        <v>12.53</v>
      </c>
      <c r="E27" s="152"/>
      <c r="F27" s="164">
        <v>30.194990000000001</v>
      </c>
      <c r="G27" s="164">
        <v>10.49</v>
      </c>
      <c r="H27" s="139">
        <v>3.53</v>
      </c>
    </row>
    <row r="28" spans="2:8" x14ac:dyDescent="0.25">
      <c r="B28" s="144"/>
      <c r="C28" s="164">
        <v>7.57</v>
      </c>
      <c r="D28" s="164">
        <v>5.43</v>
      </c>
      <c r="E28" s="152"/>
      <c r="F28" s="164">
        <v>43.896259999999998</v>
      </c>
      <c r="G28" s="164">
        <v>3.4</v>
      </c>
      <c r="H28" s="139">
        <v>1.92</v>
      </c>
    </row>
    <row r="29" spans="2:8" x14ac:dyDescent="0.25">
      <c r="B29" s="144"/>
      <c r="C29" s="164">
        <v>11.08</v>
      </c>
      <c r="D29" s="164">
        <v>7</v>
      </c>
      <c r="E29" s="152"/>
      <c r="F29" s="164">
        <v>39.494030000000002</v>
      </c>
      <c r="G29" s="164">
        <v>4.8099999999999996</v>
      </c>
      <c r="H29" s="139">
        <v>3.45</v>
      </c>
    </row>
    <row r="30" spans="2:8" x14ac:dyDescent="0.25">
      <c r="B30" s="144"/>
      <c r="C30" s="164">
        <v>5.59</v>
      </c>
      <c r="D30" s="164">
        <v>3.95</v>
      </c>
      <c r="E30" s="152"/>
      <c r="F30" s="164">
        <v>24.939820000000001</v>
      </c>
      <c r="G30" s="164">
        <v>2.83</v>
      </c>
      <c r="H30" s="139">
        <v>2.34</v>
      </c>
    </row>
    <row r="31" spans="2:8" x14ac:dyDescent="0.25">
      <c r="B31" s="144"/>
      <c r="C31" s="164">
        <v>11.9</v>
      </c>
      <c r="D31" s="164">
        <v>8.6300000000000008</v>
      </c>
      <c r="E31" s="152"/>
      <c r="F31" s="164">
        <v>15.586869999999999</v>
      </c>
      <c r="G31" s="164">
        <v>4.87</v>
      </c>
      <c r="H31" s="139">
        <v>6.13</v>
      </c>
    </row>
    <row r="32" spans="2:8" x14ac:dyDescent="0.25">
      <c r="B32" s="144"/>
      <c r="C32" s="164">
        <v>5.23</v>
      </c>
      <c r="D32" s="164">
        <v>4.28</v>
      </c>
      <c r="E32" s="152"/>
      <c r="F32" s="164">
        <v>39.661529999999999</v>
      </c>
      <c r="G32" s="164">
        <v>7.99</v>
      </c>
      <c r="H32" s="139">
        <v>7.34</v>
      </c>
    </row>
    <row r="33" spans="1:8" x14ac:dyDescent="0.25">
      <c r="B33" s="144"/>
      <c r="C33" s="164">
        <v>7.13</v>
      </c>
      <c r="D33" s="164">
        <v>4.34</v>
      </c>
      <c r="E33" s="152"/>
      <c r="F33" s="164">
        <v>14.086930000000001</v>
      </c>
      <c r="G33" s="164">
        <v>1.78</v>
      </c>
      <c r="H33" s="139">
        <v>1.71</v>
      </c>
    </row>
    <row r="34" spans="1:8" x14ac:dyDescent="0.25">
      <c r="B34" s="144"/>
      <c r="C34" s="164">
        <v>6.07</v>
      </c>
      <c r="D34" s="164">
        <v>5.41</v>
      </c>
      <c r="E34" s="152"/>
      <c r="F34" s="164">
        <v>12.394209999999999</v>
      </c>
      <c r="G34" s="164">
        <v>8.61</v>
      </c>
      <c r="H34" s="139">
        <v>5.4</v>
      </c>
    </row>
    <row r="35" spans="1:8" x14ac:dyDescent="0.25">
      <c r="B35" s="144"/>
      <c r="C35" s="164">
        <v>10.95</v>
      </c>
      <c r="D35" s="164">
        <v>11.33</v>
      </c>
      <c r="E35" s="152"/>
      <c r="F35" s="164">
        <v>5.8718620000000001</v>
      </c>
      <c r="G35" s="164">
        <v>3.73</v>
      </c>
      <c r="H35" s="139">
        <v>4.13</v>
      </c>
    </row>
    <row r="36" spans="1:8" x14ac:dyDescent="0.25">
      <c r="B36" s="144"/>
      <c r="C36" s="164">
        <v>5.57</v>
      </c>
      <c r="D36" s="164">
        <v>5.13</v>
      </c>
      <c r="E36" s="152"/>
      <c r="F36" s="164">
        <v>14.413589999999999</v>
      </c>
      <c r="G36" s="164">
        <v>6.29</v>
      </c>
      <c r="H36" s="139">
        <v>3.85</v>
      </c>
    </row>
    <row r="37" spans="1:8" x14ac:dyDescent="0.25">
      <c r="B37" s="144"/>
      <c r="C37" s="164">
        <v>4.4400000000000004</v>
      </c>
      <c r="D37" s="164">
        <v>10</v>
      </c>
      <c r="E37" s="152"/>
      <c r="F37" s="164">
        <v>13.84193</v>
      </c>
      <c r="G37" s="164">
        <v>5.88</v>
      </c>
      <c r="H37" s="139">
        <v>3.27</v>
      </c>
    </row>
    <row r="38" spans="1:8" x14ac:dyDescent="0.25">
      <c r="B38" s="144"/>
      <c r="C38" s="164">
        <v>6.25</v>
      </c>
      <c r="D38" s="152"/>
      <c r="E38" s="152"/>
      <c r="F38" s="164">
        <v>10.681089999999999</v>
      </c>
      <c r="G38" s="164">
        <v>4.59</v>
      </c>
      <c r="H38" s="145"/>
    </row>
    <row r="39" spans="1:8" x14ac:dyDescent="0.25">
      <c r="B39" s="144"/>
      <c r="C39" s="164">
        <v>7.68</v>
      </c>
      <c r="D39" s="152"/>
      <c r="E39" s="152"/>
      <c r="F39" s="164">
        <v>16.21274</v>
      </c>
      <c r="G39" s="152"/>
      <c r="H39" s="145"/>
    </row>
    <row r="40" spans="1:8" ht="15.75" thickBot="1" x14ac:dyDescent="0.3">
      <c r="B40" s="165"/>
      <c r="C40" s="166"/>
      <c r="D40" s="166"/>
      <c r="E40" s="166"/>
      <c r="F40" s="167">
        <v>12.77093</v>
      </c>
      <c r="G40" s="166"/>
      <c r="H40" s="168"/>
    </row>
    <row r="43" spans="1:8" ht="15.75" thickBot="1" x14ac:dyDescent="0.3"/>
    <row r="44" spans="1:8" x14ac:dyDescent="0.25">
      <c r="A44" s="171" t="s">
        <v>0</v>
      </c>
      <c r="B44" s="142">
        <f>AVERAGE(B14:B40)</f>
        <v>10.336826538461539</v>
      </c>
      <c r="C44" s="151">
        <f>AVERAGE(C14:C40)</f>
        <v>8.4034615384615385</v>
      </c>
      <c r="D44" s="151">
        <f>AVERAGE(D14:D40)</f>
        <v>6.542083333333335</v>
      </c>
      <c r="E44" s="151"/>
      <c r="F44" s="151">
        <f>AVERAGE(F14:F40)</f>
        <v>21.437485074074083</v>
      </c>
      <c r="G44" s="151">
        <f>AVERAGE(G14:G40)</f>
        <v>6.057199999999999</v>
      </c>
      <c r="H44" s="143">
        <f>AVERAGE(H14:H40)</f>
        <v>3.9095833333333334</v>
      </c>
    </row>
    <row r="45" spans="1:8" x14ac:dyDescent="0.25">
      <c r="A45" s="172" t="s">
        <v>347</v>
      </c>
      <c r="B45" s="144">
        <f>(STDEV(B14:B40))/SQRT(B46)</f>
        <v>0.91360744429990925</v>
      </c>
      <c r="C45" s="152">
        <f>(STDEV(C14:C40))/SQRT(C46)</f>
        <v>0.66686059950457288</v>
      </c>
      <c r="D45" s="152">
        <f>(STDEV(D14:D40))/SQRT(D46)</f>
        <v>0.61828156522814515</v>
      </c>
      <c r="E45" s="152"/>
      <c r="F45" s="152">
        <f>(STDEV(F14:F40))/SQRT(F46)</f>
        <v>2.6811105801335033</v>
      </c>
      <c r="G45" s="152">
        <f>(STDEV(G14:G40))/SQRT(G46)</f>
        <v>0.67785040630904247</v>
      </c>
      <c r="H45" s="145">
        <f>(STDEV(H14:H40))/SQRT(H46)</f>
        <v>0.46184353299946734</v>
      </c>
    </row>
    <row r="46" spans="1:8" ht="15.75" thickBot="1" x14ac:dyDescent="0.3">
      <c r="A46" s="173" t="s">
        <v>33</v>
      </c>
      <c r="B46" s="153">
        <f>COUNT(B14:B40)</f>
        <v>13</v>
      </c>
      <c r="C46" s="154">
        <f>COUNT(C14:C40)</f>
        <v>26</v>
      </c>
      <c r="D46" s="154">
        <f>COUNT(D14:D40)</f>
        <v>24</v>
      </c>
      <c r="E46" s="154"/>
      <c r="F46" s="154">
        <f>COUNT(F14:F40)</f>
        <v>27</v>
      </c>
      <c r="G46" s="154">
        <f>COUNT(G14:G40)</f>
        <v>25</v>
      </c>
      <c r="H46" s="155">
        <f>COUNT(H14:H40)</f>
        <v>24</v>
      </c>
    </row>
  </sheetData>
  <mergeCells count="8">
    <mergeCell ref="B1:M1"/>
    <mergeCell ref="B12:D12"/>
    <mergeCell ref="F12:H12"/>
    <mergeCell ref="B11:H11"/>
    <mergeCell ref="B2:G2"/>
    <mergeCell ref="H2:M2"/>
    <mergeCell ref="B7:G7"/>
    <mergeCell ref="H7:M7"/>
  </mergeCells>
  <pageMargins left="0.7" right="0.7" top="0.78740157499999996" bottom="0.78740157499999996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8"/>
  <sheetViews>
    <sheetView workbookViewId="0">
      <selection activeCell="R7" sqref="R7"/>
    </sheetView>
  </sheetViews>
  <sheetFormatPr baseColWidth="10" defaultRowHeight="15" x14ac:dyDescent="0.25"/>
  <cols>
    <col min="10" max="10" width="12.5703125" bestFit="1" customWidth="1"/>
    <col min="11" max="11" width="12.28515625" bestFit="1" customWidth="1"/>
    <col min="12" max="13" width="12.5703125" bestFit="1" customWidth="1"/>
    <col min="14" max="15" width="11.7109375" bestFit="1" customWidth="1"/>
    <col min="16" max="16" width="12.5703125" bestFit="1" customWidth="1"/>
  </cols>
  <sheetData>
    <row r="1" spans="1:18" ht="15.75" thickBot="1" x14ac:dyDescent="0.3">
      <c r="A1" s="249"/>
      <c r="B1" s="265" t="s">
        <v>447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8" ht="15.75" thickBot="1" x14ac:dyDescent="0.3">
      <c r="A2" s="249"/>
      <c r="B2" s="268" t="s">
        <v>109</v>
      </c>
      <c r="C2" s="269"/>
      <c r="D2" s="269"/>
      <c r="E2" s="269"/>
      <c r="F2" s="269"/>
      <c r="G2" s="270"/>
      <c r="H2" s="268" t="s">
        <v>414</v>
      </c>
      <c r="I2" s="269"/>
      <c r="J2" s="269"/>
      <c r="K2" s="269"/>
      <c r="L2" s="269"/>
      <c r="M2" s="270"/>
      <c r="N2" s="246"/>
    </row>
    <row r="3" spans="1:18" ht="26.25" thickBot="1" x14ac:dyDescent="0.3">
      <c r="A3" s="2"/>
      <c r="B3" s="3" t="s">
        <v>0</v>
      </c>
      <c r="C3" s="248" t="s">
        <v>1</v>
      </c>
      <c r="D3" s="246" t="s">
        <v>2</v>
      </c>
      <c r="E3" s="246" t="s">
        <v>3</v>
      </c>
      <c r="F3" s="246" t="s">
        <v>4</v>
      </c>
      <c r="G3" s="248" t="s">
        <v>5</v>
      </c>
      <c r="H3" s="3" t="s">
        <v>0</v>
      </c>
      <c r="I3" s="247" t="s">
        <v>1</v>
      </c>
      <c r="J3" s="247" t="s">
        <v>2</v>
      </c>
      <c r="K3" s="247" t="s">
        <v>3</v>
      </c>
      <c r="L3" s="247" t="s">
        <v>4</v>
      </c>
      <c r="M3" s="247" t="s">
        <v>5</v>
      </c>
      <c r="N3" s="247" t="s">
        <v>56</v>
      </c>
    </row>
    <row r="4" spans="1:18" ht="26.25" thickBot="1" x14ac:dyDescent="0.3">
      <c r="A4" s="57" t="s">
        <v>419</v>
      </c>
      <c r="B4" s="7">
        <v>120.3</v>
      </c>
      <c r="C4" s="7">
        <v>22.3</v>
      </c>
      <c r="D4" s="8">
        <v>8.4</v>
      </c>
      <c r="E4" s="8">
        <v>118.1</v>
      </c>
      <c r="F4" s="8" t="s">
        <v>420</v>
      </c>
      <c r="G4" s="262">
        <v>7</v>
      </c>
      <c r="H4" s="7">
        <v>83</v>
      </c>
      <c r="I4" s="8">
        <v>21</v>
      </c>
      <c r="J4" s="8">
        <v>7.9</v>
      </c>
      <c r="K4" s="8">
        <v>81</v>
      </c>
      <c r="L4" s="8" t="s">
        <v>421</v>
      </c>
      <c r="M4" s="263">
        <v>7</v>
      </c>
      <c r="N4" s="247">
        <v>7.0000000000000001E-3</v>
      </c>
    </row>
    <row r="5" spans="1:18" ht="39" thickBot="1" x14ac:dyDescent="0.3">
      <c r="A5" s="57" t="s">
        <v>422</v>
      </c>
      <c r="B5" s="7"/>
      <c r="C5" s="7"/>
      <c r="D5" s="8"/>
      <c r="E5" s="8"/>
      <c r="F5" s="8"/>
      <c r="G5" s="7"/>
      <c r="H5" s="7">
        <v>29.5</v>
      </c>
      <c r="I5" s="8">
        <v>21.1</v>
      </c>
      <c r="J5" s="8">
        <v>8</v>
      </c>
      <c r="K5" s="8">
        <v>29</v>
      </c>
      <c r="L5" s="8">
        <f>-11.2-51.1</f>
        <v>-62.3</v>
      </c>
      <c r="M5" s="263">
        <v>7</v>
      </c>
      <c r="N5" s="247"/>
    </row>
    <row r="6" spans="1:18" ht="51.75" thickBot="1" x14ac:dyDescent="0.3">
      <c r="A6" s="57" t="s">
        <v>423</v>
      </c>
      <c r="B6" s="7"/>
      <c r="C6" s="7"/>
      <c r="D6" s="8"/>
      <c r="E6" s="8"/>
      <c r="F6" s="8"/>
      <c r="G6" s="7"/>
      <c r="H6" s="7">
        <v>32.1</v>
      </c>
      <c r="I6" s="8">
        <v>15.5</v>
      </c>
      <c r="J6" s="8">
        <v>5.9</v>
      </c>
      <c r="K6" s="8">
        <v>29.5</v>
      </c>
      <c r="L6" s="8" t="s">
        <v>424</v>
      </c>
      <c r="M6" s="263">
        <v>7</v>
      </c>
      <c r="N6" s="247"/>
    </row>
    <row r="8" spans="1:18" ht="15.75" thickBot="1" x14ac:dyDescent="0.3"/>
    <row r="9" spans="1:18" ht="15.75" thickBot="1" x14ac:dyDescent="0.3">
      <c r="A9" s="133"/>
      <c r="B9" s="271" t="s">
        <v>348</v>
      </c>
      <c r="C9" s="272"/>
      <c r="D9" s="272"/>
      <c r="E9" s="272"/>
      <c r="F9" s="272"/>
      <c r="G9" s="272"/>
      <c r="H9" s="272"/>
      <c r="I9" s="272"/>
      <c r="J9" s="272"/>
      <c r="K9" s="272"/>
      <c r="L9" s="272"/>
      <c r="M9" s="272"/>
      <c r="N9" s="272"/>
      <c r="O9" s="272"/>
      <c r="P9" s="273"/>
    </row>
    <row r="10" spans="1:18" ht="15.75" thickBot="1" x14ac:dyDescent="0.3">
      <c r="A10" s="133"/>
      <c r="B10" s="271" t="s">
        <v>413</v>
      </c>
      <c r="C10" s="272"/>
      <c r="D10" s="272"/>
      <c r="E10" s="272"/>
      <c r="F10" s="272"/>
      <c r="G10" s="272"/>
      <c r="H10" s="272"/>
      <c r="I10" s="272"/>
      <c r="J10" s="272"/>
      <c r="K10" s="272"/>
      <c r="L10" s="272"/>
      <c r="M10" s="272"/>
      <c r="N10" s="272"/>
      <c r="O10" s="272"/>
      <c r="P10" s="273"/>
    </row>
    <row r="11" spans="1:18" x14ac:dyDescent="0.25">
      <c r="A11" s="171" t="s">
        <v>415</v>
      </c>
      <c r="B11" s="343" t="s">
        <v>109</v>
      </c>
      <c r="C11" s="344"/>
      <c r="D11" s="344"/>
      <c r="E11" s="344"/>
      <c r="F11" s="344"/>
      <c r="G11" s="344"/>
      <c r="H11" s="345"/>
      <c r="I11" s="133"/>
      <c r="J11" s="343" t="s">
        <v>414</v>
      </c>
      <c r="K11" s="344"/>
      <c r="L11" s="344"/>
      <c r="M11" s="344"/>
      <c r="N11" s="344"/>
      <c r="O11" s="344"/>
      <c r="P11" s="345"/>
    </row>
    <row r="12" spans="1:18" x14ac:dyDescent="0.25">
      <c r="A12" s="227">
        <v>-70</v>
      </c>
      <c r="B12" s="138">
        <v>2.5000000000000001E-3</v>
      </c>
      <c r="C12" s="164">
        <v>1.5E-3</v>
      </c>
      <c r="D12" s="164">
        <v>8.5000000000000006E-3</v>
      </c>
      <c r="E12" s="164">
        <v>-1.4999999999999999E-2</v>
      </c>
      <c r="F12" s="164">
        <v>-7.0000000000000001E-3</v>
      </c>
      <c r="G12" s="164">
        <v>-1.0999999999999999E-2</v>
      </c>
      <c r="H12" s="139">
        <v>-8.9999999999999993E-3</v>
      </c>
      <c r="I12" s="232"/>
      <c r="J12" s="138">
        <v>-5.0000000000000001E-3</v>
      </c>
      <c r="K12" s="164">
        <v>3.0000000000000001E-3</v>
      </c>
      <c r="L12" s="164">
        <v>-1E-3</v>
      </c>
      <c r="M12" s="164">
        <v>-2.1000000000000001E-2</v>
      </c>
      <c r="N12" s="164">
        <v>-6.0000000000000001E-3</v>
      </c>
      <c r="O12" s="164">
        <v>-6.0000000000000001E-3</v>
      </c>
      <c r="P12" s="139">
        <v>-1.2E-2</v>
      </c>
      <c r="Q12" s="250"/>
      <c r="R12" s="250"/>
    </row>
    <row r="13" spans="1:18" x14ac:dyDescent="0.25">
      <c r="A13" s="227">
        <v>-60</v>
      </c>
      <c r="B13" s="138">
        <v>-1.6E-2</v>
      </c>
      <c r="C13" s="164">
        <v>-5.0000000000000001E-3</v>
      </c>
      <c r="D13" s="164">
        <v>-1.7999999999999999E-2</v>
      </c>
      <c r="E13" s="164">
        <v>-1.7000000000000001E-2</v>
      </c>
      <c r="F13" s="164">
        <v>-2.1999999999999999E-2</v>
      </c>
      <c r="G13" s="164">
        <v>-2.5999999999999999E-2</v>
      </c>
      <c r="H13" s="139">
        <v>-1.4999999999999999E-2</v>
      </c>
      <c r="I13" s="232"/>
      <c r="J13" s="138">
        <v>-8.9999999999999993E-3</v>
      </c>
      <c r="K13" s="164">
        <v>-0.01</v>
      </c>
      <c r="L13" s="164">
        <v>-6.0000000000000001E-3</v>
      </c>
      <c r="M13" s="164">
        <v>-2.8000000000000001E-2</v>
      </c>
      <c r="N13" s="164">
        <v>-2.1999999999999999E-2</v>
      </c>
      <c r="O13" s="164">
        <v>-1.2999999999999999E-2</v>
      </c>
      <c r="P13" s="139">
        <v>-1.6E-2</v>
      </c>
      <c r="Q13" s="250"/>
      <c r="R13" s="250"/>
    </row>
    <row r="14" spans="1:18" x14ac:dyDescent="0.25">
      <c r="A14" s="227">
        <v>-50</v>
      </c>
      <c r="B14" s="138">
        <v>-0.214</v>
      </c>
      <c r="C14" s="164">
        <v>-0.222</v>
      </c>
      <c r="D14" s="164">
        <v>-7.5999999999999998E-2</v>
      </c>
      <c r="E14" s="164">
        <v>-0.184</v>
      </c>
      <c r="F14" s="164">
        <v>-0.153</v>
      </c>
      <c r="G14" s="164">
        <v>-0.157</v>
      </c>
      <c r="H14" s="139">
        <v>-0.183</v>
      </c>
      <c r="I14" s="232"/>
      <c r="J14" s="138">
        <v>-0.22600000000000001</v>
      </c>
      <c r="K14" s="164">
        <v>-6.2E-2</v>
      </c>
      <c r="L14" s="164">
        <v>-0.05</v>
      </c>
      <c r="M14" s="164">
        <v>-0.19</v>
      </c>
      <c r="N14" s="164">
        <v>-5.6000000000000001E-2</v>
      </c>
      <c r="O14" s="164">
        <v>-8.5000000000000006E-2</v>
      </c>
      <c r="P14" s="139">
        <v>-0.115</v>
      </c>
      <c r="Q14" s="250"/>
      <c r="R14" s="250"/>
    </row>
    <row r="15" spans="1:18" x14ac:dyDescent="0.25">
      <c r="A15" s="227">
        <v>-40</v>
      </c>
      <c r="B15" s="138">
        <v>-0.38</v>
      </c>
      <c r="C15" s="164">
        <v>-0.86299999999999999</v>
      </c>
      <c r="D15" s="164">
        <v>-0.191</v>
      </c>
      <c r="E15" s="164">
        <v>-0.36099999999999999</v>
      </c>
      <c r="F15" s="164">
        <v>-0.28899999999999998</v>
      </c>
      <c r="G15" s="164">
        <v>-0.26</v>
      </c>
      <c r="H15" s="139">
        <v>-0.34</v>
      </c>
      <c r="I15" s="232"/>
      <c r="J15" s="138">
        <v>-0.50700000000000001</v>
      </c>
      <c r="K15" s="164">
        <v>-0.79600000000000004</v>
      </c>
      <c r="L15" s="164">
        <v>-0.38</v>
      </c>
      <c r="M15" s="164">
        <v>-0.38200000000000001</v>
      </c>
      <c r="N15" s="164">
        <v>-0.14199999999999999</v>
      </c>
      <c r="O15" s="164">
        <v>-0.23</v>
      </c>
      <c r="P15" s="139">
        <v>-0.23499999999999999</v>
      </c>
      <c r="Q15" s="250"/>
      <c r="R15" s="250"/>
    </row>
    <row r="16" spans="1:18" x14ac:dyDescent="0.25">
      <c r="A16" s="227">
        <v>-30</v>
      </c>
      <c r="B16" s="138">
        <v>-1.2929999999999999</v>
      </c>
      <c r="C16" s="164">
        <v>-1.9319999999999999</v>
      </c>
      <c r="D16" s="164">
        <v>-1.508</v>
      </c>
      <c r="E16" s="164">
        <v>-1.2230000000000001</v>
      </c>
      <c r="F16" s="164">
        <v>-1.1579999999999999</v>
      </c>
      <c r="G16" s="164">
        <v>-0.69599999999999995</v>
      </c>
      <c r="H16" s="139">
        <v>-1.5580000000000001</v>
      </c>
      <c r="I16" s="232"/>
      <c r="J16" s="138">
        <v>-2.0950000000000002</v>
      </c>
      <c r="K16" s="164">
        <v>-1.4650000000000001</v>
      </c>
      <c r="L16" s="164">
        <v>-1.53</v>
      </c>
      <c r="M16" s="164">
        <v>-0.86599999999999999</v>
      </c>
      <c r="N16" s="164">
        <v>-0.33100000000000002</v>
      </c>
      <c r="O16" s="164">
        <v>-0.6</v>
      </c>
      <c r="P16" s="139">
        <v>-0.89200000000000002</v>
      </c>
      <c r="Q16" s="250"/>
      <c r="R16" s="250"/>
    </row>
    <row r="17" spans="1:18" x14ac:dyDescent="0.25">
      <c r="A17" s="227">
        <v>-20</v>
      </c>
      <c r="B17" s="138">
        <v>-2.0129999999999999</v>
      </c>
      <c r="C17" s="164">
        <v>-1.9430000000000001</v>
      </c>
      <c r="D17" s="164">
        <v>-2.4900000000000002</v>
      </c>
      <c r="E17" s="164">
        <v>-2.8610000000000002</v>
      </c>
      <c r="F17" s="164">
        <v>-2.1800000000000002</v>
      </c>
      <c r="G17" s="164">
        <v>-1.514</v>
      </c>
      <c r="H17" s="139">
        <v>-2.5489999999999999</v>
      </c>
      <c r="I17" s="232"/>
      <c r="J17" s="138">
        <v>-2.0619999999999998</v>
      </c>
      <c r="K17" s="164">
        <v>-1.3320000000000001</v>
      </c>
      <c r="L17" s="164">
        <v>-1.806</v>
      </c>
      <c r="M17" s="164">
        <v>-1.343</v>
      </c>
      <c r="N17" s="164">
        <v>-0.8</v>
      </c>
      <c r="O17" s="164">
        <v>-1.083</v>
      </c>
      <c r="P17" s="139">
        <v>-1.776</v>
      </c>
      <c r="Q17" s="250"/>
      <c r="R17" s="250"/>
    </row>
    <row r="18" spans="1:18" x14ac:dyDescent="0.25">
      <c r="A18" s="227">
        <v>-10</v>
      </c>
      <c r="B18" s="138">
        <v>-1.7909999999999999</v>
      </c>
      <c r="C18" s="164">
        <v>-1.6990000000000001</v>
      </c>
      <c r="D18" s="164">
        <v>-2.2999999999999998</v>
      </c>
      <c r="E18" s="164">
        <v>-3.6040000000000001</v>
      </c>
      <c r="F18" s="164">
        <v>-2.4529999999999998</v>
      </c>
      <c r="G18" s="164">
        <v>-2.0379999999999998</v>
      </c>
      <c r="H18" s="139">
        <v>-2.56</v>
      </c>
      <c r="I18" s="232"/>
      <c r="J18" s="138">
        <v>-1.8089999999999999</v>
      </c>
      <c r="K18" s="164">
        <v>-1.175</v>
      </c>
      <c r="L18" s="164">
        <v>-1.62</v>
      </c>
      <c r="M18" s="164">
        <v>-1.8819999999999999</v>
      </c>
      <c r="N18" s="164">
        <v>-1.145</v>
      </c>
      <c r="O18" s="164">
        <v>-1.2</v>
      </c>
      <c r="P18" s="139">
        <v>-1.776</v>
      </c>
      <c r="Q18" s="250"/>
      <c r="R18" s="250"/>
    </row>
    <row r="19" spans="1:18" x14ac:dyDescent="0.25">
      <c r="A19" s="227">
        <v>0</v>
      </c>
      <c r="B19" s="138">
        <v>-1.5349999999999999</v>
      </c>
      <c r="C19" s="164">
        <v>-1.415</v>
      </c>
      <c r="D19" s="164">
        <v>-1.9850000000000001</v>
      </c>
      <c r="E19" s="164">
        <v>-3.298</v>
      </c>
      <c r="F19" s="164">
        <v>-2.1059999999999999</v>
      </c>
      <c r="G19" s="164">
        <v>-1.8180000000000001</v>
      </c>
      <c r="H19" s="139">
        <v>-2.069</v>
      </c>
      <c r="I19" s="232"/>
      <c r="J19" s="138">
        <v>-1.554</v>
      </c>
      <c r="K19" s="164">
        <v>-0.99</v>
      </c>
      <c r="L19" s="164">
        <v>-1.383</v>
      </c>
      <c r="M19" s="164">
        <v>-1.7070000000000001</v>
      </c>
      <c r="N19" s="164">
        <v>-1.077</v>
      </c>
      <c r="O19" s="164">
        <v>-1</v>
      </c>
      <c r="P19" s="139">
        <v>-1.601</v>
      </c>
      <c r="Q19" s="250"/>
      <c r="R19" s="250"/>
    </row>
    <row r="20" spans="1:18" x14ac:dyDescent="0.25">
      <c r="A20" s="227">
        <v>10</v>
      </c>
      <c r="B20" s="138">
        <v>-1.2390000000000001</v>
      </c>
      <c r="C20" s="164">
        <v>-1.151</v>
      </c>
      <c r="D20" s="164">
        <v>-1.58</v>
      </c>
      <c r="E20" s="164">
        <v>-2.3119999999999998</v>
      </c>
      <c r="F20" s="164">
        <v>-1.548</v>
      </c>
      <c r="G20" s="164">
        <v>-1.3440000000000001</v>
      </c>
      <c r="H20" s="139">
        <v>-1.4990000000000001</v>
      </c>
      <c r="I20" s="232"/>
      <c r="J20" s="138">
        <v>-1.2410000000000001</v>
      </c>
      <c r="K20" s="164">
        <v>-0.83</v>
      </c>
      <c r="L20" s="164">
        <v>-1.198</v>
      </c>
      <c r="M20" s="164">
        <v>-0.92900000000000005</v>
      </c>
      <c r="N20" s="164">
        <v>-0.85099999999999998</v>
      </c>
      <c r="O20" s="164">
        <v>-0.748</v>
      </c>
      <c r="P20" s="139">
        <v>-1.2370000000000001</v>
      </c>
      <c r="Q20" s="250"/>
      <c r="R20" s="250"/>
    </row>
    <row r="21" spans="1:18" x14ac:dyDescent="0.25">
      <c r="A21" s="227">
        <v>20</v>
      </c>
      <c r="B21" s="138">
        <v>-0.95499999999999996</v>
      </c>
      <c r="C21" s="164">
        <v>-0.90700000000000003</v>
      </c>
      <c r="D21" s="164">
        <v>-1.2170000000000001</v>
      </c>
      <c r="E21" s="164">
        <v>-1.4930000000000001</v>
      </c>
      <c r="F21" s="164">
        <v>-1.0489999999999999</v>
      </c>
      <c r="G21" s="164">
        <v>-0.82899999999999996</v>
      </c>
      <c r="H21" s="139">
        <v>-1.1200000000000001</v>
      </c>
      <c r="I21" s="232"/>
      <c r="J21" s="138">
        <v>-0.98599999999999999</v>
      </c>
      <c r="K21" s="164">
        <v>-0.68</v>
      </c>
      <c r="L21" s="164">
        <v>-0.95299999999999996</v>
      </c>
      <c r="M21" s="164">
        <v>-0.47</v>
      </c>
      <c r="N21" s="164">
        <v>-0.59699999999999998</v>
      </c>
      <c r="O21" s="164">
        <v>-0.5</v>
      </c>
      <c r="P21" s="139">
        <v>-0.77800000000000002</v>
      </c>
      <c r="Q21" s="250"/>
      <c r="R21" s="250"/>
    </row>
    <row r="22" spans="1:18" x14ac:dyDescent="0.25">
      <c r="A22" s="227">
        <v>30</v>
      </c>
      <c r="B22" s="138">
        <v>-0.70499999999999996</v>
      </c>
      <c r="C22" s="164">
        <v>-0.7</v>
      </c>
      <c r="D22" s="164">
        <v>-0.89800000000000002</v>
      </c>
      <c r="E22" s="164">
        <v>-0.72</v>
      </c>
      <c r="F22" s="164">
        <v>-0.65200000000000002</v>
      </c>
      <c r="G22" s="164">
        <v>-0.437</v>
      </c>
      <c r="H22" s="139">
        <v>-0.76300000000000001</v>
      </c>
      <c r="I22" s="232"/>
      <c r="J22" s="138">
        <v>-0.79300000000000004</v>
      </c>
      <c r="K22" s="164">
        <v>-0.55200000000000005</v>
      </c>
      <c r="L22" s="164">
        <v>-0.61599999999999999</v>
      </c>
      <c r="M22" s="164">
        <v>-0.112</v>
      </c>
      <c r="N22" s="164">
        <v>-0.55200000000000005</v>
      </c>
      <c r="O22" s="164">
        <v>-0.252</v>
      </c>
      <c r="P22" s="139">
        <v>-0.52800000000000002</v>
      </c>
      <c r="Q22" s="250"/>
      <c r="R22" s="250"/>
    </row>
    <row r="23" spans="1:18" ht="15.75" thickBot="1" x14ac:dyDescent="0.3">
      <c r="A23" s="229">
        <v>40</v>
      </c>
      <c r="B23" s="140">
        <v>-0.55800000000000005</v>
      </c>
      <c r="C23" s="167">
        <v>-0.51200000000000001</v>
      </c>
      <c r="D23" s="167">
        <v>-0.71399999999999997</v>
      </c>
      <c r="E23" s="167">
        <v>-0.16400000000000001</v>
      </c>
      <c r="F23" s="167">
        <v>-0.39</v>
      </c>
      <c r="G23" s="167">
        <v>-0.12</v>
      </c>
      <c r="H23" s="141">
        <v>-0.46</v>
      </c>
      <c r="I23" s="232"/>
      <c r="J23" s="140">
        <v>-0.62</v>
      </c>
      <c r="K23" s="167">
        <v>-0.42499999999999999</v>
      </c>
      <c r="L23" s="167">
        <v>-0.38700000000000001</v>
      </c>
      <c r="M23" s="167">
        <v>-8.3000000000000004E-2</v>
      </c>
      <c r="N23" s="167">
        <v>-0.4</v>
      </c>
      <c r="O23" s="167">
        <v>-0.161</v>
      </c>
      <c r="P23" s="141">
        <v>-0.38400000000000001</v>
      </c>
      <c r="Q23" s="250"/>
      <c r="R23" s="250"/>
    </row>
    <row r="28" spans="1:18" ht="15.75" thickBot="1" x14ac:dyDescent="0.3"/>
    <row r="29" spans="1:18" ht="15.75" thickBot="1" x14ac:dyDescent="0.3">
      <c r="A29" s="133"/>
      <c r="B29" s="308" t="s">
        <v>418</v>
      </c>
      <c r="C29" s="309"/>
      <c r="D29" s="309"/>
      <c r="E29" s="309"/>
      <c r="F29" s="309"/>
      <c r="G29" s="309"/>
      <c r="H29" s="309"/>
      <c r="I29" s="309"/>
      <c r="J29" s="309"/>
      <c r="K29" s="309"/>
      <c r="L29" s="309"/>
      <c r="M29" s="309"/>
      <c r="N29" s="309"/>
      <c r="O29" s="309"/>
      <c r="P29" s="310"/>
    </row>
    <row r="30" spans="1:18" x14ac:dyDescent="0.25">
      <c r="A30" s="171" t="s">
        <v>415</v>
      </c>
      <c r="B30" s="343" t="s">
        <v>109</v>
      </c>
      <c r="C30" s="344"/>
      <c r="D30" s="344"/>
      <c r="E30" s="344"/>
      <c r="F30" s="344"/>
      <c r="G30" s="344"/>
      <c r="H30" s="345"/>
      <c r="I30" s="133"/>
      <c r="J30" s="343" t="s">
        <v>414</v>
      </c>
      <c r="K30" s="344"/>
      <c r="L30" s="344"/>
      <c r="M30" s="344"/>
      <c r="N30" s="344"/>
      <c r="O30" s="344"/>
      <c r="P30" s="345"/>
    </row>
    <row r="31" spans="1:18" x14ac:dyDescent="0.25">
      <c r="A31" s="227">
        <v>-70</v>
      </c>
      <c r="B31" s="138">
        <v>4.8780487999999997E-2</v>
      </c>
      <c r="C31" s="164">
        <v>-4.8799999999999998E-3</v>
      </c>
      <c r="D31" s="164">
        <v>4.8780487999999997E-2</v>
      </c>
      <c r="E31" s="164">
        <v>7.3171E-2</v>
      </c>
      <c r="F31" s="164">
        <v>3.6097999999999998E-2</v>
      </c>
      <c r="G31" s="164">
        <v>5.3658999999999998E-2</v>
      </c>
      <c r="H31" s="139">
        <v>4.3902439000000001E-2</v>
      </c>
      <c r="I31" s="228"/>
      <c r="J31" s="138">
        <v>2.4390243999999998E-2</v>
      </c>
      <c r="K31" s="164">
        <v>-1.4630000000000001E-2</v>
      </c>
      <c r="L31" s="164">
        <v>4.8780489999999998E-3</v>
      </c>
      <c r="M31" s="164">
        <v>0.102439</v>
      </c>
      <c r="N31" s="164">
        <v>2.9267999999999999E-2</v>
      </c>
      <c r="O31" s="164">
        <v>2.9267999999999999E-2</v>
      </c>
      <c r="P31" s="139">
        <v>5.8536585000000002E-2</v>
      </c>
    </row>
    <row r="32" spans="1:18" x14ac:dyDescent="0.25">
      <c r="A32" s="227">
        <v>-60</v>
      </c>
      <c r="B32" s="138">
        <v>8.2051282000000003E-2</v>
      </c>
      <c r="C32" s="164">
        <v>2.5641000000000001E-2</v>
      </c>
      <c r="D32" s="164">
        <v>4.1025641000000002E-2</v>
      </c>
      <c r="E32" s="164">
        <v>8.7179000000000006E-2</v>
      </c>
      <c r="F32" s="164">
        <v>0.11025600000000001</v>
      </c>
      <c r="G32" s="164">
        <v>0.130769</v>
      </c>
      <c r="H32" s="139">
        <v>7.6923077000000006E-2</v>
      </c>
      <c r="I32" s="228"/>
      <c r="J32" s="138">
        <v>4.6153845999999998E-2</v>
      </c>
      <c r="K32" s="164">
        <v>5.1282000000000001E-2</v>
      </c>
      <c r="L32" s="164">
        <v>3.0769231000000001E-2</v>
      </c>
      <c r="M32" s="164">
        <v>0.14359</v>
      </c>
      <c r="N32" s="164">
        <v>0.112821</v>
      </c>
      <c r="O32" s="164">
        <v>6.6667000000000004E-2</v>
      </c>
      <c r="P32" s="139">
        <v>8.2051282000000003E-2</v>
      </c>
    </row>
    <row r="33" spans="1:16" x14ac:dyDescent="0.25">
      <c r="A33" s="227">
        <v>-50</v>
      </c>
      <c r="B33" s="138">
        <v>1.0270270269999999</v>
      </c>
      <c r="C33" s="164">
        <v>0.96216199999999996</v>
      </c>
      <c r="D33" s="164">
        <v>0.38918918899999999</v>
      </c>
      <c r="E33" s="164">
        <v>0.991892</v>
      </c>
      <c r="F33" s="164">
        <v>0.82702699999999996</v>
      </c>
      <c r="G33" s="164">
        <v>0.84864899999999999</v>
      </c>
      <c r="H33" s="139">
        <v>0.986486486</v>
      </c>
      <c r="I33" s="228"/>
      <c r="J33" s="138">
        <v>1.221621622</v>
      </c>
      <c r="K33" s="164">
        <v>0.33513500000000002</v>
      </c>
      <c r="L33" s="164">
        <v>0.27027026999999998</v>
      </c>
      <c r="M33" s="164">
        <v>1.0270269999999999</v>
      </c>
      <c r="N33" s="164">
        <v>0.302703</v>
      </c>
      <c r="O33" s="164">
        <v>0.45945900000000001</v>
      </c>
      <c r="P33" s="139">
        <v>0.62162162200000004</v>
      </c>
    </row>
    <row r="34" spans="1:16" x14ac:dyDescent="0.25">
      <c r="A34" s="227">
        <v>-40</v>
      </c>
      <c r="B34" s="138">
        <v>2.8457142860000002</v>
      </c>
      <c r="C34" s="164">
        <v>6.6628569999999998</v>
      </c>
      <c r="D34" s="164">
        <v>1.28</v>
      </c>
      <c r="E34" s="164">
        <v>2.0628570000000002</v>
      </c>
      <c r="F34" s="164">
        <v>1.648571</v>
      </c>
      <c r="G34" s="164">
        <v>1.485714</v>
      </c>
      <c r="H34" s="139">
        <v>1.9428571429999999</v>
      </c>
      <c r="I34" s="228"/>
      <c r="J34" s="138">
        <v>2.897142857</v>
      </c>
      <c r="K34" s="164">
        <v>4.5485709999999999</v>
      </c>
      <c r="L34" s="164">
        <v>2.1714285709999999</v>
      </c>
      <c r="M34" s="164">
        <v>2.1828569999999998</v>
      </c>
      <c r="N34" s="164">
        <v>0.81142899999999996</v>
      </c>
      <c r="O34" s="164">
        <v>1.3142860000000001</v>
      </c>
      <c r="P34" s="139">
        <v>1.342857143</v>
      </c>
    </row>
    <row r="35" spans="1:16" x14ac:dyDescent="0.25">
      <c r="A35" s="227">
        <v>-30</v>
      </c>
      <c r="B35" s="138">
        <v>12.042424240000001</v>
      </c>
      <c r="C35" s="164">
        <v>12.090909999999999</v>
      </c>
      <c r="D35" s="164">
        <v>14.15151515</v>
      </c>
      <c r="E35" s="164">
        <v>7.412121</v>
      </c>
      <c r="F35" s="164">
        <v>7.0181820000000004</v>
      </c>
      <c r="G35" s="164">
        <v>4.2151519999999998</v>
      </c>
      <c r="H35" s="139">
        <v>9.4424242419999995</v>
      </c>
      <c r="I35" s="228"/>
      <c r="J35" s="138">
        <v>12.6969697</v>
      </c>
      <c r="K35" s="164">
        <v>8.8787880000000001</v>
      </c>
      <c r="L35" s="164">
        <v>9.2727272729999992</v>
      </c>
      <c r="M35" s="164">
        <v>5.2484849999999996</v>
      </c>
      <c r="N35" s="164">
        <v>2.0060609999999999</v>
      </c>
      <c r="O35" s="164">
        <v>3.6363639999999999</v>
      </c>
      <c r="P35" s="139">
        <v>5.4060606059999996</v>
      </c>
    </row>
    <row r="36" spans="1:16" x14ac:dyDescent="0.25">
      <c r="A36" s="227">
        <v>-20</v>
      </c>
      <c r="B36" s="138">
        <v>14.59354839</v>
      </c>
      <c r="C36" s="164">
        <v>12.4</v>
      </c>
      <c r="D36" s="164">
        <v>16.361290319999998</v>
      </c>
      <c r="E36" s="164">
        <v>18.45806</v>
      </c>
      <c r="F36" s="164">
        <v>14.06129</v>
      </c>
      <c r="G36" s="164">
        <v>9.7645160000000004</v>
      </c>
      <c r="H36" s="139">
        <v>16.441935480000001</v>
      </c>
      <c r="I36" s="228"/>
      <c r="J36" s="138">
        <v>13.303225810000001</v>
      </c>
      <c r="K36" s="164">
        <v>8.5935480000000002</v>
      </c>
      <c r="L36" s="164">
        <v>11.6516129</v>
      </c>
      <c r="M36" s="164">
        <v>8.6645160000000008</v>
      </c>
      <c r="N36" s="164">
        <v>5.1612900000000002</v>
      </c>
      <c r="O36" s="164">
        <v>6.9870970000000003</v>
      </c>
      <c r="P36" s="139">
        <v>11.458064520000001</v>
      </c>
    </row>
    <row r="37" spans="1:16" x14ac:dyDescent="0.25">
      <c r="A37" s="227">
        <v>-10</v>
      </c>
      <c r="B37" s="138">
        <v>13.8</v>
      </c>
      <c r="C37" s="164">
        <v>11.544829999999999</v>
      </c>
      <c r="D37" s="164">
        <v>15.95172414</v>
      </c>
      <c r="E37" s="164">
        <v>24.855170000000001</v>
      </c>
      <c r="F37" s="164">
        <v>16.91724</v>
      </c>
      <c r="G37" s="164">
        <v>14.05517</v>
      </c>
      <c r="H37" s="139">
        <v>17.651724139999999</v>
      </c>
      <c r="I37" s="228"/>
      <c r="J37" s="138">
        <v>12.47586207</v>
      </c>
      <c r="K37" s="164">
        <v>8.1034480000000002</v>
      </c>
      <c r="L37" s="164">
        <v>11.17241379</v>
      </c>
      <c r="M37" s="164">
        <v>12.97931</v>
      </c>
      <c r="N37" s="164">
        <v>7.8965519999999998</v>
      </c>
      <c r="O37" s="164">
        <v>8.2758620000000001</v>
      </c>
      <c r="P37" s="139">
        <v>12.24827586</v>
      </c>
    </row>
    <row r="38" spans="1:16" ht="15.75" thickBot="1" x14ac:dyDescent="0.3">
      <c r="A38" s="229">
        <v>0</v>
      </c>
      <c r="B38" s="140">
        <v>12.28148148</v>
      </c>
      <c r="C38" s="167">
        <v>10.40741</v>
      </c>
      <c r="D38" s="167">
        <v>14.622222219999999</v>
      </c>
      <c r="E38" s="167">
        <v>24.425930000000001</v>
      </c>
      <c r="F38" s="167">
        <v>15.6</v>
      </c>
      <c r="G38" s="167">
        <v>13.466670000000001</v>
      </c>
      <c r="H38" s="141">
        <v>15.32592593</v>
      </c>
      <c r="I38" s="228"/>
      <c r="J38" s="140">
        <v>11.51111111</v>
      </c>
      <c r="K38" s="167">
        <v>7.3333329999999997</v>
      </c>
      <c r="L38" s="167">
        <v>10.244444440000001</v>
      </c>
      <c r="M38" s="167">
        <v>12.644439999999999</v>
      </c>
      <c r="N38" s="167">
        <v>7.9777779999999998</v>
      </c>
      <c r="O38" s="167">
        <v>7.4074070000000001</v>
      </c>
      <c r="P38" s="141">
        <v>11.85925926</v>
      </c>
    </row>
    <row r="43" spans="1:16" ht="15.75" thickBot="1" x14ac:dyDescent="0.3"/>
    <row r="44" spans="1:16" ht="15.75" thickBot="1" x14ac:dyDescent="0.3">
      <c r="B44" s="271" t="s">
        <v>416</v>
      </c>
      <c r="C44" s="273"/>
      <c r="D44" s="133"/>
      <c r="E44" s="261" t="s">
        <v>425</v>
      </c>
      <c r="F44" s="133"/>
      <c r="G44" s="261" t="s">
        <v>426</v>
      </c>
    </row>
    <row r="45" spans="1:16" x14ac:dyDescent="0.25">
      <c r="B45" s="169" t="s">
        <v>109</v>
      </c>
      <c r="C45" s="170" t="s">
        <v>414</v>
      </c>
      <c r="D45" s="133"/>
      <c r="E45" s="171" t="s">
        <v>417</v>
      </c>
      <c r="F45" s="133"/>
      <c r="G45" s="171" t="s">
        <v>417</v>
      </c>
    </row>
    <row r="46" spans="1:16" x14ac:dyDescent="0.25">
      <c r="B46" s="138">
        <v>104.2</v>
      </c>
      <c r="C46" s="139">
        <v>115.9</v>
      </c>
      <c r="D46" s="228"/>
      <c r="E46" s="230">
        <v>-11.2284069</v>
      </c>
      <c r="G46" s="230">
        <v>4.7934999999999999</v>
      </c>
    </row>
    <row r="47" spans="1:16" x14ac:dyDescent="0.25">
      <c r="B47" s="138">
        <v>110.9</v>
      </c>
      <c r="C47" s="139">
        <v>81.040000000000006</v>
      </c>
      <c r="D47" s="228"/>
      <c r="E47" s="230">
        <v>26.925157800000001</v>
      </c>
      <c r="G47" s="230">
        <v>24.73</v>
      </c>
    </row>
    <row r="48" spans="1:16" x14ac:dyDescent="0.25">
      <c r="B48" s="138">
        <v>126.2</v>
      </c>
      <c r="C48" s="139">
        <v>97.36</v>
      </c>
      <c r="D48" s="228"/>
      <c r="E48" s="230">
        <v>22.852614899999999</v>
      </c>
      <c r="G48" s="230">
        <v>29.521000000000001</v>
      </c>
    </row>
    <row r="49" spans="1:7" x14ac:dyDescent="0.25">
      <c r="B49" s="138">
        <v>161.6</v>
      </c>
      <c r="C49" s="139">
        <v>79.61</v>
      </c>
      <c r="D49" s="228"/>
      <c r="E49" s="230">
        <v>50.736386099999997</v>
      </c>
      <c r="G49" s="230">
        <v>45.662999999999997</v>
      </c>
    </row>
    <row r="50" spans="1:7" x14ac:dyDescent="0.25">
      <c r="B50" s="138">
        <v>118.1</v>
      </c>
      <c r="C50" s="139">
        <v>57.76</v>
      </c>
      <c r="D50" s="228"/>
      <c r="E50" s="230">
        <v>51.092294699999997</v>
      </c>
      <c r="G50" s="230">
        <v>49.070999999999998</v>
      </c>
    </row>
    <row r="51" spans="1:7" x14ac:dyDescent="0.25">
      <c r="B51" s="138">
        <v>91.85</v>
      </c>
      <c r="C51" s="139">
        <v>57.95</v>
      </c>
      <c r="D51" s="228"/>
      <c r="E51" s="230">
        <v>36.908002199999999</v>
      </c>
      <c r="G51" s="230">
        <v>44.006999999999998</v>
      </c>
    </row>
    <row r="52" spans="1:7" ht="15.75" thickBot="1" x14ac:dyDescent="0.3">
      <c r="B52" s="140">
        <v>128.9</v>
      </c>
      <c r="C52" s="141">
        <v>91.52</v>
      </c>
      <c r="D52" s="228"/>
      <c r="E52" s="231">
        <v>28.9992242</v>
      </c>
      <c r="G52" s="231">
        <v>27.006</v>
      </c>
    </row>
    <row r="55" spans="1:7" ht="15.75" thickBot="1" x14ac:dyDescent="0.3"/>
    <row r="56" spans="1:7" x14ac:dyDescent="0.25">
      <c r="A56" s="169" t="s">
        <v>0</v>
      </c>
      <c r="B56" s="142">
        <f>AVERAGE(B46:B52)</f>
        <v>120.25</v>
      </c>
      <c r="C56" s="143">
        <f>AVERAGE(C46:C52)</f>
        <v>83.02</v>
      </c>
      <c r="E56" s="259">
        <f>AVERAGE(E46:E52)</f>
        <v>29.469324714285715</v>
      </c>
      <c r="G56" s="259">
        <f>AVERAGE(G46:G52)</f>
        <v>32.11307142857143</v>
      </c>
    </row>
    <row r="57" spans="1:7" x14ac:dyDescent="0.25">
      <c r="A57" s="216" t="s">
        <v>347</v>
      </c>
      <c r="B57" s="144">
        <f>(STDEV(B46:B52))/SQRT(B58)</f>
        <v>8.4180291212203819</v>
      </c>
      <c r="C57" s="145">
        <f>(STDEV(C46:C52))/SQRT(C58)</f>
        <v>7.9299027196339154</v>
      </c>
      <c r="E57" s="260">
        <f>(STDEV(E46:E52))/SQRT(E58)</f>
        <v>7.9909988660150857</v>
      </c>
      <c r="G57" s="260">
        <f>(STDEV(G46:G52))/SQRT(G58)</f>
        <v>5.8682097176921255</v>
      </c>
    </row>
    <row r="58" spans="1:7" ht="15.75" thickBot="1" x14ac:dyDescent="0.3">
      <c r="A58" s="217" t="s">
        <v>33</v>
      </c>
      <c r="B58" s="146">
        <f>COUNT(B46:B52)</f>
        <v>7</v>
      </c>
      <c r="C58" s="147">
        <f>COUNT(C46:C52)</f>
        <v>7</v>
      </c>
      <c r="E58" s="150">
        <f>COUNT(E46:E52)</f>
        <v>7</v>
      </c>
      <c r="G58" s="150">
        <f>COUNT(G46:G52)</f>
        <v>7</v>
      </c>
    </row>
  </sheetData>
  <mergeCells count="11">
    <mergeCell ref="B1:N1"/>
    <mergeCell ref="B2:G2"/>
    <mergeCell ref="H2:M2"/>
    <mergeCell ref="B44:C44"/>
    <mergeCell ref="B9:P9"/>
    <mergeCell ref="B11:H11"/>
    <mergeCell ref="J11:P11"/>
    <mergeCell ref="B10:P10"/>
    <mergeCell ref="B30:H30"/>
    <mergeCell ref="J30:P30"/>
    <mergeCell ref="B29:P29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1"/>
  <sheetViews>
    <sheetView workbookViewId="0"/>
  </sheetViews>
  <sheetFormatPr baseColWidth="10" defaultRowHeight="15" x14ac:dyDescent="0.25"/>
  <cols>
    <col min="14" max="14" width="13.140625" customWidth="1"/>
  </cols>
  <sheetData>
    <row r="1" spans="1:14" ht="15.75" thickBot="1" x14ac:dyDescent="0.3">
      <c r="A1" s="41"/>
      <c r="B1" s="265" t="s">
        <v>300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5"/>
      <c r="B2" s="268" t="s">
        <v>93</v>
      </c>
      <c r="C2" s="269"/>
      <c r="D2" s="269"/>
      <c r="E2" s="269"/>
      <c r="F2" s="269"/>
      <c r="G2" s="270"/>
      <c r="H2" s="268" t="s">
        <v>94</v>
      </c>
      <c r="I2" s="269"/>
      <c r="J2" s="269"/>
      <c r="K2" s="269"/>
      <c r="L2" s="269"/>
      <c r="M2" s="270"/>
      <c r="N2" s="17"/>
    </row>
    <row r="3" spans="1:14" ht="15.75" thickBot="1" x14ac:dyDescent="0.3">
      <c r="A3" s="25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3" t="s">
        <v>1</v>
      </c>
      <c r="J3" s="19" t="s">
        <v>2</v>
      </c>
      <c r="K3" s="19" t="s">
        <v>3</v>
      </c>
      <c r="L3" s="19" t="s">
        <v>4</v>
      </c>
      <c r="M3" s="3" t="s">
        <v>33</v>
      </c>
      <c r="N3" s="3" t="s">
        <v>56</v>
      </c>
    </row>
    <row r="4" spans="1:14" ht="15.75" thickBot="1" x14ac:dyDescent="0.3">
      <c r="A4" s="20" t="s">
        <v>361</v>
      </c>
      <c r="B4" s="7">
        <v>65.8</v>
      </c>
      <c r="C4" s="7">
        <v>25.6</v>
      </c>
      <c r="D4" s="8">
        <v>2.4</v>
      </c>
      <c r="E4" s="8">
        <v>67.8</v>
      </c>
      <c r="F4" s="8" t="s">
        <v>301</v>
      </c>
      <c r="G4" s="7">
        <v>117</v>
      </c>
      <c r="H4" s="7">
        <v>97.1</v>
      </c>
      <c r="I4" s="7">
        <v>16</v>
      </c>
      <c r="J4" s="8">
        <v>1.7</v>
      </c>
      <c r="K4" s="8">
        <v>95.3</v>
      </c>
      <c r="L4" s="8" t="s">
        <v>302</v>
      </c>
      <c r="M4" s="7">
        <v>90</v>
      </c>
      <c r="N4" s="3" t="s">
        <v>37</v>
      </c>
    </row>
    <row r="5" spans="1:14" ht="15.75" thickBot="1" x14ac:dyDescent="0.3">
      <c r="A5" s="20" t="s">
        <v>316</v>
      </c>
      <c r="B5" s="7">
        <v>90.1</v>
      </c>
      <c r="C5" s="7">
        <v>20.2</v>
      </c>
      <c r="D5" s="8">
        <v>1.9</v>
      </c>
      <c r="E5" s="8">
        <v>88.3</v>
      </c>
      <c r="F5" s="8" t="s">
        <v>305</v>
      </c>
      <c r="G5" s="7">
        <v>117</v>
      </c>
      <c r="H5" s="7">
        <v>90.7</v>
      </c>
      <c r="I5" s="7">
        <v>13.7</v>
      </c>
      <c r="J5" s="8">
        <v>1.4</v>
      </c>
      <c r="K5" s="8">
        <v>89.1</v>
      </c>
      <c r="L5" s="8" t="s">
        <v>306</v>
      </c>
      <c r="M5" s="7">
        <v>90</v>
      </c>
      <c r="N5" s="7">
        <v>0.50029999999999997</v>
      </c>
    </row>
    <row r="7" spans="1:14" ht="15.75" thickBot="1" x14ac:dyDescent="0.3"/>
    <row r="8" spans="1:14" ht="15.75" thickBot="1" x14ac:dyDescent="0.3">
      <c r="A8" s="14"/>
      <c r="B8" s="265" t="s">
        <v>126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7"/>
    </row>
    <row r="9" spans="1:14" ht="15.75" thickBot="1" x14ac:dyDescent="0.3">
      <c r="A9" s="15"/>
      <c r="B9" s="268" t="s">
        <v>93</v>
      </c>
      <c r="C9" s="269"/>
      <c r="D9" s="269"/>
      <c r="E9" s="269"/>
      <c r="F9" s="269"/>
      <c r="G9" s="270"/>
      <c r="H9" s="268" t="s">
        <v>94</v>
      </c>
      <c r="I9" s="269"/>
      <c r="J9" s="269"/>
      <c r="K9" s="269"/>
      <c r="L9" s="269"/>
      <c r="M9" s="270"/>
      <c r="N9" s="17"/>
    </row>
    <row r="10" spans="1:14" ht="15.75" thickBot="1" x14ac:dyDescent="0.3">
      <c r="A10" s="25"/>
      <c r="B10" s="3" t="s">
        <v>0</v>
      </c>
      <c r="C10" s="4" t="s">
        <v>1</v>
      </c>
      <c r="D10" s="5" t="s">
        <v>2</v>
      </c>
      <c r="E10" s="5" t="s">
        <v>3</v>
      </c>
      <c r="F10" s="5" t="s">
        <v>4</v>
      </c>
      <c r="G10" s="4" t="s">
        <v>33</v>
      </c>
      <c r="H10" s="3" t="s">
        <v>0</v>
      </c>
      <c r="I10" s="3" t="s">
        <v>1</v>
      </c>
      <c r="J10" s="19" t="s">
        <v>2</v>
      </c>
      <c r="K10" s="19" t="s">
        <v>3</v>
      </c>
      <c r="L10" s="19" t="s">
        <v>4</v>
      </c>
      <c r="M10" s="3" t="s">
        <v>33</v>
      </c>
      <c r="N10" s="3" t="s">
        <v>56</v>
      </c>
    </row>
    <row r="11" spans="1:14" ht="15.75" thickBot="1" x14ac:dyDescent="0.3">
      <c r="A11" s="20" t="s">
        <v>120</v>
      </c>
      <c r="B11" s="60">
        <v>45</v>
      </c>
      <c r="C11" s="60">
        <v>21</v>
      </c>
      <c r="D11" s="8">
        <v>1.9</v>
      </c>
      <c r="E11" s="61">
        <v>48</v>
      </c>
      <c r="F11" s="8" t="s">
        <v>127</v>
      </c>
      <c r="G11" s="7">
        <v>117</v>
      </c>
      <c r="H11" s="7">
        <v>66.2</v>
      </c>
      <c r="I11" s="7">
        <v>21.8</v>
      </c>
      <c r="J11" s="8">
        <v>2.1</v>
      </c>
      <c r="K11" s="8">
        <v>66.400000000000006</v>
      </c>
      <c r="L11" s="8" t="s">
        <v>128</v>
      </c>
      <c r="M11" s="7">
        <v>108</v>
      </c>
      <c r="N11" s="3" t="s">
        <v>37</v>
      </c>
    </row>
    <row r="12" spans="1:14" ht="15.75" thickBot="1" x14ac:dyDescent="0.3">
      <c r="A12" s="20" t="s">
        <v>123</v>
      </c>
      <c r="B12" s="60">
        <v>76</v>
      </c>
      <c r="C12" s="60">
        <v>15.2</v>
      </c>
      <c r="D12" s="8">
        <v>1.4</v>
      </c>
      <c r="E12" s="8">
        <v>73.400000000000006</v>
      </c>
      <c r="F12" s="8" t="s">
        <v>129</v>
      </c>
      <c r="G12" s="7">
        <v>117</v>
      </c>
      <c r="H12" s="7">
        <v>79.5</v>
      </c>
      <c r="I12" s="7">
        <v>19.399999999999999</v>
      </c>
      <c r="J12" s="8">
        <v>1.9</v>
      </c>
      <c r="K12" s="8">
        <v>77.599999999999994</v>
      </c>
      <c r="L12" s="8" t="s">
        <v>130</v>
      </c>
      <c r="M12" s="7">
        <v>108</v>
      </c>
      <c r="N12" s="7">
        <v>0.20050000000000001</v>
      </c>
    </row>
    <row r="14" spans="1:14" ht="15.75" thickBot="1" x14ac:dyDescent="0.3"/>
    <row r="15" spans="1:14" ht="15.75" thickBot="1" x14ac:dyDescent="0.3">
      <c r="B15" s="271" t="s">
        <v>348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3"/>
    </row>
    <row r="16" spans="1:14" ht="15.75" thickBot="1" x14ac:dyDescent="0.3">
      <c r="B16" s="277" t="s">
        <v>373</v>
      </c>
      <c r="C16" s="278"/>
      <c r="D16" s="278"/>
      <c r="E16" s="278"/>
      <c r="F16" s="279"/>
      <c r="G16" s="134"/>
      <c r="H16" s="271" t="s">
        <v>377</v>
      </c>
      <c r="I16" s="272"/>
      <c r="J16" s="272"/>
      <c r="K16" s="272"/>
      <c r="L16" s="273"/>
    </row>
    <row r="17" spans="2:12" ht="15.75" thickBot="1" x14ac:dyDescent="0.3">
      <c r="B17" s="277" t="s">
        <v>318</v>
      </c>
      <c r="C17" s="279"/>
      <c r="D17" s="134"/>
      <c r="E17" s="277" t="s">
        <v>350</v>
      </c>
      <c r="F17" s="279"/>
      <c r="G17" s="134"/>
      <c r="H17" s="277" t="s">
        <v>376</v>
      </c>
      <c r="I17" s="279"/>
      <c r="J17" s="134"/>
      <c r="K17" s="277" t="s">
        <v>378</v>
      </c>
      <c r="L17" s="279"/>
    </row>
    <row r="18" spans="2:12" x14ac:dyDescent="0.25">
      <c r="B18" s="136" t="s">
        <v>83</v>
      </c>
      <c r="C18" s="137" t="s">
        <v>75</v>
      </c>
      <c r="D18" s="134"/>
      <c r="E18" s="136" t="s">
        <v>83</v>
      </c>
      <c r="F18" s="137" t="s">
        <v>75</v>
      </c>
      <c r="G18" s="134"/>
      <c r="H18" s="136" t="s">
        <v>83</v>
      </c>
      <c r="I18" s="137" t="s">
        <v>75</v>
      </c>
      <c r="J18" s="134"/>
      <c r="K18" s="136" t="s">
        <v>83</v>
      </c>
      <c r="L18" s="137" t="s">
        <v>75</v>
      </c>
    </row>
    <row r="19" spans="2:12" x14ac:dyDescent="0.25">
      <c r="B19" s="138">
        <v>39.827303700000002</v>
      </c>
      <c r="C19" s="139">
        <v>115.04820599999999</v>
      </c>
      <c r="E19" s="138">
        <v>66.262221699999998</v>
      </c>
      <c r="F19" s="139">
        <v>100.892425</v>
      </c>
      <c r="H19" s="138">
        <v>6.97569806</v>
      </c>
      <c r="I19" s="139">
        <v>80.046547700000005</v>
      </c>
      <c r="K19" s="138">
        <v>83.067190400000001</v>
      </c>
      <c r="L19" s="139">
        <v>106.280461</v>
      </c>
    </row>
    <row r="20" spans="2:12" x14ac:dyDescent="0.25">
      <c r="B20" s="138">
        <v>39.885364299999999</v>
      </c>
      <c r="C20" s="139">
        <v>98.074851899999999</v>
      </c>
      <c r="E20" s="138">
        <v>67.298521500000007</v>
      </c>
      <c r="F20" s="139">
        <v>79.637976399999999</v>
      </c>
      <c r="H20" s="138">
        <v>8.2534981500000004</v>
      </c>
      <c r="I20" s="139">
        <v>63.860499699999998</v>
      </c>
      <c r="K20" s="138">
        <v>63.057916499999997</v>
      </c>
      <c r="L20" s="139">
        <v>81.298744400000004</v>
      </c>
    </row>
    <row r="21" spans="2:12" x14ac:dyDescent="0.25">
      <c r="B21" s="138">
        <v>32.9738665</v>
      </c>
      <c r="C21" s="139">
        <v>103.150311</v>
      </c>
      <c r="E21" s="138">
        <v>56.989824200000001</v>
      </c>
      <c r="F21" s="139">
        <v>90.901345800000001</v>
      </c>
      <c r="H21" s="138">
        <v>8.6438011299999999</v>
      </c>
      <c r="I21" s="139">
        <v>74.569501799999998</v>
      </c>
      <c r="K21" s="138">
        <v>58.919256699999998</v>
      </c>
      <c r="L21" s="139">
        <v>106.08296300000001</v>
      </c>
    </row>
    <row r="22" spans="2:12" x14ac:dyDescent="0.25">
      <c r="B22" s="138">
        <v>57.151964999999997</v>
      </c>
      <c r="C22" s="139">
        <v>93.747259200000002</v>
      </c>
      <c r="E22" s="138">
        <v>59.454249099999998</v>
      </c>
      <c r="F22" s="139">
        <v>82.712998200000001</v>
      </c>
      <c r="H22" s="138">
        <v>7.6270749499999999</v>
      </c>
      <c r="I22" s="139">
        <v>57.936582799999996</v>
      </c>
      <c r="K22" s="138">
        <v>67.533824100000004</v>
      </c>
      <c r="L22" s="139">
        <v>76.391794300000001</v>
      </c>
    </row>
    <row r="23" spans="2:12" x14ac:dyDescent="0.25">
      <c r="B23" s="138">
        <v>30.978608900000001</v>
      </c>
      <c r="C23" s="139">
        <v>117.518851</v>
      </c>
      <c r="E23" s="138">
        <v>59.332622200000003</v>
      </c>
      <c r="F23" s="139">
        <v>78.944863499999997</v>
      </c>
      <c r="H23" s="138">
        <v>8.2836905900000009</v>
      </c>
      <c r="I23" s="139">
        <v>83.568209400000001</v>
      </c>
      <c r="K23" s="138">
        <v>57.370433800000001</v>
      </c>
      <c r="L23" s="139">
        <v>109.85579199999999</v>
      </c>
    </row>
    <row r="24" spans="2:12" x14ac:dyDescent="0.25">
      <c r="B24" s="138">
        <v>40.085751100000003</v>
      </c>
      <c r="C24" s="139">
        <v>89.458537699999994</v>
      </c>
      <c r="E24" s="138">
        <v>50.488737299999997</v>
      </c>
      <c r="F24" s="139">
        <v>87.937477700000002</v>
      </c>
      <c r="H24" s="138">
        <v>8.5006649500000009</v>
      </c>
      <c r="I24" s="139">
        <v>68.995265799999999</v>
      </c>
      <c r="K24" s="138">
        <v>87.502282600000001</v>
      </c>
      <c r="L24" s="139">
        <v>74.757507599999997</v>
      </c>
    </row>
    <row r="25" spans="2:12" x14ac:dyDescent="0.25">
      <c r="B25" s="138">
        <v>41.902975900000001</v>
      </c>
      <c r="C25" s="139">
        <v>82.718877300000003</v>
      </c>
      <c r="E25" s="138">
        <v>56.301464299999999</v>
      </c>
      <c r="F25" s="139">
        <v>73.272882199999998</v>
      </c>
      <c r="H25" s="138">
        <v>7.1318452399999996</v>
      </c>
      <c r="I25" s="139">
        <v>86.561811199999994</v>
      </c>
      <c r="K25" s="138">
        <v>73.439472100000003</v>
      </c>
      <c r="L25" s="139">
        <v>110.701125</v>
      </c>
    </row>
    <row r="26" spans="2:12" x14ac:dyDescent="0.25">
      <c r="B26" s="138">
        <v>35.579639399999998</v>
      </c>
      <c r="C26" s="139">
        <v>82.662431799999993</v>
      </c>
      <c r="E26" s="138">
        <v>49.440020199999999</v>
      </c>
      <c r="F26" s="139">
        <v>80.441200199999997</v>
      </c>
      <c r="H26" s="138">
        <v>7.82621083</v>
      </c>
      <c r="I26" s="139">
        <v>81.206205400000002</v>
      </c>
      <c r="K26" s="138">
        <v>77.405193800000006</v>
      </c>
      <c r="L26" s="139">
        <v>118.858225</v>
      </c>
    </row>
    <row r="27" spans="2:12" x14ac:dyDescent="0.25">
      <c r="B27" s="138">
        <v>37.582028999999999</v>
      </c>
      <c r="C27" s="139">
        <v>93.023439800000006</v>
      </c>
      <c r="E27" s="138">
        <v>69.403654299999999</v>
      </c>
      <c r="F27" s="139">
        <v>65.736653200000006</v>
      </c>
      <c r="H27" s="138">
        <v>7.2300572499999998</v>
      </c>
      <c r="I27" s="139">
        <v>90.936174399999999</v>
      </c>
      <c r="K27" s="138">
        <v>71.617778299999998</v>
      </c>
      <c r="L27" s="139">
        <v>121.060317</v>
      </c>
    </row>
    <row r="28" spans="2:12" x14ac:dyDescent="0.25">
      <c r="B28" s="138">
        <v>57.345473599999998</v>
      </c>
      <c r="C28" s="139">
        <v>104.134458</v>
      </c>
      <c r="E28" s="138">
        <v>90.527260600000005</v>
      </c>
      <c r="F28" s="139">
        <v>92.437152100000006</v>
      </c>
      <c r="H28" s="138">
        <v>70.120838599999999</v>
      </c>
      <c r="I28" s="139">
        <v>83.049621799999997</v>
      </c>
      <c r="K28" s="138">
        <v>99.727738799999997</v>
      </c>
      <c r="L28" s="139">
        <v>89.685168500000003</v>
      </c>
    </row>
    <row r="29" spans="2:12" x14ac:dyDescent="0.25">
      <c r="B29" s="138">
        <v>57.429072400000003</v>
      </c>
      <c r="C29" s="139">
        <v>88.771236900000005</v>
      </c>
      <c r="E29" s="138">
        <v>91.943050499999998</v>
      </c>
      <c r="F29" s="139">
        <v>72.963928800000005</v>
      </c>
      <c r="H29" s="138">
        <v>82.965490599999995</v>
      </c>
      <c r="I29" s="139">
        <v>66.256328499999995</v>
      </c>
      <c r="K29" s="138">
        <v>75.705262200000007</v>
      </c>
      <c r="L29" s="139">
        <v>68.604252599999995</v>
      </c>
    </row>
    <row r="30" spans="2:12" x14ac:dyDescent="0.25">
      <c r="B30" s="138">
        <v>47.477529699999998</v>
      </c>
      <c r="C30" s="139">
        <v>93.365226100000001</v>
      </c>
      <c r="E30" s="138">
        <v>77.859337300000007</v>
      </c>
      <c r="F30" s="139">
        <v>83.283373400000002</v>
      </c>
      <c r="H30" s="138">
        <v>86.888878899999995</v>
      </c>
      <c r="I30" s="139">
        <v>77.367095899999995</v>
      </c>
      <c r="K30" s="138">
        <v>70.736523300000002</v>
      </c>
      <c r="L30" s="139">
        <v>89.518508999999995</v>
      </c>
    </row>
    <row r="31" spans="2:12" x14ac:dyDescent="0.25">
      <c r="B31" s="138">
        <v>82.2904439</v>
      </c>
      <c r="C31" s="139">
        <v>84.854169900000002</v>
      </c>
      <c r="E31" s="138">
        <v>81.226227600000001</v>
      </c>
      <c r="F31" s="139">
        <v>75.781248899999994</v>
      </c>
      <c r="H31" s="138">
        <v>76.668583799999993</v>
      </c>
      <c r="I31" s="139">
        <v>60.110166399999997</v>
      </c>
      <c r="K31" s="138">
        <v>81.078889799999999</v>
      </c>
      <c r="L31" s="139">
        <v>64.463504200000003</v>
      </c>
    </row>
    <row r="32" spans="2:12" x14ac:dyDescent="0.25">
      <c r="B32" s="138">
        <v>44.604651400000002</v>
      </c>
      <c r="C32" s="139">
        <v>106.370732</v>
      </c>
      <c r="E32" s="138">
        <v>81.060061300000001</v>
      </c>
      <c r="F32" s="139">
        <v>72.328902099999993</v>
      </c>
      <c r="H32" s="138">
        <v>83.2689898</v>
      </c>
      <c r="I32" s="139">
        <v>86.703404399999997</v>
      </c>
      <c r="K32" s="138">
        <v>68.877057300000004</v>
      </c>
      <c r="L32" s="139">
        <v>92.702225200000001</v>
      </c>
    </row>
    <row r="33" spans="2:12" x14ac:dyDescent="0.25">
      <c r="B33" s="138">
        <v>57.717599999999997</v>
      </c>
      <c r="C33" s="139">
        <v>80.9722869</v>
      </c>
      <c r="E33" s="138">
        <v>68.977570700000001</v>
      </c>
      <c r="F33" s="139">
        <v>80.567891799999998</v>
      </c>
      <c r="H33" s="138">
        <v>85.450051000000002</v>
      </c>
      <c r="I33" s="139">
        <v>71.583733499999994</v>
      </c>
      <c r="K33" s="138">
        <v>105.05236499999999</v>
      </c>
      <c r="L33" s="139">
        <v>63.084405199999999</v>
      </c>
    </row>
    <row r="34" spans="2:12" x14ac:dyDescent="0.25">
      <c r="B34" s="138">
        <v>60.3341371</v>
      </c>
      <c r="C34" s="139">
        <v>74.871966799999996</v>
      </c>
      <c r="E34" s="138">
        <v>76.918901899999994</v>
      </c>
      <c r="F34" s="139">
        <v>67.132260299999999</v>
      </c>
      <c r="H34" s="138">
        <v>71.690455099999994</v>
      </c>
      <c r="I34" s="139">
        <v>89.809315900000001</v>
      </c>
      <c r="K34" s="138">
        <v>88.169016600000006</v>
      </c>
      <c r="L34" s="139">
        <v>93.415562300000005</v>
      </c>
    </row>
    <row r="35" spans="2:12" x14ac:dyDescent="0.25">
      <c r="B35" s="138">
        <v>51.229460400000001</v>
      </c>
      <c r="C35" s="139">
        <v>74.820875799999996</v>
      </c>
      <c r="E35" s="138">
        <v>67.544816299999994</v>
      </c>
      <c r="F35" s="139">
        <v>73.699838600000007</v>
      </c>
      <c r="H35" s="138">
        <v>78.670329699999996</v>
      </c>
      <c r="I35" s="139">
        <v>84.252786</v>
      </c>
      <c r="K35" s="138">
        <v>92.930131799999998</v>
      </c>
      <c r="L35" s="139">
        <v>100.298962</v>
      </c>
    </row>
    <row r="36" spans="2:12" x14ac:dyDescent="0.25">
      <c r="B36" s="138">
        <v>54.112607500000003</v>
      </c>
      <c r="C36" s="139">
        <v>84.199013800000003</v>
      </c>
      <c r="E36" s="138">
        <v>94.819076899999999</v>
      </c>
      <c r="F36" s="139">
        <v>60.227603700000003</v>
      </c>
      <c r="H36" s="138">
        <v>72.677698000000007</v>
      </c>
      <c r="I36" s="139">
        <v>94.3477903</v>
      </c>
      <c r="K36" s="138">
        <v>85.981950900000001</v>
      </c>
      <c r="L36" s="139">
        <v>102.157206</v>
      </c>
    </row>
    <row r="37" spans="2:12" x14ac:dyDescent="0.25">
      <c r="B37" s="138">
        <v>56.323356099999998</v>
      </c>
      <c r="C37" s="139">
        <v>106.639134</v>
      </c>
      <c r="E37" s="138">
        <v>86.997921099999999</v>
      </c>
      <c r="F37" s="139">
        <v>108.465909</v>
      </c>
      <c r="H37" s="138">
        <v>46.258575</v>
      </c>
      <c r="I37" s="139">
        <v>98.784150100000005</v>
      </c>
      <c r="K37" s="138">
        <v>71.115842499999999</v>
      </c>
      <c r="L37" s="139">
        <v>90.231215199999994</v>
      </c>
    </row>
    <row r="38" spans="2:12" x14ac:dyDescent="0.25">
      <c r="B38" s="138">
        <v>56.405464799999997</v>
      </c>
      <c r="C38" s="139">
        <v>90.906392199999999</v>
      </c>
      <c r="E38" s="138">
        <v>88.358514299999996</v>
      </c>
      <c r="F38" s="139">
        <v>85.615996300000006</v>
      </c>
      <c r="H38" s="138">
        <v>54.732165899999998</v>
      </c>
      <c r="I38" s="139">
        <v>78.809210100000001</v>
      </c>
      <c r="K38" s="138">
        <v>53.985416399999998</v>
      </c>
      <c r="L38" s="139">
        <v>69.021948499999993</v>
      </c>
    </row>
    <row r="39" spans="2:12" x14ac:dyDescent="0.25">
      <c r="B39" s="138">
        <v>46.631297000000004</v>
      </c>
      <c r="C39" s="139">
        <v>95.610877599999995</v>
      </c>
      <c r="E39" s="138">
        <v>74.823875599999994</v>
      </c>
      <c r="F39" s="139">
        <v>97.724849800000001</v>
      </c>
      <c r="H39" s="138">
        <v>57.320417200000001</v>
      </c>
      <c r="I39" s="139">
        <v>92.025016399999998</v>
      </c>
      <c r="K39" s="138">
        <v>50.442208999999998</v>
      </c>
      <c r="L39" s="139">
        <v>90.063541000000001</v>
      </c>
    </row>
    <row r="40" spans="2:12" x14ac:dyDescent="0.25">
      <c r="B40" s="138">
        <v>80.823710700000007</v>
      </c>
      <c r="C40" s="139">
        <v>86.895110700000004</v>
      </c>
      <c r="E40" s="138">
        <v>78.059502600000002</v>
      </c>
      <c r="F40" s="139">
        <v>88.921844500000006</v>
      </c>
      <c r="H40" s="138">
        <v>50.5781092</v>
      </c>
      <c r="I40" s="139">
        <v>71.498599999999996</v>
      </c>
      <c r="K40" s="138">
        <v>57.817349800000002</v>
      </c>
      <c r="L40" s="139">
        <v>64.855989199999996</v>
      </c>
    </row>
    <row r="41" spans="2:12" x14ac:dyDescent="0.25">
      <c r="B41" s="138">
        <v>43.809624499999998</v>
      </c>
      <c r="C41" s="139">
        <v>108.929196</v>
      </c>
      <c r="E41" s="138">
        <v>77.899814599999999</v>
      </c>
      <c r="F41" s="139">
        <v>84.870854899999998</v>
      </c>
      <c r="H41" s="138">
        <v>54.932383700000003</v>
      </c>
      <c r="I41" s="139">
        <v>103.13017600000001</v>
      </c>
      <c r="K41" s="138">
        <v>49.116224000000003</v>
      </c>
      <c r="L41" s="139">
        <v>93.266641199999995</v>
      </c>
    </row>
    <row r="42" spans="2:12" x14ac:dyDescent="0.25">
      <c r="B42" s="138">
        <v>56.688849699999999</v>
      </c>
      <c r="C42" s="139">
        <v>82.919859299999999</v>
      </c>
      <c r="E42" s="138">
        <v>66.288377800000006</v>
      </c>
      <c r="F42" s="139">
        <v>94.538499200000004</v>
      </c>
      <c r="H42" s="138">
        <v>56.371225299999999</v>
      </c>
      <c r="I42" s="139">
        <v>85.145941899999997</v>
      </c>
      <c r="K42" s="138">
        <v>74.912832899999998</v>
      </c>
      <c r="L42" s="139">
        <v>63.468493600000002</v>
      </c>
    </row>
    <row r="43" spans="2:12" x14ac:dyDescent="0.25">
      <c r="B43" s="138">
        <v>59.2587501</v>
      </c>
      <c r="C43" s="139">
        <v>76.672812300000004</v>
      </c>
      <c r="E43" s="138">
        <v>73.9201044</v>
      </c>
      <c r="F43" s="139">
        <v>78.7731067</v>
      </c>
      <c r="H43" s="138">
        <v>47.294047800000001</v>
      </c>
      <c r="I43" s="139">
        <v>106.82453099999999</v>
      </c>
      <c r="K43" s="138">
        <v>62.873318699999999</v>
      </c>
      <c r="L43" s="139">
        <v>93.984321399999999</v>
      </c>
    </row>
    <row r="44" spans="2:12" x14ac:dyDescent="0.25">
      <c r="B44" s="138">
        <v>50.316353700000001</v>
      </c>
      <c r="C44" s="139">
        <v>76.620492400000003</v>
      </c>
      <c r="E44" s="138">
        <v>64.911481499999994</v>
      </c>
      <c r="F44" s="139">
        <v>86.479514100000003</v>
      </c>
      <c r="H44" s="138">
        <v>51.898656899999999</v>
      </c>
      <c r="I44" s="139">
        <v>100.215265</v>
      </c>
      <c r="K44" s="138">
        <v>66.268469499999995</v>
      </c>
      <c r="L44" s="139">
        <v>100.909631</v>
      </c>
    </row>
    <row r="45" spans="2:12" x14ac:dyDescent="0.25">
      <c r="B45" s="138">
        <v>53.148112099999999</v>
      </c>
      <c r="C45" s="139">
        <v>86.224196500000005</v>
      </c>
      <c r="E45" s="138">
        <v>91.122414599999999</v>
      </c>
      <c r="F45" s="139">
        <v>70.671171099999995</v>
      </c>
      <c r="H45" s="138">
        <v>47.945329999999998</v>
      </c>
      <c r="I45" s="139">
        <v>112.22286200000001</v>
      </c>
      <c r="K45" s="138">
        <v>61.313722300000002</v>
      </c>
      <c r="L45" s="139">
        <v>102.779188</v>
      </c>
    </row>
    <row r="46" spans="2:12" x14ac:dyDescent="0.25">
      <c r="B46" s="138">
        <v>28.073082299999999</v>
      </c>
      <c r="C46" s="139">
        <v>123.348203</v>
      </c>
      <c r="E46" s="138">
        <v>83.419636699999998</v>
      </c>
      <c r="F46" s="139">
        <v>107.144721</v>
      </c>
      <c r="H46" s="138">
        <v>11.927141300000001</v>
      </c>
      <c r="I46" s="139">
        <v>67.081565100000006</v>
      </c>
      <c r="K46" s="138">
        <v>77.895451699999995</v>
      </c>
      <c r="L46" s="139">
        <v>75.618691200000001</v>
      </c>
    </row>
    <row r="47" spans="2:12" x14ac:dyDescent="0.25">
      <c r="B47" s="138">
        <v>28.1140075</v>
      </c>
      <c r="C47" s="139">
        <v>105.150329</v>
      </c>
      <c r="E47" s="138">
        <v>84.724267699999999</v>
      </c>
      <c r="F47" s="139">
        <v>84.573135399999998</v>
      </c>
      <c r="H47" s="138">
        <v>14.1119409</v>
      </c>
      <c r="I47" s="139">
        <v>53.5171396</v>
      </c>
      <c r="K47" s="138">
        <v>59.131949300000002</v>
      </c>
      <c r="L47" s="139">
        <v>57.844166199999997</v>
      </c>
    </row>
    <row r="48" spans="2:12" x14ac:dyDescent="0.25">
      <c r="B48" s="138">
        <v>23.2422982</v>
      </c>
      <c r="C48" s="139">
        <v>110.59195099999999</v>
      </c>
      <c r="E48" s="138">
        <v>71.746318000000002</v>
      </c>
      <c r="F48" s="139">
        <v>96.534494800000004</v>
      </c>
      <c r="H48" s="138">
        <v>14.7792862</v>
      </c>
      <c r="I48" s="139">
        <v>62.491625599999999</v>
      </c>
      <c r="K48" s="138">
        <v>55.250961199999999</v>
      </c>
      <c r="L48" s="139">
        <v>75.478171099999997</v>
      </c>
    </row>
    <row r="49" spans="2:12" x14ac:dyDescent="0.25">
      <c r="B49" s="138">
        <v>40.284720999999998</v>
      </c>
      <c r="C49" s="139">
        <v>100.51052799999999</v>
      </c>
      <c r="E49" s="138">
        <v>74.848861499999998</v>
      </c>
      <c r="F49" s="139">
        <v>87.838716099999999</v>
      </c>
      <c r="H49" s="138">
        <v>13.040874199999999</v>
      </c>
      <c r="I49" s="139">
        <v>48.552708000000003</v>
      </c>
      <c r="K49" s="138">
        <v>63.329188199999997</v>
      </c>
      <c r="L49" s="139">
        <v>54.352864599999997</v>
      </c>
    </row>
    <row r="50" spans="2:12" x14ac:dyDescent="0.25">
      <c r="B50" s="138">
        <v>21.8359004</v>
      </c>
      <c r="C50" s="139">
        <v>125.99709</v>
      </c>
      <c r="E50" s="138">
        <v>74.695741600000005</v>
      </c>
      <c r="F50" s="139">
        <v>83.837070299999993</v>
      </c>
      <c r="H50" s="138">
        <v>14.1635644</v>
      </c>
      <c r="I50" s="139">
        <v>70.032830200000006</v>
      </c>
      <c r="K50" s="138">
        <v>53.798567499999997</v>
      </c>
      <c r="L50" s="139">
        <v>78.162544199999999</v>
      </c>
    </row>
    <row r="51" spans="2:12" x14ac:dyDescent="0.25">
      <c r="B51" s="138">
        <v>28.2552542</v>
      </c>
      <c r="C51" s="139">
        <v>95.912402900000004</v>
      </c>
      <c r="E51" s="138">
        <v>63.561891099999997</v>
      </c>
      <c r="F51" s="139">
        <v>93.386956100000006</v>
      </c>
      <c r="H51" s="138">
        <v>14.534549999999999</v>
      </c>
      <c r="I51" s="139">
        <v>57.8202377</v>
      </c>
      <c r="K51" s="138">
        <v>82.054416399999994</v>
      </c>
      <c r="L51" s="139">
        <v>53.190067399999997</v>
      </c>
    </row>
    <row r="52" spans="2:12" x14ac:dyDescent="0.25">
      <c r="B52" s="138">
        <v>29.536162000000001</v>
      </c>
      <c r="C52" s="139">
        <v>88.686518800000002</v>
      </c>
      <c r="E52" s="138">
        <v>70.879719600000001</v>
      </c>
      <c r="F52" s="139">
        <v>77.813596799999999</v>
      </c>
      <c r="H52" s="138">
        <v>12.194123899999999</v>
      </c>
      <c r="I52" s="139">
        <v>72.541564100000002</v>
      </c>
      <c r="K52" s="138">
        <v>68.867152300000001</v>
      </c>
      <c r="L52" s="139">
        <v>78.763999400000003</v>
      </c>
    </row>
    <row r="53" spans="2:12" x14ac:dyDescent="0.25">
      <c r="B53" s="138">
        <v>25.079030100000001</v>
      </c>
      <c r="C53" s="139">
        <v>88.626001099999996</v>
      </c>
      <c r="E53" s="138">
        <v>62.2416275</v>
      </c>
      <c r="F53" s="139">
        <v>85.426134899999994</v>
      </c>
      <c r="H53" s="138">
        <v>13.381359399999999</v>
      </c>
      <c r="I53" s="139">
        <v>68.053395300000005</v>
      </c>
      <c r="K53" s="138">
        <v>72.585969300000002</v>
      </c>
      <c r="L53" s="139">
        <v>84.567787499999994</v>
      </c>
    </row>
    <row r="54" spans="2:12" x14ac:dyDescent="0.25">
      <c r="B54" s="138">
        <v>26.4904549</v>
      </c>
      <c r="C54" s="139">
        <v>99.734489999999994</v>
      </c>
      <c r="E54" s="138">
        <v>87.374486899999994</v>
      </c>
      <c r="F54" s="139">
        <v>69.810348300000001</v>
      </c>
      <c r="H54" s="138">
        <v>12.362048100000001</v>
      </c>
      <c r="I54" s="139">
        <v>76.207420299999995</v>
      </c>
      <c r="K54" s="138">
        <v>67.158876599999999</v>
      </c>
      <c r="L54" s="139">
        <v>86.134578700000006</v>
      </c>
    </row>
    <row r="55" spans="2:12" x14ac:dyDescent="0.25">
      <c r="B55" s="138">
        <v>92.645248600000002</v>
      </c>
      <c r="C55" s="139">
        <v>117.122917</v>
      </c>
      <c r="E55" s="138">
        <v>131.07550900000001</v>
      </c>
      <c r="F55" s="139">
        <v>107.74432400000001</v>
      </c>
      <c r="H55" s="138">
        <v>46.449029000000003</v>
      </c>
      <c r="I55" s="139">
        <v>60.603486199999999</v>
      </c>
      <c r="K55" s="138">
        <v>75.614576099999994</v>
      </c>
      <c r="L55" s="139">
        <v>63.4821642</v>
      </c>
    </row>
    <row r="56" spans="2:12" x14ac:dyDescent="0.25">
      <c r="B56" s="138">
        <v>92.780307800000003</v>
      </c>
      <c r="C56" s="139">
        <v>99.843475900000001</v>
      </c>
      <c r="E56" s="138">
        <v>133.125449</v>
      </c>
      <c r="F56" s="139">
        <v>85.046423700000005</v>
      </c>
      <c r="H56" s="138">
        <v>54.957507100000001</v>
      </c>
      <c r="I56" s="139">
        <v>48.348979800000002</v>
      </c>
      <c r="K56" s="138">
        <v>57.400492300000003</v>
      </c>
      <c r="L56" s="139">
        <v>48.560386299999998</v>
      </c>
    </row>
    <row r="57" spans="2:12" x14ac:dyDescent="0.25">
      <c r="B57" s="138">
        <v>76.702959500000006</v>
      </c>
      <c r="C57" s="139">
        <v>105.010463</v>
      </c>
      <c r="E57" s="138">
        <v>112.73347099999999</v>
      </c>
      <c r="F57" s="139">
        <v>97.074721400000001</v>
      </c>
      <c r="H57" s="138">
        <v>57.556414599999997</v>
      </c>
      <c r="I57" s="139">
        <v>56.456797999999999</v>
      </c>
      <c r="K57" s="138">
        <v>53.633144399999999</v>
      </c>
      <c r="L57" s="139">
        <v>63.364196999999997</v>
      </c>
    </row>
    <row r="58" spans="2:12" x14ac:dyDescent="0.25">
      <c r="B58" s="138">
        <v>132.94542999999999</v>
      </c>
      <c r="C58" s="139">
        <v>95.437841899999995</v>
      </c>
      <c r="E58" s="138">
        <v>117.60843199999999</v>
      </c>
      <c r="F58" s="139">
        <v>88.330279200000007</v>
      </c>
      <c r="H58" s="138">
        <v>50.786347499999998</v>
      </c>
      <c r="I58" s="139">
        <v>43.863964199999998</v>
      </c>
      <c r="K58" s="138">
        <v>61.474830900000001</v>
      </c>
      <c r="L58" s="139">
        <v>45.629426000000002</v>
      </c>
    </row>
    <row r="59" spans="2:12" x14ac:dyDescent="0.25">
      <c r="B59" s="138">
        <v>72.061642500000005</v>
      </c>
      <c r="C59" s="139">
        <v>119.63811699999999</v>
      </c>
      <c r="E59" s="138">
        <v>117.36783800000001</v>
      </c>
      <c r="F59" s="139">
        <v>84.306239500000004</v>
      </c>
      <c r="H59" s="138">
        <v>55.158549200000003</v>
      </c>
      <c r="I59" s="139">
        <v>63.269747099999996</v>
      </c>
      <c r="K59" s="138">
        <v>52.2232786</v>
      </c>
      <c r="L59" s="139">
        <v>65.617737899999995</v>
      </c>
    </row>
    <row r="60" spans="2:12" x14ac:dyDescent="0.25">
      <c r="B60" s="138">
        <v>93.246442400000007</v>
      </c>
      <c r="C60" s="139">
        <v>91.071780200000006</v>
      </c>
      <c r="E60" s="138">
        <v>99.873454199999998</v>
      </c>
      <c r="F60" s="139">
        <v>93.909568399999998</v>
      </c>
      <c r="H60" s="138">
        <v>56.6033148</v>
      </c>
      <c r="I60" s="139">
        <v>52.236526900000001</v>
      </c>
      <c r="K60" s="138">
        <v>79.651761100000002</v>
      </c>
      <c r="L60" s="139">
        <v>44.653253499999998</v>
      </c>
    </row>
    <row r="61" spans="2:12" x14ac:dyDescent="0.25">
      <c r="B61" s="138">
        <v>97.473624000000001</v>
      </c>
      <c r="C61" s="139">
        <v>84.210580800000002</v>
      </c>
      <c r="E61" s="138">
        <v>111.371803</v>
      </c>
      <c r="F61" s="139">
        <v>78.249057399999998</v>
      </c>
      <c r="H61" s="138">
        <v>47.488765100000002</v>
      </c>
      <c r="I61" s="139">
        <v>65.536212199999994</v>
      </c>
      <c r="K61" s="138">
        <v>66.850636499999993</v>
      </c>
      <c r="L61" s="139">
        <v>66.122661699999995</v>
      </c>
    </row>
    <row r="62" spans="2:12" x14ac:dyDescent="0.25">
      <c r="B62" s="138">
        <v>82.764441399999995</v>
      </c>
      <c r="C62" s="139">
        <v>84.153117300000005</v>
      </c>
      <c r="E62" s="138">
        <v>97.798952</v>
      </c>
      <c r="F62" s="139">
        <v>85.904196799999994</v>
      </c>
      <c r="H62" s="138">
        <v>52.112332100000003</v>
      </c>
      <c r="I62" s="139">
        <v>61.481466599999997</v>
      </c>
      <c r="K62" s="138">
        <v>70.460561900000002</v>
      </c>
      <c r="L62" s="139">
        <v>70.994962799999996</v>
      </c>
    </row>
    <row r="63" spans="2:12" x14ac:dyDescent="0.25">
      <c r="B63" s="138">
        <v>87.422348400000004</v>
      </c>
      <c r="C63" s="139">
        <v>94.700969700000002</v>
      </c>
      <c r="E63" s="138">
        <v>137.289682</v>
      </c>
      <c r="F63" s="139">
        <v>70.201021100000006</v>
      </c>
      <c r="H63" s="138">
        <v>48.142728699999999</v>
      </c>
      <c r="I63" s="139">
        <v>68.848055900000006</v>
      </c>
      <c r="K63" s="138">
        <v>65.1923812</v>
      </c>
      <c r="L63" s="139">
        <v>72.310289600000004</v>
      </c>
    </row>
    <row r="64" spans="2:12" x14ac:dyDescent="0.25">
      <c r="B64" s="138">
        <v>92.572856299999998</v>
      </c>
      <c r="C64" s="139">
        <v>95.849138100000005</v>
      </c>
      <c r="E64" s="138">
        <v>113.535163</v>
      </c>
      <c r="F64" s="139">
        <v>119.103719</v>
      </c>
      <c r="H64" s="138">
        <v>57.899551500000001</v>
      </c>
      <c r="I64" s="139">
        <v>61.548532600000001</v>
      </c>
      <c r="K64" s="138">
        <v>115.492783</v>
      </c>
      <c r="L64" s="139">
        <v>68.912218300000006</v>
      </c>
    </row>
    <row r="65" spans="2:12" x14ac:dyDescent="0.25">
      <c r="B65" s="138">
        <v>92.707809900000001</v>
      </c>
      <c r="C65" s="139">
        <v>81.708271499999995</v>
      </c>
      <c r="E65" s="138">
        <v>115.310782</v>
      </c>
      <c r="F65" s="139">
        <v>94.012797699999993</v>
      </c>
      <c r="H65" s="138">
        <v>68.505522600000006</v>
      </c>
      <c r="I65" s="139">
        <v>49.102930299999997</v>
      </c>
      <c r="K65" s="138">
        <v>87.672812800000003</v>
      </c>
      <c r="L65" s="139">
        <v>52.714080899999999</v>
      </c>
    </row>
    <row r="66" spans="2:12" x14ac:dyDescent="0.25">
      <c r="B66" s="138">
        <v>76.643024400000002</v>
      </c>
      <c r="C66" s="139">
        <v>85.936746099999993</v>
      </c>
      <c r="E66" s="138">
        <v>97.6476313</v>
      </c>
      <c r="F66" s="139">
        <v>107.309229</v>
      </c>
      <c r="H66" s="138">
        <v>71.745107700000005</v>
      </c>
      <c r="I66" s="139">
        <v>57.337181299999997</v>
      </c>
      <c r="K66" s="138">
        <v>81.918611499999997</v>
      </c>
      <c r="L66" s="139">
        <v>68.784160600000007</v>
      </c>
    </row>
    <row r="67" spans="2:12" x14ac:dyDescent="0.25">
      <c r="B67" s="138">
        <v>132.84154699999999</v>
      </c>
      <c r="C67" s="139">
        <v>78.102860800000002</v>
      </c>
      <c r="E67" s="138">
        <v>101.870232</v>
      </c>
      <c r="F67" s="139">
        <v>97.6428674</v>
      </c>
      <c r="H67" s="138">
        <v>63.306097100000002</v>
      </c>
      <c r="I67" s="139">
        <v>44.547975700000002</v>
      </c>
      <c r="K67" s="138">
        <v>93.895907899999997</v>
      </c>
      <c r="L67" s="139">
        <v>49.532415999999998</v>
      </c>
    </row>
    <row r="68" spans="2:12" x14ac:dyDescent="0.25">
      <c r="B68" s="138">
        <v>72.005334099999999</v>
      </c>
      <c r="C68" s="139">
        <v>97.9074861</v>
      </c>
      <c r="E68" s="138">
        <v>101.661833</v>
      </c>
      <c r="F68" s="139">
        <v>93.194576499999997</v>
      </c>
      <c r="H68" s="138">
        <v>68.756125299999994</v>
      </c>
      <c r="I68" s="139">
        <v>64.256370899999993</v>
      </c>
      <c r="K68" s="138">
        <v>79.765199699999997</v>
      </c>
      <c r="L68" s="139">
        <v>71.230461899999995</v>
      </c>
    </row>
    <row r="69" spans="2:12" x14ac:dyDescent="0.25">
      <c r="B69" s="138">
        <v>93.173580200000004</v>
      </c>
      <c r="C69" s="139">
        <v>74.529834600000001</v>
      </c>
      <c r="E69" s="138">
        <v>86.508524499999993</v>
      </c>
      <c r="F69" s="139">
        <v>103.81037600000001</v>
      </c>
      <c r="H69" s="138">
        <v>70.557051700000002</v>
      </c>
      <c r="I69" s="139">
        <v>53.051099499999999</v>
      </c>
      <c r="K69" s="138">
        <v>121.65913</v>
      </c>
      <c r="L69" s="139">
        <v>48.472745000000003</v>
      </c>
    </row>
    <row r="70" spans="2:12" x14ac:dyDescent="0.25">
      <c r="B70" s="138">
        <v>97.397458799999995</v>
      </c>
      <c r="C70" s="139">
        <v>68.914878299999998</v>
      </c>
      <c r="E70" s="138">
        <v>96.468180099999998</v>
      </c>
      <c r="F70" s="139">
        <v>86.498790700000001</v>
      </c>
      <c r="H70" s="138">
        <v>59.195601199999999</v>
      </c>
      <c r="I70" s="139">
        <v>66.558179100000004</v>
      </c>
      <c r="K70" s="138">
        <v>102.106848</v>
      </c>
      <c r="L70" s="139">
        <v>71.7785753</v>
      </c>
    </row>
    <row r="71" spans="2:12" x14ac:dyDescent="0.25">
      <c r="B71" s="138">
        <v>82.699769799999999</v>
      </c>
      <c r="C71" s="139">
        <v>68.867852299999996</v>
      </c>
      <c r="E71" s="138">
        <v>84.711629299999998</v>
      </c>
      <c r="F71" s="139">
        <v>94.961005099999994</v>
      </c>
      <c r="H71" s="138">
        <v>64.9589608</v>
      </c>
      <c r="I71" s="139">
        <v>62.440204199999997</v>
      </c>
      <c r="K71" s="138">
        <v>107.620604</v>
      </c>
      <c r="L71" s="139">
        <v>77.067636800000002</v>
      </c>
    </row>
    <row r="72" spans="2:12" x14ac:dyDescent="0.25">
      <c r="B72" s="138">
        <v>87.354037099999999</v>
      </c>
      <c r="C72" s="139">
        <v>77.499831299999997</v>
      </c>
      <c r="E72" s="138">
        <v>118.91776400000001</v>
      </c>
      <c r="F72" s="139">
        <v>77.602256499999996</v>
      </c>
      <c r="H72" s="138">
        <v>60.010778600000002</v>
      </c>
      <c r="I72" s="139">
        <v>69.921667499999998</v>
      </c>
      <c r="K72" s="138">
        <v>99.574049099999996</v>
      </c>
      <c r="L72" s="139">
        <v>78.495472399999997</v>
      </c>
    </row>
    <row r="73" spans="2:12" x14ac:dyDescent="0.25">
      <c r="B73" s="138">
        <v>77.623439399999995</v>
      </c>
      <c r="C73" s="139">
        <v>108.300861</v>
      </c>
      <c r="E73" s="138">
        <v>107.307219</v>
      </c>
      <c r="F73" s="139">
        <v>113.20473800000001</v>
      </c>
      <c r="H73" s="138">
        <v>47.961778600000002</v>
      </c>
      <c r="I73" s="139">
        <v>68.077255399999999</v>
      </c>
      <c r="K73" s="138">
        <v>102.09845</v>
      </c>
      <c r="L73" s="139">
        <v>76.265985999999998</v>
      </c>
    </row>
    <row r="74" spans="2:12" x14ac:dyDescent="0.25">
      <c r="B74" s="138">
        <v>77.736599699999999</v>
      </c>
      <c r="C74" s="139">
        <v>92.322959699999998</v>
      </c>
      <c r="E74" s="138">
        <v>108.985437</v>
      </c>
      <c r="F74" s="139">
        <v>89.356521999999998</v>
      </c>
      <c r="H74" s="138">
        <v>56.747360299999997</v>
      </c>
      <c r="I74" s="139">
        <v>54.311493499999997</v>
      </c>
      <c r="K74" s="138">
        <v>77.504915400000002</v>
      </c>
      <c r="L74" s="139">
        <v>58.3393114</v>
      </c>
    </row>
    <row r="75" spans="2:12" x14ac:dyDescent="0.25">
      <c r="B75" s="138">
        <v>64.266086200000004</v>
      </c>
      <c r="C75" s="139">
        <v>97.100753699999999</v>
      </c>
      <c r="E75" s="138">
        <v>92.291194300000001</v>
      </c>
      <c r="F75" s="139">
        <v>101.994406</v>
      </c>
      <c r="H75" s="138">
        <v>59.430908899999999</v>
      </c>
      <c r="I75" s="139">
        <v>63.419187600000001</v>
      </c>
      <c r="K75" s="138">
        <v>72.418060400000002</v>
      </c>
      <c r="L75" s="139">
        <v>76.124262999999999</v>
      </c>
    </row>
    <row r="76" spans="2:12" x14ac:dyDescent="0.25">
      <c r="B76" s="138">
        <v>111.38921499999999</v>
      </c>
      <c r="C76" s="139">
        <v>88.249171599999997</v>
      </c>
      <c r="E76" s="138">
        <v>96.282164800000004</v>
      </c>
      <c r="F76" s="139">
        <v>92.806801199999995</v>
      </c>
      <c r="H76" s="138">
        <v>52.440354599999999</v>
      </c>
      <c r="I76" s="139">
        <v>49.273374799999999</v>
      </c>
      <c r="K76" s="138">
        <v>83.006283999999994</v>
      </c>
      <c r="L76" s="139">
        <v>54.818124300000001</v>
      </c>
    </row>
    <row r="77" spans="2:12" x14ac:dyDescent="0.25">
      <c r="B77" s="138">
        <v>60.377327800000003</v>
      </c>
      <c r="C77" s="139">
        <v>110.626608</v>
      </c>
      <c r="E77" s="138">
        <v>96.085198300000002</v>
      </c>
      <c r="F77" s="139">
        <v>88.578825800000004</v>
      </c>
      <c r="H77" s="138">
        <v>56.954949999999997</v>
      </c>
      <c r="I77" s="139">
        <v>71.072326099999998</v>
      </c>
      <c r="K77" s="138">
        <v>70.514391599999996</v>
      </c>
      <c r="L77" s="139">
        <v>78.831614299999998</v>
      </c>
    </row>
    <row r="78" spans="2:12" x14ac:dyDescent="0.25">
      <c r="B78" s="138">
        <v>78.1271536</v>
      </c>
      <c r="C78" s="139">
        <v>84.211974999999995</v>
      </c>
      <c r="E78" s="138">
        <v>81.763120400000005</v>
      </c>
      <c r="F78" s="139">
        <v>98.668845200000007</v>
      </c>
      <c r="H78" s="138">
        <v>58.446768599999999</v>
      </c>
      <c r="I78" s="139">
        <v>58.678462400000001</v>
      </c>
      <c r="K78" s="138">
        <v>107.54965300000001</v>
      </c>
      <c r="L78" s="139">
        <v>53.645373599999999</v>
      </c>
    </row>
    <row r="79" spans="2:12" x14ac:dyDescent="0.25">
      <c r="B79" s="138">
        <v>81.668925999999999</v>
      </c>
      <c r="C79" s="139">
        <v>77.867582100000007</v>
      </c>
      <c r="E79" s="138">
        <v>91.176441600000004</v>
      </c>
      <c r="F79" s="139">
        <v>82.214669499999999</v>
      </c>
      <c r="H79" s="138">
        <v>49.0353767</v>
      </c>
      <c r="I79" s="139">
        <v>73.618297100000007</v>
      </c>
      <c r="K79" s="138">
        <v>90.2649562</v>
      </c>
      <c r="L79" s="139">
        <v>79.438218000000006</v>
      </c>
    </row>
    <row r="80" spans="2:12" x14ac:dyDescent="0.25">
      <c r="B80" s="138">
        <v>69.344739200000006</v>
      </c>
      <c r="C80" s="139">
        <v>77.814447000000001</v>
      </c>
      <c r="E80" s="138">
        <v>80.064793499999993</v>
      </c>
      <c r="F80" s="139">
        <v>90.257766500000002</v>
      </c>
      <c r="H80" s="138">
        <v>53.809523800000001</v>
      </c>
      <c r="I80" s="139">
        <v>69.063510500000007</v>
      </c>
      <c r="K80" s="138">
        <v>95.139251799999997</v>
      </c>
      <c r="L80" s="139">
        <v>85.291686400000003</v>
      </c>
    </row>
    <row r="81" spans="2:12" x14ac:dyDescent="0.25">
      <c r="B81" s="138">
        <v>73.247397599999999</v>
      </c>
      <c r="C81" s="139">
        <v>87.567802799999996</v>
      </c>
      <c r="E81" s="138">
        <v>112.394559</v>
      </c>
      <c r="F81" s="139">
        <v>73.758763900000005</v>
      </c>
      <c r="H81" s="138">
        <v>49.710638500000002</v>
      </c>
      <c r="I81" s="139">
        <v>77.338565500000001</v>
      </c>
      <c r="K81" s="138">
        <v>88.025899899999999</v>
      </c>
      <c r="L81" s="139">
        <v>86.871889300000007</v>
      </c>
    </row>
    <row r="82" spans="2:12" x14ac:dyDescent="0.25">
      <c r="B82" s="138">
        <v>87.265998800000006</v>
      </c>
      <c r="C82" s="139">
        <v>111.629493</v>
      </c>
      <c r="E82" s="138">
        <v>99.759257599999998</v>
      </c>
      <c r="F82" s="139">
        <v>112.290043</v>
      </c>
      <c r="H82" s="138">
        <v>45.798462100000002</v>
      </c>
      <c r="I82" s="139">
        <v>97.141876800000006</v>
      </c>
      <c r="K82" s="138">
        <v>78.237868599999999</v>
      </c>
      <c r="L82" s="139">
        <v>108.629571</v>
      </c>
    </row>
    <row r="83" spans="2:12" x14ac:dyDescent="0.25">
      <c r="B83" s="138">
        <v>87.393216100000004</v>
      </c>
      <c r="C83" s="139">
        <v>95.160510799999997</v>
      </c>
      <c r="E83" s="138">
        <v>101.31943</v>
      </c>
      <c r="F83" s="139">
        <v>88.634521199999995</v>
      </c>
      <c r="H83" s="138">
        <v>54.187770100000002</v>
      </c>
      <c r="I83" s="139">
        <v>77.499017499999994</v>
      </c>
      <c r="K83" s="138">
        <v>59.391884599999997</v>
      </c>
      <c r="L83" s="139">
        <v>83.095684899999995</v>
      </c>
    </row>
    <row r="84" spans="2:12" x14ac:dyDescent="0.25">
      <c r="B84" s="138">
        <v>72.249364900000003</v>
      </c>
      <c r="C84" s="139">
        <v>100.085151</v>
      </c>
      <c r="E84" s="138">
        <v>85.799455800000004</v>
      </c>
      <c r="F84" s="139">
        <v>101.17029100000001</v>
      </c>
      <c r="H84" s="138">
        <v>56.750277199999999</v>
      </c>
      <c r="I84" s="139">
        <v>90.495112800000001</v>
      </c>
      <c r="K84" s="138">
        <v>55.493836299999998</v>
      </c>
      <c r="L84" s="139">
        <v>108.427707</v>
      </c>
    </row>
    <row r="85" spans="2:12" x14ac:dyDescent="0.25">
      <c r="B85" s="138">
        <v>125.226235</v>
      </c>
      <c r="C85" s="139">
        <v>90.961514600000001</v>
      </c>
      <c r="E85" s="138">
        <v>89.509702500000003</v>
      </c>
      <c r="F85" s="139">
        <v>92.056922099999994</v>
      </c>
      <c r="H85" s="138">
        <v>50.075031899999999</v>
      </c>
      <c r="I85" s="139">
        <v>70.309945400000004</v>
      </c>
      <c r="K85" s="138">
        <v>63.607573899999998</v>
      </c>
      <c r="L85" s="139">
        <v>78.080276799999993</v>
      </c>
    </row>
    <row r="86" spans="2:12" x14ac:dyDescent="0.25">
      <c r="B86" s="138">
        <v>67.877536199999994</v>
      </c>
      <c r="C86" s="139">
        <v>114.02672200000001</v>
      </c>
      <c r="E86" s="138">
        <v>89.326590499999995</v>
      </c>
      <c r="F86" s="139">
        <v>87.863108699999998</v>
      </c>
      <c r="H86" s="138">
        <v>54.385996400000003</v>
      </c>
      <c r="I86" s="139">
        <v>101.415651</v>
      </c>
      <c r="K86" s="138">
        <v>54.035058100000001</v>
      </c>
      <c r="L86" s="139">
        <v>112.28392700000001</v>
      </c>
    </row>
    <row r="87" spans="2:12" x14ac:dyDescent="0.25">
      <c r="B87" s="138">
        <v>87.832285600000006</v>
      </c>
      <c r="C87" s="139">
        <v>86.800234500000002</v>
      </c>
      <c r="E87" s="138">
        <v>76.011923899999999</v>
      </c>
      <c r="F87" s="139">
        <v>97.871600799999996</v>
      </c>
      <c r="H87" s="138">
        <v>55.810526500000002</v>
      </c>
      <c r="I87" s="139">
        <v>83.730401999999998</v>
      </c>
      <c r="K87" s="138">
        <v>82.415115400000005</v>
      </c>
      <c r="L87" s="139">
        <v>76.409867599999998</v>
      </c>
    </row>
    <row r="88" spans="2:12" x14ac:dyDescent="0.25">
      <c r="B88" s="138">
        <v>91.814024900000007</v>
      </c>
      <c r="C88" s="139">
        <v>80.260846400000005</v>
      </c>
      <c r="E88" s="138">
        <v>84.7631145</v>
      </c>
      <c r="F88" s="139">
        <v>81.550374899999994</v>
      </c>
      <c r="H88" s="138">
        <v>46.823635600000003</v>
      </c>
      <c r="I88" s="139">
        <v>105.048588</v>
      </c>
      <c r="K88" s="138">
        <v>69.169882099999995</v>
      </c>
      <c r="L88" s="139">
        <v>113.147944</v>
      </c>
    </row>
    <row r="89" spans="2:12" x14ac:dyDescent="0.25">
      <c r="B89" s="138">
        <v>77.958899700000003</v>
      </c>
      <c r="C89" s="139">
        <v>80.206078099999999</v>
      </c>
      <c r="E89" s="138">
        <v>74.433056800000003</v>
      </c>
      <c r="F89" s="139">
        <v>89.528483600000001</v>
      </c>
      <c r="H89" s="138">
        <v>51.382444700000001</v>
      </c>
      <c r="I89" s="139">
        <v>98.549199599999994</v>
      </c>
      <c r="K89" s="138">
        <v>72.905046499999997</v>
      </c>
      <c r="L89" s="139">
        <v>121.48533999999999</v>
      </c>
    </row>
    <row r="90" spans="2:12" x14ac:dyDescent="0.25">
      <c r="B90" s="138">
        <v>82.346355200000005</v>
      </c>
      <c r="C90" s="139">
        <v>90.259203799999995</v>
      </c>
      <c r="E90" s="138">
        <v>104.488755</v>
      </c>
      <c r="F90" s="139">
        <v>73.162792999999994</v>
      </c>
      <c r="H90" s="138">
        <v>47.468439699999998</v>
      </c>
      <c r="I90" s="139">
        <v>110.35717200000001</v>
      </c>
      <c r="K90" s="138">
        <v>67.454097099999998</v>
      </c>
      <c r="L90" s="139">
        <v>123.73610499999999</v>
      </c>
    </row>
    <row r="91" spans="2:12" x14ac:dyDescent="0.25">
      <c r="B91" s="138">
        <v>75.941688900000003</v>
      </c>
      <c r="C91" s="139">
        <v>123.347627</v>
      </c>
      <c r="E91" s="138">
        <v>86.902354200000005</v>
      </c>
      <c r="F91" s="139">
        <v>133.22481300000001</v>
      </c>
      <c r="H91" s="138">
        <v>36.770334099999999</v>
      </c>
      <c r="I91" s="139">
        <v>88.805382399999999</v>
      </c>
      <c r="K91" s="138">
        <v>89.566788599999995</v>
      </c>
      <c r="L91" s="139">
        <v>100.58208</v>
      </c>
    </row>
    <row r="92" spans="2:12" x14ac:dyDescent="0.25">
      <c r="B92" s="138">
        <v>76.052397400000004</v>
      </c>
      <c r="C92" s="139">
        <v>105.149839</v>
      </c>
      <c r="E92" s="138">
        <v>88.261452800000001</v>
      </c>
      <c r="F92" s="139">
        <v>105.15907900000001</v>
      </c>
      <c r="H92" s="138">
        <v>43.505880300000001</v>
      </c>
      <c r="I92" s="139">
        <v>70.848228500000005</v>
      </c>
      <c r="K92" s="138">
        <v>67.991887700000007</v>
      </c>
      <c r="L92" s="139">
        <v>76.939794500000005</v>
      </c>
    </row>
    <row r="93" spans="2:12" x14ac:dyDescent="0.25">
      <c r="B93" s="138">
        <v>62.873729400000002</v>
      </c>
      <c r="C93" s="139">
        <v>110.591435</v>
      </c>
      <c r="E93" s="138">
        <v>74.741681799999995</v>
      </c>
      <c r="F93" s="139">
        <v>120.031952</v>
      </c>
      <c r="H93" s="138">
        <v>45.5632473</v>
      </c>
      <c r="I93" s="139">
        <v>82.729028499999998</v>
      </c>
      <c r="K93" s="138">
        <v>63.529398200000003</v>
      </c>
      <c r="L93" s="139">
        <v>100.395171</v>
      </c>
    </row>
    <row r="94" spans="2:12" x14ac:dyDescent="0.25">
      <c r="B94" s="138">
        <v>108.97591199999999</v>
      </c>
      <c r="C94" s="139">
        <v>100.510059</v>
      </c>
      <c r="E94" s="138">
        <v>77.973754499999998</v>
      </c>
      <c r="F94" s="139">
        <v>109.219534</v>
      </c>
      <c r="H94" s="138">
        <v>40.203875199999999</v>
      </c>
      <c r="I94" s="139">
        <v>64.276106100000007</v>
      </c>
      <c r="K94" s="138">
        <v>72.818012999999993</v>
      </c>
      <c r="L94" s="139">
        <v>72.295937699999996</v>
      </c>
    </row>
    <row r="95" spans="2:12" x14ac:dyDescent="0.25">
      <c r="B95" s="138">
        <v>59.069222799999999</v>
      </c>
      <c r="C95" s="139">
        <v>125.99650200000001</v>
      </c>
      <c r="E95" s="138">
        <v>77.814241899999999</v>
      </c>
      <c r="F95" s="139">
        <v>104.243848</v>
      </c>
      <c r="H95" s="138">
        <v>43.665030899999998</v>
      </c>
      <c r="I95" s="139">
        <v>92.712390600000006</v>
      </c>
      <c r="K95" s="138">
        <v>61.859387400000003</v>
      </c>
      <c r="L95" s="139">
        <v>103.965715</v>
      </c>
    </row>
    <row r="96" spans="2:12" x14ac:dyDescent="0.25">
      <c r="B96" s="138">
        <v>76.434489799999994</v>
      </c>
      <c r="C96" s="139">
        <v>95.911955300000002</v>
      </c>
      <c r="E96" s="138">
        <v>66.215560199999999</v>
      </c>
      <c r="F96" s="139">
        <v>116.11827099999999</v>
      </c>
      <c r="H96" s="138">
        <v>44.808747199999999</v>
      </c>
      <c r="I96" s="139">
        <v>76.5448497</v>
      </c>
      <c r="K96" s="138">
        <v>94.348904899999994</v>
      </c>
      <c r="L96" s="139">
        <v>70.749275600000004</v>
      </c>
    </row>
    <row r="97" spans="2:12" x14ac:dyDescent="0.25">
      <c r="B97" s="138">
        <v>79.899527899999995</v>
      </c>
      <c r="C97" s="139">
        <v>88.686104999999998</v>
      </c>
      <c r="E97" s="138">
        <v>73.838903400000007</v>
      </c>
      <c r="F97" s="139">
        <v>96.754201300000005</v>
      </c>
      <c r="H97" s="138">
        <v>37.593417899999999</v>
      </c>
      <c r="I97" s="139">
        <v>96.033557500000001</v>
      </c>
      <c r="K97" s="138">
        <v>79.185748799999999</v>
      </c>
      <c r="L97" s="139">
        <v>104.76572400000001</v>
      </c>
    </row>
    <row r="98" spans="2:12" x14ac:dyDescent="0.25">
      <c r="B98" s="138">
        <v>67.842350800000006</v>
      </c>
      <c r="C98" s="139">
        <v>88.625587499999995</v>
      </c>
      <c r="E98" s="138">
        <v>64.840176400000004</v>
      </c>
      <c r="F98" s="139">
        <v>106.219707</v>
      </c>
      <c r="H98" s="138">
        <v>41.253561300000001</v>
      </c>
      <c r="I98" s="139">
        <v>90.091931900000006</v>
      </c>
      <c r="K98" s="138">
        <v>83.461768699999993</v>
      </c>
      <c r="L98" s="139">
        <v>112.48546899999999</v>
      </c>
    </row>
    <row r="99" spans="2:12" x14ac:dyDescent="0.25">
      <c r="B99" s="138">
        <v>71.660456199999999</v>
      </c>
      <c r="C99" s="139">
        <v>99.734024599999998</v>
      </c>
      <c r="E99" s="138">
        <v>91.022316900000007</v>
      </c>
      <c r="F99" s="139">
        <v>86.802882400000001</v>
      </c>
      <c r="H99" s="138">
        <v>38.111113500000002</v>
      </c>
      <c r="I99" s="139">
        <v>100.886571</v>
      </c>
      <c r="K99" s="138">
        <v>77.221516500000007</v>
      </c>
      <c r="L99" s="139">
        <v>114.56949299999999</v>
      </c>
    </row>
    <row r="100" spans="2:12" x14ac:dyDescent="0.25">
      <c r="B100" s="138">
        <v>76.229951600000007</v>
      </c>
      <c r="C100" s="139">
        <v>142.96802600000001</v>
      </c>
      <c r="E100" s="138">
        <v>129.80062000000001</v>
      </c>
      <c r="F100" s="139">
        <v>117.057124</v>
      </c>
      <c r="H100" s="138">
        <v>62.049334299999998</v>
      </c>
      <c r="I100" s="139">
        <v>58.791104599999997</v>
      </c>
      <c r="K100" s="138">
        <v>100.264511</v>
      </c>
      <c r="L100" s="139">
        <v>77.153350399999994</v>
      </c>
    </row>
    <row r="101" spans="2:12" x14ac:dyDescent="0.25">
      <c r="B101" s="138">
        <v>76.341080399999996</v>
      </c>
      <c r="C101" s="139">
        <v>121.87559</v>
      </c>
      <c r="E101" s="138">
        <v>131.83062100000001</v>
      </c>
      <c r="F101" s="139">
        <v>92.397347100000005</v>
      </c>
      <c r="H101" s="138">
        <v>73.415457700000005</v>
      </c>
      <c r="I101" s="139">
        <v>46.9030761</v>
      </c>
      <c r="K101" s="138">
        <v>76.112736699999999</v>
      </c>
      <c r="L101" s="139">
        <v>59.0180966</v>
      </c>
    </row>
    <row r="102" spans="2:12" x14ac:dyDescent="0.25">
      <c r="B102" s="138">
        <v>63.112388199999998</v>
      </c>
      <c r="C102" s="139">
        <v>128.182759</v>
      </c>
      <c r="E102" s="138">
        <v>111.636983</v>
      </c>
      <c r="F102" s="139">
        <v>105.46530199999999</v>
      </c>
      <c r="H102" s="138">
        <v>76.887230700000003</v>
      </c>
      <c r="I102" s="139">
        <v>54.768425499999999</v>
      </c>
      <c r="K102" s="138">
        <v>71.117254099999997</v>
      </c>
      <c r="L102" s="139">
        <v>77.009978399999994</v>
      </c>
    </row>
    <row r="103" spans="2:12" x14ac:dyDescent="0.25">
      <c r="B103" s="138">
        <v>109.389567</v>
      </c>
      <c r="C103" s="139">
        <v>116.49778000000001</v>
      </c>
      <c r="E103" s="138">
        <v>116.464528</v>
      </c>
      <c r="F103" s="139">
        <v>95.965040200000004</v>
      </c>
      <c r="H103" s="138">
        <v>67.843378400000006</v>
      </c>
      <c r="I103" s="139">
        <v>42.552187500000002</v>
      </c>
      <c r="K103" s="138">
        <v>81.515287200000003</v>
      </c>
      <c r="L103" s="139">
        <v>55.455940099999999</v>
      </c>
    </row>
    <row r="104" spans="2:12" x14ac:dyDescent="0.25">
      <c r="B104" s="138">
        <v>59.293440400000001</v>
      </c>
      <c r="C104" s="139">
        <v>146.03824599999999</v>
      </c>
      <c r="E104" s="138">
        <v>116.226274</v>
      </c>
      <c r="F104" s="139">
        <v>91.593185599999998</v>
      </c>
      <c r="H104" s="138">
        <v>73.684021599999994</v>
      </c>
      <c r="I104" s="139">
        <v>61.377629399999996</v>
      </c>
      <c r="K104" s="138">
        <v>69.247779800000004</v>
      </c>
      <c r="L104" s="139">
        <v>79.748830100000006</v>
      </c>
    </row>
    <row r="105" spans="2:12" x14ac:dyDescent="0.25">
      <c r="B105" s="138">
        <v>76.724623199999996</v>
      </c>
      <c r="C105" s="139">
        <v>111.16827499999999</v>
      </c>
      <c r="E105" s="138">
        <v>98.902047699999997</v>
      </c>
      <c r="F105" s="139">
        <v>102.026571</v>
      </c>
      <c r="H105" s="138">
        <v>75.614024099999995</v>
      </c>
      <c r="I105" s="139">
        <v>50.674363999999997</v>
      </c>
      <c r="K105" s="138">
        <v>105.617796</v>
      </c>
      <c r="L105" s="139">
        <v>54.2695443</v>
      </c>
    </row>
    <row r="106" spans="2:12" x14ac:dyDescent="0.25">
      <c r="B106" s="138">
        <v>80.202814000000004</v>
      </c>
      <c r="C106" s="139">
        <v>102.793038</v>
      </c>
      <c r="E106" s="138">
        <v>110.28856</v>
      </c>
      <c r="F106" s="139">
        <v>85.012455500000002</v>
      </c>
      <c r="H106" s="138">
        <v>63.4382746</v>
      </c>
      <c r="I106" s="139">
        <v>63.576314600000003</v>
      </c>
      <c r="K106" s="138">
        <v>88.643575799999994</v>
      </c>
      <c r="L106" s="139">
        <v>80.362491700000007</v>
      </c>
    </row>
    <row r="107" spans="2:12" x14ac:dyDescent="0.25">
      <c r="B107" s="138">
        <v>68.099869699999999</v>
      </c>
      <c r="C107" s="139">
        <v>102.72289499999999</v>
      </c>
      <c r="E107" s="138">
        <v>96.847722899999994</v>
      </c>
      <c r="F107" s="139">
        <v>93.329261200000005</v>
      </c>
      <c r="H107" s="138">
        <v>69.614706299999995</v>
      </c>
      <c r="I107" s="139">
        <v>59.6428285</v>
      </c>
      <c r="K107" s="138">
        <v>93.430317099999996</v>
      </c>
      <c r="L107" s="139">
        <v>86.284065999999996</v>
      </c>
    </row>
    <row r="108" spans="2:12" x14ac:dyDescent="0.25">
      <c r="B108" s="138">
        <v>71.932468099999994</v>
      </c>
      <c r="C108" s="139">
        <v>115.598305</v>
      </c>
      <c r="E108" s="138">
        <v>135.954351</v>
      </c>
      <c r="F108" s="139">
        <v>76.268793299999999</v>
      </c>
      <c r="H108" s="138">
        <v>64.3118774</v>
      </c>
      <c r="I108" s="139">
        <v>66.789115699999996</v>
      </c>
      <c r="K108" s="138">
        <v>86.4447385</v>
      </c>
      <c r="L108" s="139">
        <v>87.882654700000003</v>
      </c>
    </row>
    <row r="109" spans="2:12" x14ac:dyDescent="0.25">
      <c r="B109" s="138">
        <v>94.2227228</v>
      </c>
      <c r="C109" s="139"/>
      <c r="E109" s="138">
        <v>127.47963799999999</v>
      </c>
      <c r="F109" s="139"/>
      <c r="H109" s="138">
        <v>42.392659500000001</v>
      </c>
      <c r="I109" s="139">
        <v>31.228020300000001</v>
      </c>
      <c r="K109" s="138">
        <v>76.544648800000004</v>
      </c>
      <c r="L109" s="139">
        <v>71.155845099999993</v>
      </c>
    </row>
    <row r="110" spans="2:12" x14ac:dyDescent="0.25">
      <c r="B110" s="138">
        <v>94.360081699999995</v>
      </c>
      <c r="C110" s="139"/>
      <c r="E110" s="138">
        <v>129.47334000000001</v>
      </c>
      <c r="F110" s="139"/>
      <c r="H110" s="138">
        <v>50.158096499999999</v>
      </c>
      <c r="I110" s="139">
        <v>24.913466400000001</v>
      </c>
      <c r="K110" s="138">
        <v>58.106528599999997</v>
      </c>
      <c r="L110" s="139">
        <v>54.430332800000002</v>
      </c>
    </row>
    <row r="111" spans="2:12" x14ac:dyDescent="0.25">
      <c r="B111" s="138">
        <v>78.008983799999996</v>
      </c>
      <c r="C111" s="139"/>
      <c r="E111" s="138">
        <v>109.640788</v>
      </c>
      <c r="F111" s="139"/>
      <c r="H111" s="138">
        <v>52.530042899999998</v>
      </c>
      <c r="I111" s="139">
        <v>29.091297300000001</v>
      </c>
      <c r="K111" s="138">
        <v>54.292841600000003</v>
      </c>
      <c r="L111" s="139">
        <v>71.023618099999993</v>
      </c>
    </row>
    <row r="112" spans="2:12" x14ac:dyDescent="0.25">
      <c r="B112" s="138">
        <v>135.20909700000001</v>
      </c>
      <c r="C112" s="139"/>
      <c r="E112" s="138">
        <v>114.38201100000001</v>
      </c>
      <c r="F112" s="139"/>
      <c r="H112" s="138">
        <v>46.351202200000003</v>
      </c>
      <c r="I112" s="139">
        <v>22.602408700000002</v>
      </c>
      <c r="K112" s="138">
        <v>62.2309822</v>
      </c>
      <c r="L112" s="139">
        <v>51.14508</v>
      </c>
    </row>
    <row r="113" spans="2:12" x14ac:dyDescent="0.25">
      <c r="B113" s="138">
        <v>73.288638899999995</v>
      </c>
      <c r="C113" s="139"/>
      <c r="E113" s="138">
        <v>114.148017</v>
      </c>
      <c r="F113" s="139"/>
      <c r="H113" s="138">
        <v>50.3415818</v>
      </c>
      <c r="I113" s="139">
        <v>32.6019024</v>
      </c>
      <c r="K113" s="138">
        <v>52.865634200000002</v>
      </c>
      <c r="L113" s="139">
        <v>73.5495655</v>
      </c>
    </row>
    <row r="114" spans="2:12" x14ac:dyDescent="0.25">
      <c r="B114" s="138">
        <v>94.834153099999995</v>
      </c>
      <c r="C114" s="139"/>
      <c r="E114" s="138">
        <v>97.133567099999993</v>
      </c>
      <c r="F114" s="139"/>
      <c r="H114" s="138">
        <v>51.660176800000002</v>
      </c>
      <c r="I114" s="139">
        <v>26.916658200000001</v>
      </c>
      <c r="K114" s="138">
        <v>80.6314919</v>
      </c>
      <c r="L114" s="139">
        <v>50.050908499999998</v>
      </c>
    </row>
    <row r="115" spans="2:12" x14ac:dyDescent="0.25">
      <c r="B115" s="138">
        <v>99.133311199999994</v>
      </c>
      <c r="C115" s="139"/>
      <c r="E115" s="138">
        <v>108.316475</v>
      </c>
      <c r="F115" s="139"/>
      <c r="H115" s="138">
        <v>43.341595900000002</v>
      </c>
      <c r="I115" s="139">
        <v>33.769776100000001</v>
      </c>
      <c r="K115" s="138">
        <v>67.672911200000001</v>
      </c>
      <c r="L115" s="139">
        <v>74.115524199999996</v>
      </c>
    </row>
    <row r="116" spans="2:12" x14ac:dyDescent="0.25">
      <c r="B116" s="138">
        <v>84.173674700000007</v>
      </c>
      <c r="C116" s="139"/>
      <c r="E116" s="138">
        <v>95.115975899999995</v>
      </c>
      <c r="F116" s="139"/>
      <c r="H116" s="138">
        <v>47.561389200000001</v>
      </c>
      <c r="I116" s="139">
        <v>31.680429700000001</v>
      </c>
      <c r="K116" s="138">
        <v>71.327239399999996</v>
      </c>
      <c r="L116" s="139">
        <v>79.576785599999994</v>
      </c>
    </row>
    <row r="117" spans="2:12" x14ac:dyDescent="0.25">
      <c r="B117" s="138">
        <v>88.910892099999998</v>
      </c>
      <c r="C117" s="139"/>
      <c r="E117" s="138">
        <v>133.52333400000001</v>
      </c>
      <c r="F117" s="139"/>
      <c r="H117" s="138">
        <v>43.938449200000001</v>
      </c>
      <c r="I117" s="139">
        <v>35.476317000000002</v>
      </c>
      <c r="K117" s="138">
        <v>65.994259099999994</v>
      </c>
      <c r="L117" s="139">
        <v>81.051108299999996</v>
      </c>
    </row>
    <row r="118" spans="2:12" x14ac:dyDescent="0.25">
      <c r="B118" s="138">
        <v>40.914496</v>
      </c>
      <c r="C118" s="139"/>
      <c r="E118" s="138">
        <v>92.905815099999998</v>
      </c>
      <c r="F118" s="139"/>
      <c r="H118" s="138">
        <v>22.053675399999999</v>
      </c>
      <c r="I118" s="139">
        <v>37.3293319</v>
      </c>
      <c r="K118" s="138">
        <v>89.352140800000001</v>
      </c>
      <c r="L118" s="139">
        <v>79.4681973</v>
      </c>
    </row>
    <row r="119" spans="2:12" x14ac:dyDescent="0.25">
      <c r="B119" s="138">
        <v>40.974141500000002</v>
      </c>
      <c r="C119" s="139"/>
      <c r="E119" s="138">
        <v>94.3588041</v>
      </c>
      <c r="F119" s="139"/>
      <c r="H119" s="138">
        <v>26.093441500000001</v>
      </c>
      <c r="I119" s="139">
        <v>29.781044399999999</v>
      </c>
      <c r="K119" s="138">
        <v>67.828944300000003</v>
      </c>
      <c r="L119" s="139">
        <v>60.788828000000002</v>
      </c>
    </row>
    <row r="120" spans="2:12" x14ac:dyDescent="0.25">
      <c r="B120" s="138">
        <v>33.873975999999999</v>
      </c>
      <c r="C120" s="139"/>
      <c r="E120" s="138">
        <v>79.905049099999999</v>
      </c>
      <c r="F120" s="139"/>
      <c r="H120" s="138">
        <v>27.3273847</v>
      </c>
      <c r="I120" s="139">
        <v>34.775137200000003</v>
      </c>
      <c r="K120" s="138">
        <v>63.377149199999998</v>
      </c>
      <c r="L120" s="139">
        <v>79.320523699999995</v>
      </c>
    </row>
    <row r="121" spans="2:12" x14ac:dyDescent="0.25">
      <c r="B121" s="138">
        <v>58.71208</v>
      </c>
      <c r="C121" s="139"/>
      <c r="E121" s="138">
        <v>83.360402500000006</v>
      </c>
      <c r="F121" s="139"/>
      <c r="H121" s="138">
        <v>24.113004</v>
      </c>
      <c r="I121" s="139">
        <v>27.0184535</v>
      </c>
      <c r="K121" s="138">
        <v>72.643503800000005</v>
      </c>
      <c r="L121" s="139">
        <v>57.119795400000001</v>
      </c>
    </row>
    <row r="122" spans="2:12" x14ac:dyDescent="0.25">
      <c r="B122" s="138">
        <v>31.8242525</v>
      </c>
      <c r="C122" s="139"/>
      <c r="E122" s="138">
        <v>83.189870299999995</v>
      </c>
      <c r="F122" s="139"/>
      <c r="H122" s="138">
        <v>26.188894900000001</v>
      </c>
      <c r="I122" s="139">
        <v>38.971642299999999</v>
      </c>
      <c r="K122" s="138">
        <v>61.711140700000001</v>
      </c>
      <c r="L122" s="139">
        <v>82.141549699999999</v>
      </c>
    </row>
    <row r="123" spans="2:12" x14ac:dyDescent="0.25">
      <c r="B123" s="138">
        <v>41.179998400000002</v>
      </c>
      <c r="C123" s="139"/>
      <c r="E123" s="138">
        <v>70.789918799999995</v>
      </c>
      <c r="F123" s="139"/>
      <c r="H123" s="138">
        <v>26.874859499999999</v>
      </c>
      <c r="I123" s="139">
        <v>32.175618499999999</v>
      </c>
      <c r="K123" s="138">
        <v>94.122796699999995</v>
      </c>
      <c r="L123" s="139">
        <v>55.8978039</v>
      </c>
    </row>
    <row r="124" spans="2:12" x14ac:dyDescent="0.25">
      <c r="B124" s="138">
        <v>43.046829199999998</v>
      </c>
      <c r="C124" s="139"/>
      <c r="E124" s="138">
        <v>78.939904200000001</v>
      </c>
      <c r="F124" s="139"/>
      <c r="H124" s="138">
        <v>22.547334800000002</v>
      </c>
      <c r="I124" s="139">
        <v>40.367694399999998</v>
      </c>
      <c r="K124" s="138">
        <v>78.995979199999994</v>
      </c>
      <c r="L124" s="139">
        <v>82.773623099999995</v>
      </c>
    </row>
    <row r="125" spans="2:12" x14ac:dyDescent="0.25">
      <c r="B125" s="138">
        <v>36.550880399999997</v>
      </c>
      <c r="C125" s="139"/>
      <c r="E125" s="138">
        <v>69.319519600000007</v>
      </c>
      <c r="F125" s="139"/>
      <c r="H125" s="138">
        <v>24.742572200000001</v>
      </c>
      <c r="I125" s="139">
        <v>37.8701328</v>
      </c>
      <c r="K125" s="138">
        <v>83.261751599999997</v>
      </c>
      <c r="L125" s="139">
        <v>88.872863499999994</v>
      </c>
    </row>
    <row r="126" spans="2:12" x14ac:dyDescent="0.25">
      <c r="B126" s="138">
        <v>38.607930500000002</v>
      </c>
      <c r="C126" s="139"/>
      <c r="E126" s="138">
        <v>97.310396600000004</v>
      </c>
      <c r="F126" s="139"/>
      <c r="H126" s="138">
        <v>22.857832200000001</v>
      </c>
      <c r="I126" s="139">
        <v>42.4076582</v>
      </c>
      <c r="K126" s="138">
        <v>77.036454199999994</v>
      </c>
      <c r="L126" s="139">
        <v>90.519414999999995</v>
      </c>
    </row>
    <row r="127" spans="2:12" x14ac:dyDescent="0.25">
      <c r="B127" s="138">
        <v>42.237159499999997</v>
      </c>
      <c r="C127" s="139"/>
      <c r="E127" s="138">
        <v>90.375780399999996</v>
      </c>
      <c r="F127" s="139"/>
      <c r="H127" s="138">
        <v>24.100301000000002</v>
      </c>
      <c r="I127" s="139"/>
      <c r="K127" s="138">
        <v>94.838152500000007</v>
      </c>
      <c r="L127" s="139"/>
    </row>
    <row r="128" spans="2:12" x14ac:dyDescent="0.25">
      <c r="B128" s="138">
        <v>42.298733200000001</v>
      </c>
      <c r="C128" s="139"/>
      <c r="E128" s="138">
        <v>91.789201199999994</v>
      </c>
      <c r="F128" s="139"/>
      <c r="H128" s="138">
        <v>28.514965499999999</v>
      </c>
      <c r="I128" s="139"/>
      <c r="K128" s="138">
        <v>71.993482299999997</v>
      </c>
      <c r="L128" s="139"/>
    </row>
    <row r="129" spans="1:12" x14ac:dyDescent="0.25">
      <c r="B129" s="138">
        <v>34.969037100000001</v>
      </c>
      <c r="C129" s="139"/>
      <c r="E129" s="138">
        <v>77.729054500000004</v>
      </c>
      <c r="F129" s="139"/>
      <c r="H129" s="138">
        <v>29.8634211</v>
      </c>
      <c r="I129" s="139"/>
      <c r="K129" s="138">
        <v>67.268357399999999</v>
      </c>
      <c r="L129" s="139"/>
    </row>
    <row r="130" spans="1:12" x14ac:dyDescent="0.25">
      <c r="B130" s="138">
        <v>60.610095000000001</v>
      </c>
      <c r="C130" s="139"/>
      <c r="E130" s="138">
        <v>81.090310900000006</v>
      </c>
      <c r="F130" s="139"/>
      <c r="H130" s="138">
        <v>26.350739399999998</v>
      </c>
      <c r="I130" s="139"/>
      <c r="K130" s="138">
        <v>77.103644399999993</v>
      </c>
      <c r="L130" s="139"/>
    </row>
    <row r="131" spans="1:12" x14ac:dyDescent="0.25">
      <c r="B131" s="138">
        <v>32.853051100000002</v>
      </c>
      <c r="C131" s="139"/>
      <c r="E131" s="138">
        <v>80.924422699999994</v>
      </c>
      <c r="F131" s="139"/>
      <c r="H131" s="138">
        <v>28.619277199999999</v>
      </c>
      <c r="I131" s="139"/>
      <c r="K131" s="138">
        <v>65.500059899999997</v>
      </c>
      <c r="L131" s="139"/>
    </row>
    <row r="132" spans="1:12" x14ac:dyDescent="0.25">
      <c r="B132" s="138">
        <v>42.511245000000002</v>
      </c>
      <c r="C132" s="139"/>
      <c r="E132" s="138">
        <v>68.862149799999997</v>
      </c>
      <c r="F132" s="139"/>
      <c r="H132" s="138">
        <v>29.368900700000001</v>
      </c>
      <c r="I132" s="139"/>
      <c r="K132" s="138">
        <v>99.9017154</v>
      </c>
      <c r="L132" s="139"/>
    </row>
    <row r="133" spans="1:12" x14ac:dyDescent="0.25">
      <c r="B133" s="138">
        <v>44.438425799999997</v>
      </c>
      <c r="C133" s="139"/>
      <c r="E133" s="138">
        <v>76.790192700000006</v>
      </c>
      <c r="F133" s="139"/>
      <c r="H133" s="138">
        <v>24.639773000000002</v>
      </c>
      <c r="I133" s="139"/>
      <c r="K133" s="138">
        <v>83.846146899999994</v>
      </c>
      <c r="L133" s="139"/>
    </row>
    <row r="134" spans="1:12" x14ac:dyDescent="0.25">
      <c r="B134" s="138">
        <v>37.732479099999999</v>
      </c>
      <c r="C134" s="139"/>
      <c r="E134" s="138">
        <v>67.431792900000005</v>
      </c>
      <c r="F134" s="139"/>
      <c r="H134" s="138">
        <v>27.038732899999999</v>
      </c>
      <c r="I134" s="139"/>
      <c r="K134" s="138">
        <v>88.373827700000007</v>
      </c>
      <c r="L134" s="139"/>
    </row>
    <row r="135" spans="1:12" ht="15.75" thickBot="1" x14ac:dyDescent="0.3">
      <c r="B135" s="140">
        <v>39.856028500000001</v>
      </c>
      <c r="C135" s="141"/>
      <c r="E135" s="140">
        <v>94.660415200000003</v>
      </c>
      <c r="F135" s="141"/>
      <c r="H135" s="140">
        <v>24.979085099999999</v>
      </c>
      <c r="I135" s="141"/>
      <c r="K135" s="140">
        <v>81.766311599999995</v>
      </c>
      <c r="L135" s="141"/>
    </row>
    <row r="138" spans="1:12" ht="15.75" thickBot="1" x14ac:dyDescent="0.3"/>
    <row r="139" spans="1:12" x14ac:dyDescent="0.25">
      <c r="A139" s="171" t="s">
        <v>0</v>
      </c>
      <c r="B139" s="142">
        <f>AVERAGE(B19:B135)</f>
        <v>65.789879864102559</v>
      </c>
      <c r="C139" s="143">
        <f t="shared" ref="C139:L139" si="0">AVERAGE(C19:C135)</f>
        <v>97.089938245555544</v>
      </c>
      <c r="D139" s="131"/>
      <c r="E139" s="142">
        <f t="shared" si="0"/>
        <v>90.144172779487178</v>
      </c>
      <c r="F139" s="143">
        <f t="shared" si="0"/>
        <v>90.645413717777814</v>
      </c>
      <c r="G139" s="131"/>
      <c r="H139" s="142">
        <f t="shared" si="0"/>
        <v>44.96574860470087</v>
      </c>
      <c r="I139" s="143">
        <f t="shared" si="0"/>
        <v>66.22133496944447</v>
      </c>
      <c r="J139" s="131"/>
      <c r="K139" s="142">
        <f t="shared" si="0"/>
        <v>75.970047359829039</v>
      </c>
      <c r="L139" s="143">
        <f t="shared" si="0"/>
        <v>79.458252586111158</v>
      </c>
    </row>
    <row r="140" spans="1:12" x14ac:dyDescent="0.25">
      <c r="A140" s="172" t="s">
        <v>347</v>
      </c>
      <c r="B140" s="144">
        <f>(STDEV(B19:B135))/SQRT(B141)</f>
        <v>2.3618204779130343</v>
      </c>
      <c r="C140" s="145">
        <f t="shared" ref="C140:L140" si="1">(STDEV(C19:C135))/SQRT(C141)</f>
        <v>1.6859163292222163</v>
      </c>
      <c r="D140" s="131"/>
      <c r="E140" s="144">
        <f t="shared" si="1"/>
        <v>1.8704471340814872</v>
      </c>
      <c r="F140" s="145">
        <f t="shared" si="1"/>
        <v>1.4406506251383602</v>
      </c>
      <c r="G140" s="131"/>
      <c r="H140" s="144">
        <f t="shared" si="1"/>
        <v>1.9398712438416796</v>
      </c>
      <c r="I140" s="145">
        <f t="shared" si="1"/>
        <v>2.0974726552576812</v>
      </c>
      <c r="J140" s="131"/>
      <c r="K140" s="144">
        <f t="shared" si="1"/>
        <v>1.407947396636035</v>
      </c>
      <c r="L140" s="145">
        <f t="shared" si="1"/>
        <v>1.862521894822337</v>
      </c>
    </row>
    <row r="141" spans="1:12" ht="15.75" thickBot="1" x14ac:dyDescent="0.3">
      <c r="A141" s="173" t="s">
        <v>33</v>
      </c>
      <c r="B141" s="146">
        <f>COUNT(B19:B135)</f>
        <v>117</v>
      </c>
      <c r="C141" s="147">
        <f t="shared" ref="C141:L141" si="2">COUNT(C19:C135)</f>
        <v>90</v>
      </c>
      <c r="E141" s="146">
        <f t="shared" si="2"/>
        <v>117</v>
      </c>
      <c r="F141" s="147">
        <f t="shared" si="2"/>
        <v>90</v>
      </c>
      <c r="H141" s="146">
        <f t="shared" si="2"/>
        <v>117</v>
      </c>
      <c r="I141" s="147">
        <f t="shared" si="2"/>
        <v>108</v>
      </c>
      <c r="K141" s="146">
        <f t="shared" si="2"/>
        <v>117</v>
      </c>
      <c r="L141" s="147">
        <f t="shared" si="2"/>
        <v>108</v>
      </c>
    </row>
  </sheetData>
  <mergeCells count="13">
    <mergeCell ref="B15:L15"/>
    <mergeCell ref="B16:F16"/>
    <mergeCell ref="H16:L16"/>
    <mergeCell ref="B17:C17"/>
    <mergeCell ref="E17:F17"/>
    <mergeCell ref="H17:I17"/>
    <mergeCell ref="K17:L17"/>
    <mergeCell ref="B1:N1"/>
    <mergeCell ref="B2:G2"/>
    <mergeCell ref="H2:M2"/>
    <mergeCell ref="B8:N8"/>
    <mergeCell ref="B9:G9"/>
    <mergeCell ref="H9:M9"/>
  </mergeCells>
  <pageMargins left="0.7" right="0.7" top="0.78740157499999996" bottom="0.78740157499999996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0"/>
  <sheetViews>
    <sheetView workbookViewId="0"/>
  </sheetViews>
  <sheetFormatPr baseColWidth="10" defaultRowHeight="15" x14ac:dyDescent="0.25"/>
  <sheetData>
    <row r="1" spans="1:45" s="133" customFormat="1" ht="15.75" thickBot="1" x14ac:dyDescent="0.3">
      <c r="B1" s="308" t="s">
        <v>348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10"/>
    </row>
    <row r="2" spans="1:45" s="133" customFormat="1" ht="15.75" thickBot="1" x14ac:dyDescent="0.3">
      <c r="B2" s="308" t="s">
        <v>318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10"/>
    </row>
    <row r="3" spans="1:45" s="133" customFormat="1" x14ac:dyDescent="0.25">
      <c r="A3" s="171" t="s">
        <v>387</v>
      </c>
      <c r="B3" s="311" t="s">
        <v>369</v>
      </c>
      <c r="C3" s="312"/>
      <c r="D3" s="312"/>
      <c r="E3" s="312"/>
      <c r="F3" s="312"/>
      <c r="G3" s="312"/>
      <c r="H3" s="312"/>
      <c r="I3" s="312"/>
      <c r="J3" s="313"/>
      <c r="L3" s="311" t="s">
        <v>370</v>
      </c>
      <c r="M3" s="312"/>
      <c r="N3" s="312"/>
      <c r="O3" s="312"/>
      <c r="P3" s="312"/>
      <c r="Q3" s="312"/>
      <c r="R3" s="312"/>
      <c r="S3" s="312"/>
      <c r="T3" s="312"/>
      <c r="U3" s="312"/>
      <c r="V3" s="312"/>
      <c r="W3" s="312"/>
      <c r="X3" s="313"/>
      <c r="Z3" s="311" t="s">
        <v>371</v>
      </c>
      <c r="AA3" s="312"/>
      <c r="AB3" s="312"/>
      <c r="AC3" s="312"/>
      <c r="AD3" s="312"/>
      <c r="AE3" s="312"/>
      <c r="AF3" s="312"/>
      <c r="AG3" s="312"/>
      <c r="AH3" s="313"/>
      <c r="AJ3" s="311" t="s">
        <v>372</v>
      </c>
      <c r="AK3" s="312"/>
      <c r="AL3" s="312"/>
      <c r="AM3" s="312"/>
      <c r="AN3" s="312"/>
      <c r="AO3" s="312"/>
      <c r="AP3" s="312"/>
      <c r="AQ3" s="312"/>
      <c r="AR3" s="312"/>
      <c r="AS3" s="313"/>
    </row>
    <row r="4" spans="1:45" x14ac:dyDescent="0.25">
      <c r="A4" s="227">
        <v>-3.88</v>
      </c>
      <c r="B4" s="192">
        <v>3</v>
      </c>
      <c r="C4" s="193">
        <v>6</v>
      </c>
      <c r="D4" s="193">
        <v>5</v>
      </c>
      <c r="E4" s="193">
        <v>2</v>
      </c>
      <c r="F4" s="193">
        <v>14</v>
      </c>
      <c r="G4" s="193">
        <v>0</v>
      </c>
      <c r="H4" s="193">
        <v>1</v>
      </c>
      <c r="I4" s="193">
        <v>3</v>
      </c>
      <c r="J4" s="194">
        <v>4</v>
      </c>
      <c r="L4" s="192">
        <v>0</v>
      </c>
      <c r="M4" s="193">
        <v>4</v>
      </c>
      <c r="N4" s="193">
        <v>1</v>
      </c>
      <c r="O4" s="193">
        <v>3</v>
      </c>
      <c r="P4" s="193">
        <v>2</v>
      </c>
      <c r="Q4" s="193">
        <v>1</v>
      </c>
      <c r="R4" s="193">
        <v>0</v>
      </c>
      <c r="S4" s="193">
        <v>11</v>
      </c>
      <c r="T4" s="193">
        <v>2</v>
      </c>
      <c r="U4" s="193">
        <v>2</v>
      </c>
      <c r="V4" s="193">
        <v>1</v>
      </c>
      <c r="W4" s="193">
        <v>0</v>
      </c>
      <c r="X4" s="194">
        <v>1</v>
      </c>
      <c r="Y4" s="228"/>
      <c r="Z4" s="192">
        <v>4</v>
      </c>
      <c r="AA4" s="193">
        <v>4</v>
      </c>
      <c r="AB4" s="193">
        <v>0</v>
      </c>
      <c r="AC4" s="193">
        <v>6</v>
      </c>
      <c r="AD4" s="193">
        <v>1</v>
      </c>
      <c r="AE4" s="193">
        <v>0</v>
      </c>
      <c r="AF4" s="193">
        <v>11</v>
      </c>
      <c r="AG4" s="193">
        <v>2</v>
      </c>
      <c r="AH4" s="194">
        <v>2</v>
      </c>
      <c r="AI4" s="228"/>
      <c r="AJ4" s="192">
        <v>0</v>
      </c>
      <c r="AK4" s="193">
        <v>2</v>
      </c>
      <c r="AL4" s="193">
        <v>2</v>
      </c>
      <c r="AM4" s="193">
        <v>6</v>
      </c>
      <c r="AN4" s="193">
        <v>2</v>
      </c>
      <c r="AO4" s="193">
        <v>0</v>
      </c>
      <c r="AP4" s="193">
        <v>4</v>
      </c>
      <c r="AQ4" s="193">
        <v>0</v>
      </c>
      <c r="AR4" s="193">
        <v>5</v>
      </c>
      <c r="AS4" s="194">
        <v>1</v>
      </c>
    </row>
    <row r="5" spans="1:45" x14ac:dyDescent="0.25">
      <c r="A5" s="227">
        <v>-3.85</v>
      </c>
      <c r="B5" s="192">
        <v>4</v>
      </c>
      <c r="C5" s="193">
        <v>5</v>
      </c>
      <c r="D5" s="193">
        <v>4</v>
      </c>
      <c r="E5" s="193">
        <v>1</v>
      </c>
      <c r="F5" s="193">
        <v>18</v>
      </c>
      <c r="G5" s="193">
        <v>12</v>
      </c>
      <c r="H5" s="193">
        <v>1</v>
      </c>
      <c r="I5" s="193">
        <v>10</v>
      </c>
      <c r="J5" s="194">
        <v>1</v>
      </c>
      <c r="L5" s="192">
        <v>0</v>
      </c>
      <c r="M5" s="193">
        <v>5</v>
      </c>
      <c r="N5" s="193">
        <v>6</v>
      </c>
      <c r="O5" s="193">
        <v>1</v>
      </c>
      <c r="P5" s="193">
        <v>3</v>
      </c>
      <c r="Q5" s="193">
        <v>6</v>
      </c>
      <c r="R5" s="193">
        <v>1</v>
      </c>
      <c r="S5" s="193">
        <v>6</v>
      </c>
      <c r="T5" s="193">
        <v>4</v>
      </c>
      <c r="U5" s="193">
        <v>8</v>
      </c>
      <c r="V5" s="193">
        <v>5</v>
      </c>
      <c r="W5" s="193">
        <v>0</v>
      </c>
      <c r="X5" s="194">
        <v>1</v>
      </c>
      <c r="Y5" s="228"/>
      <c r="Z5" s="192">
        <v>5</v>
      </c>
      <c r="AA5" s="193">
        <v>10</v>
      </c>
      <c r="AB5" s="193">
        <v>2</v>
      </c>
      <c r="AC5" s="193">
        <v>4</v>
      </c>
      <c r="AD5" s="193">
        <v>1</v>
      </c>
      <c r="AE5" s="193">
        <v>5</v>
      </c>
      <c r="AF5" s="193">
        <v>14</v>
      </c>
      <c r="AG5" s="193">
        <v>7</v>
      </c>
      <c r="AH5" s="194">
        <v>1</v>
      </c>
      <c r="AI5" s="228"/>
      <c r="AJ5" s="192">
        <v>6</v>
      </c>
      <c r="AK5" s="193">
        <v>6</v>
      </c>
      <c r="AL5" s="193">
        <v>8</v>
      </c>
      <c r="AM5" s="193">
        <v>9</v>
      </c>
      <c r="AN5" s="193">
        <v>11</v>
      </c>
      <c r="AO5" s="193">
        <v>4</v>
      </c>
      <c r="AP5" s="193">
        <v>7</v>
      </c>
      <c r="AQ5" s="193">
        <v>3</v>
      </c>
      <c r="AR5" s="193">
        <v>12</v>
      </c>
      <c r="AS5" s="194">
        <v>5</v>
      </c>
    </row>
    <row r="6" spans="1:45" x14ac:dyDescent="0.25">
      <c r="A6" s="227">
        <v>-3.82</v>
      </c>
      <c r="B6" s="192">
        <v>20</v>
      </c>
      <c r="C6" s="193">
        <v>28</v>
      </c>
      <c r="D6" s="193">
        <v>9</v>
      </c>
      <c r="E6" s="193">
        <v>8</v>
      </c>
      <c r="F6" s="193">
        <v>32</v>
      </c>
      <c r="G6" s="193">
        <v>28</v>
      </c>
      <c r="H6" s="193">
        <v>5</v>
      </c>
      <c r="I6" s="193">
        <v>17</v>
      </c>
      <c r="J6" s="194">
        <v>11</v>
      </c>
      <c r="L6" s="192">
        <v>1</v>
      </c>
      <c r="M6" s="193">
        <v>22</v>
      </c>
      <c r="N6" s="193">
        <v>2</v>
      </c>
      <c r="O6" s="193">
        <v>3</v>
      </c>
      <c r="P6" s="193">
        <v>2</v>
      </c>
      <c r="Q6" s="193">
        <v>12</v>
      </c>
      <c r="R6" s="193">
        <v>12</v>
      </c>
      <c r="S6" s="193">
        <v>17</v>
      </c>
      <c r="T6" s="193">
        <v>3</v>
      </c>
      <c r="U6" s="193">
        <v>9</v>
      </c>
      <c r="V6" s="193">
        <v>15</v>
      </c>
      <c r="W6" s="193">
        <v>12</v>
      </c>
      <c r="X6" s="194">
        <v>3</v>
      </c>
      <c r="Y6" s="228"/>
      <c r="Z6" s="192">
        <v>4</v>
      </c>
      <c r="AA6" s="193">
        <v>9</v>
      </c>
      <c r="AB6" s="193">
        <v>3</v>
      </c>
      <c r="AC6" s="193">
        <v>10</v>
      </c>
      <c r="AD6" s="193">
        <v>2</v>
      </c>
      <c r="AE6" s="193">
        <v>29</v>
      </c>
      <c r="AF6" s="193">
        <v>16</v>
      </c>
      <c r="AG6" s="193">
        <v>24</v>
      </c>
      <c r="AH6" s="194">
        <v>6</v>
      </c>
      <c r="AI6" s="228"/>
      <c r="AJ6" s="192">
        <v>18</v>
      </c>
      <c r="AK6" s="193">
        <v>8</v>
      </c>
      <c r="AL6" s="193">
        <v>14</v>
      </c>
      <c r="AM6" s="193">
        <v>17</v>
      </c>
      <c r="AN6" s="193">
        <v>8</v>
      </c>
      <c r="AO6" s="193">
        <v>8</v>
      </c>
      <c r="AP6" s="193">
        <v>14</v>
      </c>
      <c r="AQ6" s="193">
        <v>5</v>
      </c>
      <c r="AR6" s="193">
        <v>29</v>
      </c>
      <c r="AS6" s="194">
        <v>14</v>
      </c>
    </row>
    <row r="7" spans="1:45" x14ac:dyDescent="0.25">
      <c r="A7" s="227">
        <v>-3.79</v>
      </c>
      <c r="B7" s="192">
        <v>34</v>
      </c>
      <c r="C7" s="193">
        <v>34</v>
      </c>
      <c r="D7" s="193">
        <v>27</v>
      </c>
      <c r="E7" s="193">
        <v>12</v>
      </c>
      <c r="F7" s="193">
        <v>37</v>
      </c>
      <c r="G7" s="193">
        <v>20</v>
      </c>
      <c r="H7" s="193">
        <v>27</v>
      </c>
      <c r="I7" s="193">
        <v>40</v>
      </c>
      <c r="J7" s="194">
        <v>24</v>
      </c>
      <c r="L7" s="192">
        <v>10</v>
      </c>
      <c r="M7" s="193">
        <v>24</v>
      </c>
      <c r="N7" s="193">
        <v>12</v>
      </c>
      <c r="O7" s="193">
        <v>0</v>
      </c>
      <c r="P7" s="193">
        <v>12</v>
      </c>
      <c r="Q7" s="193">
        <v>10</v>
      </c>
      <c r="R7" s="193">
        <v>26</v>
      </c>
      <c r="S7" s="193">
        <v>36</v>
      </c>
      <c r="T7" s="193">
        <v>8</v>
      </c>
      <c r="U7" s="193">
        <v>22</v>
      </c>
      <c r="V7" s="193">
        <v>19</v>
      </c>
      <c r="W7" s="193">
        <v>18</v>
      </c>
      <c r="X7" s="194">
        <v>6</v>
      </c>
      <c r="Y7" s="228"/>
      <c r="Z7" s="192">
        <v>14</v>
      </c>
      <c r="AA7" s="193">
        <v>20</v>
      </c>
      <c r="AB7" s="193">
        <v>7</v>
      </c>
      <c r="AC7" s="193">
        <v>15</v>
      </c>
      <c r="AD7" s="193">
        <v>14</v>
      </c>
      <c r="AE7" s="193">
        <v>44</v>
      </c>
      <c r="AF7" s="193">
        <v>31</v>
      </c>
      <c r="AG7" s="193">
        <v>38</v>
      </c>
      <c r="AH7" s="194">
        <v>17</v>
      </c>
      <c r="AI7" s="228"/>
      <c r="AJ7" s="192">
        <v>15</v>
      </c>
      <c r="AK7" s="193">
        <v>20</v>
      </c>
      <c r="AL7" s="193">
        <v>25</v>
      </c>
      <c r="AM7" s="193">
        <v>24</v>
      </c>
      <c r="AN7" s="193">
        <v>25</v>
      </c>
      <c r="AO7" s="193">
        <v>12</v>
      </c>
      <c r="AP7" s="193">
        <v>22</v>
      </c>
      <c r="AQ7" s="193">
        <v>9</v>
      </c>
      <c r="AR7" s="193">
        <v>42</v>
      </c>
      <c r="AS7" s="194">
        <v>33</v>
      </c>
    </row>
    <row r="8" spans="1:45" x14ac:dyDescent="0.25">
      <c r="A8" s="227">
        <v>-3.76</v>
      </c>
      <c r="B8" s="192">
        <v>38</v>
      </c>
      <c r="C8" s="193">
        <v>30</v>
      </c>
      <c r="D8" s="193">
        <v>43</v>
      </c>
      <c r="E8" s="193">
        <v>19</v>
      </c>
      <c r="F8" s="193">
        <v>48</v>
      </c>
      <c r="G8" s="193">
        <v>33</v>
      </c>
      <c r="H8" s="193">
        <v>31</v>
      </c>
      <c r="I8" s="193">
        <v>44</v>
      </c>
      <c r="J8" s="194">
        <v>36</v>
      </c>
      <c r="L8" s="192">
        <v>19</v>
      </c>
      <c r="M8" s="193">
        <v>28</v>
      </c>
      <c r="N8" s="193">
        <v>21</v>
      </c>
      <c r="O8" s="193">
        <v>2</v>
      </c>
      <c r="P8" s="193">
        <v>27</v>
      </c>
      <c r="Q8" s="193">
        <v>29</v>
      </c>
      <c r="R8" s="193">
        <v>35</v>
      </c>
      <c r="S8" s="193">
        <v>23</v>
      </c>
      <c r="T8" s="193">
        <v>26</v>
      </c>
      <c r="U8" s="193">
        <v>22</v>
      </c>
      <c r="V8" s="193">
        <v>28</v>
      </c>
      <c r="W8" s="193">
        <v>13</v>
      </c>
      <c r="X8" s="194">
        <v>23</v>
      </c>
      <c r="Y8" s="228"/>
      <c r="Z8" s="192">
        <v>6</v>
      </c>
      <c r="AA8" s="193">
        <v>33</v>
      </c>
      <c r="AB8" s="193">
        <v>13</v>
      </c>
      <c r="AC8" s="193">
        <v>29</v>
      </c>
      <c r="AD8" s="193">
        <v>28</v>
      </c>
      <c r="AE8" s="193">
        <v>50</v>
      </c>
      <c r="AF8" s="193">
        <v>49</v>
      </c>
      <c r="AG8" s="193">
        <v>59</v>
      </c>
      <c r="AH8" s="194"/>
      <c r="AI8" s="228"/>
      <c r="AJ8" s="192">
        <v>41</v>
      </c>
      <c r="AK8" s="193">
        <v>17</v>
      </c>
      <c r="AL8" s="193">
        <v>25</v>
      </c>
      <c r="AM8" s="193">
        <v>46</v>
      </c>
      <c r="AN8" s="193">
        <v>29</v>
      </c>
      <c r="AO8" s="193">
        <v>19</v>
      </c>
      <c r="AP8" s="193">
        <v>24</v>
      </c>
      <c r="AQ8" s="193">
        <v>30</v>
      </c>
      <c r="AR8" s="193">
        <v>58</v>
      </c>
      <c r="AS8" s="194">
        <v>25</v>
      </c>
    </row>
    <row r="9" spans="1:45" x14ac:dyDescent="0.25">
      <c r="A9" s="227">
        <v>-3.73</v>
      </c>
      <c r="B9" s="192">
        <v>34</v>
      </c>
      <c r="C9" s="193">
        <v>36</v>
      </c>
      <c r="D9" s="193">
        <v>40</v>
      </c>
      <c r="E9" s="193">
        <v>10</v>
      </c>
      <c r="F9" s="193">
        <v>54</v>
      </c>
      <c r="G9" s="193">
        <v>35</v>
      </c>
      <c r="H9" s="193">
        <v>38</v>
      </c>
      <c r="I9" s="193">
        <v>41</v>
      </c>
      <c r="J9" s="194">
        <v>42</v>
      </c>
      <c r="L9" s="192">
        <v>27</v>
      </c>
      <c r="M9" s="193">
        <v>25</v>
      </c>
      <c r="N9" s="193">
        <v>18</v>
      </c>
      <c r="O9" s="193">
        <v>2</v>
      </c>
      <c r="P9" s="193">
        <v>35</v>
      </c>
      <c r="Q9" s="193">
        <v>38</v>
      </c>
      <c r="R9" s="193">
        <v>46</v>
      </c>
      <c r="S9" s="193">
        <v>36</v>
      </c>
      <c r="T9" s="193">
        <v>23</v>
      </c>
      <c r="U9" s="193">
        <v>30</v>
      </c>
      <c r="V9" s="193">
        <v>34</v>
      </c>
      <c r="W9" s="193">
        <v>10</v>
      </c>
      <c r="X9" s="194">
        <v>17</v>
      </c>
      <c r="Y9" s="228"/>
      <c r="Z9" s="192">
        <v>14</v>
      </c>
      <c r="AA9" s="193">
        <v>35</v>
      </c>
      <c r="AB9" s="193">
        <v>14</v>
      </c>
      <c r="AC9" s="193">
        <v>32</v>
      </c>
      <c r="AD9" s="193">
        <v>36</v>
      </c>
      <c r="AE9" s="193">
        <v>38</v>
      </c>
      <c r="AF9" s="193">
        <v>61</v>
      </c>
      <c r="AG9" s="193">
        <v>63</v>
      </c>
      <c r="AH9" s="194">
        <v>45</v>
      </c>
      <c r="AI9" s="228"/>
      <c r="AJ9" s="192">
        <v>28</v>
      </c>
      <c r="AK9" s="193">
        <v>20</v>
      </c>
      <c r="AL9" s="193">
        <v>37</v>
      </c>
      <c r="AM9" s="193">
        <v>42</v>
      </c>
      <c r="AN9" s="193">
        <v>50</v>
      </c>
      <c r="AO9" s="193">
        <v>40</v>
      </c>
      <c r="AP9" s="193">
        <v>18</v>
      </c>
      <c r="AQ9" s="193">
        <v>21</v>
      </c>
      <c r="AR9" s="193">
        <v>53</v>
      </c>
      <c r="AS9" s="194">
        <v>49</v>
      </c>
    </row>
    <row r="10" spans="1:45" x14ac:dyDescent="0.25">
      <c r="A10" s="227">
        <v>-3.7</v>
      </c>
      <c r="B10" s="192">
        <v>44</v>
      </c>
      <c r="C10" s="193">
        <v>48</v>
      </c>
      <c r="D10" s="193">
        <v>35</v>
      </c>
      <c r="E10" s="193"/>
      <c r="F10" s="193">
        <v>56</v>
      </c>
      <c r="G10" s="193">
        <v>33</v>
      </c>
      <c r="H10" s="193">
        <v>33</v>
      </c>
      <c r="I10" s="193">
        <v>44</v>
      </c>
      <c r="J10" s="194">
        <v>31</v>
      </c>
      <c r="L10" s="192">
        <v>17</v>
      </c>
      <c r="M10" s="193">
        <v>30</v>
      </c>
      <c r="N10" s="193">
        <v>21</v>
      </c>
      <c r="O10" s="193">
        <v>11</v>
      </c>
      <c r="P10" s="193">
        <v>40</v>
      </c>
      <c r="Q10" s="193">
        <v>42</v>
      </c>
      <c r="R10" s="193">
        <v>33</v>
      </c>
      <c r="S10" s="193">
        <v>36</v>
      </c>
      <c r="T10" s="193">
        <v>38</v>
      </c>
      <c r="U10" s="193">
        <v>32</v>
      </c>
      <c r="V10" s="193">
        <v>39</v>
      </c>
      <c r="W10" s="193">
        <v>9</v>
      </c>
      <c r="X10" s="194">
        <v>26</v>
      </c>
      <c r="Y10" s="228"/>
      <c r="Z10" s="192">
        <v>17</v>
      </c>
      <c r="AA10" s="193">
        <v>33</v>
      </c>
      <c r="AB10" s="193">
        <v>18</v>
      </c>
      <c r="AC10" s="193">
        <v>43</v>
      </c>
      <c r="AD10" s="193">
        <v>33</v>
      </c>
      <c r="AE10" s="193">
        <v>56</v>
      </c>
      <c r="AF10" s="193">
        <v>46</v>
      </c>
      <c r="AG10" s="193">
        <v>52</v>
      </c>
      <c r="AH10" s="194">
        <v>57</v>
      </c>
      <c r="AI10" s="228"/>
      <c r="AJ10" s="192">
        <v>47</v>
      </c>
      <c r="AK10" s="193">
        <v>34</v>
      </c>
      <c r="AL10" s="193">
        <v>27</v>
      </c>
      <c r="AM10" s="193">
        <v>56</v>
      </c>
      <c r="AN10" s="193">
        <v>35</v>
      </c>
      <c r="AO10" s="193">
        <v>25</v>
      </c>
      <c r="AP10" s="193">
        <v>22</v>
      </c>
      <c r="AQ10" s="193">
        <v>23</v>
      </c>
      <c r="AR10" s="193">
        <v>49</v>
      </c>
      <c r="AS10" s="194">
        <v>62</v>
      </c>
    </row>
    <row r="11" spans="1:45" x14ac:dyDescent="0.25">
      <c r="A11" s="227">
        <v>-3.67</v>
      </c>
      <c r="B11" s="192">
        <v>34</v>
      </c>
      <c r="C11" s="193">
        <v>41</v>
      </c>
      <c r="D11" s="193">
        <v>37</v>
      </c>
      <c r="E11" s="193">
        <v>34</v>
      </c>
      <c r="F11" s="193">
        <v>57</v>
      </c>
      <c r="G11" s="193">
        <v>33</v>
      </c>
      <c r="H11" s="193">
        <v>33</v>
      </c>
      <c r="I11" s="193">
        <v>47</v>
      </c>
      <c r="J11" s="194">
        <v>50</v>
      </c>
      <c r="L11" s="192">
        <v>21</v>
      </c>
      <c r="M11" s="193">
        <v>25</v>
      </c>
      <c r="N11" s="193">
        <v>25</v>
      </c>
      <c r="O11" s="193">
        <v>12</v>
      </c>
      <c r="P11" s="193">
        <v>32</v>
      </c>
      <c r="Q11" s="193">
        <v>29</v>
      </c>
      <c r="R11" s="193">
        <v>41</v>
      </c>
      <c r="S11" s="193">
        <v>26</v>
      </c>
      <c r="T11" s="193">
        <v>31</v>
      </c>
      <c r="U11" s="193">
        <v>36</v>
      </c>
      <c r="V11" s="193">
        <v>31</v>
      </c>
      <c r="W11" s="193"/>
      <c r="X11" s="194">
        <v>20</v>
      </c>
      <c r="Y11" s="228"/>
      <c r="Z11" s="192">
        <v>27</v>
      </c>
      <c r="AA11" s="193">
        <v>34</v>
      </c>
      <c r="AB11" s="193">
        <v>23</v>
      </c>
      <c r="AC11" s="193">
        <v>43</v>
      </c>
      <c r="AD11" s="193">
        <v>44</v>
      </c>
      <c r="AE11" s="193">
        <v>54</v>
      </c>
      <c r="AF11" s="193">
        <v>44</v>
      </c>
      <c r="AG11" s="193">
        <v>64</v>
      </c>
      <c r="AH11" s="194">
        <v>68</v>
      </c>
      <c r="AI11" s="228"/>
      <c r="AJ11" s="192">
        <v>46</v>
      </c>
      <c r="AK11" s="193">
        <v>39</v>
      </c>
      <c r="AL11" s="193">
        <v>39</v>
      </c>
      <c r="AM11" s="193">
        <v>55</v>
      </c>
      <c r="AN11" s="193">
        <v>47</v>
      </c>
      <c r="AO11" s="193">
        <v>32</v>
      </c>
      <c r="AP11" s="193">
        <v>44</v>
      </c>
      <c r="AQ11" s="193">
        <v>32</v>
      </c>
      <c r="AR11" s="193">
        <v>49</v>
      </c>
      <c r="AS11" s="194">
        <v>65</v>
      </c>
    </row>
    <row r="12" spans="1:45" x14ac:dyDescent="0.25">
      <c r="A12" s="227">
        <v>-3.64</v>
      </c>
      <c r="B12" s="192">
        <v>26</v>
      </c>
      <c r="C12" s="193">
        <v>39</v>
      </c>
      <c r="D12" s="193">
        <v>57</v>
      </c>
      <c r="E12" s="193">
        <v>12</v>
      </c>
      <c r="F12" s="193">
        <v>52</v>
      </c>
      <c r="G12" s="193">
        <v>33</v>
      </c>
      <c r="H12" s="193">
        <v>34</v>
      </c>
      <c r="I12" s="193">
        <v>51</v>
      </c>
      <c r="J12" s="194">
        <v>37</v>
      </c>
      <c r="L12" s="192">
        <v>16</v>
      </c>
      <c r="M12" s="193">
        <v>23</v>
      </c>
      <c r="N12" s="193">
        <v>22</v>
      </c>
      <c r="O12" s="193">
        <v>12</v>
      </c>
      <c r="P12" s="193">
        <v>34</v>
      </c>
      <c r="Q12" s="193">
        <v>46</v>
      </c>
      <c r="R12" s="193">
        <v>45</v>
      </c>
      <c r="S12" s="193">
        <v>20</v>
      </c>
      <c r="T12" s="193">
        <v>42</v>
      </c>
      <c r="U12" s="193">
        <v>32</v>
      </c>
      <c r="V12" s="193">
        <v>33</v>
      </c>
      <c r="W12" s="193">
        <v>10</v>
      </c>
      <c r="X12" s="194">
        <v>11</v>
      </c>
      <c r="Y12" s="228"/>
      <c r="Z12" s="192">
        <v>27</v>
      </c>
      <c r="AA12" s="193">
        <v>40</v>
      </c>
      <c r="AB12" s="193">
        <v>25</v>
      </c>
      <c r="AC12" s="193">
        <v>34</v>
      </c>
      <c r="AD12" s="193">
        <v>33</v>
      </c>
      <c r="AE12" s="193">
        <v>31</v>
      </c>
      <c r="AF12" s="193">
        <v>41</v>
      </c>
      <c r="AG12" s="193">
        <v>45</v>
      </c>
      <c r="AH12" s="194">
        <v>62</v>
      </c>
      <c r="AI12" s="228"/>
      <c r="AJ12" s="192">
        <v>35</v>
      </c>
      <c r="AK12" s="193">
        <v>32</v>
      </c>
      <c r="AL12" s="193">
        <v>40</v>
      </c>
      <c r="AM12" s="193">
        <v>40</v>
      </c>
      <c r="AN12" s="193">
        <v>52</v>
      </c>
      <c r="AO12" s="193">
        <v>33</v>
      </c>
      <c r="AP12" s="193">
        <v>35</v>
      </c>
      <c r="AQ12" s="193">
        <v>36</v>
      </c>
      <c r="AR12" s="193">
        <v>34</v>
      </c>
      <c r="AS12" s="194">
        <v>45</v>
      </c>
    </row>
    <row r="13" spans="1:45" x14ac:dyDescent="0.25">
      <c r="A13" s="227">
        <v>-3.61</v>
      </c>
      <c r="B13" s="192">
        <v>33</v>
      </c>
      <c r="C13" s="193">
        <v>54</v>
      </c>
      <c r="D13" s="193">
        <v>40</v>
      </c>
      <c r="E13" s="193">
        <v>19</v>
      </c>
      <c r="F13" s="193">
        <v>48</v>
      </c>
      <c r="G13" s="193">
        <v>44</v>
      </c>
      <c r="H13" s="193">
        <v>31</v>
      </c>
      <c r="I13" s="193">
        <v>39</v>
      </c>
      <c r="J13" s="194">
        <v>42</v>
      </c>
      <c r="L13" s="192">
        <v>14</v>
      </c>
      <c r="M13" s="193">
        <v>30</v>
      </c>
      <c r="N13" s="193">
        <v>20</v>
      </c>
      <c r="O13" s="193">
        <v>26</v>
      </c>
      <c r="P13" s="193">
        <v>50</v>
      </c>
      <c r="Q13" s="193">
        <v>38</v>
      </c>
      <c r="R13" s="193">
        <v>43</v>
      </c>
      <c r="S13" s="193">
        <v>41</v>
      </c>
      <c r="T13" s="193">
        <v>27</v>
      </c>
      <c r="U13" s="193">
        <v>36</v>
      </c>
      <c r="V13" s="193">
        <v>31</v>
      </c>
      <c r="W13" s="193">
        <v>12</v>
      </c>
      <c r="X13" s="194">
        <v>14</v>
      </c>
      <c r="Y13" s="228"/>
      <c r="Z13" s="192">
        <v>30</v>
      </c>
      <c r="AA13" s="193">
        <v>51</v>
      </c>
      <c r="AB13" s="193">
        <v>46</v>
      </c>
      <c r="AC13" s="193">
        <v>41</v>
      </c>
      <c r="AD13" s="193">
        <v>47</v>
      </c>
      <c r="AE13" s="193">
        <v>35</v>
      </c>
      <c r="AF13" s="193">
        <v>55</v>
      </c>
      <c r="AG13" s="193">
        <v>55</v>
      </c>
      <c r="AH13" s="194">
        <v>57</v>
      </c>
      <c r="AI13" s="228"/>
      <c r="AJ13" s="192"/>
      <c r="AK13" s="193">
        <v>50</v>
      </c>
      <c r="AL13" s="193">
        <v>39</v>
      </c>
      <c r="AM13" s="193">
        <v>44</v>
      </c>
      <c r="AN13" s="193">
        <v>51</v>
      </c>
      <c r="AO13" s="193">
        <v>24</v>
      </c>
      <c r="AP13" s="193">
        <v>44</v>
      </c>
      <c r="AQ13" s="193">
        <v>44</v>
      </c>
      <c r="AR13" s="193">
        <v>44</v>
      </c>
      <c r="AS13" s="194">
        <v>44</v>
      </c>
    </row>
    <row r="14" spans="1:45" x14ac:dyDescent="0.25">
      <c r="A14" s="227">
        <v>-3.58</v>
      </c>
      <c r="B14" s="192">
        <v>25</v>
      </c>
      <c r="C14" s="193">
        <v>36</v>
      </c>
      <c r="D14" s="193">
        <v>53</v>
      </c>
      <c r="E14" s="193">
        <v>30</v>
      </c>
      <c r="F14" s="193">
        <v>40</v>
      </c>
      <c r="G14" s="193">
        <v>23</v>
      </c>
      <c r="H14" s="193">
        <v>37</v>
      </c>
      <c r="I14" s="193">
        <v>38</v>
      </c>
      <c r="J14" s="194">
        <v>47</v>
      </c>
      <c r="L14" s="192">
        <v>13</v>
      </c>
      <c r="M14" s="193">
        <v>22</v>
      </c>
      <c r="N14" s="193">
        <v>16</v>
      </c>
      <c r="O14" s="193">
        <v>7</v>
      </c>
      <c r="P14" s="193">
        <v>49</v>
      </c>
      <c r="Q14" s="193">
        <v>33</v>
      </c>
      <c r="R14" s="193">
        <v>40</v>
      </c>
      <c r="S14" s="193">
        <v>36</v>
      </c>
      <c r="T14" s="193">
        <v>38</v>
      </c>
      <c r="U14" s="193">
        <v>32</v>
      </c>
      <c r="V14" s="193">
        <v>30</v>
      </c>
      <c r="W14" s="193">
        <v>12</v>
      </c>
      <c r="X14" s="194">
        <v>13</v>
      </c>
      <c r="Y14" s="228"/>
      <c r="Z14" s="192">
        <v>25</v>
      </c>
      <c r="AA14" s="193">
        <v>36</v>
      </c>
      <c r="AB14" s="193">
        <v>25</v>
      </c>
      <c r="AC14" s="193">
        <v>37</v>
      </c>
      <c r="AD14" s="193">
        <v>55</v>
      </c>
      <c r="AE14" s="193">
        <v>39</v>
      </c>
      <c r="AF14" s="193">
        <v>47</v>
      </c>
      <c r="AG14" s="193">
        <v>59</v>
      </c>
      <c r="AH14" s="194">
        <v>41</v>
      </c>
      <c r="AI14" s="228"/>
      <c r="AJ14" s="192">
        <v>45</v>
      </c>
      <c r="AK14" s="193">
        <v>45</v>
      </c>
      <c r="AL14" s="193">
        <v>46</v>
      </c>
      <c r="AM14" s="193">
        <v>46</v>
      </c>
      <c r="AN14" s="193">
        <v>40</v>
      </c>
      <c r="AO14" s="193">
        <v>30</v>
      </c>
      <c r="AP14" s="193">
        <v>37</v>
      </c>
      <c r="AQ14" s="193">
        <v>37</v>
      </c>
      <c r="AR14" s="193">
        <v>39</v>
      </c>
      <c r="AS14" s="194">
        <v>39</v>
      </c>
    </row>
    <row r="15" spans="1:45" x14ac:dyDescent="0.25">
      <c r="A15" s="227">
        <v>-3.55</v>
      </c>
      <c r="B15" s="192">
        <v>17</v>
      </c>
      <c r="C15" s="193">
        <v>38</v>
      </c>
      <c r="D15" s="193">
        <v>58</v>
      </c>
      <c r="E15" s="193">
        <v>14</v>
      </c>
      <c r="F15" s="193">
        <v>45</v>
      </c>
      <c r="G15" s="193">
        <v>25</v>
      </c>
      <c r="H15" s="193">
        <v>36</v>
      </c>
      <c r="I15" s="193">
        <v>37</v>
      </c>
      <c r="J15" s="194">
        <v>36</v>
      </c>
      <c r="L15" s="192">
        <v>16</v>
      </c>
      <c r="M15" s="193">
        <v>25</v>
      </c>
      <c r="N15" s="193">
        <v>16</v>
      </c>
      <c r="O15" s="193">
        <v>10</v>
      </c>
      <c r="P15" s="193">
        <v>36</v>
      </c>
      <c r="Q15" s="193">
        <v>31</v>
      </c>
      <c r="R15" s="193">
        <v>53</v>
      </c>
      <c r="S15" s="193">
        <v>28</v>
      </c>
      <c r="T15" s="193">
        <v>27</v>
      </c>
      <c r="U15" s="193">
        <v>27</v>
      </c>
      <c r="V15" s="193">
        <v>31</v>
      </c>
      <c r="W15" s="193">
        <v>11</v>
      </c>
      <c r="X15" s="194">
        <v>19</v>
      </c>
      <c r="Y15" s="228"/>
      <c r="Z15" s="192">
        <v>51</v>
      </c>
      <c r="AA15" s="193">
        <v>49</v>
      </c>
      <c r="AB15" s="193">
        <v>24</v>
      </c>
      <c r="AC15" s="193">
        <v>44</v>
      </c>
      <c r="AD15" s="193">
        <v>46</v>
      </c>
      <c r="AE15" s="193">
        <v>55</v>
      </c>
      <c r="AF15" s="193">
        <v>44</v>
      </c>
      <c r="AG15" s="193">
        <v>55</v>
      </c>
      <c r="AH15" s="194">
        <v>39</v>
      </c>
      <c r="AI15" s="228"/>
      <c r="AJ15" s="192">
        <v>37</v>
      </c>
      <c r="AK15" s="193">
        <v>48</v>
      </c>
      <c r="AL15" s="193">
        <v>38</v>
      </c>
      <c r="AM15" s="193">
        <v>34</v>
      </c>
      <c r="AN15" s="193">
        <v>36</v>
      </c>
      <c r="AO15" s="193">
        <v>32</v>
      </c>
      <c r="AP15" s="193">
        <v>61</v>
      </c>
      <c r="AQ15" s="193">
        <v>30</v>
      </c>
      <c r="AR15" s="193">
        <v>43</v>
      </c>
      <c r="AS15" s="194">
        <v>67</v>
      </c>
    </row>
    <row r="16" spans="1:45" x14ac:dyDescent="0.25">
      <c r="A16" s="227">
        <v>-3.52</v>
      </c>
      <c r="B16" s="192">
        <v>37</v>
      </c>
      <c r="C16" s="193">
        <v>39</v>
      </c>
      <c r="D16" s="193">
        <v>37</v>
      </c>
      <c r="E16" s="193">
        <v>21</v>
      </c>
      <c r="F16" s="193">
        <v>62</v>
      </c>
      <c r="G16" s="193">
        <v>28</v>
      </c>
      <c r="H16" s="193">
        <v>44</v>
      </c>
      <c r="I16" s="193">
        <v>44</v>
      </c>
      <c r="J16" s="194">
        <v>35</v>
      </c>
      <c r="L16" s="192">
        <v>17</v>
      </c>
      <c r="M16" s="193">
        <v>28</v>
      </c>
      <c r="N16" s="193">
        <v>19</v>
      </c>
      <c r="O16" s="193">
        <v>7</v>
      </c>
      <c r="P16" s="193">
        <v>40</v>
      </c>
      <c r="Q16" s="193">
        <v>23</v>
      </c>
      <c r="R16" s="193">
        <v>6</v>
      </c>
      <c r="S16" s="193">
        <v>20</v>
      </c>
      <c r="T16" s="193">
        <v>36</v>
      </c>
      <c r="U16" s="193">
        <v>38</v>
      </c>
      <c r="V16" s="193">
        <v>37</v>
      </c>
      <c r="W16" s="193">
        <v>13</v>
      </c>
      <c r="X16" s="194">
        <v>17</v>
      </c>
      <c r="Y16" s="228"/>
      <c r="Z16" s="192">
        <v>28</v>
      </c>
      <c r="AA16" s="193">
        <v>38</v>
      </c>
      <c r="AB16" s="193">
        <v>28</v>
      </c>
      <c r="AC16" s="193">
        <v>46</v>
      </c>
      <c r="AD16" s="193">
        <v>38</v>
      </c>
      <c r="AE16" s="193">
        <v>37</v>
      </c>
      <c r="AF16" s="193">
        <v>55</v>
      </c>
      <c r="AG16" s="193">
        <v>40</v>
      </c>
      <c r="AH16" s="194">
        <v>38</v>
      </c>
      <c r="AI16" s="228"/>
      <c r="AJ16" s="192">
        <v>52</v>
      </c>
      <c r="AK16" s="193">
        <v>50</v>
      </c>
      <c r="AL16" s="193"/>
      <c r="AM16" s="193">
        <v>41</v>
      </c>
      <c r="AN16" s="193">
        <v>39</v>
      </c>
      <c r="AO16" s="193">
        <v>13</v>
      </c>
      <c r="AP16" s="193">
        <v>23</v>
      </c>
      <c r="AQ16" s="193">
        <v>36</v>
      </c>
      <c r="AR16" s="193">
        <v>38</v>
      </c>
      <c r="AS16" s="194">
        <v>49</v>
      </c>
    </row>
    <row r="17" spans="1:45" x14ac:dyDescent="0.25">
      <c r="A17" s="227">
        <v>-3.49</v>
      </c>
      <c r="B17" s="192">
        <v>29</v>
      </c>
      <c r="C17" s="193">
        <v>35</v>
      </c>
      <c r="D17" s="193">
        <v>61</v>
      </c>
      <c r="E17" s="193">
        <v>30</v>
      </c>
      <c r="F17" s="193">
        <v>46</v>
      </c>
      <c r="G17" s="193">
        <v>22</v>
      </c>
      <c r="H17" s="193">
        <v>26</v>
      </c>
      <c r="I17" s="193">
        <v>44</v>
      </c>
      <c r="J17" s="194">
        <v>25</v>
      </c>
      <c r="L17" s="192">
        <v>19</v>
      </c>
      <c r="M17" s="193">
        <v>19</v>
      </c>
      <c r="N17" s="193">
        <v>13</v>
      </c>
      <c r="O17" s="193">
        <v>9</v>
      </c>
      <c r="P17" s="193">
        <v>34</v>
      </c>
      <c r="Q17" s="193">
        <v>47</v>
      </c>
      <c r="R17" s="193">
        <v>34</v>
      </c>
      <c r="S17" s="193">
        <v>25</v>
      </c>
      <c r="T17" s="193">
        <v>34</v>
      </c>
      <c r="U17" s="193">
        <v>26</v>
      </c>
      <c r="V17" s="193">
        <v>32</v>
      </c>
      <c r="W17" s="193">
        <v>14</v>
      </c>
      <c r="X17" s="194">
        <v>10</v>
      </c>
      <c r="Y17" s="228"/>
      <c r="Z17" s="192">
        <v>33</v>
      </c>
      <c r="AA17" s="193">
        <v>38</v>
      </c>
      <c r="AB17" s="193">
        <v>28</v>
      </c>
      <c r="AC17" s="193">
        <v>45</v>
      </c>
      <c r="AD17" s="193">
        <v>43</v>
      </c>
      <c r="AE17" s="193">
        <v>45</v>
      </c>
      <c r="AF17" s="193">
        <v>49</v>
      </c>
      <c r="AG17" s="193">
        <v>57</v>
      </c>
      <c r="AH17" s="194">
        <v>52</v>
      </c>
      <c r="AI17" s="228"/>
      <c r="AJ17" s="192">
        <v>29</v>
      </c>
      <c r="AK17" s="193">
        <v>43</v>
      </c>
      <c r="AL17" s="193">
        <v>43</v>
      </c>
      <c r="AM17" s="193">
        <v>34</v>
      </c>
      <c r="AN17" s="193">
        <v>38</v>
      </c>
      <c r="AO17" s="193">
        <v>21</v>
      </c>
      <c r="AP17" s="193">
        <v>26</v>
      </c>
      <c r="AQ17" s="193">
        <v>36</v>
      </c>
      <c r="AR17" s="193">
        <v>44</v>
      </c>
      <c r="AS17" s="194">
        <v>61</v>
      </c>
    </row>
    <row r="18" spans="1:45" x14ac:dyDescent="0.25">
      <c r="A18" s="227">
        <v>-3.46</v>
      </c>
      <c r="B18" s="192">
        <v>22</v>
      </c>
      <c r="C18" s="193">
        <v>35</v>
      </c>
      <c r="D18" s="193">
        <v>62</v>
      </c>
      <c r="E18" s="193">
        <v>32</v>
      </c>
      <c r="F18" s="193">
        <v>55</v>
      </c>
      <c r="G18" s="193">
        <v>30</v>
      </c>
      <c r="H18" s="193">
        <v>31</v>
      </c>
      <c r="I18" s="193">
        <v>48</v>
      </c>
      <c r="J18" s="194">
        <v>29</v>
      </c>
      <c r="L18" s="192">
        <v>15</v>
      </c>
      <c r="M18" s="193">
        <v>17</v>
      </c>
      <c r="N18" s="193">
        <v>13</v>
      </c>
      <c r="O18" s="193">
        <v>10</v>
      </c>
      <c r="P18" s="193">
        <v>36</v>
      </c>
      <c r="Q18" s="193">
        <v>38</v>
      </c>
      <c r="R18" s="193">
        <v>31</v>
      </c>
      <c r="S18" s="193">
        <v>38</v>
      </c>
      <c r="T18" s="193">
        <v>33</v>
      </c>
      <c r="U18" s="193">
        <v>25</v>
      </c>
      <c r="V18" s="193">
        <v>37</v>
      </c>
      <c r="W18" s="193">
        <v>11</v>
      </c>
      <c r="X18" s="194">
        <v>16</v>
      </c>
      <c r="Y18" s="228"/>
      <c r="Z18" s="192">
        <v>30</v>
      </c>
      <c r="AA18" s="193">
        <v>38</v>
      </c>
      <c r="AB18" s="193">
        <v>21</v>
      </c>
      <c r="AC18" s="193">
        <v>43</v>
      </c>
      <c r="AD18" s="193">
        <v>38</v>
      </c>
      <c r="AE18" s="193">
        <v>39</v>
      </c>
      <c r="AF18" s="193">
        <v>43</v>
      </c>
      <c r="AG18" s="193">
        <v>54</v>
      </c>
      <c r="AH18" s="194">
        <v>54</v>
      </c>
      <c r="AI18" s="228"/>
      <c r="AJ18" s="192">
        <v>37</v>
      </c>
      <c r="AK18" s="193">
        <v>41</v>
      </c>
      <c r="AL18" s="193">
        <v>41</v>
      </c>
      <c r="AM18" s="193">
        <v>38</v>
      </c>
      <c r="AN18" s="193">
        <v>37</v>
      </c>
      <c r="AO18" s="193">
        <v>40</v>
      </c>
      <c r="AP18" s="193">
        <v>32</v>
      </c>
      <c r="AQ18" s="193">
        <v>41</v>
      </c>
      <c r="AR18" s="193">
        <v>42</v>
      </c>
      <c r="AS18" s="194">
        <v>50</v>
      </c>
    </row>
    <row r="19" spans="1:45" x14ac:dyDescent="0.25">
      <c r="A19" s="227">
        <v>-3.43</v>
      </c>
      <c r="B19" s="192">
        <v>36</v>
      </c>
      <c r="C19" s="193">
        <v>31</v>
      </c>
      <c r="D19" s="193">
        <v>51</v>
      </c>
      <c r="E19" s="193">
        <v>36</v>
      </c>
      <c r="F19" s="193">
        <v>59</v>
      </c>
      <c r="G19" s="193">
        <v>39</v>
      </c>
      <c r="H19" s="193">
        <v>37</v>
      </c>
      <c r="I19" s="193">
        <v>59</v>
      </c>
      <c r="J19" s="194">
        <v>34</v>
      </c>
      <c r="L19" s="192">
        <v>18</v>
      </c>
      <c r="M19" s="193">
        <v>28</v>
      </c>
      <c r="N19" s="193">
        <v>16</v>
      </c>
      <c r="O19" s="193">
        <v>6</v>
      </c>
      <c r="P19" s="193">
        <v>42</v>
      </c>
      <c r="Q19" s="193">
        <v>40</v>
      </c>
      <c r="R19" s="193">
        <v>44</v>
      </c>
      <c r="S19" s="193">
        <v>30</v>
      </c>
      <c r="T19" s="193">
        <v>34</v>
      </c>
      <c r="U19" s="193">
        <v>36</v>
      </c>
      <c r="V19" s="193">
        <v>39</v>
      </c>
      <c r="W19" s="193">
        <v>23</v>
      </c>
      <c r="X19" s="194">
        <v>16</v>
      </c>
      <c r="Y19" s="228"/>
      <c r="Z19" s="192">
        <v>35</v>
      </c>
      <c r="AA19" s="193">
        <v>38</v>
      </c>
      <c r="AB19" s="193">
        <v>28</v>
      </c>
      <c r="AC19" s="193">
        <v>40</v>
      </c>
      <c r="AD19" s="193">
        <v>46</v>
      </c>
      <c r="AE19" s="193">
        <v>47</v>
      </c>
      <c r="AF19" s="193">
        <v>43</v>
      </c>
      <c r="AG19" s="193">
        <v>50</v>
      </c>
      <c r="AH19" s="194">
        <v>50</v>
      </c>
      <c r="AI19" s="228"/>
      <c r="AJ19" s="192">
        <v>32</v>
      </c>
      <c r="AK19" s="193">
        <v>44</v>
      </c>
      <c r="AL19" s="193">
        <v>41</v>
      </c>
      <c r="AM19" s="193">
        <v>36</v>
      </c>
      <c r="AN19" s="193">
        <v>42</v>
      </c>
      <c r="AO19" s="193">
        <v>30</v>
      </c>
      <c r="AP19" s="193">
        <v>36</v>
      </c>
      <c r="AQ19" s="193">
        <v>34</v>
      </c>
      <c r="AR19" s="193">
        <v>28</v>
      </c>
      <c r="AS19" s="194">
        <v>40</v>
      </c>
    </row>
    <row r="20" spans="1:45" x14ac:dyDescent="0.25">
      <c r="A20" s="227">
        <v>-3.4</v>
      </c>
      <c r="B20" s="192">
        <v>57</v>
      </c>
      <c r="C20" s="193">
        <v>36</v>
      </c>
      <c r="D20" s="193">
        <v>42</v>
      </c>
      <c r="E20" s="193">
        <v>42</v>
      </c>
      <c r="F20" s="193">
        <v>47</v>
      </c>
      <c r="G20" s="193">
        <v>41</v>
      </c>
      <c r="H20" s="193">
        <v>36</v>
      </c>
      <c r="I20" s="193">
        <v>53</v>
      </c>
      <c r="J20" s="194">
        <v>28</v>
      </c>
      <c r="L20" s="192">
        <v>16</v>
      </c>
      <c r="M20" s="193">
        <v>13</v>
      </c>
      <c r="N20" s="193">
        <v>18</v>
      </c>
      <c r="O20" s="193">
        <v>2</v>
      </c>
      <c r="P20" s="193">
        <v>37</v>
      </c>
      <c r="Q20" s="193">
        <v>41</v>
      </c>
      <c r="R20" s="193">
        <v>35</v>
      </c>
      <c r="S20" s="193">
        <v>45</v>
      </c>
      <c r="T20" s="193">
        <v>33</v>
      </c>
      <c r="U20" s="193">
        <v>28</v>
      </c>
      <c r="V20" s="193">
        <v>42</v>
      </c>
      <c r="W20" s="193">
        <v>21</v>
      </c>
      <c r="X20" s="194">
        <v>15</v>
      </c>
      <c r="Y20" s="228"/>
      <c r="Z20" s="192">
        <v>26</v>
      </c>
      <c r="AA20" s="193">
        <v>31</v>
      </c>
      <c r="AB20" s="193">
        <v>24</v>
      </c>
      <c r="AC20" s="193">
        <v>36</v>
      </c>
      <c r="AD20" s="193">
        <v>38</v>
      </c>
      <c r="AE20" s="193">
        <v>58</v>
      </c>
      <c r="AF20" s="193">
        <v>45</v>
      </c>
      <c r="AG20" s="193">
        <v>41</v>
      </c>
      <c r="AH20" s="194">
        <v>44</v>
      </c>
      <c r="AI20" s="228"/>
      <c r="AJ20" s="192">
        <v>38</v>
      </c>
      <c r="AK20" s="193">
        <v>44</v>
      </c>
      <c r="AL20" s="193">
        <v>40</v>
      </c>
      <c r="AM20" s="193">
        <v>34</v>
      </c>
      <c r="AN20" s="193">
        <v>50</v>
      </c>
      <c r="AO20" s="193">
        <v>31</v>
      </c>
      <c r="AP20" s="193">
        <v>50</v>
      </c>
      <c r="AQ20" s="193">
        <v>44</v>
      </c>
      <c r="AR20" s="193">
        <v>46</v>
      </c>
      <c r="AS20" s="194">
        <v>43</v>
      </c>
    </row>
    <row r="21" spans="1:45" x14ac:dyDescent="0.25">
      <c r="A21" s="227">
        <v>-3.37</v>
      </c>
      <c r="B21" s="192">
        <v>43</v>
      </c>
      <c r="C21" s="193">
        <v>23</v>
      </c>
      <c r="D21" s="193">
        <v>62</v>
      </c>
      <c r="E21" s="193">
        <v>24</v>
      </c>
      <c r="F21" s="193">
        <v>62</v>
      </c>
      <c r="G21" s="193">
        <v>39</v>
      </c>
      <c r="H21" s="193">
        <v>44</v>
      </c>
      <c r="I21" s="193">
        <v>45</v>
      </c>
      <c r="J21" s="194">
        <v>42</v>
      </c>
      <c r="L21" s="192">
        <v>10</v>
      </c>
      <c r="M21" s="193">
        <v>27</v>
      </c>
      <c r="N21" s="193">
        <v>19</v>
      </c>
      <c r="O21" s="193">
        <v>6</v>
      </c>
      <c r="P21" s="193">
        <v>44</v>
      </c>
      <c r="Q21" s="193">
        <v>37</v>
      </c>
      <c r="R21" s="193">
        <v>35</v>
      </c>
      <c r="S21" s="193">
        <v>38</v>
      </c>
      <c r="T21" s="193">
        <v>14</v>
      </c>
      <c r="U21" s="193">
        <v>42</v>
      </c>
      <c r="V21" s="193">
        <v>49</v>
      </c>
      <c r="W21" s="193">
        <v>24</v>
      </c>
      <c r="X21" s="194">
        <v>21</v>
      </c>
      <c r="Y21" s="228"/>
      <c r="Z21" s="192">
        <v>22</v>
      </c>
      <c r="AA21" s="193">
        <v>35</v>
      </c>
      <c r="AB21" s="193">
        <v>32</v>
      </c>
      <c r="AC21" s="193">
        <v>33</v>
      </c>
      <c r="AD21" s="193">
        <v>41</v>
      </c>
      <c r="AE21" s="193">
        <v>69</v>
      </c>
      <c r="AF21" s="193">
        <v>47</v>
      </c>
      <c r="AG21" s="193">
        <v>67</v>
      </c>
      <c r="AH21" s="194">
        <v>50</v>
      </c>
      <c r="AI21" s="228"/>
      <c r="AJ21" s="192">
        <v>39</v>
      </c>
      <c r="AK21" s="193">
        <v>38</v>
      </c>
      <c r="AL21" s="193">
        <v>32</v>
      </c>
      <c r="AM21" s="193">
        <v>36</v>
      </c>
      <c r="AN21" s="193">
        <v>40</v>
      </c>
      <c r="AO21" s="193">
        <v>37</v>
      </c>
      <c r="AP21" s="193">
        <v>55</v>
      </c>
      <c r="AQ21" s="193">
        <v>45</v>
      </c>
      <c r="AR21" s="193">
        <v>50</v>
      </c>
      <c r="AS21" s="194">
        <v>40</v>
      </c>
    </row>
    <row r="22" spans="1:45" x14ac:dyDescent="0.25">
      <c r="A22" s="227">
        <v>-3.34</v>
      </c>
      <c r="B22" s="192">
        <v>43</v>
      </c>
      <c r="C22" s="193">
        <v>29</v>
      </c>
      <c r="D22" s="193">
        <v>54</v>
      </c>
      <c r="E22" s="193">
        <v>24</v>
      </c>
      <c r="F22" s="193">
        <v>59</v>
      </c>
      <c r="G22" s="193">
        <v>43</v>
      </c>
      <c r="H22" s="193">
        <v>39</v>
      </c>
      <c r="I22" s="193">
        <v>40</v>
      </c>
      <c r="J22" s="194">
        <v>53</v>
      </c>
      <c r="L22" s="192">
        <v>13</v>
      </c>
      <c r="M22" s="193">
        <v>27</v>
      </c>
      <c r="N22" s="193">
        <v>12</v>
      </c>
      <c r="O22" s="193">
        <v>10</v>
      </c>
      <c r="P22" s="193">
        <v>49</v>
      </c>
      <c r="Q22" s="193">
        <v>50</v>
      </c>
      <c r="R22" s="193">
        <v>19</v>
      </c>
      <c r="S22" s="193">
        <v>29</v>
      </c>
      <c r="T22" s="193">
        <v>35</v>
      </c>
      <c r="U22" s="193">
        <v>40</v>
      </c>
      <c r="V22" s="193">
        <v>48</v>
      </c>
      <c r="W22" s="193">
        <v>21</v>
      </c>
      <c r="X22" s="194">
        <v>17</v>
      </c>
      <c r="Y22" s="228"/>
      <c r="Z22" s="192">
        <v>32</v>
      </c>
      <c r="AA22" s="193">
        <v>36</v>
      </c>
      <c r="AB22" s="193">
        <v>34</v>
      </c>
      <c r="AC22" s="193">
        <v>45</v>
      </c>
      <c r="AD22" s="193">
        <v>54</v>
      </c>
      <c r="AE22" s="193">
        <v>68</v>
      </c>
      <c r="AF22" s="193">
        <v>39</v>
      </c>
      <c r="AG22" s="193">
        <v>48</v>
      </c>
      <c r="AH22" s="194">
        <v>38</v>
      </c>
      <c r="AI22" s="228"/>
      <c r="AJ22" s="192">
        <v>34</v>
      </c>
      <c r="AK22" s="193">
        <v>39</v>
      </c>
      <c r="AL22" s="193">
        <v>34</v>
      </c>
      <c r="AM22" s="193">
        <v>38</v>
      </c>
      <c r="AN22" s="193">
        <v>50</v>
      </c>
      <c r="AO22" s="193">
        <v>44</v>
      </c>
      <c r="AP22" s="193">
        <v>50</v>
      </c>
      <c r="AQ22" s="193">
        <v>39</v>
      </c>
      <c r="AR22" s="193">
        <v>59</v>
      </c>
      <c r="AS22" s="194">
        <v>57</v>
      </c>
    </row>
    <row r="23" spans="1:45" x14ac:dyDescent="0.25">
      <c r="A23" s="227">
        <v>-3.31</v>
      </c>
      <c r="B23" s="192">
        <v>33</v>
      </c>
      <c r="C23" s="193">
        <v>41</v>
      </c>
      <c r="D23" s="193">
        <v>47</v>
      </c>
      <c r="E23" s="193">
        <v>33</v>
      </c>
      <c r="F23" s="193">
        <v>58</v>
      </c>
      <c r="G23" s="193">
        <v>42</v>
      </c>
      <c r="H23" s="193">
        <v>62</v>
      </c>
      <c r="I23" s="193">
        <v>37</v>
      </c>
      <c r="J23" s="194">
        <v>50</v>
      </c>
      <c r="L23" s="192">
        <v>13</v>
      </c>
      <c r="M23" s="193">
        <v>25</v>
      </c>
      <c r="N23" s="193">
        <v>15</v>
      </c>
      <c r="O23" s="193">
        <v>9</v>
      </c>
      <c r="P23" s="193">
        <v>32</v>
      </c>
      <c r="Q23" s="193">
        <v>46</v>
      </c>
      <c r="R23" s="193">
        <v>12</v>
      </c>
      <c r="S23" s="193">
        <v>32</v>
      </c>
      <c r="T23" s="193">
        <v>41</v>
      </c>
      <c r="U23" s="193">
        <v>29</v>
      </c>
      <c r="V23" s="193">
        <v>53</v>
      </c>
      <c r="W23" s="193">
        <v>15</v>
      </c>
      <c r="X23" s="194">
        <v>18</v>
      </c>
      <c r="Y23" s="228"/>
      <c r="Z23" s="192">
        <v>28</v>
      </c>
      <c r="AA23" s="193">
        <v>48</v>
      </c>
      <c r="AB23" s="193">
        <v>42</v>
      </c>
      <c r="AC23" s="193">
        <v>45</v>
      </c>
      <c r="AD23" s="193">
        <v>43</v>
      </c>
      <c r="AE23" s="193">
        <v>63</v>
      </c>
      <c r="AF23" s="193">
        <v>55</v>
      </c>
      <c r="AG23" s="193">
        <v>64</v>
      </c>
      <c r="AH23" s="194">
        <v>61</v>
      </c>
      <c r="AI23" s="228"/>
      <c r="AJ23" s="192">
        <v>37</v>
      </c>
      <c r="AK23" s="193">
        <v>36</v>
      </c>
      <c r="AL23" s="193">
        <v>47</v>
      </c>
      <c r="AM23" s="193">
        <v>32</v>
      </c>
      <c r="AN23" s="193">
        <v>27</v>
      </c>
      <c r="AO23" s="193">
        <v>28</v>
      </c>
      <c r="AP23" s="193">
        <v>68</v>
      </c>
      <c r="AQ23" s="193">
        <v>51</v>
      </c>
      <c r="AR23" s="193">
        <v>47</v>
      </c>
      <c r="AS23" s="194">
        <v>54</v>
      </c>
    </row>
    <row r="24" spans="1:45" x14ac:dyDescent="0.25">
      <c r="A24" s="227">
        <v>-3.28</v>
      </c>
      <c r="B24" s="192">
        <v>54</v>
      </c>
      <c r="C24" s="193">
        <v>41</v>
      </c>
      <c r="D24" s="193">
        <v>58</v>
      </c>
      <c r="E24" s="193">
        <v>42</v>
      </c>
      <c r="F24" s="193">
        <v>50</v>
      </c>
      <c r="G24" s="193">
        <v>30</v>
      </c>
      <c r="H24" s="193">
        <v>47</v>
      </c>
      <c r="I24" s="193">
        <v>42</v>
      </c>
      <c r="J24" s="194">
        <v>52</v>
      </c>
      <c r="L24" s="192">
        <v>24</v>
      </c>
      <c r="M24" s="193"/>
      <c r="N24" s="193">
        <v>16</v>
      </c>
      <c r="O24" s="193">
        <v>16</v>
      </c>
      <c r="P24" s="193">
        <v>40</v>
      </c>
      <c r="Q24" s="193">
        <v>47</v>
      </c>
      <c r="R24" s="193">
        <v>37</v>
      </c>
      <c r="S24" s="193">
        <v>41</v>
      </c>
      <c r="T24" s="193">
        <v>40</v>
      </c>
      <c r="U24" s="193">
        <v>35</v>
      </c>
      <c r="V24" s="193">
        <v>42</v>
      </c>
      <c r="W24" s="193">
        <v>22</v>
      </c>
      <c r="X24" s="194">
        <v>27</v>
      </c>
      <c r="Y24" s="228"/>
      <c r="Z24" s="192">
        <v>37</v>
      </c>
      <c r="AA24" s="193">
        <v>41</v>
      </c>
      <c r="AB24" s="193">
        <v>47</v>
      </c>
      <c r="AC24" s="193">
        <v>46</v>
      </c>
      <c r="AD24" s="193">
        <v>19</v>
      </c>
      <c r="AE24" s="193">
        <v>44</v>
      </c>
      <c r="AF24" s="193">
        <v>50</v>
      </c>
      <c r="AG24" s="193">
        <v>57</v>
      </c>
      <c r="AH24" s="194">
        <v>65</v>
      </c>
      <c r="AI24" s="228"/>
      <c r="AJ24" s="192">
        <v>58</v>
      </c>
      <c r="AK24" s="193">
        <v>37</v>
      </c>
      <c r="AL24" s="193">
        <v>46</v>
      </c>
      <c r="AM24" s="193">
        <v>35</v>
      </c>
      <c r="AN24" s="193">
        <v>53</v>
      </c>
      <c r="AO24" s="193">
        <v>48</v>
      </c>
      <c r="AP24" s="193">
        <v>56</v>
      </c>
      <c r="AQ24" s="193">
        <v>42</v>
      </c>
      <c r="AR24" s="193">
        <v>56</v>
      </c>
      <c r="AS24" s="194">
        <v>61</v>
      </c>
    </row>
    <row r="25" spans="1:45" x14ac:dyDescent="0.25">
      <c r="A25" s="227">
        <v>-3.25</v>
      </c>
      <c r="B25" s="192">
        <v>36</v>
      </c>
      <c r="C25" s="193">
        <v>33</v>
      </c>
      <c r="D25" s="193">
        <v>38</v>
      </c>
      <c r="E25" s="193">
        <v>31</v>
      </c>
      <c r="F25" s="193">
        <v>44</v>
      </c>
      <c r="G25" s="193">
        <v>39</v>
      </c>
      <c r="H25" s="193">
        <v>53</v>
      </c>
      <c r="I25" s="193">
        <v>40</v>
      </c>
      <c r="J25" s="194">
        <v>38</v>
      </c>
      <c r="L25" s="192">
        <v>7</v>
      </c>
      <c r="M25" s="193">
        <v>18</v>
      </c>
      <c r="N25" s="193">
        <v>24</v>
      </c>
      <c r="O25" s="193">
        <v>6</v>
      </c>
      <c r="P25" s="193">
        <v>32</v>
      </c>
      <c r="Q25" s="193">
        <v>38</v>
      </c>
      <c r="R25" s="193">
        <v>20</v>
      </c>
      <c r="S25" s="193">
        <v>42</v>
      </c>
      <c r="T25" s="193">
        <v>28</v>
      </c>
      <c r="U25" s="193">
        <v>18</v>
      </c>
      <c r="V25" s="193">
        <v>50</v>
      </c>
      <c r="W25" s="193">
        <v>32</v>
      </c>
      <c r="X25" s="194">
        <v>13</v>
      </c>
      <c r="Y25" s="228"/>
      <c r="Z25" s="192">
        <v>42</v>
      </c>
      <c r="AA25" s="193">
        <v>48</v>
      </c>
      <c r="AB25" s="193">
        <v>73</v>
      </c>
      <c r="AC25" s="193">
        <v>69</v>
      </c>
      <c r="AD25" s="193">
        <v>34</v>
      </c>
      <c r="AE25" s="193">
        <v>48</v>
      </c>
      <c r="AF25" s="193">
        <v>45</v>
      </c>
      <c r="AG25" s="193">
        <v>58</v>
      </c>
      <c r="AH25" s="194">
        <v>51</v>
      </c>
      <c r="AI25" s="228"/>
      <c r="AJ25" s="192">
        <v>44</v>
      </c>
      <c r="AK25" s="193">
        <v>39</v>
      </c>
      <c r="AL25" s="193">
        <v>39</v>
      </c>
      <c r="AM25" s="193">
        <v>49</v>
      </c>
      <c r="AN25" s="193">
        <v>46</v>
      </c>
      <c r="AO25" s="193">
        <v>44</v>
      </c>
      <c r="AP25" s="193">
        <v>41</v>
      </c>
      <c r="AQ25" s="193">
        <v>54</v>
      </c>
      <c r="AR25" s="193">
        <v>51</v>
      </c>
      <c r="AS25" s="194">
        <v>72</v>
      </c>
    </row>
    <row r="26" spans="1:45" x14ac:dyDescent="0.25">
      <c r="A26" s="227">
        <v>-3.22</v>
      </c>
      <c r="B26" s="192">
        <v>37</v>
      </c>
      <c r="C26" s="193">
        <v>25</v>
      </c>
      <c r="D26" s="193">
        <v>33</v>
      </c>
      <c r="E26" s="193">
        <v>29</v>
      </c>
      <c r="F26" s="193">
        <v>47</v>
      </c>
      <c r="G26" s="193">
        <v>45</v>
      </c>
      <c r="H26" s="193">
        <v>39</v>
      </c>
      <c r="I26" s="193">
        <v>29</v>
      </c>
      <c r="J26" s="194">
        <v>42</v>
      </c>
      <c r="L26" s="192">
        <v>8</v>
      </c>
      <c r="M26" s="193">
        <v>32</v>
      </c>
      <c r="N26" s="193">
        <v>19</v>
      </c>
      <c r="O26" s="193">
        <v>7</v>
      </c>
      <c r="P26" s="193">
        <v>41</v>
      </c>
      <c r="Q26" s="193">
        <v>40</v>
      </c>
      <c r="R26" s="193">
        <v>28</v>
      </c>
      <c r="S26" s="193">
        <v>43</v>
      </c>
      <c r="T26" s="193">
        <v>24</v>
      </c>
      <c r="U26" s="193">
        <v>37</v>
      </c>
      <c r="V26" s="193">
        <v>52</v>
      </c>
      <c r="W26" s="193">
        <v>21</v>
      </c>
      <c r="X26" s="194">
        <v>20</v>
      </c>
      <c r="Y26" s="228"/>
      <c r="Z26" s="192">
        <v>50</v>
      </c>
      <c r="AA26" s="193">
        <v>44</v>
      </c>
      <c r="AB26" s="193">
        <v>54</v>
      </c>
      <c r="AC26" s="193">
        <v>50</v>
      </c>
      <c r="AD26" s="193">
        <v>35</v>
      </c>
      <c r="AE26" s="193">
        <v>55</v>
      </c>
      <c r="AF26" s="193">
        <v>60</v>
      </c>
      <c r="AG26" s="193">
        <v>50</v>
      </c>
      <c r="AH26" s="194">
        <v>40</v>
      </c>
      <c r="AI26" s="228"/>
      <c r="AJ26" s="192">
        <v>42</v>
      </c>
      <c r="AK26" s="193">
        <v>35</v>
      </c>
      <c r="AL26" s="193">
        <v>34</v>
      </c>
      <c r="AM26" s="193">
        <v>52</v>
      </c>
      <c r="AN26" s="193">
        <v>32</v>
      </c>
      <c r="AO26" s="193">
        <v>35</v>
      </c>
      <c r="AP26" s="193">
        <v>48</v>
      </c>
      <c r="AQ26" s="193">
        <v>59</v>
      </c>
      <c r="AR26" s="193">
        <v>36</v>
      </c>
      <c r="AS26" s="194">
        <v>53</v>
      </c>
    </row>
    <row r="27" spans="1:45" x14ac:dyDescent="0.25">
      <c r="A27" s="227">
        <v>-3.19</v>
      </c>
      <c r="B27" s="192">
        <v>36</v>
      </c>
      <c r="C27" s="193">
        <v>38</v>
      </c>
      <c r="D27" s="193">
        <v>29</v>
      </c>
      <c r="E27" s="193">
        <v>26</v>
      </c>
      <c r="F27" s="193">
        <v>39</v>
      </c>
      <c r="G27" s="193">
        <v>45</v>
      </c>
      <c r="H27" s="193">
        <v>35</v>
      </c>
      <c r="I27" s="193">
        <v>37</v>
      </c>
      <c r="J27" s="194">
        <v>51</v>
      </c>
      <c r="L27" s="192">
        <v>12</v>
      </c>
      <c r="M27" s="193">
        <v>38</v>
      </c>
      <c r="N27" s="193">
        <v>23</v>
      </c>
      <c r="O27" s="193">
        <v>11</v>
      </c>
      <c r="P27" s="193">
        <v>42</v>
      </c>
      <c r="Q27" s="193">
        <v>40</v>
      </c>
      <c r="R27" s="193">
        <v>34</v>
      </c>
      <c r="S27" s="193">
        <v>51</v>
      </c>
      <c r="T27" s="193">
        <v>38</v>
      </c>
      <c r="U27" s="193">
        <v>20</v>
      </c>
      <c r="V27" s="193">
        <v>32</v>
      </c>
      <c r="W27" s="193">
        <v>19</v>
      </c>
      <c r="X27" s="194">
        <v>14</v>
      </c>
      <c r="Y27" s="228"/>
      <c r="Z27" s="192">
        <v>43</v>
      </c>
      <c r="AA27" s="193">
        <v>32</v>
      </c>
      <c r="AB27" s="193">
        <v>68</v>
      </c>
      <c r="AC27" s="193">
        <v>48</v>
      </c>
      <c r="AD27" s="193">
        <v>52</v>
      </c>
      <c r="AE27" s="193">
        <v>51</v>
      </c>
      <c r="AF27" s="193">
        <v>55</v>
      </c>
      <c r="AG27" s="193">
        <v>40</v>
      </c>
      <c r="AH27" s="194">
        <v>45</v>
      </c>
      <c r="AI27" s="228"/>
      <c r="AJ27" s="192">
        <v>36</v>
      </c>
      <c r="AK27" s="193">
        <v>28</v>
      </c>
      <c r="AL27" s="193">
        <v>38</v>
      </c>
      <c r="AM27" s="193">
        <v>54</v>
      </c>
      <c r="AN27" s="193">
        <v>42</v>
      </c>
      <c r="AO27" s="193">
        <v>38</v>
      </c>
      <c r="AP27" s="193">
        <v>50</v>
      </c>
      <c r="AQ27" s="193">
        <v>54</v>
      </c>
      <c r="AR27" s="193">
        <v>49</v>
      </c>
      <c r="AS27" s="194">
        <v>57</v>
      </c>
    </row>
    <row r="28" spans="1:45" x14ac:dyDescent="0.25">
      <c r="A28" s="227">
        <v>-3.16</v>
      </c>
      <c r="B28" s="192">
        <v>42</v>
      </c>
      <c r="C28" s="193">
        <v>36</v>
      </c>
      <c r="D28" s="193">
        <v>37</v>
      </c>
      <c r="E28" s="193">
        <v>27</v>
      </c>
      <c r="F28" s="193">
        <v>57</v>
      </c>
      <c r="G28" s="193">
        <v>38</v>
      </c>
      <c r="H28" s="193">
        <v>50</v>
      </c>
      <c r="I28" s="193">
        <v>42</v>
      </c>
      <c r="J28" s="194">
        <v>44</v>
      </c>
      <c r="L28" s="192">
        <v>9</v>
      </c>
      <c r="M28" s="193">
        <v>39</v>
      </c>
      <c r="N28" s="193">
        <v>30</v>
      </c>
      <c r="O28" s="193">
        <v>7</v>
      </c>
      <c r="P28" s="193">
        <v>34</v>
      </c>
      <c r="Q28" s="193">
        <v>27</v>
      </c>
      <c r="R28" s="193">
        <v>62</v>
      </c>
      <c r="S28" s="193">
        <v>46</v>
      </c>
      <c r="T28" s="193">
        <v>25</v>
      </c>
      <c r="U28" s="193">
        <v>28</v>
      </c>
      <c r="V28" s="193">
        <v>49</v>
      </c>
      <c r="W28" s="193">
        <v>33</v>
      </c>
      <c r="X28" s="194">
        <v>28</v>
      </c>
      <c r="Y28" s="228"/>
      <c r="Z28" s="192">
        <v>59</v>
      </c>
      <c r="AA28" s="193">
        <v>55</v>
      </c>
      <c r="AB28" s="193">
        <v>48</v>
      </c>
      <c r="AC28" s="193">
        <v>60</v>
      </c>
      <c r="AD28" s="193">
        <v>25</v>
      </c>
      <c r="AE28" s="193">
        <v>49</v>
      </c>
      <c r="AF28" s="193">
        <v>62</v>
      </c>
      <c r="AG28" s="193">
        <v>44</v>
      </c>
      <c r="AH28" s="194">
        <v>45</v>
      </c>
      <c r="AI28" s="228"/>
      <c r="AJ28" s="192">
        <v>37</v>
      </c>
      <c r="AK28" s="193">
        <v>38</v>
      </c>
      <c r="AL28" s="193">
        <v>44</v>
      </c>
      <c r="AM28" s="193">
        <v>44</v>
      </c>
      <c r="AN28" s="193">
        <v>52</v>
      </c>
      <c r="AO28" s="193">
        <v>44</v>
      </c>
      <c r="AP28" s="193">
        <v>41</v>
      </c>
      <c r="AQ28" s="193">
        <v>43</v>
      </c>
      <c r="AR28" s="193">
        <v>45</v>
      </c>
      <c r="AS28" s="194">
        <v>46</v>
      </c>
    </row>
    <row r="29" spans="1:45" x14ac:dyDescent="0.25">
      <c r="A29" s="227">
        <v>-3.13</v>
      </c>
      <c r="B29" s="192">
        <v>48</v>
      </c>
      <c r="C29" s="193">
        <v>49</v>
      </c>
      <c r="D29" s="193">
        <v>47</v>
      </c>
      <c r="E29" s="193">
        <v>28</v>
      </c>
      <c r="F29" s="193">
        <v>67</v>
      </c>
      <c r="G29" s="193">
        <v>52</v>
      </c>
      <c r="H29" s="193">
        <v>43</v>
      </c>
      <c r="I29" s="193">
        <v>37</v>
      </c>
      <c r="J29" s="194">
        <v>47</v>
      </c>
      <c r="L29" s="192">
        <v>20</v>
      </c>
      <c r="M29" s="193">
        <v>12</v>
      </c>
      <c r="N29" s="193">
        <v>13</v>
      </c>
      <c r="O29" s="193">
        <v>6</v>
      </c>
      <c r="P29" s="193">
        <v>38</v>
      </c>
      <c r="Q29" s="193">
        <v>18</v>
      </c>
      <c r="R29" s="193">
        <v>52</v>
      </c>
      <c r="S29" s="193">
        <v>43</v>
      </c>
      <c r="T29" s="193">
        <v>28</v>
      </c>
      <c r="U29" s="193">
        <v>27</v>
      </c>
      <c r="V29" s="193">
        <v>42</v>
      </c>
      <c r="W29" s="193">
        <v>35</v>
      </c>
      <c r="X29" s="194">
        <v>29</v>
      </c>
      <c r="Y29" s="228"/>
      <c r="Z29" s="192">
        <v>44</v>
      </c>
      <c r="AA29" s="193">
        <v>44</v>
      </c>
      <c r="AB29" s="193">
        <v>28</v>
      </c>
      <c r="AC29" s="193">
        <v>39</v>
      </c>
      <c r="AD29" s="193">
        <v>27</v>
      </c>
      <c r="AE29" s="193">
        <v>39</v>
      </c>
      <c r="AF29" s="193">
        <v>61</v>
      </c>
      <c r="AG29" s="193">
        <v>54</v>
      </c>
      <c r="AH29" s="194">
        <v>34</v>
      </c>
      <c r="AI29" s="228"/>
      <c r="AJ29" s="192">
        <v>40</v>
      </c>
      <c r="AK29" s="193">
        <v>37</v>
      </c>
      <c r="AL29" s="193">
        <v>39</v>
      </c>
      <c r="AM29" s="193">
        <v>46</v>
      </c>
      <c r="AN29" s="193">
        <v>47</v>
      </c>
      <c r="AO29" s="193">
        <v>47</v>
      </c>
      <c r="AP29" s="193">
        <v>50</v>
      </c>
      <c r="AQ29" s="193">
        <v>46</v>
      </c>
      <c r="AR29" s="193">
        <v>52</v>
      </c>
      <c r="AS29" s="194">
        <v>43</v>
      </c>
    </row>
    <row r="30" spans="1:45" x14ac:dyDescent="0.25">
      <c r="A30" s="227">
        <v>-3.1</v>
      </c>
      <c r="B30" s="192">
        <v>53</v>
      </c>
      <c r="C30" s="193">
        <v>47</v>
      </c>
      <c r="D30" s="193">
        <v>41</v>
      </c>
      <c r="E30" s="193">
        <v>34</v>
      </c>
      <c r="F30" s="193">
        <v>75</v>
      </c>
      <c r="G30" s="193">
        <v>57</v>
      </c>
      <c r="H30" s="193">
        <v>42</v>
      </c>
      <c r="I30" s="193">
        <v>50</v>
      </c>
      <c r="J30" s="194">
        <v>65</v>
      </c>
      <c r="L30" s="192">
        <v>21</v>
      </c>
      <c r="M30" s="193">
        <v>27</v>
      </c>
      <c r="N30" s="193">
        <v>20</v>
      </c>
      <c r="O30" s="193">
        <v>14</v>
      </c>
      <c r="P30" s="193">
        <v>34</v>
      </c>
      <c r="Q30" s="193">
        <v>28</v>
      </c>
      <c r="R30" s="193">
        <v>49</v>
      </c>
      <c r="S30" s="193">
        <v>59</v>
      </c>
      <c r="T30" s="193">
        <v>36</v>
      </c>
      <c r="U30" s="193">
        <v>46</v>
      </c>
      <c r="V30" s="193">
        <v>45</v>
      </c>
      <c r="W30" s="193">
        <v>33</v>
      </c>
      <c r="X30" s="194">
        <v>24</v>
      </c>
      <c r="Y30" s="228"/>
      <c r="Z30" s="192">
        <v>41</v>
      </c>
      <c r="AA30" s="193">
        <v>44</v>
      </c>
      <c r="AB30" s="193">
        <v>50</v>
      </c>
      <c r="AC30" s="193">
        <v>47</v>
      </c>
      <c r="AD30" s="193">
        <v>16</v>
      </c>
      <c r="AE30" s="193">
        <v>47</v>
      </c>
      <c r="AF30" s="193">
        <v>48</v>
      </c>
      <c r="AG30" s="193">
        <v>48</v>
      </c>
      <c r="AH30" s="194">
        <v>40</v>
      </c>
      <c r="AI30" s="228"/>
      <c r="AJ30" s="192">
        <v>48</v>
      </c>
      <c r="AK30" s="193">
        <v>38</v>
      </c>
      <c r="AL30" s="193">
        <v>51</v>
      </c>
      <c r="AM30" s="193">
        <v>39</v>
      </c>
      <c r="AN30" s="193">
        <v>46</v>
      </c>
      <c r="AO30" s="193">
        <v>24</v>
      </c>
      <c r="AP30" s="193">
        <v>58</v>
      </c>
      <c r="AQ30" s="193">
        <v>42</v>
      </c>
      <c r="AR30" s="193">
        <v>54</v>
      </c>
      <c r="AS30" s="194">
        <v>66</v>
      </c>
    </row>
    <row r="31" spans="1:45" x14ac:dyDescent="0.25">
      <c r="A31" s="227">
        <v>-3.07</v>
      </c>
      <c r="B31" s="192">
        <v>52</v>
      </c>
      <c r="C31" s="193">
        <v>52</v>
      </c>
      <c r="D31" s="193">
        <v>50</v>
      </c>
      <c r="E31" s="193">
        <v>44</v>
      </c>
      <c r="F31" s="193">
        <v>60</v>
      </c>
      <c r="G31" s="193">
        <v>61</v>
      </c>
      <c r="H31" s="193">
        <v>56</v>
      </c>
      <c r="I31" s="193">
        <v>47</v>
      </c>
      <c r="J31" s="194">
        <v>62</v>
      </c>
      <c r="L31" s="192">
        <v>30</v>
      </c>
      <c r="M31" s="193">
        <v>33</v>
      </c>
      <c r="N31" s="193">
        <v>31</v>
      </c>
      <c r="O31" s="193">
        <v>17</v>
      </c>
      <c r="P31" s="193">
        <v>45</v>
      </c>
      <c r="Q31" s="193">
        <v>39</v>
      </c>
      <c r="R31" s="193">
        <v>52</v>
      </c>
      <c r="S31" s="193">
        <v>56</v>
      </c>
      <c r="T31" s="193">
        <v>41</v>
      </c>
      <c r="U31" s="193">
        <v>24</v>
      </c>
      <c r="V31" s="193">
        <v>47</v>
      </c>
      <c r="W31" s="193">
        <v>42</v>
      </c>
      <c r="X31" s="194">
        <v>23</v>
      </c>
      <c r="Y31" s="228"/>
      <c r="Z31" s="192">
        <v>40</v>
      </c>
      <c r="AA31" s="193">
        <v>48</v>
      </c>
      <c r="AB31" s="193">
        <v>57</v>
      </c>
      <c r="AC31" s="193">
        <v>35</v>
      </c>
      <c r="AD31" s="193">
        <v>29</v>
      </c>
      <c r="AE31" s="193">
        <v>46</v>
      </c>
      <c r="AF31" s="193">
        <v>53</v>
      </c>
      <c r="AG31" s="193">
        <v>61</v>
      </c>
      <c r="AH31" s="194">
        <v>39</v>
      </c>
      <c r="AI31" s="228"/>
      <c r="AJ31" s="192">
        <v>43</v>
      </c>
      <c r="AK31" s="193">
        <v>47</v>
      </c>
      <c r="AL31" s="193">
        <v>39</v>
      </c>
      <c r="AM31" s="193">
        <v>60</v>
      </c>
      <c r="AN31" s="193">
        <v>49</v>
      </c>
      <c r="AO31" s="193">
        <v>43</v>
      </c>
      <c r="AP31" s="193">
        <v>58</v>
      </c>
      <c r="AQ31" s="193">
        <v>36</v>
      </c>
      <c r="AR31" s="193">
        <v>53</v>
      </c>
      <c r="AS31" s="194">
        <v>62</v>
      </c>
    </row>
    <row r="32" spans="1:45" x14ac:dyDescent="0.25">
      <c r="A32" s="227">
        <v>-3.04</v>
      </c>
      <c r="B32" s="192">
        <v>59</v>
      </c>
      <c r="C32" s="193">
        <v>53</v>
      </c>
      <c r="D32" s="193">
        <v>40</v>
      </c>
      <c r="E32" s="193">
        <v>57</v>
      </c>
      <c r="F32" s="193">
        <v>70</v>
      </c>
      <c r="G32" s="193">
        <v>89</v>
      </c>
      <c r="H32" s="193">
        <v>54</v>
      </c>
      <c r="I32" s="193">
        <v>60</v>
      </c>
      <c r="J32" s="194">
        <v>72</v>
      </c>
      <c r="L32" s="192">
        <v>28</v>
      </c>
      <c r="M32" s="193">
        <v>31</v>
      </c>
      <c r="N32" s="193">
        <v>29</v>
      </c>
      <c r="O32" s="193">
        <v>13</v>
      </c>
      <c r="P32" s="193">
        <v>51</v>
      </c>
      <c r="Q32" s="193">
        <v>53</v>
      </c>
      <c r="R32" s="193">
        <v>45</v>
      </c>
      <c r="S32" s="193">
        <v>51</v>
      </c>
      <c r="T32" s="193">
        <v>42</v>
      </c>
      <c r="U32" s="193">
        <v>53</v>
      </c>
      <c r="V32" s="193">
        <v>54</v>
      </c>
      <c r="W32" s="193">
        <v>15</v>
      </c>
      <c r="X32" s="194">
        <v>36</v>
      </c>
      <c r="Y32" s="228"/>
      <c r="Z32" s="192">
        <v>63</v>
      </c>
      <c r="AA32" s="193">
        <v>45</v>
      </c>
      <c r="AB32" s="193">
        <v>45</v>
      </c>
      <c r="AC32" s="193">
        <v>55</v>
      </c>
      <c r="AD32" s="193">
        <v>53</v>
      </c>
      <c r="AE32" s="193">
        <v>57</v>
      </c>
      <c r="AF32" s="193">
        <v>50</v>
      </c>
      <c r="AG32" s="193">
        <v>50</v>
      </c>
      <c r="AH32" s="194">
        <v>45</v>
      </c>
      <c r="AI32" s="228"/>
      <c r="AJ32" s="192">
        <v>35</v>
      </c>
      <c r="AK32" s="193">
        <v>45</v>
      </c>
      <c r="AL32" s="193">
        <v>45</v>
      </c>
      <c r="AM32" s="193">
        <v>59</v>
      </c>
      <c r="AN32" s="193">
        <v>37</v>
      </c>
      <c r="AO32" s="193">
        <v>30</v>
      </c>
      <c r="AP32" s="193">
        <v>47</v>
      </c>
      <c r="AQ32" s="193">
        <v>63</v>
      </c>
      <c r="AR32" s="193">
        <v>50</v>
      </c>
      <c r="AS32" s="194">
        <v>61</v>
      </c>
    </row>
    <row r="33" spans="1:45" x14ac:dyDescent="0.25">
      <c r="A33" s="227">
        <v>-3.01</v>
      </c>
      <c r="B33" s="192">
        <v>60</v>
      </c>
      <c r="C33" s="193">
        <v>54</v>
      </c>
      <c r="D33" s="193">
        <v>49</v>
      </c>
      <c r="E33" s="193">
        <v>33</v>
      </c>
      <c r="F33" s="193">
        <v>70</v>
      </c>
      <c r="G33" s="193">
        <v>51</v>
      </c>
      <c r="H33" s="193">
        <v>72</v>
      </c>
      <c r="I33" s="193">
        <v>65</v>
      </c>
      <c r="J33" s="194">
        <v>69</v>
      </c>
      <c r="L33" s="192">
        <v>28</v>
      </c>
      <c r="M33" s="193">
        <v>15</v>
      </c>
      <c r="N33" s="193">
        <v>32</v>
      </c>
      <c r="O33" s="193">
        <v>20</v>
      </c>
      <c r="P33" s="193">
        <v>48</v>
      </c>
      <c r="Q33" s="193">
        <v>69</v>
      </c>
      <c r="R33" s="193">
        <v>26</v>
      </c>
      <c r="S33" s="193">
        <v>42</v>
      </c>
      <c r="T33" s="193">
        <v>31</v>
      </c>
      <c r="U33" s="193">
        <v>41</v>
      </c>
      <c r="V33" s="193">
        <v>48</v>
      </c>
      <c r="W33" s="193">
        <v>6</v>
      </c>
      <c r="X33" s="194">
        <v>17</v>
      </c>
      <c r="Y33" s="228"/>
      <c r="Z33" s="192">
        <v>40</v>
      </c>
      <c r="AA33" s="193">
        <v>66</v>
      </c>
      <c r="AB33" s="193">
        <v>46</v>
      </c>
      <c r="AC33" s="193">
        <v>56</v>
      </c>
      <c r="AD33" s="193">
        <v>37</v>
      </c>
      <c r="AE33" s="193">
        <v>62</v>
      </c>
      <c r="AF33" s="193">
        <v>62</v>
      </c>
      <c r="AG33" s="193">
        <v>61</v>
      </c>
      <c r="AH33" s="194">
        <v>41</v>
      </c>
      <c r="AI33" s="228"/>
      <c r="AJ33" s="192">
        <v>42</v>
      </c>
      <c r="AK33" s="193">
        <v>39</v>
      </c>
      <c r="AL33" s="193">
        <v>59</v>
      </c>
      <c r="AM33" s="193">
        <v>67</v>
      </c>
      <c r="AN33" s="193">
        <v>46</v>
      </c>
      <c r="AO33" s="193">
        <v>44</v>
      </c>
      <c r="AP33" s="193">
        <v>46</v>
      </c>
      <c r="AQ33" s="193">
        <v>58</v>
      </c>
      <c r="AR33" s="193">
        <v>65</v>
      </c>
      <c r="AS33" s="194">
        <v>64</v>
      </c>
    </row>
    <row r="34" spans="1:45" x14ac:dyDescent="0.25">
      <c r="A34" s="227">
        <v>-2.98</v>
      </c>
      <c r="B34" s="192">
        <v>65</v>
      </c>
      <c r="C34" s="193">
        <v>54</v>
      </c>
      <c r="D34" s="193">
        <v>53</v>
      </c>
      <c r="E34" s="193">
        <v>37</v>
      </c>
      <c r="F34" s="193">
        <v>67</v>
      </c>
      <c r="G34" s="193">
        <v>53</v>
      </c>
      <c r="H34" s="193">
        <v>57</v>
      </c>
      <c r="I34" s="193">
        <v>54</v>
      </c>
      <c r="J34" s="194">
        <v>50</v>
      </c>
      <c r="L34" s="192">
        <v>30</v>
      </c>
      <c r="M34" s="193">
        <v>18</v>
      </c>
      <c r="N34" s="193">
        <v>37</v>
      </c>
      <c r="O34" s="193">
        <v>22</v>
      </c>
      <c r="P34" s="193">
        <v>52</v>
      </c>
      <c r="Q34" s="193">
        <v>48</v>
      </c>
      <c r="R34" s="193">
        <v>16</v>
      </c>
      <c r="S34" s="193">
        <v>34</v>
      </c>
      <c r="T34" s="193">
        <v>35</v>
      </c>
      <c r="U34" s="193">
        <v>35</v>
      </c>
      <c r="V34" s="193">
        <v>47</v>
      </c>
      <c r="W34" s="193">
        <v>9</v>
      </c>
      <c r="X34" s="194">
        <v>20</v>
      </c>
      <c r="Y34" s="228"/>
      <c r="Z34" s="192">
        <v>53</v>
      </c>
      <c r="AA34" s="193">
        <v>65</v>
      </c>
      <c r="AB34" s="193">
        <v>37</v>
      </c>
      <c r="AC34" s="193">
        <v>52</v>
      </c>
      <c r="AD34" s="193">
        <v>32</v>
      </c>
      <c r="AE34" s="193">
        <v>62</v>
      </c>
      <c r="AF34" s="193">
        <v>64</v>
      </c>
      <c r="AG34" s="193">
        <v>67</v>
      </c>
      <c r="AH34" s="194">
        <v>41</v>
      </c>
      <c r="AI34" s="228"/>
      <c r="AJ34" s="192">
        <v>48</v>
      </c>
      <c r="AK34" s="193">
        <v>56</v>
      </c>
      <c r="AL34" s="193">
        <v>68</v>
      </c>
      <c r="AM34" s="193">
        <v>60</v>
      </c>
      <c r="AN34" s="193">
        <v>39</v>
      </c>
      <c r="AO34" s="193">
        <v>39</v>
      </c>
      <c r="AP34" s="193">
        <v>47</v>
      </c>
      <c r="AQ34" s="193">
        <v>42</v>
      </c>
      <c r="AR34" s="193">
        <v>52</v>
      </c>
      <c r="AS34" s="194">
        <v>71</v>
      </c>
    </row>
    <row r="35" spans="1:45" x14ac:dyDescent="0.25">
      <c r="A35" s="227">
        <v>-2.95</v>
      </c>
      <c r="B35" s="192">
        <v>52</v>
      </c>
      <c r="C35" s="193">
        <v>45</v>
      </c>
      <c r="D35" s="193">
        <v>35</v>
      </c>
      <c r="E35" s="193">
        <v>32</v>
      </c>
      <c r="F35" s="193">
        <v>53</v>
      </c>
      <c r="G35" s="193">
        <v>42</v>
      </c>
      <c r="H35" s="193">
        <v>38</v>
      </c>
      <c r="I35" s="193">
        <v>71</v>
      </c>
      <c r="J35" s="194">
        <v>64</v>
      </c>
      <c r="L35" s="192">
        <v>22</v>
      </c>
      <c r="M35" s="193">
        <v>16</v>
      </c>
      <c r="N35" s="193">
        <v>37</v>
      </c>
      <c r="O35" s="193">
        <v>16</v>
      </c>
      <c r="P35" s="193">
        <v>49</v>
      </c>
      <c r="Q35" s="193">
        <v>49</v>
      </c>
      <c r="R35" s="193">
        <v>12</v>
      </c>
      <c r="S35" s="193">
        <v>31</v>
      </c>
      <c r="T35" s="193">
        <v>40</v>
      </c>
      <c r="U35" s="193">
        <v>30</v>
      </c>
      <c r="V35" s="193">
        <v>38</v>
      </c>
      <c r="W35" s="193">
        <v>11</v>
      </c>
      <c r="X35" s="194">
        <v>12</v>
      </c>
      <c r="Y35" s="228"/>
      <c r="Z35" s="192">
        <v>58</v>
      </c>
      <c r="AA35" s="193">
        <v>52</v>
      </c>
      <c r="AB35" s="193">
        <v>58</v>
      </c>
      <c r="AC35" s="193">
        <v>62</v>
      </c>
      <c r="AD35" s="193">
        <v>36</v>
      </c>
      <c r="AE35" s="193">
        <v>51</v>
      </c>
      <c r="AF35" s="193">
        <v>40</v>
      </c>
      <c r="AG35" s="193">
        <v>65</v>
      </c>
      <c r="AH35" s="194">
        <v>43</v>
      </c>
      <c r="AI35" s="228"/>
      <c r="AJ35" s="192">
        <v>56</v>
      </c>
      <c r="AK35" s="193">
        <v>38</v>
      </c>
      <c r="AL35" s="193">
        <v>50</v>
      </c>
      <c r="AM35" s="193">
        <v>60</v>
      </c>
      <c r="AN35" s="193">
        <v>53</v>
      </c>
      <c r="AO35" s="193">
        <v>40</v>
      </c>
      <c r="AP35" s="193">
        <v>36</v>
      </c>
      <c r="AQ35" s="193">
        <v>49</v>
      </c>
      <c r="AR35" s="193">
        <v>40</v>
      </c>
      <c r="AS35" s="194">
        <v>62</v>
      </c>
    </row>
    <row r="36" spans="1:45" x14ac:dyDescent="0.25">
      <c r="A36" s="227">
        <v>-2.92</v>
      </c>
      <c r="B36" s="192">
        <v>45</v>
      </c>
      <c r="C36" s="193">
        <v>50</v>
      </c>
      <c r="D36" s="193">
        <v>56</v>
      </c>
      <c r="E36" s="193">
        <v>32</v>
      </c>
      <c r="F36" s="193">
        <v>33</v>
      </c>
      <c r="G36" s="193">
        <v>24</v>
      </c>
      <c r="H36" s="193">
        <v>26</v>
      </c>
      <c r="I36" s="193">
        <v>58</v>
      </c>
      <c r="J36" s="194">
        <v>37</v>
      </c>
      <c r="L36" s="192">
        <v>9</v>
      </c>
      <c r="M36" s="193">
        <v>9</v>
      </c>
      <c r="N36" s="193">
        <v>42</v>
      </c>
      <c r="O36" s="193">
        <v>17</v>
      </c>
      <c r="P36" s="193">
        <v>33</v>
      </c>
      <c r="Q36" s="193">
        <v>48</v>
      </c>
      <c r="R36" s="193">
        <v>14</v>
      </c>
      <c r="S36" s="193">
        <v>15</v>
      </c>
      <c r="T36" s="193">
        <v>32</v>
      </c>
      <c r="U36" s="193">
        <v>29</v>
      </c>
      <c r="V36" s="193">
        <v>34</v>
      </c>
      <c r="W36" s="193">
        <v>5</v>
      </c>
      <c r="X36" s="194">
        <v>10</v>
      </c>
      <c r="Y36" s="228"/>
      <c r="Z36" s="192">
        <v>58</v>
      </c>
      <c r="AA36" s="193">
        <v>45</v>
      </c>
      <c r="AB36" s="193">
        <v>58</v>
      </c>
      <c r="AC36" s="193">
        <v>53</v>
      </c>
      <c r="AD36" s="193">
        <v>40</v>
      </c>
      <c r="AE36" s="193">
        <v>24</v>
      </c>
      <c r="AF36" s="193">
        <v>46</v>
      </c>
      <c r="AG36" s="193">
        <v>38</v>
      </c>
      <c r="AH36" s="194">
        <v>47</v>
      </c>
      <c r="AI36" s="228"/>
      <c r="AJ36" s="192">
        <v>49</v>
      </c>
      <c r="AK36" s="193">
        <v>45</v>
      </c>
      <c r="AL36" s="193">
        <v>45</v>
      </c>
      <c r="AM36" s="193">
        <v>47</v>
      </c>
      <c r="AN36" s="193">
        <v>44</v>
      </c>
      <c r="AO36" s="193">
        <v>50</v>
      </c>
      <c r="AP36" s="193">
        <v>23</v>
      </c>
      <c r="AQ36" s="193">
        <v>46</v>
      </c>
      <c r="AR36" s="193">
        <v>39</v>
      </c>
      <c r="AS36" s="194">
        <v>69</v>
      </c>
    </row>
    <row r="37" spans="1:45" x14ac:dyDescent="0.25">
      <c r="A37" s="227">
        <v>-2.88</v>
      </c>
      <c r="B37" s="192">
        <v>34</v>
      </c>
      <c r="C37" s="193">
        <v>41</v>
      </c>
      <c r="D37" s="193">
        <v>39</v>
      </c>
      <c r="E37" s="193">
        <v>19</v>
      </c>
      <c r="F37" s="193">
        <v>28</v>
      </c>
      <c r="G37" s="193">
        <v>10</v>
      </c>
      <c r="H37" s="193">
        <v>21</v>
      </c>
      <c r="I37" s="193">
        <v>42</v>
      </c>
      <c r="J37" s="194">
        <v>19</v>
      </c>
      <c r="L37" s="192">
        <v>7</v>
      </c>
      <c r="M37" s="193">
        <v>4</v>
      </c>
      <c r="N37" s="193">
        <v>22</v>
      </c>
      <c r="O37" s="193">
        <v>11</v>
      </c>
      <c r="P37" s="193">
        <v>28</v>
      </c>
      <c r="Q37" s="193">
        <v>31</v>
      </c>
      <c r="R37" s="193">
        <v>4</v>
      </c>
      <c r="S37" s="193">
        <v>15</v>
      </c>
      <c r="T37" s="193">
        <v>24</v>
      </c>
      <c r="U37" s="193">
        <v>20</v>
      </c>
      <c r="V37" s="193">
        <v>28</v>
      </c>
      <c r="W37" s="193">
        <v>1</v>
      </c>
      <c r="X37" s="194">
        <v>5</v>
      </c>
      <c r="Y37" s="228"/>
      <c r="Z37" s="192">
        <v>45</v>
      </c>
      <c r="AA37" s="193">
        <v>36</v>
      </c>
      <c r="AB37" s="193">
        <v>51</v>
      </c>
      <c r="AC37" s="193">
        <v>36</v>
      </c>
      <c r="AD37" s="193">
        <v>39</v>
      </c>
      <c r="AE37" s="193">
        <v>36</v>
      </c>
      <c r="AF37" s="193">
        <v>44</v>
      </c>
      <c r="AG37" s="193">
        <v>34</v>
      </c>
      <c r="AH37" s="194">
        <v>39</v>
      </c>
      <c r="AI37" s="228"/>
      <c r="AJ37" s="192">
        <v>38</v>
      </c>
      <c r="AK37" s="193">
        <v>40</v>
      </c>
      <c r="AL37" s="193">
        <v>43</v>
      </c>
      <c r="AM37" s="193">
        <v>39</v>
      </c>
      <c r="AN37" s="193">
        <v>44</v>
      </c>
      <c r="AO37" s="193">
        <v>33</v>
      </c>
      <c r="AP37" s="193">
        <v>25</v>
      </c>
      <c r="AQ37" s="193">
        <v>52</v>
      </c>
      <c r="AR37" s="193">
        <v>18</v>
      </c>
      <c r="AS37" s="194">
        <v>47</v>
      </c>
    </row>
    <row r="38" spans="1:45" x14ac:dyDescent="0.25">
      <c r="A38" s="227">
        <v>-2.86</v>
      </c>
      <c r="B38" s="192">
        <v>16</v>
      </c>
      <c r="C38" s="193">
        <v>28</v>
      </c>
      <c r="D38" s="193">
        <v>30</v>
      </c>
      <c r="E38" s="193">
        <v>4</v>
      </c>
      <c r="F38" s="193">
        <v>14</v>
      </c>
      <c r="G38" s="193">
        <v>3</v>
      </c>
      <c r="H38" s="193">
        <v>10</v>
      </c>
      <c r="I38" s="193">
        <v>26</v>
      </c>
      <c r="J38" s="194">
        <v>23</v>
      </c>
      <c r="L38" s="192">
        <v>7</v>
      </c>
      <c r="M38" s="193">
        <v>8</v>
      </c>
      <c r="N38" s="193">
        <v>35</v>
      </c>
      <c r="O38" s="193">
        <v>13</v>
      </c>
      <c r="P38" s="193">
        <v>23</v>
      </c>
      <c r="Q38" s="193">
        <v>25</v>
      </c>
      <c r="R38" s="193">
        <v>3</v>
      </c>
      <c r="S38" s="193">
        <v>14</v>
      </c>
      <c r="T38" s="193">
        <v>14</v>
      </c>
      <c r="U38" s="193">
        <v>8</v>
      </c>
      <c r="V38" s="193">
        <v>4</v>
      </c>
      <c r="W38" s="193">
        <v>1</v>
      </c>
      <c r="X38" s="194">
        <v>1</v>
      </c>
      <c r="Y38" s="228"/>
      <c r="Z38" s="192">
        <v>26</v>
      </c>
      <c r="AA38" s="193">
        <v>40</v>
      </c>
      <c r="AB38" s="193">
        <v>46</v>
      </c>
      <c r="AC38" s="193">
        <v>56</v>
      </c>
      <c r="AD38" s="193">
        <v>19</v>
      </c>
      <c r="AE38" s="193">
        <v>18</v>
      </c>
      <c r="AF38" s="193">
        <v>46</v>
      </c>
      <c r="AG38" s="193">
        <v>21</v>
      </c>
      <c r="AH38" s="194">
        <v>37</v>
      </c>
      <c r="AI38" s="228"/>
      <c r="AJ38" s="192">
        <v>28</v>
      </c>
      <c r="AK38" s="193">
        <v>23</v>
      </c>
      <c r="AL38" s="193">
        <v>30</v>
      </c>
      <c r="AM38" s="193">
        <v>37</v>
      </c>
      <c r="AN38" s="193">
        <v>41</v>
      </c>
      <c r="AO38" s="193">
        <v>37</v>
      </c>
      <c r="AP38" s="193">
        <v>15</v>
      </c>
      <c r="AQ38" s="193">
        <v>34</v>
      </c>
      <c r="AR38" s="193">
        <v>17</v>
      </c>
      <c r="AS38" s="194">
        <v>44</v>
      </c>
    </row>
    <row r="39" spans="1:45" x14ac:dyDescent="0.25">
      <c r="A39" s="227">
        <v>-2.83</v>
      </c>
      <c r="B39" s="192">
        <v>14</v>
      </c>
      <c r="C39" s="193">
        <v>14</v>
      </c>
      <c r="D39" s="193">
        <v>21</v>
      </c>
      <c r="E39" s="193">
        <v>14</v>
      </c>
      <c r="F39" s="193">
        <v>8</v>
      </c>
      <c r="G39" s="193">
        <v>6</v>
      </c>
      <c r="H39" s="193">
        <v>11</v>
      </c>
      <c r="I39" s="193">
        <v>20</v>
      </c>
      <c r="J39" s="194">
        <v>12</v>
      </c>
      <c r="L39" s="192">
        <v>2</v>
      </c>
      <c r="M39" s="193">
        <v>3</v>
      </c>
      <c r="N39" s="193">
        <v>18</v>
      </c>
      <c r="O39" s="193">
        <v>12</v>
      </c>
      <c r="P39" s="193">
        <v>9</v>
      </c>
      <c r="Q39" s="193">
        <v>13</v>
      </c>
      <c r="R39" s="193">
        <v>5</v>
      </c>
      <c r="S39" s="193">
        <v>13</v>
      </c>
      <c r="T39" s="193">
        <v>8</v>
      </c>
      <c r="U39" s="193">
        <v>7</v>
      </c>
      <c r="V39" s="193">
        <v>8</v>
      </c>
      <c r="W39" s="193">
        <v>2</v>
      </c>
      <c r="X39" s="194">
        <v>4</v>
      </c>
      <c r="Y39" s="228"/>
      <c r="Z39" s="192">
        <v>37</v>
      </c>
      <c r="AA39" s="193">
        <v>29</v>
      </c>
      <c r="AB39" s="193">
        <v>59</v>
      </c>
      <c r="AC39" s="193">
        <v>26</v>
      </c>
      <c r="AD39" s="193">
        <v>20</v>
      </c>
      <c r="AE39" s="193">
        <v>10</v>
      </c>
      <c r="AF39" s="193">
        <v>27</v>
      </c>
      <c r="AG39" s="193">
        <v>8</v>
      </c>
      <c r="AH39" s="194">
        <v>26</v>
      </c>
      <c r="AI39" s="228"/>
      <c r="AJ39" s="192">
        <v>21</v>
      </c>
      <c r="AK39" s="193">
        <v>14</v>
      </c>
      <c r="AL39" s="193">
        <v>14</v>
      </c>
      <c r="AM39" s="193">
        <v>26</v>
      </c>
      <c r="AN39" s="193">
        <v>27</v>
      </c>
      <c r="AO39" s="193">
        <v>38</v>
      </c>
      <c r="AP39" s="193">
        <v>4</v>
      </c>
      <c r="AQ39" s="193">
        <v>30</v>
      </c>
      <c r="AR39" s="193">
        <v>9</v>
      </c>
      <c r="AS39" s="194">
        <v>20</v>
      </c>
    </row>
    <row r="40" spans="1:45" x14ac:dyDescent="0.25">
      <c r="A40" s="227">
        <v>-2.8</v>
      </c>
      <c r="B40" s="192">
        <v>10</v>
      </c>
      <c r="C40" s="193">
        <v>2</v>
      </c>
      <c r="D40" s="193"/>
      <c r="E40" s="193">
        <v>8</v>
      </c>
      <c r="F40" s="193">
        <v>8</v>
      </c>
      <c r="G40" s="193">
        <v>3</v>
      </c>
      <c r="H40" s="193">
        <v>4</v>
      </c>
      <c r="I40" s="193">
        <v>12</v>
      </c>
      <c r="J40" s="194">
        <v>10</v>
      </c>
      <c r="L40" s="192">
        <v>0</v>
      </c>
      <c r="M40" s="193">
        <v>0</v>
      </c>
      <c r="N40" s="193">
        <v>18</v>
      </c>
      <c r="O40" s="193">
        <v>14</v>
      </c>
      <c r="P40" s="193">
        <v>5</v>
      </c>
      <c r="Q40" s="193">
        <v>7</v>
      </c>
      <c r="R40" s="193">
        <v>8</v>
      </c>
      <c r="S40" s="193">
        <v>6</v>
      </c>
      <c r="T40" s="193">
        <v>6</v>
      </c>
      <c r="U40" s="193">
        <v>6</v>
      </c>
      <c r="V40" s="193">
        <v>9</v>
      </c>
      <c r="W40" s="193">
        <v>4</v>
      </c>
      <c r="X40" s="194">
        <v>3</v>
      </c>
      <c r="Y40" s="228"/>
      <c r="Z40" s="192">
        <v>23</v>
      </c>
      <c r="AA40" s="193">
        <v>22</v>
      </c>
      <c r="AB40" s="193">
        <v>44</v>
      </c>
      <c r="AC40" s="193">
        <v>25</v>
      </c>
      <c r="AD40" s="193">
        <v>8</v>
      </c>
      <c r="AE40" s="193">
        <v>9</v>
      </c>
      <c r="AF40" s="193">
        <v>27</v>
      </c>
      <c r="AG40" s="193">
        <v>6</v>
      </c>
      <c r="AH40" s="194">
        <v>14</v>
      </c>
      <c r="AI40" s="228"/>
      <c r="AJ40" s="192">
        <v>19</v>
      </c>
      <c r="AK40" s="193">
        <v>9</v>
      </c>
      <c r="AL40" s="193">
        <v>8</v>
      </c>
      <c r="AM40" s="193">
        <v>24</v>
      </c>
      <c r="AN40" s="193">
        <v>13</v>
      </c>
      <c r="AO40" s="193">
        <v>16</v>
      </c>
      <c r="AP40" s="193">
        <v>8</v>
      </c>
      <c r="AQ40" s="193">
        <v>12</v>
      </c>
      <c r="AR40" s="193">
        <v>5</v>
      </c>
      <c r="AS40" s="194">
        <v>14</v>
      </c>
    </row>
    <row r="41" spans="1:45" x14ac:dyDescent="0.25">
      <c r="A41" s="227">
        <v>-2.77</v>
      </c>
      <c r="B41" s="192">
        <v>12</v>
      </c>
      <c r="C41" s="193">
        <v>8</v>
      </c>
      <c r="D41" s="193"/>
      <c r="E41" s="193">
        <v>11</v>
      </c>
      <c r="F41" s="193">
        <v>8</v>
      </c>
      <c r="G41" s="193"/>
      <c r="H41" s="193">
        <v>4</v>
      </c>
      <c r="I41" s="193">
        <v>1</v>
      </c>
      <c r="J41" s="194">
        <v>11</v>
      </c>
      <c r="L41" s="192">
        <v>0</v>
      </c>
      <c r="M41" s="193">
        <v>6</v>
      </c>
      <c r="N41" s="193">
        <v>13</v>
      </c>
      <c r="O41" s="193">
        <v>7</v>
      </c>
      <c r="P41" s="193">
        <v>5</v>
      </c>
      <c r="Q41" s="193">
        <v>1</v>
      </c>
      <c r="R41" s="193">
        <v>1</v>
      </c>
      <c r="S41" s="193">
        <v>3</v>
      </c>
      <c r="T41" s="193">
        <v>4</v>
      </c>
      <c r="U41" s="193">
        <v>5</v>
      </c>
      <c r="V41" s="193">
        <v>12</v>
      </c>
      <c r="W41" s="193">
        <v>3</v>
      </c>
      <c r="X41" s="194">
        <v>1</v>
      </c>
      <c r="Y41" s="228"/>
      <c r="Z41" s="192">
        <v>14</v>
      </c>
      <c r="AA41" s="193">
        <v>13</v>
      </c>
      <c r="AB41" s="193">
        <v>31</v>
      </c>
      <c r="AC41" s="193">
        <v>15</v>
      </c>
      <c r="AD41" s="193">
        <v>4</v>
      </c>
      <c r="AE41" s="193">
        <v>9</v>
      </c>
      <c r="AF41" s="193">
        <v>19</v>
      </c>
      <c r="AG41" s="193">
        <v>2</v>
      </c>
      <c r="AH41" s="194">
        <v>6</v>
      </c>
      <c r="AI41" s="228"/>
      <c r="AJ41" s="192">
        <v>15</v>
      </c>
      <c r="AK41" s="193">
        <v>7</v>
      </c>
      <c r="AL41" s="193">
        <v>7</v>
      </c>
      <c r="AM41" s="193">
        <v>10</v>
      </c>
      <c r="AN41" s="193">
        <v>11</v>
      </c>
      <c r="AO41" s="193">
        <v>15</v>
      </c>
      <c r="AP41" s="193">
        <v>2</v>
      </c>
      <c r="AQ41" s="193">
        <v>6</v>
      </c>
      <c r="AR41" s="193">
        <v>5</v>
      </c>
      <c r="AS41" s="194">
        <v>4</v>
      </c>
    </row>
    <row r="42" spans="1:45" x14ac:dyDescent="0.25">
      <c r="A42" s="227">
        <v>-2.74</v>
      </c>
      <c r="B42" s="192">
        <v>15</v>
      </c>
      <c r="C42" s="193">
        <v>14</v>
      </c>
      <c r="D42" s="193"/>
      <c r="E42" s="193">
        <v>9</v>
      </c>
      <c r="F42" s="193">
        <v>6</v>
      </c>
      <c r="G42" s="193"/>
      <c r="H42" s="193">
        <v>1</v>
      </c>
      <c r="I42" s="193">
        <v>6</v>
      </c>
      <c r="J42" s="194">
        <v>11</v>
      </c>
      <c r="L42" s="192">
        <v>2</v>
      </c>
      <c r="M42" s="193">
        <v>2</v>
      </c>
      <c r="N42" s="193">
        <v>0</v>
      </c>
      <c r="O42" s="193">
        <v>5</v>
      </c>
      <c r="P42" s="193">
        <v>9</v>
      </c>
      <c r="Q42" s="193">
        <v>3</v>
      </c>
      <c r="R42" s="193">
        <v>0</v>
      </c>
      <c r="S42" s="193">
        <v>4</v>
      </c>
      <c r="T42" s="193">
        <v>2</v>
      </c>
      <c r="U42" s="193">
        <v>8</v>
      </c>
      <c r="V42" s="193">
        <v>5</v>
      </c>
      <c r="W42" s="193">
        <v>0</v>
      </c>
      <c r="X42" s="194">
        <v>3</v>
      </c>
      <c r="Y42" s="228"/>
      <c r="Z42" s="192">
        <v>3</v>
      </c>
      <c r="AA42" s="193">
        <v>14</v>
      </c>
      <c r="AB42" s="193">
        <v>27</v>
      </c>
      <c r="AC42" s="193">
        <v>10</v>
      </c>
      <c r="AD42" s="193">
        <v>5</v>
      </c>
      <c r="AE42" s="193">
        <v>6</v>
      </c>
      <c r="AF42" s="193">
        <v>10</v>
      </c>
      <c r="AG42" s="193">
        <v>2</v>
      </c>
      <c r="AH42" s="194">
        <v>7</v>
      </c>
      <c r="AI42" s="228"/>
      <c r="AJ42" s="192"/>
      <c r="AK42" s="193">
        <v>9</v>
      </c>
      <c r="AL42" s="193"/>
      <c r="AM42" s="193">
        <v>8</v>
      </c>
      <c r="AN42" s="193">
        <v>7</v>
      </c>
      <c r="AO42" s="193">
        <v>9</v>
      </c>
      <c r="AP42" s="193">
        <v>5</v>
      </c>
      <c r="AQ42" s="193">
        <v>4</v>
      </c>
      <c r="AR42" s="193">
        <v>11</v>
      </c>
      <c r="AS42" s="194">
        <v>4</v>
      </c>
    </row>
    <row r="43" spans="1:45" ht="15.75" thickBot="1" x14ac:dyDescent="0.3">
      <c r="A43" s="229">
        <v>-2.71</v>
      </c>
      <c r="B43" s="203">
        <v>8</v>
      </c>
      <c r="C43" s="201">
        <v>11</v>
      </c>
      <c r="D43" s="201"/>
      <c r="E43" s="201">
        <v>5</v>
      </c>
      <c r="F43" s="201">
        <v>1</v>
      </c>
      <c r="G43" s="201"/>
      <c r="H43" s="201">
        <v>3</v>
      </c>
      <c r="I43" s="201">
        <v>6</v>
      </c>
      <c r="J43" s="196">
        <v>5</v>
      </c>
      <c r="L43" s="203">
        <v>2</v>
      </c>
      <c r="M43" s="201">
        <v>2</v>
      </c>
      <c r="N43" s="201">
        <v>5</v>
      </c>
      <c r="O43" s="201">
        <v>0</v>
      </c>
      <c r="P43" s="201">
        <v>6</v>
      </c>
      <c r="Q43" s="201">
        <v>1</v>
      </c>
      <c r="R43" s="201">
        <v>0</v>
      </c>
      <c r="S43" s="201">
        <v>2</v>
      </c>
      <c r="T43" s="201">
        <v>6</v>
      </c>
      <c r="U43" s="201">
        <v>6</v>
      </c>
      <c r="V43" s="201">
        <v>1</v>
      </c>
      <c r="W43" s="201">
        <v>0</v>
      </c>
      <c r="X43" s="196">
        <v>1</v>
      </c>
      <c r="Y43" s="228"/>
      <c r="Z43" s="203">
        <v>1</v>
      </c>
      <c r="AA43" s="201">
        <v>10</v>
      </c>
      <c r="AB43" s="201">
        <v>13</v>
      </c>
      <c r="AC43" s="201">
        <v>3</v>
      </c>
      <c r="AD43" s="201">
        <v>1</v>
      </c>
      <c r="AE43" s="201">
        <v>6</v>
      </c>
      <c r="AF43" s="201">
        <v>12</v>
      </c>
      <c r="AG43" s="201">
        <v>6</v>
      </c>
      <c r="AH43" s="196">
        <v>2</v>
      </c>
      <c r="AI43" s="228"/>
      <c r="AJ43" s="203"/>
      <c r="AK43" s="201">
        <v>7</v>
      </c>
      <c r="AL43" s="201"/>
      <c r="AM43" s="201">
        <v>1</v>
      </c>
      <c r="AN43" s="201">
        <v>7</v>
      </c>
      <c r="AO43" s="201">
        <v>8</v>
      </c>
      <c r="AP43" s="201">
        <v>6</v>
      </c>
      <c r="AQ43" s="201">
        <v>2</v>
      </c>
      <c r="AR43" s="201">
        <v>10</v>
      </c>
      <c r="AS43" s="196">
        <v>3</v>
      </c>
    </row>
    <row r="48" spans="1:45" ht="15.75" thickBot="1" x14ac:dyDescent="0.3"/>
    <row r="49" spans="1:45" s="133" customFormat="1" ht="15.75" thickBot="1" x14ac:dyDescent="0.3">
      <c r="B49" s="308" t="s">
        <v>350</v>
      </c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10"/>
    </row>
    <row r="50" spans="1:45" s="133" customFormat="1" x14ac:dyDescent="0.25">
      <c r="A50" s="171" t="s">
        <v>387</v>
      </c>
      <c r="B50" s="311" t="s">
        <v>369</v>
      </c>
      <c r="C50" s="312"/>
      <c r="D50" s="312"/>
      <c r="E50" s="312"/>
      <c r="F50" s="312"/>
      <c r="G50" s="312"/>
      <c r="H50" s="312"/>
      <c r="I50" s="312"/>
      <c r="J50" s="313"/>
      <c r="L50" s="311" t="s">
        <v>370</v>
      </c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3"/>
      <c r="Z50" s="311" t="s">
        <v>371</v>
      </c>
      <c r="AA50" s="312"/>
      <c r="AB50" s="312"/>
      <c r="AC50" s="312"/>
      <c r="AD50" s="312"/>
      <c r="AE50" s="312"/>
      <c r="AF50" s="312"/>
      <c r="AG50" s="312"/>
      <c r="AH50" s="313"/>
      <c r="AJ50" s="311" t="s">
        <v>372</v>
      </c>
      <c r="AK50" s="312"/>
      <c r="AL50" s="312"/>
      <c r="AM50" s="312"/>
      <c r="AN50" s="312"/>
      <c r="AO50" s="312"/>
      <c r="AP50" s="312"/>
      <c r="AQ50" s="312"/>
      <c r="AR50" s="312"/>
      <c r="AS50" s="313"/>
    </row>
    <row r="51" spans="1:45" x14ac:dyDescent="0.25">
      <c r="A51" s="227">
        <v>-3.88</v>
      </c>
      <c r="B51" s="192">
        <v>22</v>
      </c>
      <c r="C51" s="193">
        <v>23</v>
      </c>
      <c r="D51" s="193">
        <v>35</v>
      </c>
      <c r="E51" s="193">
        <v>28</v>
      </c>
      <c r="F51" s="193">
        <v>25</v>
      </c>
      <c r="G51" s="193">
        <v>45</v>
      </c>
      <c r="H51" s="193">
        <v>27</v>
      </c>
      <c r="I51" s="193">
        <v>32</v>
      </c>
      <c r="J51" s="194">
        <v>23</v>
      </c>
      <c r="K51" s="228"/>
      <c r="L51" s="192">
        <v>12</v>
      </c>
      <c r="M51" s="193">
        <v>25</v>
      </c>
      <c r="N51" s="193">
        <v>11</v>
      </c>
      <c r="O51" s="193">
        <v>14</v>
      </c>
      <c r="P51" s="193">
        <v>17</v>
      </c>
      <c r="Q51" s="193">
        <v>29</v>
      </c>
      <c r="R51" s="193">
        <v>13</v>
      </c>
      <c r="S51" s="193">
        <v>26</v>
      </c>
      <c r="T51" s="193">
        <v>25</v>
      </c>
      <c r="U51" s="193">
        <v>33</v>
      </c>
      <c r="V51" s="193">
        <v>29</v>
      </c>
      <c r="W51" s="193">
        <v>28</v>
      </c>
      <c r="X51" s="194">
        <v>17</v>
      </c>
      <c r="Y51" s="228"/>
      <c r="Z51" s="192">
        <v>14</v>
      </c>
      <c r="AA51" s="193">
        <v>16</v>
      </c>
      <c r="AB51" s="193">
        <v>26</v>
      </c>
      <c r="AC51" s="193">
        <v>18</v>
      </c>
      <c r="AD51" s="193">
        <v>17</v>
      </c>
      <c r="AE51" s="193">
        <v>22</v>
      </c>
      <c r="AF51" s="193">
        <v>32</v>
      </c>
      <c r="AG51" s="193">
        <v>18</v>
      </c>
      <c r="AH51" s="194">
        <v>27</v>
      </c>
      <c r="AI51" s="228"/>
      <c r="AJ51" s="192">
        <v>31</v>
      </c>
      <c r="AK51" s="193">
        <v>25</v>
      </c>
      <c r="AL51" s="193">
        <v>22</v>
      </c>
      <c r="AM51" s="193">
        <v>37</v>
      </c>
      <c r="AN51" s="193">
        <v>14</v>
      </c>
      <c r="AO51" s="193">
        <v>26</v>
      </c>
      <c r="AP51" s="193">
        <v>29</v>
      </c>
      <c r="AQ51" s="193">
        <v>25</v>
      </c>
      <c r="AR51" s="193">
        <v>37</v>
      </c>
      <c r="AS51" s="194">
        <v>22</v>
      </c>
    </row>
    <row r="52" spans="1:45" x14ac:dyDescent="0.25">
      <c r="A52" s="227">
        <v>-3.85</v>
      </c>
      <c r="B52" s="192">
        <v>45</v>
      </c>
      <c r="C52" s="193">
        <v>17</v>
      </c>
      <c r="D52" s="193"/>
      <c r="E52" s="193"/>
      <c r="F52" s="193"/>
      <c r="G52" s="193"/>
      <c r="H52" s="193"/>
      <c r="I52" s="193"/>
      <c r="J52" s="194">
        <v>36</v>
      </c>
      <c r="K52" s="228"/>
      <c r="L52" s="192">
        <v>14</v>
      </c>
      <c r="M52" s="193">
        <v>41</v>
      </c>
      <c r="N52" s="193">
        <v>12</v>
      </c>
      <c r="O52" s="193"/>
      <c r="P52" s="193"/>
      <c r="Q52" s="193"/>
      <c r="R52" s="193"/>
      <c r="S52" s="193"/>
      <c r="T52" s="193"/>
      <c r="U52" s="193"/>
      <c r="V52" s="193"/>
      <c r="W52" s="193"/>
      <c r="X52" s="194"/>
      <c r="Y52" s="228"/>
      <c r="Z52" s="192">
        <v>21</v>
      </c>
      <c r="AA52" s="193">
        <v>16</v>
      </c>
      <c r="AB52" s="193">
        <v>18</v>
      </c>
      <c r="AC52" s="193"/>
      <c r="AD52" s="193"/>
      <c r="AE52" s="193"/>
      <c r="AF52" s="193"/>
      <c r="AG52" s="193"/>
      <c r="AH52" s="194"/>
      <c r="AI52" s="228"/>
      <c r="AJ52" s="192">
        <v>26</v>
      </c>
      <c r="AK52" s="193">
        <v>20</v>
      </c>
      <c r="AL52" s="193">
        <v>36</v>
      </c>
      <c r="AM52" s="193"/>
      <c r="AN52" s="193"/>
      <c r="AO52" s="193"/>
      <c r="AP52" s="193"/>
      <c r="AQ52" s="193"/>
      <c r="AR52" s="193"/>
      <c r="AS52" s="194"/>
    </row>
    <row r="53" spans="1:45" x14ac:dyDescent="0.25">
      <c r="A53" s="227">
        <v>-3.82</v>
      </c>
      <c r="B53" s="192">
        <v>51</v>
      </c>
      <c r="C53" s="193">
        <v>32</v>
      </c>
      <c r="D53" s="193">
        <v>46</v>
      </c>
      <c r="E53" s="193">
        <v>41</v>
      </c>
      <c r="F53" s="193">
        <v>36</v>
      </c>
      <c r="G53" s="193">
        <v>50</v>
      </c>
      <c r="H53" s="193">
        <v>21</v>
      </c>
      <c r="I53" s="193">
        <v>39</v>
      </c>
      <c r="J53" s="194">
        <v>40</v>
      </c>
      <c r="K53" s="228"/>
      <c r="L53" s="192">
        <v>12</v>
      </c>
      <c r="M53" s="193">
        <v>42</v>
      </c>
      <c r="N53" s="193">
        <v>14</v>
      </c>
      <c r="O53" s="193">
        <v>23</v>
      </c>
      <c r="P53" s="193">
        <v>21</v>
      </c>
      <c r="Q53" s="193">
        <v>41</v>
      </c>
      <c r="R53" s="193">
        <v>23</v>
      </c>
      <c r="S53" s="193">
        <v>36</v>
      </c>
      <c r="T53" s="193">
        <v>13</v>
      </c>
      <c r="U53" s="193">
        <v>50</v>
      </c>
      <c r="V53" s="193">
        <v>33</v>
      </c>
      <c r="W53" s="193">
        <v>28</v>
      </c>
      <c r="X53" s="194">
        <v>26</v>
      </c>
      <c r="Y53" s="228"/>
      <c r="Z53" s="192">
        <v>27</v>
      </c>
      <c r="AA53" s="193">
        <v>22</v>
      </c>
      <c r="AB53" s="193">
        <v>16</v>
      </c>
      <c r="AC53" s="193">
        <v>27</v>
      </c>
      <c r="AD53" s="193">
        <v>2</v>
      </c>
      <c r="AE53" s="193">
        <v>42</v>
      </c>
      <c r="AF53" s="193">
        <v>32</v>
      </c>
      <c r="AG53" s="193">
        <v>33</v>
      </c>
      <c r="AH53" s="194">
        <v>56</v>
      </c>
      <c r="AI53" s="228"/>
      <c r="AJ53" s="192">
        <v>33</v>
      </c>
      <c r="AK53" s="193">
        <v>24</v>
      </c>
      <c r="AL53" s="193">
        <v>26</v>
      </c>
      <c r="AM53" s="193">
        <v>46</v>
      </c>
      <c r="AN53" s="193">
        <v>17</v>
      </c>
      <c r="AO53" s="193">
        <v>22</v>
      </c>
      <c r="AP53" s="193">
        <v>34</v>
      </c>
      <c r="AQ53" s="193">
        <v>16</v>
      </c>
      <c r="AR53" s="193">
        <v>45</v>
      </c>
      <c r="AS53" s="194">
        <v>37</v>
      </c>
    </row>
    <row r="54" spans="1:45" x14ac:dyDescent="0.25">
      <c r="A54" s="227">
        <v>-3.79</v>
      </c>
      <c r="B54" s="192">
        <v>38</v>
      </c>
      <c r="C54" s="193">
        <v>60</v>
      </c>
      <c r="D54" s="193"/>
      <c r="E54" s="193"/>
      <c r="F54" s="193"/>
      <c r="G54" s="193"/>
      <c r="H54" s="193"/>
      <c r="I54" s="193"/>
      <c r="J54" s="194">
        <v>34</v>
      </c>
      <c r="K54" s="228"/>
      <c r="L54" s="192">
        <v>24</v>
      </c>
      <c r="M54" s="193">
        <v>43</v>
      </c>
      <c r="N54" s="193">
        <v>32</v>
      </c>
      <c r="O54" s="193"/>
      <c r="P54" s="193"/>
      <c r="Q54" s="193"/>
      <c r="R54" s="193"/>
      <c r="S54" s="193"/>
      <c r="T54" s="193"/>
      <c r="U54" s="193"/>
      <c r="V54" s="193"/>
      <c r="W54" s="193"/>
      <c r="X54" s="194"/>
      <c r="Y54" s="228"/>
      <c r="Z54" s="192">
        <v>22</v>
      </c>
      <c r="AA54" s="193">
        <v>20</v>
      </c>
      <c r="AB54" s="193">
        <v>19</v>
      </c>
      <c r="AC54" s="193"/>
      <c r="AD54" s="193"/>
      <c r="AE54" s="193"/>
      <c r="AF54" s="193"/>
      <c r="AG54" s="193"/>
      <c r="AH54" s="194"/>
      <c r="AI54" s="228"/>
      <c r="AJ54" s="192">
        <v>39</v>
      </c>
      <c r="AK54" s="193">
        <v>36</v>
      </c>
      <c r="AL54" s="193">
        <v>44</v>
      </c>
      <c r="AM54" s="193"/>
      <c r="AN54" s="193"/>
      <c r="AO54" s="193"/>
      <c r="AP54" s="193"/>
      <c r="AQ54" s="193"/>
      <c r="AR54" s="193"/>
      <c r="AS54" s="194"/>
    </row>
    <row r="55" spans="1:45" x14ac:dyDescent="0.25">
      <c r="A55" s="227">
        <v>-3.76</v>
      </c>
      <c r="B55" s="192">
        <v>64</v>
      </c>
      <c r="C55" s="193">
        <v>23</v>
      </c>
      <c r="D55" s="193">
        <v>44</v>
      </c>
      <c r="E55" s="193">
        <v>49</v>
      </c>
      <c r="F55" s="193">
        <v>63</v>
      </c>
      <c r="G55" s="193">
        <v>68</v>
      </c>
      <c r="H55" s="193">
        <v>31</v>
      </c>
      <c r="I55" s="193">
        <v>47</v>
      </c>
      <c r="J55" s="194">
        <v>41</v>
      </c>
      <c r="K55" s="228"/>
      <c r="L55" s="192">
        <v>14</v>
      </c>
      <c r="M55" s="193">
        <v>53</v>
      </c>
      <c r="N55" s="193">
        <v>31</v>
      </c>
      <c r="O55" s="193">
        <v>19</v>
      </c>
      <c r="P55" s="193">
        <v>39</v>
      </c>
      <c r="Q55" s="193">
        <v>42</v>
      </c>
      <c r="R55" s="193">
        <v>50</v>
      </c>
      <c r="S55" s="193">
        <v>48</v>
      </c>
      <c r="T55" s="193">
        <v>35</v>
      </c>
      <c r="U55" s="193">
        <v>56</v>
      </c>
      <c r="V55" s="193">
        <v>58</v>
      </c>
      <c r="W55" s="193">
        <v>48</v>
      </c>
      <c r="X55" s="194">
        <v>48</v>
      </c>
      <c r="Y55" s="228"/>
      <c r="Z55" s="192">
        <v>33</v>
      </c>
      <c r="AA55" s="193">
        <v>22</v>
      </c>
      <c r="AB55" s="193">
        <v>22</v>
      </c>
      <c r="AC55" s="193">
        <v>40</v>
      </c>
      <c r="AD55" s="193">
        <v>43</v>
      </c>
      <c r="AE55" s="193">
        <v>48</v>
      </c>
      <c r="AF55" s="193">
        <v>45</v>
      </c>
      <c r="AG55" s="193">
        <v>56</v>
      </c>
      <c r="AH55" s="194">
        <v>54</v>
      </c>
      <c r="AI55" s="228"/>
      <c r="AJ55" s="192">
        <v>41</v>
      </c>
      <c r="AK55" s="193">
        <v>47</v>
      </c>
      <c r="AL55" s="193">
        <v>47</v>
      </c>
      <c r="AM55" s="193">
        <v>44</v>
      </c>
      <c r="AN55" s="193">
        <v>34</v>
      </c>
      <c r="AO55" s="193">
        <v>39</v>
      </c>
      <c r="AP55" s="193">
        <v>47</v>
      </c>
      <c r="AQ55" s="193">
        <v>43</v>
      </c>
      <c r="AR55" s="193">
        <v>62</v>
      </c>
      <c r="AS55" s="194">
        <v>46</v>
      </c>
    </row>
    <row r="56" spans="1:45" x14ac:dyDescent="0.25">
      <c r="A56" s="227">
        <v>-3.73</v>
      </c>
      <c r="B56" s="192">
        <v>37</v>
      </c>
      <c r="C56" s="193">
        <v>34</v>
      </c>
      <c r="D56" s="193"/>
      <c r="E56" s="193"/>
      <c r="F56" s="193"/>
      <c r="G56" s="193"/>
      <c r="H56" s="193"/>
      <c r="I56" s="193"/>
      <c r="J56" s="194">
        <v>44</v>
      </c>
      <c r="K56" s="228"/>
      <c r="L56" s="192">
        <v>30</v>
      </c>
      <c r="M56" s="193">
        <v>49</v>
      </c>
      <c r="N56" s="193">
        <v>23</v>
      </c>
      <c r="O56" s="193"/>
      <c r="P56" s="193"/>
      <c r="Q56" s="193"/>
      <c r="R56" s="193"/>
      <c r="S56" s="193"/>
      <c r="T56" s="193"/>
      <c r="U56" s="193"/>
      <c r="V56" s="193"/>
      <c r="W56" s="193"/>
      <c r="X56" s="194"/>
      <c r="Y56" s="228"/>
      <c r="Z56" s="192">
        <v>27</v>
      </c>
      <c r="AA56" s="193">
        <v>41</v>
      </c>
      <c r="AB56" s="193">
        <v>25</v>
      </c>
      <c r="AC56" s="193"/>
      <c r="AD56" s="193"/>
      <c r="AE56" s="193"/>
      <c r="AF56" s="193"/>
      <c r="AG56" s="193"/>
      <c r="AH56" s="194"/>
      <c r="AI56" s="228"/>
      <c r="AJ56" s="192">
        <v>42</v>
      </c>
      <c r="AK56" s="193">
        <v>36</v>
      </c>
      <c r="AL56" s="193">
        <v>51</v>
      </c>
      <c r="AM56" s="193"/>
      <c r="AN56" s="193"/>
      <c r="AO56" s="193"/>
      <c r="AP56" s="193"/>
      <c r="AQ56" s="193"/>
      <c r="AR56" s="193"/>
      <c r="AS56" s="194"/>
    </row>
    <row r="57" spans="1:45" x14ac:dyDescent="0.25">
      <c r="A57" s="227">
        <v>-3.7</v>
      </c>
      <c r="B57" s="192">
        <v>69</v>
      </c>
      <c r="C57" s="193">
        <v>39</v>
      </c>
      <c r="D57" s="193">
        <v>70</v>
      </c>
      <c r="E57" s="193">
        <v>45</v>
      </c>
      <c r="F57" s="193">
        <v>49</v>
      </c>
      <c r="G57" s="193">
        <v>92</v>
      </c>
      <c r="H57" s="193">
        <v>72</v>
      </c>
      <c r="I57" s="193">
        <v>51</v>
      </c>
      <c r="J57" s="194">
        <v>65</v>
      </c>
      <c r="K57" s="228"/>
      <c r="L57" s="192">
        <v>31</v>
      </c>
      <c r="M57" s="193">
        <v>58</v>
      </c>
      <c r="N57" s="193">
        <v>30</v>
      </c>
      <c r="O57" s="193">
        <v>32</v>
      </c>
      <c r="P57" s="193">
        <v>60</v>
      </c>
      <c r="Q57" s="193">
        <v>59</v>
      </c>
      <c r="R57" s="193">
        <v>51</v>
      </c>
      <c r="S57" s="193">
        <v>57</v>
      </c>
      <c r="T57" s="193">
        <v>77</v>
      </c>
      <c r="U57" s="193">
        <v>11</v>
      </c>
      <c r="V57" s="193">
        <v>63</v>
      </c>
      <c r="W57" s="193">
        <v>63</v>
      </c>
      <c r="X57" s="194">
        <v>51</v>
      </c>
      <c r="Y57" s="228"/>
      <c r="Z57" s="192">
        <v>30</v>
      </c>
      <c r="AA57" s="193">
        <v>50</v>
      </c>
      <c r="AB57" s="193">
        <v>31</v>
      </c>
      <c r="AC57" s="193">
        <v>41</v>
      </c>
      <c r="AD57" s="193">
        <v>38</v>
      </c>
      <c r="AE57" s="193">
        <v>72</v>
      </c>
      <c r="AF57" s="193">
        <v>62</v>
      </c>
      <c r="AG57" s="193">
        <v>67</v>
      </c>
      <c r="AH57" s="194">
        <v>86</v>
      </c>
      <c r="AI57" s="228"/>
      <c r="AJ57" s="192">
        <v>49</v>
      </c>
      <c r="AK57" s="193">
        <v>47</v>
      </c>
      <c r="AL57" s="193">
        <v>74</v>
      </c>
      <c r="AM57" s="193">
        <v>45</v>
      </c>
      <c r="AN57" s="193">
        <v>26</v>
      </c>
      <c r="AO57" s="193">
        <v>48</v>
      </c>
      <c r="AP57" s="193">
        <v>65</v>
      </c>
      <c r="AQ57" s="193">
        <v>39</v>
      </c>
      <c r="AR57" s="193">
        <v>74</v>
      </c>
      <c r="AS57" s="194">
        <v>79</v>
      </c>
    </row>
    <row r="58" spans="1:45" x14ac:dyDescent="0.25">
      <c r="A58" s="227">
        <v>-3.67</v>
      </c>
      <c r="B58" s="192">
        <v>51</v>
      </c>
      <c r="C58" s="193">
        <v>41</v>
      </c>
      <c r="D58" s="193"/>
      <c r="E58" s="193"/>
      <c r="F58" s="193"/>
      <c r="G58" s="193"/>
      <c r="H58" s="193"/>
      <c r="I58" s="193"/>
      <c r="J58" s="194">
        <v>62</v>
      </c>
      <c r="K58" s="228"/>
      <c r="L58" s="192">
        <v>39</v>
      </c>
      <c r="M58" s="193">
        <v>65</v>
      </c>
      <c r="N58" s="193">
        <v>44</v>
      </c>
      <c r="O58" s="193"/>
      <c r="P58" s="193"/>
      <c r="Q58" s="193"/>
      <c r="R58" s="193"/>
      <c r="S58" s="193"/>
      <c r="T58" s="193"/>
      <c r="U58" s="193"/>
      <c r="V58" s="193"/>
      <c r="W58" s="193"/>
      <c r="X58" s="194"/>
      <c r="Y58" s="228"/>
      <c r="Z58" s="192">
        <v>31</v>
      </c>
      <c r="AA58" s="193">
        <v>40</v>
      </c>
      <c r="AB58" s="193">
        <v>40</v>
      </c>
      <c r="AC58" s="193"/>
      <c r="AD58" s="193"/>
      <c r="AE58" s="193"/>
      <c r="AF58" s="193"/>
      <c r="AG58" s="193"/>
      <c r="AH58" s="194"/>
      <c r="AI58" s="228"/>
      <c r="AJ58" s="192">
        <v>65</v>
      </c>
      <c r="AK58" s="193">
        <v>46</v>
      </c>
      <c r="AL58" s="193">
        <v>70</v>
      </c>
      <c r="AM58" s="193"/>
      <c r="AN58" s="193"/>
      <c r="AO58" s="193"/>
      <c r="AP58" s="193"/>
      <c r="AQ58" s="193"/>
      <c r="AR58" s="193"/>
      <c r="AS58" s="194"/>
    </row>
    <row r="59" spans="1:45" x14ac:dyDescent="0.25">
      <c r="A59" s="227">
        <v>-3.64</v>
      </c>
      <c r="B59" s="192">
        <v>92</v>
      </c>
      <c r="C59" s="193">
        <v>48</v>
      </c>
      <c r="D59" s="193">
        <v>70</v>
      </c>
      <c r="E59" s="193">
        <v>88</v>
      </c>
      <c r="F59" s="193">
        <v>67</v>
      </c>
      <c r="G59" s="193">
        <v>110</v>
      </c>
      <c r="H59" s="193">
        <v>90</v>
      </c>
      <c r="I59" s="193">
        <v>85</v>
      </c>
      <c r="J59" s="194">
        <v>75</v>
      </c>
      <c r="K59" s="228"/>
      <c r="L59" s="192">
        <v>34</v>
      </c>
      <c r="M59" s="193">
        <v>45</v>
      </c>
      <c r="N59" s="193">
        <v>59</v>
      </c>
      <c r="O59" s="193">
        <v>45</v>
      </c>
      <c r="P59" s="193">
        <v>84</v>
      </c>
      <c r="Q59" s="193">
        <v>99</v>
      </c>
      <c r="R59" s="193">
        <v>50</v>
      </c>
      <c r="S59" s="193">
        <v>90</v>
      </c>
      <c r="T59" s="193">
        <v>69</v>
      </c>
      <c r="U59" s="193">
        <v>66</v>
      </c>
      <c r="V59" s="193">
        <v>68</v>
      </c>
      <c r="W59" s="193">
        <v>92</v>
      </c>
      <c r="X59" s="194">
        <v>73</v>
      </c>
      <c r="Y59" s="228"/>
      <c r="Z59" s="192">
        <v>48</v>
      </c>
      <c r="AA59" s="193">
        <v>60</v>
      </c>
      <c r="AB59" s="193">
        <v>46</v>
      </c>
      <c r="AC59" s="193">
        <v>50</v>
      </c>
      <c r="AD59" s="193">
        <v>48</v>
      </c>
      <c r="AE59" s="193">
        <v>85</v>
      </c>
      <c r="AF59" s="193">
        <v>72</v>
      </c>
      <c r="AG59" s="193">
        <v>90</v>
      </c>
      <c r="AH59" s="194">
        <v>90</v>
      </c>
      <c r="AI59" s="228"/>
      <c r="AJ59" s="192">
        <v>67</v>
      </c>
      <c r="AK59" s="193">
        <v>55</v>
      </c>
      <c r="AL59" s="193">
        <v>58</v>
      </c>
      <c r="AM59" s="193">
        <v>67</v>
      </c>
      <c r="AN59" s="193">
        <v>48</v>
      </c>
      <c r="AO59" s="193">
        <v>64</v>
      </c>
      <c r="AP59" s="193">
        <v>4</v>
      </c>
      <c r="AQ59" s="193">
        <v>47</v>
      </c>
      <c r="AR59" s="193">
        <v>99</v>
      </c>
      <c r="AS59" s="194">
        <v>88</v>
      </c>
    </row>
    <row r="60" spans="1:45" x14ac:dyDescent="0.25">
      <c r="A60" s="227">
        <v>-3.61</v>
      </c>
      <c r="B60" s="192">
        <v>69</v>
      </c>
      <c r="C60" s="193">
        <v>61</v>
      </c>
      <c r="D60" s="193"/>
      <c r="E60" s="193"/>
      <c r="F60" s="193"/>
      <c r="G60" s="193"/>
      <c r="H60" s="193"/>
      <c r="I60" s="193"/>
      <c r="J60" s="194">
        <v>74</v>
      </c>
      <c r="K60" s="228"/>
      <c r="L60" s="192">
        <v>38</v>
      </c>
      <c r="M60" s="193">
        <v>65</v>
      </c>
      <c r="N60" s="193">
        <v>52</v>
      </c>
      <c r="O60" s="193"/>
      <c r="P60" s="193"/>
      <c r="Q60" s="193"/>
      <c r="R60" s="193"/>
      <c r="S60" s="193"/>
      <c r="T60" s="193"/>
      <c r="U60" s="193"/>
      <c r="V60" s="193"/>
      <c r="W60" s="193"/>
      <c r="X60" s="194"/>
      <c r="Y60" s="228"/>
      <c r="Z60" s="192">
        <v>48</v>
      </c>
      <c r="AA60" s="193">
        <v>51</v>
      </c>
      <c r="AB60" s="193">
        <v>49</v>
      </c>
      <c r="AC60" s="193"/>
      <c r="AD60" s="193"/>
      <c r="AE60" s="193"/>
      <c r="AF60" s="193"/>
      <c r="AG60" s="193"/>
      <c r="AH60" s="194"/>
      <c r="AI60" s="228"/>
      <c r="AJ60" s="192">
        <v>68</v>
      </c>
      <c r="AK60" s="193">
        <v>73</v>
      </c>
      <c r="AL60" s="193">
        <v>77</v>
      </c>
      <c r="AM60" s="193"/>
      <c r="AN60" s="193"/>
      <c r="AO60" s="193"/>
      <c r="AP60" s="193"/>
      <c r="AQ60" s="193"/>
      <c r="AR60" s="193"/>
      <c r="AS60" s="194"/>
    </row>
    <row r="61" spans="1:45" x14ac:dyDescent="0.25">
      <c r="A61" s="227">
        <v>-3.58</v>
      </c>
      <c r="B61" s="192">
        <v>81</v>
      </c>
      <c r="C61" s="193">
        <v>55</v>
      </c>
      <c r="D61" s="193">
        <v>81</v>
      </c>
      <c r="E61" s="193">
        <v>83</v>
      </c>
      <c r="F61" s="193">
        <v>88</v>
      </c>
      <c r="G61" s="193">
        <v>91</v>
      </c>
      <c r="H61" s="193">
        <v>92</v>
      </c>
      <c r="I61" s="193">
        <v>93</v>
      </c>
      <c r="J61" s="194">
        <v>66</v>
      </c>
      <c r="K61" s="228"/>
      <c r="L61" s="192">
        <v>59</v>
      </c>
      <c r="M61" s="193">
        <v>71</v>
      </c>
      <c r="N61" s="193">
        <v>65</v>
      </c>
      <c r="O61" s="193">
        <v>61</v>
      </c>
      <c r="P61" s="193">
        <v>73</v>
      </c>
      <c r="Q61" s="193">
        <v>76</v>
      </c>
      <c r="R61" s="193">
        <v>101</v>
      </c>
      <c r="S61" s="193">
        <v>110</v>
      </c>
      <c r="T61" s="193">
        <v>84</v>
      </c>
      <c r="U61" s="193">
        <v>79</v>
      </c>
      <c r="V61" s="193">
        <v>100</v>
      </c>
      <c r="W61" s="193">
        <v>100</v>
      </c>
      <c r="X61" s="194">
        <v>100</v>
      </c>
      <c r="Y61" s="228"/>
      <c r="Z61" s="192">
        <v>53</v>
      </c>
      <c r="AA61" s="193">
        <v>52</v>
      </c>
      <c r="AB61" s="193">
        <v>61</v>
      </c>
      <c r="AC61" s="193">
        <v>87</v>
      </c>
      <c r="AD61" s="193">
        <v>62</v>
      </c>
      <c r="AE61" s="193">
        <v>72</v>
      </c>
      <c r="AF61" s="193">
        <v>107</v>
      </c>
      <c r="AG61" s="193">
        <v>107</v>
      </c>
      <c r="AH61" s="194">
        <v>110</v>
      </c>
      <c r="AI61" s="228"/>
      <c r="AJ61" s="192">
        <v>69</v>
      </c>
      <c r="AK61" s="193">
        <v>91</v>
      </c>
      <c r="AL61" s="193">
        <v>75</v>
      </c>
      <c r="AM61" s="193">
        <v>72</v>
      </c>
      <c r="AN61" s="193">
        <v>61</v>
      </c>
      <c r="AO61" s="193">
        <v>84</v>
      </c>
      <c r="AP61" s="193">
        <v>94</v>
      </c>
      <c r="AQ61" s="193">
        <v>74</v>
      </c>
      <c r="AR61" s="193">
        <v>119</v>
      </c>
      <c r="AS61" s="194">
        <v>90</v>
      </c>
    </row>
    <row r="62" spans="1:45" x14ac:dyDescent="0.25">
      <c r="A62" s="227">
        <v>-3.55</v>
      </c>
      <c r="B62" s="192">
        <v>76</v>
      </c>
      <c r="C62" s="193">
        <v>50</v>
      </c>
      <c r="D62" s="193"/>
      <c r="E62" s="193"/>
      <c r="F62" s="193"/>
      <c r="G62" s="193"/>
      <c r="H62" s="193"/>
      <c r="I62" s="193"/>
      <c r="J62" s="194">
        <v>67</v>
      </c>
      <c r="K62" s="228"/>
      <c r="L62" s="192">
        <v>62</v>
      </c>
      <c r="M62" s="193">
        <v>68</v>
      </c>
      <c r="N62" s="193">
        <v>67</v>
      </c>
      <c r="O62" s="193"/>
      <c r="P62" s="193"/>
      <c r="Q62" s="193"/>
      <c r="R62" s="193"/>
      <c r="S62" s="193"/>
      <c r="T62" s="193"/>
      <c r="U62" s="193"/>
      <c r="V62" s="193"/>
      <c r="W62" s="193"/>
      <c r="X62" s="194"/>
      <c r="Y62" s="228"/>
      <c r="Z62" s="192">
        <v>74</v>
      </c>
      <c r="AA62" s="193">
        <v>77</v>
      </c>
      <c r="AB62" s="193">
        <v>47</v>
      </c>
      <c r="AC62" s="193"/>
      <c r="AD62" s="193"/>
      <c r="AE62" s="193"/>
      <c r="AF62" s="193"/>
      <c r="AG62" s="193"/>
      <c r="AH62" s="194"/>
      <c r="AI62" s="228"/>
      <c r="AJ62" s="192">
        <v>82</v>
      </c>
      <c r="AK62" s="193">
        <v>80</v>
      </c>
      <c r="AL62" s="193">
        <v>72</v>
      </c>
      <c r="AM62" s="193"/>
      <c r="AN62" s="193"/>
      <c r="AO62" s="193"/>
      <c r="AP62" s="193"/>
      <c r="AQ62" s="193"/>
      <c r="AR62" s="193"/>
      <c r="AS62" s="194"/>
    </row>
    <row r="63" spans="1:45" x14ac:dyDescent="0.25">
      <c r="A63" s="227">
        <v>-3.52</v>
      </c>
      <c r="B63" s="192">
        <v>69</v>
      </c>
      <c r="C63" s="193">
        <v>49</v>
      </c>
      <c r="D63" s="193">
        <v>75</v>
      </c>
      <c r="E63" s="193">
        <v>100</v>
      </c>
      <c r="F63" s="193">
        <v>69</v>
      </c>
      <c r="G63" s="193">
        <v>111</v>
      </c>
      <c r="H63" s="193">
        <v>81</v>
      </c>
      <c r="I63" s="193">
        <v>117</v>
      </c>
      <c r="J63" s="194">
        <v>68</v>
      </c>
      <c r="K63" s="228"/>
      <c r="L63" s="192">
        <v>65</v>
      </c>
      <c r="M63" s="193">
        <v>83</v>
      </c>
      <c r="N63" s="193">
        <v>68</v>
      </c>
      <c r="O63" s="193">
        <v>74</v>
      </c>
      <c r="P63" s="193">
        <v>110</v>
      </c>
      <c r="Q63" s="193">
        <v>77</v>
      </c>
      <c r="R63" s="193">
        <v>102</v>
      </c>
      <c r="S63" s="193">
        <v>110</v>
      </c>
      <c r="T63" s="193">
        <v>73</v>
      </c>
      <c r="U63" s="193">
        <v>95</v>
      </c>
      <c r="V63" s="193">
        <v>89</v>
      </c>
      <c r="W63" s="193">
        <v>79</v>
      </c>
      <c r="X63" s="194">
        <v>104</v>
      </c>
      <c r="Y63" s="228"/>
      <c r="Z63" s="192">
        <v>75</v>
      </c>
      <c r="AA63" s="193">
        <v>71</v>
      </c>
      <c r="AB63" s="193">
        <v>77</v>
      </c>
      <c r="AC63" s="193">
        <v>101</v>
      </c>
      <c r="AD63" s="193">
        <v>122</v>
      </c>
      <c r="AE63" s="193">
        <v>80</v>
      </c>
      <c r="AF63" s="193">
        <v>106</v>
      </c>
      <c r="AG63" s="193">
        <v>94</v>
      </c>
      <c r="AH63" s="194">
        <v>95</v>
      </c>
      <c r="AI63" s="228"/>
      <c r="AJ63" s="192">
        <v>76</v>
      </c>
      <c r="AK63" s="193">
        <v>95</v>
      </c>
      <c r="AL63" s="193">
        <v>70</v>
      </c>
      <c r="AM63" s="193">
        <v>73</v>
      </c>
      <c r="AN63" s="193">
        <v>78</v>
      </c>
      <c r="AO63" s="193">
        <v>60</v>
      </c>
      <c r="AP63" s="193">
        <v>96</v>
      </c>
      <c r="AQ63" s="193">
        <v>80</v>
      </c>
      <c r="AR63" s="193">
        <v>88</v>
      </c>
      <c r="AS63" s="194">
        <v>63</v>
      </c>
    </row>
    <row r="64" spans="1:45" x14ac:dyDescent="0.25">
      <c r="A64" s="227">
        <v>-3.49</v>
      </c>
      <c r="B64" s="192">
        <v>80</v>
      </c>
      <c r="C64" s="193">
        <v>65</v>
      </c>
      <c r="D64" s="193"/>
      <c r="E64" s="193"/>
      <c r="F64" s="193"/>
      <c r="G64" s="193"/>
      <c r="H64" s="193"/>
      <c r="I64" s="193"/>
      <c r="J64" s="194">
        <v>60</v>
      </c>
      <c r="K64" s="228"/>
      <c r="L64" s="192">
        <v>61</v>
      </c>
      <c r="M64" s="193">
        <v>72</v>
      </c>
      <c r="N64" s="193">
        <v>82</v>
      </c>
      <c r="O64" s="193"/>
      <c r="P64" s="193"/>
      <c r="Q64" s="193"/>
      <c r="R64" s="193"/>
      <c r="S64" s="193"/>
      <c r="T64" s="193"/>
      <c r="U64" s="193"/>
      <c r="V64" s="193"/>
      <c r="W64" s="193"/>
      <c r="X64" s="194"/>
      <c r="Y64" s="228"/>
      <c r="Z64" s="192">
        <v>87</v>
      </c>
      <c r="AA64" s="193">
        <v>71</v>
      </c>
      <c r="AB64" s="193">
        <v>85</v>
      </c>
      <c r="AC64" s="193"/>
      <c r="AD64" s="193"/>
      <c r="AE64" s="193"/>
      <c r="AF64" s="193"/>
      <c r="AG64" s="193"/>
      <c r="AH64" s="194"/>
      <c r="AI64" s="228"/>
      <c r="AJ64" s="192">
        <v>61</v>
      </c>
      <c r="AK64" s="193">
        <v>94</v>
      </c>
      <c r="AL64" s="193">
        <v>68</v>
      </c>
      <c r="AM64" s="193"/>
      <c r="AN64" s="193"/>
      <c r="AO64" s="193"/>
      <c r="AP64" s="193"/>
      <c r="AQ64" s="193"/>
      <c r="AR64" s="193"/>
      <c r="AS64" s="194"/>
    </row>
    <row r="65" spans="1:45" x14ac:dyDescent="0.25">
      <c r="A65" s="227">
        <v>-3.46</v>
      </c>
      <c r="B65" s="192">
        <v>80</v>
      </c>
      <c r="C65" s="193">
        <v>82</v>
      </c>
      <c r="D65" s="193">
        <v>86</v>
      </c>
      <c r="E65" s="193">
        <v>90</v>
      </c>
      <c r="F65" s="193">
        <v>109</v>
      </c>
      <c r="G65" s="193">
        <v>138</v>
      </c>
      <c r="H65" s="193">
        <v>57</v>
      </c>
      <c r="I65" s="193">
        <v>128</v>
      </c>
      <c r="J65" s="194">
        <v>75</v>
      </c>
      <c r="K65" s="228"/>
      <c r="L65" s="192">
        <v>71</v>
      </c>
      <c r="M65" s="193">
        <v>85</v>
      </c>
      <c r="N65" s="193">
        <v>66</v>
      </c>
      <c r="O65" s="193">
        <v>71</v>
      </c>
      <c r="P65" s="193">
        <v>89</v>
      </c>
      <c r="Q65" s="193">
        <v>92</v>
      </c>
      <c r="R65" s="193">
        <v>114</v>
      </c>
      <c r="S65" s="193">
        <v>130</v>
      </c>
      <c r="T65" s="193">
        <v>54</v>
      </c>
      <c r="U65" s="193">
        <v>101</v>
      </c>
      <c r="V65" s="193">
        <v>103</v>
      </c>
      <c r="W65" s="193">
        <v>93</v>
      </c>
      <c r="X65" s="194">
        <v>94</v>
      </c>
      <c r="Y65" s="228"/>
      <c r="Z65" s="192">
        <v>108</v>
      </c>
      <c r="AA65" s="193">
        <v>106</v>
      </c>
      <c r="AB65" s="193">
        <v>87</v>
      </c>
      <c r="AC65" s="193">
        <v>85</v>
      </c>
      <c r="AD65" s="193">
        <v>122</v>
      </c>
      <c r="AE65" s="193">
        <v>92</v>
      </c>
      <c r="AF65" s="193">
        <v>118</v>
      </c>
      <c r="AG65" s="193">
        <v>116</v>
      </c>
      <c r="AH65" s="194">
        <v>132</v>
      </c>
      <c r="AI65" s="228"/>
      <c r="AJ65" s="192">
        <v>62</v>
      </c>
      <c r="AK65" s="193">
        <v>63</v>
      </c>
      <c r="AL65" s="193">
        <v>62</v>
      </c>
      <c r="AM65" s="193">
        <v>91</v>
      </c>
      <c r="AN65" s="193">
        <v>82</v>
      </c>
      <c r="AO65" s="193">
        <v>91</v>
      </c>
      <c r="AP65" s="193">
        <v>108</v>
      </c>
      <c r="AQ65" s="193">
        <v>82</v>
      </c>
      <c r="AR65" s="193">
        <v>115</v>
      </c>
      <c r="AS65" s="194">
        <v>104</v>
      </c>
    </row>
    <row r="66" spans="1:45" x14ac:dyDescent="0.25">
      <c r="A66" s="227">
        <v>-3.43</v>
      </c>
      <c r="B66" s="192">
        <v>70</v>
      </c>
      <c r="C66" s="193">
        <v>88</v>
      </c>
      <c r="D66" s="193"/>
      <c r="E66" s="193"/>
      <c r="F66" s="193"/>
      <c r="G66" s="193"/>
      <c r="H66" s="193"/>
      <c r="I66" s="193"/>
      <c r="J66" s="194">
        <v>103</v>
      </c>
      <c r="K66" s="228"/>
      <c r="L66" s="192">
        <v>66</v>
      </c>
      <c r="M66" s="193">
        <v>89</v>
      </c>
      <c r="N66" s="193">
        <v>70</v>
      </c>
      <c r="O66" s="193"/>
      <c r="P66" s="193"/>
      <c r="Q66" s="193"/>
      <c r="R66" s="193"/>
      <c r="S66" s="193"/>
      <c r="T66" s="193"/>
      <c r="U66" s="193"/>
      <c r="V66" s="193"/>
      <c r="W66" s="193"/>
      <c r="X66" s="194"/>
      <c r="Y66" s="228"/>
      <c r="Z66" s="192">
        <v>85</v>
      </c>
      <c r="AA66" s="193">
        <v>94</v>
      </c>
      <c r="AB66" s="193">
        <v>82</v>
      </c>
      <c r="AC66" s="193"/>
      <c r="AD66" s="193"/>
      <c r="AE66" s="193"/>
      <c r="AF66" s="193"/>
      <c r="AG66" s="193"/>
      <c r="AH66" s="194"/>
      <c r="AI66" s="228"/>
      <c r="AJ66" s="192">
        <v>64</v>
      </c>
      <c r="AK66" s="193">
        <v>61</v>
      </c>
      <c r="AL66" s="193">
        <v>74</v>
      </c>
      <c r="AM66" s="193"/>
      <c r="AN66" s="193"/>
      <c r="AO66" s="193"/>
      <c r="AP66" s="193"/>
      <c r="AQ66" s="193"/>
      <c r="AR66" s="193"/>
      <c r="AS66" s="194"/>
    </row>
    <row r="67" spans="1:45" x14ac:dyDescent="0.25">
      <c r="A67" s="227">
        <v>-3.4</v>
      </c>
      <c r="B67" s="192">
        <v>67</v>
      </c>
      <c r="C67" s="193">
        <v>113</v>
      </c>
      <c r="D67" s="193">
        <v>87</v>
      </c>
      <c r="E67" s="193">
        <v>101</v>
      </c>
      <c r="F67" s="193">
        <v>104</v>
      </c>
      <c r="G67" s="193">
        <v>122</v>
      </c>
      <c r="H67" s="193">
        <v>80</v>
      </c>
      <c r="I67" s="193">
        <v>131</v>
      </c>
      <c r="J67" s="194">
        <v>86</v>
      </c>
      <c r="K67" s="228"/>
      <c r="L67" s="192">
        <v>76</v>
      </c>
      <c r="M67" s="193">
        <v>78</v>
      </c>
      <c r="N67" s="193">
        <v>48</v>
      </c>
      <c r="O67" s="193">
        <v>82</v>
      </c>
      <c r="P67" s="193">
        <v>91</v>
      </c>
      <c r="Q67" s="193">
        <v>98</v>
      </c>
      <c r="R67" s="193">
        <v>126</v>
      </c>
      <c r="S67" s="193">
        <v>105</v>
      </c>
      <c r="T67" s="193">
        <v>40</v>
      </c>
      <c r="U67" s="193">
        <v>129</v>
      </c>
      <c r="V67" s="193">
        <v>112</v>
      </c>
      <c r="W67" s="193">
        <v>73</v>
      </c>
      <c r="X67" s="194">
        <v>87</v>
      </c>
      <c r="Y67" s="228"/>
      <c r="Z67" s="192">
        <v>80</v>
      </c>
      <c r="AA67" s="193">
        <v>98</v>
      </c>
      <c r="AB67" s="193">
        <v>98</v>
      </c>
      <c r="AC67" s="193">
        <v>91</v>
      </c>
      <c r="AD67" s="193">
        <v>87</v>
      </c>
      <c r="AE67" s="193">
        <v>89</v>
      </c>
      <c r="AF67" s="193">
        <v>119</v>
      </c>
      <c r="AG67" s="193">
        <v>66</v>
      </c>
      <c r="AH67" s="194">
        <v>151</v>
      </c>
      <c r="AI67" s="228"/>
      <c r="AJ67" s="192">
        <v>61</v>
      </c>
      <c r="AK67" s="193">
        <v>45</v>
      </c>
      <c r="AL67" s="193">
        <v>74</v>
      </c>
      <c r="AM67" s="193">
        <v>73</v>
      </c>
      <c r="AN67" s="193">
        <v>83</v>
      </c>
      <c r="AO67" s="193">
        <v>95</v>
      </c>
      <c r="AP67" s="193">
        <v>104</v>
      </c>
      <c r="AQ67" s="193">
        <v>91</v>
      </c>
      <c r="AR67" s="193">
        <v>122</v>
      </c>
      <c r="AS67" s="194">
        <v>109</v>
      </c>
    </row>
    <row r="68" spans="1:45" x14ac:dyDescent="0.25">
      <c r="A68" s="227">
        <v>-3.37</v>
      </c>
      <c r="B68" s="192">
        <v>86</v>
      </c>
      <c r="C68" s="193">
        <v>100</v>
      </c>
      <c r="D68" s="193"/>
      <c r="E68" s="193"/>
      <c r="F68" s="193"/>
      <c r="G68" s="193"/>
      <c r="H68" s="193"/>
      <c r="I68" s="193"/>
      <c r="J68" s="194">
        <v>87</v>
      </c>
      <c r="K68" s="228"/>
      <c r="L68" s="192">
        <v>55</v>
      </c>
      <c r="M68" s="193">
        <v>85</v>
      </c>
      <c r="N68" s="193">
        <v>68</v>
      </c>
      <c r="O68" s="193"/>
      <c r="P68" s="193"/>
      <c r="Q68" s="193"/>
      <c r="R68" s="193"/>
      <c r="S68" s="193"/>
      <c r="T68" s="193"/>
      <c r="U68" s="193"/>
      <c r="V68" s="193"/>
      <c r="W68" s="193"/>
      <c r="X68" s="194"/>
      <c r="Y68" s="228"/>
      <c r="Z68" s="192">
        <v>86</v>
      </c>
      <c r="AA68" s="193">
        <v>117</v>
      </c>
      <c r="AB68" s="193">
        <v>88</v>
      </c>
      <c r="AC68" s="193"/>
      <c r="AD68" s="193"/>
      <c r="AE68" s="193"/>
      <c r="AF68" s="193"/>
      <c r="AG68" s="193"/>
      <c r="AH68" s="194"/>
      <c r="AI68" s="228"/>
      <c r="AJ68" s="192">
        <v>91</v>
      </c>
      <c r="AK68" s="193">
        <v>58</v>
      </c>
      <c r="AL68" s="193">
        <v>80</v>
      </c>
      <c r="AM68" s="193"/>
      <c r="AN68" s="193"/>
      <c r="AO68" s="193"/>
      <c r="AP68" s="193"/>
      <c r="AQ68" s="193"/>
      <c r="AR68" s="193"/>
      <c r="AS68" s="194"/>
    </row>
    <row r="69" spans="1:45" x14ac:dyDescent="0.25">
      <c r="A69" s="227">
        <v>-3.34</v>
      </c>
      <c r="B69" s="192">
        <v>68</v>
      </c>
      <c r="C69" s="193">
        <v>77</v>
      </c>
      <c r="D69" s="193">
        <v>69</v>
      </c>
      <c r="E69" s="193">
        <v>82</v>
      </c>
      <c r="F69" s="193">
        <v>85</v>
      </c>
      <c r="G69" s="193">
        <v>89</v>
      </c>
      <c r="H69" s="193">
        <v>86</v>
      </c>
      <c r="I69" s="193">
        <v>134</v>
      </c>
      <c r="J69" s="194">
        <v>75</v>
      </c>
      <c r="K69" s="228"/>
      <c r="L69" s="192">
        <v>54</v>
      </c>
      <c r="M69" s="193">
        <v>86</v>
      </c>
      <c r="N69" s="193">
        <v>73</v>
      </c>
      <c r="O69" s="193">
        <v>78</v>
      </c>
      <c r="P69" s="193">
        <v>113</v>
      </c>
      <c r="Q69" s="193">
        <v>102</v>
      </c>
      <c r="R69" s="193">
        <v>94</v>
      </c>
      <c r="S69" s="193">
        <v>78</v>
      </c>
      <c r="T69" s="193">
        <v>76</v>
      </c>
      <c r="U69" s="193">
        <v>116</v>
      </c>
      <c r="V69" s="193">
        <v>120</v>
      </c>
      <c r="W69" s="193">
        <v>69</v>
      </c>
      <c r="X69" s="194">
        <v>62</v>
      </c>
      <c r="Y69" s="228"/>
      <c r="Z69" s="192">
        <v>86</v>
      </c>
      <c r="AA69" s="193">
        <v>102</v>
      </c>
      <c r="AB69" s="193">
        <v>99</v>
      </c>
      <c r="AC69" s="193">
        <v>114</v>
      </c>
      <c r="AD69" s="193">
        <v>103</v>
      </c>
      <c r="AE69" s="193">
        <v>110</v>
      </c>
      <c r="AF69" s="193">
        <v>111</v>
      </c>
      <c r="AG69" s="193">
        <v>160</v>
      </c>
      <c r="AH69" s="194">
        <v>140</v>
      </c>
      <c r="AI69" s="228"/>
      <c r="AJ69" s="192">
        <v>84</v>
      </c>
      <c r="AK69" s="193">
        <v>68</v>
      </c>
      <c r="AL69" s="193">
        <v>71</v>
      </c>
      <c r="AM69" s="193">
        <v>72</v>
      </c>
      <c r="AN69" s="193">
        <v>97</v>
      </c>
      <c r="AO69" s="193">
        <v>109</v>
      </c>
      <c r="AP69" s="193">
        <v>101</v>
      </c>
      <c r="AQ69" s="193">
        <v>105</v>
      </c>
      <c r="AR69" s="193">
        <v>115</v>
      </c>
      <c r="AS69" s="194">
        <v>86</v>
      </c>
    </row>
    <row r="70" spans="1:45" x14ac:dyDescent="0.25">
      <c r="A70" s="227">
        <v>-3.31</v>
      </c>
      <c r="B70" s="192">
        <v>69</v>
      </c>
      <c r="C70" s="193">
        <v>85</v>
      </c>
      <c r="D70" s="193"/>
      <c r="E70" s="193"/>
      <c r="F70" s="193"/>
      <c r="G70" s="193"/>
      <c r="H70" s="193"/>
      <c r="I70" s="193"/>
      <c r="J70" s="194">
        <v>87</v>
      </c>
      <c r="K70" s="228"/>
      <c r="L70" s="192">
        <v>58</v>
      </c>
      <c r="M70" s="193">
        <v>89</v>
      </c>
      <c r="N70" s="193">
        <v>50</v>
      </c>
      <c r="O70" s="193"/>
      <c r="P70" s="193"/>
      <c r="Q70" s="193"/>
      <c r="R70" s="193"/>
      <c r="S70" s="193"/>
      <c r="T70" s="193"/>
      <c r="U70" s="193"/>
      <c r="V70" s="193"/>
      <c r="W70" s="193"/>
      <c r="X70" s="194"/>
      <c r="Y70" s="228"/>
      <c r="Z70" s="192">
        <v>78</v>
      </c>
      <c r="AA70" s="193">
        <v>111</v>
      </c>
      <c r="AB70" s="193">
        <v>103</v>
      </c>
      <c r="AC70" s="193"/>
      <c r="AD70" s="193"/>
      <c r="AE70" s="193"/>
      <c r="AF70" s="193"/>
      <c r="AG70" s="193"/>
      <c r="AH70" s="194"/>
      <c r="AI70" s="228"/>
      <c r="AJ70" s="192">
        <v>96</v>
      </c>
      <c r="AK70" s="193">
        <v>56</v>
      </c>
      <c r="AL70" s="193">
        <v>74</v>
      </c>
      <c r="AM70" s="193"/>
      <c r="AN70" s="193"/>
      <c r="AO70" s="193"/>
      <c r="AP70" s="193"/>
      <c r="AQ70" s="193"/>
      <c r="AR70" s="193"/>
      <c r="AS70" s="194"/>
    </row>
    <row r="71" spans="1:45" x14ac:dyDescent="0.25">
      <c r="A71" s="227">
        <v>-3.28</v>
      </c>
      <c r="B71" s="192">
        <v>82</v>
      </c>
      <c r="C71" s="193">
        <v>88</v>
      </c>
      <c r="D71" s="193">
        <v>75</v>
      </c>
      <c r="E71" s="193">
        <v>90</v>
      </c>
      <c r="F71" s="193">
        <v>91</v>
      </c>
      <c r="G71" s="193">
        <v>83</v>
      </c>
      <c r="H71" s="193">
        <v>115</v>
      </c>
      <c r="I71" s="193">
        <v>133</v>
      </c>
      <c r="J71" s="194">
        <v>68</v>
      </c>
      <c r="K71" s="228"/>
      <c r="L71" s="192">
        <v>62</v>
      </c>
      <c r="M71" s="193">
        <v>48</v>
      </c>
      <c r="N71" s="193">
        <v>53</v>
      </c>
      <c r="O71" s="193">
        <v>86</v>
      </c>
      <c r="P71" s="193">
        <v>98</v>
      </c>
      <c r="Q71" s="193">
        <v>90</v>
      </c>
      <c r="R71" s="193">
        <v>77</v>
      </c>
      <c r="S71" s="193">
        <v>80</v>
      </c>
      <c r="T71" s="193">
        <v>50</v>
      </c>
      <c r="U71" s="193">
        <v>98</v>
      </c>
      <c r="V71" s="193">
        <v>85</v>
      </c>
      <c r="W71" s="193">
        <v>79</v>
      </c>
      <c r="X71" s="194">
        <v>73</v>
      </c>
      <c r="Y71" s="228"/>
      <c r="Z71" s="192">
        <v>82</v>
      </c>
      <c r="AA71" s="193">
        <v>96</v>
      </c>
      <c r="AB71" s="193">
        <v>76</v>
      </c>
      <c r="AC71" s="193">
        <v>112</v>
      </c>
      <c r="AD71" s="193">
        <v>146</v>
      </c>
      <c r="AE71" s="193">
        <v>94</v>
      </c>
      <c r="AF71" s="193">
        <v>104</v>
      </c>
      <c r="AG71" s="193">
        <v>69</v>
      </c>
      <c r="AH71" s="194">
        <v>108</v>
      </c>
      <c r="AI71" s="228"/>
      <c r="AJ71" s="192">
        <v>74</v>
      </c>
      <c r="AK71" s="193">
        <v>80</v>
      </c>
      <c r="AL71" s="193">
        <v>86</v>
      </c>
      <c r="AM71" s="193">
        <v>100</v>
      </c>
      <c r="AN71" s="193">
        <v>125</v>
      </c>
      <c r="AO71" s="193">
        <v>97</v>
      </c>
      <c r="AP71" s="193">
        <v>90</v>
      </c>
      <c r="AQ71" s="193">
        <v>77</v>
      </c>
      <c r="AR71" s="193">
        <v>73</v>
      </c>
      <c r="AS71" s="194">
        <v>106</v>
      </c>
    </row>
    <row r="72" spans="1:45" x14ac:dyDescent="0.25">
      <c r="A72" s="227">
        <v>-3.25</v>
      </c>
      <c r="B72" s="192">
        <v>63</v>
      </c>
      <c r="C72" s="193">
        <v>79</v>
      </c>
      <c r="D72" s="193"/>
      <c r="E72" s="193"/>
      <c r="F72" s="193"/>
      <c r="G72" s="193"/>
      <c r="H72" s="193"/>
      <c r="I72" s="193"/>
      <c r="J72" s="194">
        <v>60</v>
      </c>
      <c r="K72" s="228"/>
      <c r="L72" s="192">
        <v>43</v>
      </c>
      <c r="M72" s="193">
        <v>67</v>
      </c>
      <c r="N72" s="193">
        <v>65</v>
      </c>
      <c r="O72" s="193"/>
      <c r="P72" s="193"/>
      <c r="Q72" s="193"/>
      <c r="R72" s="193"/>
      <c r="S72" s="193"/>
      <c r="T72" s="193"/>
      <c r="U72" s="193"/>
      <c r="V72" s="193"/>
      <c r="W72" s="193"/>
      <c r="X72" s="194"/>
      <c r="Y72" s="228"/>
      <c r="Z72" s="192">
        <v>84</v>
      </c>
      <c r="AA72" s="193">
        <v>113</v>
      </c>
      <c r="AB72" s="193">
        <v>91</v>
      </c>
      <c r="AC72" s="193"/>
      <c r="AD72" s="193"/>
      <c r="AE72" s="193"/>
      <c r="AF72" s="193"/>
      <c r="AG72" s="193"/>
      <c r="AH72" s="194"/>
      <c r="AI72" s="228"/>
      <c r="AJ72" s="192">
        <v>72</v>
      </c>
      <c r="AK72" s="193">
        <v>70</v>
      </c>
      <c r="AL72" s="193">
        <v>76</v>
      </c>
      <c r="AM72" s="193"/>
      <c r="AN72" s="193"/>
      <c r="AO72" s="193"/>
      <c r="AP72" s="193"/>
      <c r="AQ72" s="193"/>
      <c r="AR72" s="193"/>
      <c r="AS72" s="194"/>
    </row>
    <row r="73" spans="1:45" x14ac:dyDescent="0.25">
      <c r="A73" s="227">
        <v>-3.22</v>
      </c>
      <c r="B73" s="192">
        <v>46</v>
      </c>
      <c r="C73" s="193">
        <v>71</v>
      </c>
      <c r="D73" s="193">
        <v>81</v>
      </c>
      <c r="E73" s="193">
        <v>84</v>
      </c>
      <c r="F73" s="193">
        <v>82</v>
      </c>
      <c r="G73" s="193">
        <v>63</v>
      </c>
      <c r="H73" s="193">
        <v>116</v>
      </c>
      <c r="I73" s="193">
        <v>87</v>
      </c>
      <c r="J73" s="194">
        <v>74</v>
      </c>
      <c r="K73" s="228"/>
      <c r="L73" s="192">
        <v>41</v>
      </c>
      <c r="M73" s="193">
        <v>68</v>
      </c>
      <c r="N73" s="193">
        <v>69</v>
      </c>
      <c r="O73" s="193">
        <v>76</v>
      </c>
      <c r="P73" s="193">
        <v>115</v>
      </c>
      <c r="Q73" s="193">
        <v>84</v>
      </c>
      <c r="R73" s="193">
        <v>87</v>
      </c>
      <c r="S73" s="193">
        <v>71</v>
      </c>
      <c r="T73" s="193">
        <v>42</v>
      </c>
      <c r="U73" s="193">
        <v>108</v>
      </c>
      <c r="V73" s="193">
        <v>81</v>
      </c>
      <c r="W73" s="193">
        <v>64</v>
      </c>
      <c r="X73" s="194">
        <v>56</v>
      </c>
      <c r="Y73" s="228"/>
      <c r="Z73" s="192">
        <v>91</v>
      </c>
      <c r="AA73" s="193">
        <v>92</v>
      </c>
      <c r="AB73" s="193">
        <v>79</v>
      </c>
      <c r="AC73" s="193">
        <v>113</v>
      </c>
      <c r="AD73" s="193">
        <v>108</v>
      </c>
      <c r="AE73" s="193">
        <v>77</v>
      </c>
      <c r="AF73" s="193">
        <v>97</v>
      </c>
      <c r="AG73" s="193">
        <v>87</v>
      </c>
      <c r="AH73" s="194">
        <v>121</v>
      </c>
      <c r="AI73" s="228"/>
      <c r="AJ73" s="192">
        <v>80</v>
      </c>
      <c r="AK73" s="193">
        <v>60</v>
      </c>
      <c r="AL73" s="193">
        <v>86</v>
      </c>
      <c r="AM73" s="193">
        <v>70</v>
      </c>
      <c r="AN73" s="193">
        <v>76</v>
      </c>
      <c r="AO73" s="193">
        <v>102</v>
      </c>
      <c r="AP73" s="193">
        <v>83</v>
      </c>
      <c r="AQ73" s="193">
        <v>87</v>
      </c>
      <c r="AR73" s="193">
        <v>74</v>
      </c>
      <c r="AS73" s="194">
        <v>83</v>
      </c>
    </row>
    <row r="74" spans="1:45" x14ac:dyDescent="0.25">
      <c r="A74" s="227">
        <v>-3.19</v>
      </c>
      <c r="B74" s="192">
        <v>65</v>
      </c>
      <c r="C74" s="193">
        <v>81</v>
      </c>
      <c r="D74" s="193"/>
      <c r="E74" s="193"/>
      <c r="F74" s="193"/>
      <c r="G74" s="193"/>
      <c r="H74" s="193"/>
      <c r="I74" s="193"/>
      <c r="J74" s="194">
        <v>65</v>
      </c>
      <c r="K74" s="228"/>
      <c r="L74" s="192">
        <v>40</v>
      </c>
      <c r="M74" s="193">
        <v>73</v>
      </c>
      <c r="N74" s="193">
        <v>61</v>
      </c>
      <c r="O74" s="193"/>
      <c r="P74" s="193"/>
      <c r="Q74" s="193"/>
      <c r="R74" s="193"/>
      <c r="S74" s="193"/>
      <c r="T74" s="193"/>
      <c r="U74" s="193"/>
      <c r="V74" s="193"/>
      <c r="W74" s="193"/>
      <c r="X74" s="194"/>
      <c r="Y74" s="228"/>
      <c r="Z74" s="192">
        <v>68</v>
      </c>
      <c r="AA74" s="193">
        <v>110</v>
      </c>
      <c r="AB74" s="193">
        <v>93</v>
      </c>
      <c r="AC74" s="193"/>
      <c r="AD74" s="193"/>
      <c r="AE74" s="193"/>
      <c r="AF74" s="193"/>
      <c r="AG74" s="193"/>
      <c r="AH74" s="194"/>
      <c r="AI74" s="228"/>
      <c r="AJ74" s="192">
        <v>69</v>
      </c>
      <c r="AK74" s="193">
        <v>59</v>
      </c>
      <c r="AL74" s="193">
        <v>76</v>
      </c>
      <c r="AM74" s="193"/>
      <c r="AN74" s="193"/>
      <c r="AO74" s="193"/>
      <c r="AP74" s="193"/>
      <c r="AQ74" s="193"/>
      <c r="AR74" s="193"/>
      <c r="AS74" s="194"/>
    </row>
    <row r="75" spans="1:45" x14ac:dyDescent="0.25">
      <c r="A75" s="227">
        <v>-3.16</v>
      </c>
      <c r="B75" s="192">
        <v>56</v>
      </c>
      <c r="C75" s="193">
        <v>79</v>
      </c>
      <c r="D75" s="193">
        <v>65</v>
      </c>
      <c r="E75" s="193">
        <v>67</v>
      </c>
      <c r="F75" s="193">
        <v>79</v>
      </c>
      <c r="G75" s="193">
        <v>75</v>
      </c>
      <c r="H75" s="193">
        <v>80</v>
      </c>
      <c r="I75" s="193">
        <v>69</v>
      </c>
      <c r="J75" s="194">
        <v>62</v>
      </c>
      <c r="K75" s="228"/>
      <c r="L75" s="192">
        <v>34</v>
      </c>
      <c r="M75" s="193">
        <v>58</v>
      </c>
      <c r="N75" s="193">
        <v>63</v>
      </c>
      <c r="O75" s="193">
        <v>57</v>
      </c>
      <c r="P75" s="193">
        <v>93</v>
      </c>
      <c r="Q75" s="193">
        <v>69</v>
      </c>
      <c r="R75" s="193">
        <v>79</v>
      </c>
      <c r="S75" s="193">
        <v>63</v>
      </c>
      <c r="T75" s="193">
        <v>45</v>
      </c>
      <c r="U75" s="193">
        <v>99</v>
      </c>
      <c r="V75" s="193">
        <v>78</v>
      </c>
      <c r="W75" s="193">
        <v>64</v>
      </c>
      <c r="X75" s="194">
        <v>37</v>
      </c>
      <c r="Y75" s="228"/>
      <c r="Z75" s="192">
        <v>70</v>
      </c>
      <c r="AA75" s="193">
        <v>112</v>
      </c>
      <c r="AB75" s="193">
        <v>76</v>
      </c>
      <c r="AC75" s="193">
        <v>84</v>
      </c>
      <c r="AD75" s="193">
        <v>67</v>
      </c>
      <c r="AE75" s="193">
        <v>68</v>
      </c>
      <c r="AF75" s="193">
        <v>87</v>
      </c>
      <c r="AG75" s="193">
        <v>69</v>
      </c>
      <c r="AH75" s="194">
        <v>73</v>
      </c>
      <c r="AI75" s="228"/>
      <c r="AJ75" s="192">
        <v>47</v>
      </c>
      <c r="AK75" s="193">
        <v>48</v>
      </c>
      <c r="AL75" s="193">
        <v>74</v>
      </c>
      <c r="AM75" s="193">
        <v>65</v>
      </c>
      <c r="AN75" s="193">
        <v>75</v>
      </c>
      <c r="AO75" s="193">
        <v>106</v>
      </c>
      <c r="AP75" s="193">
        <v>66</v>
      </c>
      <c r="AQ75" s="193">
        <v>98</v>
      </c>
      <c r="AR75" s="193">
        <v>74</v>
      </c>
      <c r="AS75" s="194">
        <v>64</v>
      </c>
    </row>
    <row r="76" spans="1:45" x14ac:dyDescent="0.25">
      <c r="A76" s="227">
        <v>-3.13</v>
      </c>
      <c r="B76" s="192">
        <v>64</v>
      </c>
      <c r="C76" s="193">
        <v>85</v>
      </c>
      <c r="D76" s="193"/>
      <c r="E76" s="193"/>
      <c r="F76" s="193"/>
      <c r="G76" s="193"/>
      <c r="H76" s="193"/>
      <c r="I76" s="193"/>
      <c r="J76" s="194">
        <v>75</v>
      </c>
      <c r="K76" s="228"/>
      <c r="L76" s="192">
        <v>43</v>
      </c>
      <c r="M76" s="193">
        <v>40</v>
      </c>
      <c r="N76" s="193">
        <v>51</v>
      </c>
      <c r="O76" s="193"/>
      <c r="P76" s="193"/>
      <c r="Q76" s="193"/>
      <c r="R76" s="193"/>
      <c r="S76" s="193"/>
      <c r="T76" s="193"/>
      <c r="U76" s="193"/>
      <c r="V76" s="193"/>
      <c r="W76" s="193"/>
      <c r="X76" s="194"/>
      <c r="Y76" s="228"/>
      <c r="Z76" s="192">
        <v>90</v>
      </c>
      <c r="AA76" s="193">
        <v>98</v>
      </c>
      <c r="AB76" s="193">
        <v>64</v>
      </c>
      <c r="AC76" s="193"/>
      <c r="AD76" s="193"/>
      <c r="AE76" s="193"/>
      <c r="AF76" s="193"/>
      <c r="AG76" s="193"/>
      <c r="AH76" s="194"/>
      <c r="AI76" s="228"/>
      <c r="AJ76" s="192">
        <v>49</v>
      </c>
      <c r="AK76" s="193">
        <v>59</v>
      </c>
      <c r="AL76" s="193">
        <v>82</v>
      </c>
      <c r="AM76" s="193"/>
      <c r="AN76" s="193"/>
      <c r="AO76" s="193"/>
      <c r="AP76" s="193"/>
      <c r="AQ76" s="193"/>
      <c r="AR76" s="193"/>
      <c r="AS76" s="194"/>
    </row>
    <row r="77" spans="1:45" x14ac:dyDescent="0.25">
      <c r="A77" s="227">
        <v>-3.1</v>
      </c>
      <c r="B77" s="192">
        <v>65</v>
      </c>
      <c r="C77" s="193">
        <v>78</v>
      </c>
      <c r="D77" s="193">
        <v>65</v>
      </c>
      <c r="E77" s="193">
        <v>69</v>
      </c>
      <c r="F77" s="193">
        <v>72</v>
      </c>
      <c r="G77" s="193">
        <v>95</v>
      </c>
      <c r="H77" s="193">
        <v>90</v>
      </c>
      <c r="I77" s="193">
        <v>100</v>
      </c>
      <c r="J77" s="194">
        <v>72</v>
      </c>
      <c r="K77" s="228"/>
      <c r="L77" s="192">
        <v>33</v>
      </c>
      <c r="M77" s="193">
        <v>48</v>
      </c>
      <c r="N77" s="193">
        <v>54</v>
      </c>
      <c r="O77" s="193">
        <v>40</v>
      </c>
      <c r="P77" s="193">
        <v>75</v>
      </c>
      <c r="Q77" s="193">
        <v>49</v>
      </c>
      <c r="R77" s="193">
        <v>77</v>
      </c>
      <c r="S77" s="193">
        <v>38</v>
      </c>
      <c r="T77" s="193">
        <v>68</v>
      </c>
      <c r="U77" s="193">
        <v>65</v>
      </c>
      <c r="V77" s="193">
        <v>93</v>
      </c>
      <c r="W77" s="193">
        <v>38</v>
      </c>
      <c r="X77" s="194">
        <v>36</v>
      </c>
      <c r="Y77" s="228"/>
      <c r="Z77" s="192">
        <v>80</v>
      </c>
      <c r="AA77" s="193">
        <v>104</v>
      </c>
      <c r="AB77" s="193">
        <v>76</v>
      </c>
      <c r="AC77" s="193">
        <v>62</v>
      </c>
      <c r="AD77" s="193">
        <v>79</v>
      </c>
      <c r="AE77" s="193">
        <v>74</v>
      </c>
      <c r="AF77" s="193">
        <v>90</v>
      </c>
      <c r="AG77" s="193">
        <v>83</v>
      </c>
      <c r="AH77" s="194">
        <v>96</v>
      </c>
      <c r="AI77" s="228"/>
      <c r="AJ77" s="192">
        <v>32</v>
      </c>
      <c r="AK77" s="193">
        <v>56</v>
      </c>
      <c r="AL77" s="193">
        <v>62</v>
      </c>
      <c r="AM77" s="193">
        <v>66</v>
      </c>
      <c r="AN77" s="193">
        <v>75</v>
      </c>
      <c r="AO77" s="193">
        <v>65</v>
      </c>
      <c r="AP77" s="193">
        <v>60</v>
      </c>
      <c r="AQ77" s="193">
        <v>75</v>
      </c>
      <c r="AR77" s="193">
        <v>74</v>
      </c>
      <c r="AS77" s="194">
        <v>66</v>
      </c>
    </row>
    <row r="78" spans="1:45" x14ac:dyDescent="0.25">
      <c r="A78" s="227">
        <v>-3.07</v>
      </c>
      <c r="B78" s="192">
        <v>51</v>
      </c>
      <c r="C78" s="193">
        <v>88</v>
      </c>
      <c r="D78" s="193"/>
      <c r="E78" s="193"/>
      <c r="F78" s="193"/>
      <c r="G78" s="193"/>
      <c r="H78" s="193"/>
      <c r="I78" s="193"/>
      <c r="J78" s="194">
        <v>61</v>
      </c>
      <c r="K78" s="228"/>
      <c r="L78" s="192">
        <v>23</v>
      </c>
      <c r="M78" s="193">
        <v>41</v>
      </c>
      <c r="N78" s="193">
        <v>38</v>
      </c>
      <c r="O78" s="193"/>
      <c r="P78" s="193"/>
      <c r="Q78" s="193"/>
      <c r="R78" s="193"/>
      <c r="S78" s="193"/>
      <c r="T78" s="193"/>
      <c r="U78" s="193"/>
      <c r="V78" s="193"/>
      <c r="W78" s="193"/>
      <c r="X78" s="194"/>
      <c r="Y78" s="228"/>
      <c r="Z78" s="192">
        <v>71</v>
      </c>
      <c r="AA78" s="193">
        <v>91</v>
      </c>
      <c r="AB78" s="193">
        <v>63</v>
      </c>
      <c r="AC78" s="193"/>
      <c r="AD78" s="193"/>
      <c r="AE78" s="193"/>
      <c r="AF78" s="193"/>
      <c r="AG78" s="193"/>
      <c r="AH78" s="194"/>
      <c r="AI78" s="228"/>
      <c r="AJ78" s="192">
        <v>44</v>
      </c>
      <c r="AK78" s="193">
        <v>48</v>
      </c>
      <c r="AL78" s="193">
        <v>68</v>
      </c>
      <c r="AM78" s="193"/>
      <c r="AN78" s="193"/>
      <c r="AO78" s="193"/>
      <c r="AP78" s="193"/>
      <c r="AQ78" s="193"/>
      <c r="AR78" s="193"/>
      <c r="AS78" s="194"/>
    </row>
    <row r="79" spans="1:45" x14ac:dyDescent="0.25">
      <c r="A79" s="227">
        <v>-3.04</v>
      </c>
      <c r="B79" s="192">
        <v>60</v>
      </c>
      <c r="C79" s="193">
        <v>64</v>
      </c>
      <c r="D79" s="193">
        <v>65</v>
      </c>
      <c r="E79" s="193">
        <v>92</v>
      </c>
      <c r="F79" s="193">
        <v>56</v>
      </c>
      <c r="G79" s="193">
        <v>80</v>
      </c>
      <c r="H79" s="193">
        <v>101</v>
      </c>
      <c r="I79" s="193">
        <v>82</v>
      </c>
      <c r="J79" s="194">
        <v>59</v>
      </c>
      <c r="K79" s="228"/>
      <c r="L79" s="192">
        <v>39</v>
      </c>
      <c r="M79" s="193">
        <v>49</v>
      </c>
      <c r="N79" s="193">
        <v>54</v>
      </c>
      <c r="O79" s="193">
        <v>29</v>
      </c>
      <c r="P79" s="193">
        <v>79</v>
      </c>
      <c r="Q79" s="193">
        <v>55</v>
      </c>
      <c r="R79" s="193">
        <v>51</v>
      </c>
      <c r="S79" s="193">
        <v>21</v>
      </c>
      <c r="T79" s="193">
        <v>36</v>
      </c>
      <c r="U79" s="193">
        <v>70</v>
      </c>
      <c r="V79" s="193">
        <v>82</v>
      </c>
      <c r="W79" s="193">
        <v>44</v>
      </c>
      <c r="X79" s="194">
        <v>43</v>
      </c>
      <c r="Y79" s="228"/>
      <c r="Z79" s="192">
        <v>78</v>
      </c>
      <c r="AA79" s="193">
        <v>81</v>
      </c>
      <c r="AB79" s="193">
        <v>60</v>
      </c>
      <c r="AC79" s="193">
        <v>39</v>
      </c>
      <c r="AD79" s="193">
        <v>59</v>
      </c>
      <c r="AE79" s="193">
        <v>69</v>
      </c>
      <c r="AF79" s="193">
        <v>64</v>
      </c>
      <c r="AG79" s="193">
        <v>24</v>
      </c>
      <c r="AH79" s="194">
        <v>71</v>
      </c>
      <c r="AI79" s="228"/>
      <c r="AJ79" s="192">
        <v>47</v>
      </c>
      <c r="AK79" s="193">
        <v>50</v>
      </c>
      <c r="AL79" s="193">
        <v>79</v>
      </c>
      <c r="AM79" s="193">
        <v>60</v>
      </c>
      <c r="AN79" s="193">
        <v>57</v>
      </c>
      <c r="AO79" s="193">
        <v>34</v>
      </c>
      <c r="AP79" s="193">
        <v>69</v>
      </c>
      <c r="AQ79" s="193">
        <v>43</v>
      </c>
      <c r="AR79" s="193">
        <v>97</v>
      </c>
      <c r="AS79" s="194">
        <v>82</v>
      </c>
    </row>
    <row r="80" spans="1:45" x14ac:dyDescent="0.25">
      <c r="A80" s="227">
        <v>-3.01</v>
      </c>
      <c r="B80" s="192">
        <v>40</v>
      </c>
      <c r="C80" s="193">
        <v>40</v>
      </c>
      <c r="D80" s="193"/>
      <c r="E80" s="193"/>
      <c r="F80" s="193"/>
      <c r="G80" s="193"/>
      <c r="H80" s="193"/>
      <c r="I80" s="193"/>
      <c r="J80" s="194">
        <v>43</v>
      </c>
      <c r="K80" s="228"/>
      <c r="L80" s="192">
        <v>41</v>
      </c>
      <c r="M80" s="193">
        <v>39</v>
      </c>
      <c r="N80" s="193">
        <v>45</v>
      </c>
      <c r="O80" s="193"/>
      <c r="P80" s="193"/>
      <c r="Q80" s="193"/>
      <c r="R80" s="193"/>
      <c r="S80" s="193"/>
      <c r="T80" s="193"/>
      <c r="U80" s="193"/>
      <c r="V80" s="193"/>
      <c r="W80" s="193"/>
      <c r="X80" s="194"/>
      <c r="Y80" s="228"/>
      <c r="Z80" s="192">
        <v>52</v>
      </c>
      <c r="AA80" s="193">
        <v>74</v>
      </c>
      <c r="AB80" s="193">
        <v>64</v>
      </c>
      <c r="AC80" s="193"/>
      <c r="AD80" s="193"/>
      <c r="AE80" s="193"/>
      <c r="AF80" s="193"/>
      <c r="AG80" s="193"/>
      <c r="AH80" s="194"/>
      <c r="AI80" s="228"/>
      <c r="AJ80" s="192">
        <v>59</v>
      </c>
      <c r="AK80" s="193">
        <v>59</v>
      </c>
      <c r="AL80" s="193">
        <v>65</v>
      </c>
      <c r="AM80" s="193"/>
      <c r="AN80" s="193"/>
      <c r="AO80" s="193"/>
      <c r="AP80" s="193"/>
      <c r="AQ80" s="193"/>
      <c r="AR80" s="193"/>
      <c r="AS80" s="194"/>
    </row>
    <row r="81" spans="1:45" x14ac:dyDescent="0.25">
      <c r="A81" s="227">
        <v>-2.98</v>
      </c>
      <c r="B81" s="192">
        <v>45</v>
      </c>
      <c r="C81" s="193">
        <v>73</v>
      </c>
      <c r="D81" s="193">
        <v>40</v>
      </c>
      <c r="E81" s="193">
        <v>56</v>
      </c>
      <c r="F81" s="193">
        <v>55</v>
      </c>
      <c r="G81" s="193">
        <v>48</v>
      </c>
      <c r="H81" s="193">
        <v>33</v>
      </c>
      <c r="I81" s="193">
        <v>72</v>
      </c>
      <c r="J81" s="194">
        <v>38</v>
      </c>
      <c r="K81" s="228"/>
      <c r="L81" s="192">
        <v>44</v>
      </c>
      <c r="M81" s="193">
        <v>27</v>
      </c>
      <c r="N81" s="193">
        <v>44</v>
      </c>
      <c r="O81" s="193">
        <v>27</v>
      </c>
      <c r="P81" s="193">
        <v>74</v>
      </c>
      <c r="Q81" s="193">
        <v>52</v>
      </c>
      <c r="R81" s="193">
        <v>34</v>
      </c>
      <c r="S81" s="193">
        <v>2</v>
      </c>
      <c r="T81" s="193">
        <v>40</v>
      </c>
      <c r="U81" s="193">
        <v>64</v>
      </c>
      <c r="V81" s="193">
        <v>65</v>
      </c>
      <c r="W81" s="193">
        <v>23</v>
      </c>
      <c r="X81" s="194">
        <v>31</v>
      </c>
      <c r="Y81" s="228"/>
      <c r="Z81" s="192">
        <v>65</v>
      </c>
      <c r="AA81" s="193">
        <v>83</v>
      </c>
      <c r="AB81" s="193">
        <v>54</v>
      </c>
      <c r="AC81" s="193">
        <v>65</v>
      </c>
      <c r="AD81" s="193">
        <v>53</v>
      </c>
      <c r="AE81" s="193">
        <v>68</v>
      </c>
      <c r="AF81" s="193">
        <v>69</v>
      </c>
      <c r="AG81" s="193">
        <v>122</v>
      </c>
      <c r="AH81" s="194">
        <v>62</v>
      </c>
      <c r="AI81" s="228"/>
      <c r="AJ81" s="192">
        <v>59</v>
      </c>
      <c r="AK81" s="193"/>
      <c r="AL81" s="193">
        <v>58</v>
      </c>
      <c r="AM81" s="193">
        <v>51</v>
      </c>
      <c r="AN81" s="193">
        <v>44</v>
      </c>
      <c r="AO81" s="193">
        <v>50</v>
      </c>
      <c r="AP81" s="193">
        <v>63</v>
      </c>
      <c r="AQ81" s="193">
        <v>65</v>
      </c>
      <c r="AR81" s="193">
        <v>70</v>
      </c>
      <c r="AS81" s="194">
        <v>60</v>
      </c>
    </row>
    <row r="82" spans="1:45" x14ac:dyDescent="0.25">
      <c r="A82" s="227">
        <v>-2.95</v>
      </c>
      <c r="B82" s="192">
        <v>48</v>
      </c>
      <c r="C82" s="193">
        <v>36</v>
      </c>
      <c r="D82" s="193"/>
      <c r="E82" s="193"/>
      <c r="F82" s="193"/>
      <c r="G82" s="193"/>
      <c r="H82" s="193"/>
      <c r="I82" s="193"/>
      <c r="J82" s="194">
        <v>28</v>
      </c>
      <c r="K82" s="228"/>
      <c r="L82" s="192">
        <v>28</v>
      </c>
      <c r="M82" s="193">
        <v>23</v>
      </c>
      <c r="N82" s="193">
        <v>35</v>
      </c>
      <c r="O82" s="193"/>
      <c r="P82" s="193"/>
      <c r="Q82" s="193"/>
      <c r="R82" s="193"/>
      <c r="S82" s="193"/>
      <c r="T82" s="193"/>
      <c r="U82" s="193"/>
      <c r="V82" s="193"/>
      <c r="W82" s="193"/>
      <c r="X82" s="194"/>
      <c r="Y82" s="228"/>
      <c r="Z82" s="192">
        <v>44</v>
      </c>
      <c r="AA82" s="193">
        <v>69</v>
      </c>
      <c r="AB82" s="193">
        <v>63</v>
      </c>
      <c r="AC82" s="193"/>
      <c r="AD82" s="193"/>
      <c r="AE82" s="193"/>
      <c r="AF82" s="193"/>
      <c r="AG82" s="193"/>
      <c r="AH82" s="194"/>
      <c r="AI82" s="228"/>
      <c r="AJ82" s="192">
        <v>67</v>
      </c>
      <c r="AK82" s="193">
        <v>41</v>
      </c>
      <c r="AL82" s="193">
        <v>45</v>
      </c>
      <c r="AM82" s="193"/>
      <c r="AN82" s="193"/>
      <c r="AO82" s="193"/>
      <c r="AP82" s="193"/>
      <c r="AQ82" s="193"/>
      <c r="AR82" s="193"/>
      <c r="AS82" s="194"/>
    </row>
    <row r="83" spans="1:45" x14ac:dyDescent="0.25">
      <c r="A83" s="227">
        <v>-2.92</v>
      </c>
      <c r="B83" s="192">
        <v>50</v>
      </c>
      <c r="C83" s="193">
        <v>41</v>
      </c>
      <c r="D83" s="193">
        <v>42</v>
      </c>
      <c r="E83" s="193">
        <v>3</v>
      </c>
      <c r="F83" s="193">
        <v>37</v>
      </c>
      <c r="G83" s="193">
        <v>34</v>
      </c>
      <c r="H83" s="193">
        <v>60</v>
      </c>
      <c r="I83" s="193">
        <v>34</v>
      </c>
      <c r="J83" s="194">
        <v>12</v>
      </c>
      <c r="K83" s="228"/>
      <c r="L83" s="192">
        <v>25</v>
      </c>
      <c r="M83" s="193">
        <v>28</v>
      </c>
      <c r="N83" s="193">
        <v>42</v>
      </c>
      <c r="O83" s="193">
        <v>40</v>
      </c>
      <c r="P83" s="193">
        <v>85</v>
      </c>
      <c r="Q83" s="193">
        <v>51</v>
      </c>
      <c r="R83" s="193">
        <v>18</v>
      </c>
      <c r="S83" s="193">
        <v>1</v>
      </c>
      <c r="T83" s="193">
        <v>52</v>
      </c>
      <c r="U83" s="193">
        <v>56</v>
      </c>
      <c r="V83" s="193">
        <v>57</v>
      </c>
      <c r="W83" s="193">
        <v>11</v>
      </c>
      <c r="X83" s="194">
        <v>17</v>
      </c>
      <c r="Y83" s="228"/>
      <c r="Z83" s="192">
        <v>32</v>
      </c>
      <c r="AA83" s="193">
        <v>47</v>
      </c>
      <c r="AB83" s="193">
        <v>82</v>
      </c>
      <c r="AC83" s="193">
        <v>86</v>
      </c>
      <c r="AD83" s="193">
        <v>69</v>
      </c>
      <c r="AE83" s="193">
        <v>35</v>
      </c>
      <c r="AF83" s="193">
        <v>54</v>
      </c>
      <c r="AG83" s="193">
        <v>57</v>
      </c>
      <c r="AH83" s="194">
        <v>97</v>
      </c>
      <c r="AI83" s="228"/>
      <c r="AJ83" s="192">
        <v>38</v>
      </c>
      <c r="AK83" s="193">
        <v>41</v>
      </c>
      <c r="AL83" s="193">
        <v>60</v>
      </c>
      <c r="AM83" s="193">
        <v>43</v>
      </c>
      <c r="AN83" s="193">
        <v>59</v>
      </c>
      <c r="AO83" s="193">
        <v>64</v>
      </c>
      <c r="AP83" s="193">
        <v>47</v>
      </c>
      <c r="AQ83" s="193">
        <v>75</v>
      </c>
      <c r="AR83" s="193">
        <v>50</v>
      </c>
      <c r="AS83" s="194">
        <v>37</v>
      </c>
    </row>
    <row r="84" spans="1:45" x14ac:dyDescent="0.25">
      <c r="A84" s="227">
        <v>-2.89</v>
      </c>
      <c r="B84" s="192">
        <v>37</v>
      </c>
      <c r="C84" s="193">
        <v>19</v>
      </c>
      <c r="D84" s="193"/>
      <c r="E84" s="193"/>
      <c r="F84" s="193"/>
      <c r="G84" s="193"/>
      <c r="H84" s="193"/>
      <c r="I84" s="193"/>
      <c r="J84" s="194">
        <v>21</v>
      </c>
      <c r="K84" s="228"/>
      <c r="L84" s="192">
        <v>18</v>
      </c>
      <c r="M84" s="193">
        <v>15</v>
      </c>
      <c r="N84" s="193">
        <v>47</v>
      </c>
      <c r="O84" s="193"/>
      <c r="P84" s="193"/>
      <c r="Q84" s="193"/>
      <c r="R84" s="193"/>
      <c r="S84" s="193"/>
      <c r="T84" s="193"/>
      <c r="U84" s="193"/>
      <c r="V84" s="193"/>
      <c r="W84" s="193"/>
      <c r="X84" s="194"/>
      <c r="Y84" s="228"/>
      <c r="Z84" s="192">
        <v>27</v>
      </c>
      <c r="AA84" s="193">
        <v>74</v>
      </c>
      <c r="AB84" s="193">
        <v>58</v>
      </c>
      <c r="AC84" s="193"/>
      <c r="AD84" s="193"/>
      <c r="AE84" s="193"/>
      <c r="AF84" s="193"/>
      <c r="AG84" s="193"/>
      <c r="AH84" s="194"/>
      <c r="AI84" s="228"/>
      <c r="AJ84" s="192"/>
      <c r="AK84" s="193">
        <v>37</v>
      </c>
      <c r="AL84" s="193">
        <v>39</v>
      </c>
      <c r="AM84" s="193"/>
      <c r="AN84" s="193"/>
      <c r="AO84" s="193"/>
      <c r="AP84" s="193"/>
      <c r="AQ84" s="193"/>
      <c r="AR84" s="193"/>
      <c r="AS84" s="194"/>
    </row>
    <row r="85" spans="1:45" x14ac:dyDescent="0.25">
      <c r="A85" s="227">
        <v>-2.86</v>
      </c>
      <c r="B85" s="192">
        <v>40</v>
      </c>
      <c r="C85" s="193">
        <v>22</v>
      </c>
      <c r="D85" s="193">
        <v>23</v>
      </c>
      <c r="E85" s="193">
        <v>17</v>
      </c>
      <c r="F85" s="193">
        <v>20</v>
      </c>
      <c r="G85" s="193">
        <v>12</v>
      </c>
      <c r="H85" s="193">
        <v>24</v>
      </c>
      <c r="I85" s="193">
        <v>3</v>
      </c>
      <c r="J85" s="194">
        <v>13</v>
      </c>
      <c r="K85" s="228"/>
      <c r="L85" s="192">
        <v>18</v>
      </c>
      <c r="M85" s="193">
        <v>14</v>
      </c>
      <c r="N85" s="193">
        <v>53</v>
      </c>
      <c r="O85" s="193">
        <v>23</v>
      </c>
      <c r="P85" s="193">
        <v>51</v>
      </c>
      <c r="Q85" s="193">
        <v>39</v>
      </c>
      <c r="R85" s="193">
        <v>6</v>
      </c>
      <c r="S85" s="193">
        <v>0</v>
      </c>
      <c r="T85" s="193">
        <v>35</v>
      </c>
      <c r="U85" s="193">
        <v>48</v>
      </c>
      <c r="V85" s="193">
        <v>24</v>
      </c>
      <c r="W85" s="193">
        <v>0</v>
      </c>
      <c r="X85" s="194">
        <v>12</v>
      </c>
      <c r="Y85" s="228"/>
      <c r="Z85" s="192"/>
      <c r="AA85" s="193">
        <v>81</v>
      </c>
      <c r="AB85" s="193">
        <v>54</v>
      </c>
      <c r="AC85" s="193">
        <v>32</v>
      </c>
      <c r="AD85" s="193">
        <v>71</v>
      </c>
      <c r="AE85" s="193">
        <v>19</v>
      </c>
      <c r="AF85" s="193">
        <v>52</v>
      </c>
      <c r="AG85" s="193">
        <v>18</v>
      </c>
      <c r="AH85" s="194">
        <v>38</v>
      </c>
      <c r="AI85" s="228"/>
      <c r="AJ85" s="192">
        <v>53</v>
      </c>
      <c r="AK85" s="193">
        <v>24</v>
      </c>
      <c r="AL85" s="193">
        <v>36</v>
      </c>
      <c r="AM85" s="193">
        <v>45</v>
      </c>
      <c r="AN85" s="193">
        <v>66</v>
      </c>
      <c r="AO85" s="193">
        <v>47</v>
      </c>
      <c r="AP85" s="193">
        <v>35</v>
      </c>
      <c r="AQ85" s="193">
        <v>39</v>
      </c>
      <c r="AR85" s="193">
        <v>30</v>
      </c>
      <c r="AS85" s="194">
        <v>22</v>
      </c>
    </row>
    <row r="86" spans="1:45" x14ac:dyDescent="0.25">
      <c r="A86" s="227">
        <v>-2.83</v>
      </c>
      <c r="B86" s="192">
        <v>14</v>
      </c>
      <c r="C86" s="193">
        <v>11</v>
      </c>
      <c r="D86" s="193"/>
      <c r="E86" s="193"/>
      <c r="F86" s="193"/>
      <c r="G86" s="193"/>
      <c r="H86" s="193"/>
      <c r="I86" s="193"/>
      <c r="J86" s="194">
        <v>10</v>
      </c>
      <c r="K86" s="228"/>
      <c r="L86" s="192">
        <v>8</v>
      </c>
      <c r="M86" s="193">
        <v>5</v>
      </c>
      <c r="N86" s="193">
        <v>28</v>
      </c>
      <c r="O86" s="193"/>
      <c r="P86" s="193"/>
      <c r="Q86" s="193"/>
      <c r="R86" s="193"/>
      <c r="S86" s="193"/>
      <c r="T86" s="193"/>
      <c r="U86" s="193"/>
      <c r="V86" s="193"/>
      <c r="W86" s="193"/>
      <c r="X86" s="194"/>
      <c r="Y86" s="228"/>
      <c r="Z86" s="192">
        <v>8</v>
      </c>
      <c r="AA86" s="193">
        <v>46</v>
      </c>
      <c r="AB86" s="193">
        <v>49</v>
      </c>
      <c r="AC86" s="193"/>
      <c r="AD86" s="193"/>
      <c r="AE86" s="193"/>
      <c r="AF86" s="193"/>
      <c r="AG86" s="193"/>
      <c r="AH86" s="194"/>
      <c r="AI86" s="228"/>
      <c r="AJ86" s="192">
        <v>30</v>
      </c>
      <c r="AK86" s="193">
        <v>30</v>
      </c>
      <c r="AL86" s="193">
        <v>19</v>
      </c>
      <c r="AM86" s="193"/>
      <c r="AN86" s="193"/>
      <c r="AO86" s="193"/>
      <c r="AP86" s="193"/>
      <c r="AQ86" s="193"/>
      <c r="AR86" s="193"/>
      <c r="AS86" s="194"/>
    </row>
    <row r="87" spans="1:45" x14ac:dyDescent="0.25">
      <c r="A87" s="227">
        <v>-2.8</v>
      </c>
      <c r="B87" s="192">
        <v>6</v>
      </c>
      <c r="C87" s="193">
        <v>3</v>
      </c>
      <c r="D87" s="193">
        <v>19</v>
      </c>
      <c r="E87" s="193">
        <v>6</v>
      </c>
      <c r="F87" s="193">
        <v>9</v>
      </c>
      <c r="G87" s="193">
        <v>1</v>
      </c>
      <c r="H87" s="193">
        <v>4</v>
      </c>
      <c r="I87" s="193">
        <v>1</v>
      </c>
      <c r="J87" s="194">
        <v>7</v>
      </c>
      <c r="K87" s="228"/>
      <c r="L87" s="192">
        <v>4</v>
      </c>
      <c r="M87" s="193">
        <v>1</v>
      </c>
      <c r="N87" s="193">
        <v>36</v>
      </c>
      <c r="O87" s="193">
        <v>12</v>
      </c>
      <c r="P87" s="193">
        <v>22</v>
      </c>
      <c r="Q87" s="193">
        <v>14</v>
      </c>
      <c r="R87" s="193">
        <v>0</v>
      </c>
      <c r="S87" s="193">
        <v>0</v>
      </c>
      <c r="T87" s="193">
        <v>16</v>
      </c>
      <c r="U87" s="193">
        <v>32</v>
      </c>
      <c r="V87" s="193">
        <v>20</v>
      </c>
      <c r="W87" s="193">
        <v>0</v>
      </c>
      <c r="X87" s="194">
        <v>2</v>
      </c>
      <c r="Y87" s="228"/>
      <c r="Z87" s="192">
        <v>5</v>
      </c>
      <c r="AA87" s="193">
        <v>38</v>
      </c>
      <c r="AB87" s="193">
        <v>58</v>
      </c>
      <c r="AC87" s="193">
        <v>41</v>
      </c>
      <c r="AD87" s="193">
        <v>50</v>
      </c>
      <c r="AE87" s="193">
        <v>10</v>
      </c>
      <c r="AF87" s="193">
        <v>31</v>
      </c>
      <c r="AG87" s="193">
        <v>3</v>
      </c>
      <c r="AH87" s="194">
        <v>27</v>
      </c>
      <c r="AI87" s="228"/>
      <c r="AJ87" s="192">
        <v>24</v>
      </c>
      <c r="AK87" s="193">
        <v>20</v>
      </c>
      <c r="AL87" s="193">
        <v>17</v>
      </c>
      <c r="AM87" s="193">
        <v>19</v>
      </c>
      <c r="AN87" s="193">
        <v>22</v>
      </c>
      <c r="AO87" s="193">
        <v>44</v>
      </c>
      <c r="AP87" s="193">
        <v>12</v>
      </c>
      <c r="AQ87" s="193">
        <v>34</v>
      </c>
      <c r="AR87" s="193">
        <v>8</v>
      </c>
      <c r="AS87" s="194">
        <v>7</v>
      </c>
    </row>
    <row r="88" spans="1:45" x14ac:dyDescent="0.25">
      <c r="A88" s="227">
        <v>-2.77</v>
      </c>
      <c r="B88" s="192">
        <v>7</v>
      </c>
      <c r="C88" s="193">
        <v>4</v>
      </c>
      <c r="D88" s="193"/>
      <c r="E88" s="193"/>
      <c r="F88" s="193"/>
      <c r="G88" s="193"/>
      <c r="H88" s="193"/>
      <c r="I88" s="193"/>
      <c r="J88" s="194">
        <v>8</v>
      </c>
      <c r="K88" s="228"/>
      <c r="L88" s="192">
        <v>1</v>
      </c>
      <c r="M88" s="193">
        <v>2</v>
      </c>
      <c r="N88" s="193">
        <v>24</v>
      </c>
      <c r="O88" s="193"/>
      <c r="P88" s="193"/>
      <c r="Q88" s="193"/>
      <c r="R88" s="193"/>
      <c r="S88" s="193"/>
      <c r="T88" s="193"/>
      <c r="U88" s="193"/>
      <c r="V88" s="193"/>
      <c r="W88" s="193"/>
      <c r="X88" s="194"/>
      <c r="Y88" s="228"/>
      <c r="Z88" s="192">
        <v>10</v>
      </c>
      <c r="AA88" s="193">
        <v>21</v>
      </c>
      <c r="AB88" s="193">
        <v>34</v>
      </c>
      <c r="AC88" s="193"/>
      <c r="AD88" s="193"/>
      <c r="AE88" s="193"/>
      <c r="AF88" s="193"/>
      <c r="AG88" s="193"/>
      <c r="AH88" s="194"/>
      <c r="AI88" s="228"/>
      <c r="AJ88" s="192">
        <v>15</v>
      </c>
      <c r="AK88" s="193">
        <v>10</v>
      </c>
      <c r="AL88" s="193">
        <v>7</v>
      </c>
      <c r="AM88" s="193"/>
      <c r="AN88" s="193"/>
      <c r="AO88" s="193"/>
      <c r="AP88" s="193"/>
      <c r="AQ88" s="193"/>
      <c r="AR88" s="193"/>
      <c r="AS88" s="194"/>
    </row>
    <row r="89" spans="1:45" x14ac:dyDescent="0.25">
      <c r="A89" s="227">
        <v>-2.74</v>
      </c>
      <c r="B89" s="192">
        <v>12</v>
      </c>
      <c r="C89" s="193">
        <v>3</v>
      </c>
      <c r="D89" s="193"/>
      <c r="E89" s="193">
        <v>4</v>
      </c>
      <c r="F89" s="193">
        <v>4</v>
      </c>
      <c r="G89" s="193">
        <v>0</v>
      </c>
      <c r="H89" s="193">
        <v>0</v>
      </c>
      <c r="I89" s="193">
        <v>1</v>
      </c>
      <c r="J89" s="194">
        <v>1</v>
      </c>
      <c r="K89" s="228"/>
      <c r="L89" s="192">
        <v>0</v>
      </c>
      <c r="M89" s="193">
        <v>1</v>
      </c>
      <c r="N89" s="193">
        <v>27</v>
      </c>
      <c r="O89" s="193">
        <v>5</v>
      </c>
      <c r="P89" s="193">
        <v>15</v>
      </c>
      <c r="Q89" s="193">
        <v>1</v>
      </c>
      <c r="R89" s="193">
        <v>0</v>
      </c>
      <c r="S89" s="193">
        <v>0</v>
      </c>
      <c r="T89" s="193">
        <v>1</v>
      </c>
      <c r="U89" s="193">
        <v>12</v>
      </c>
      <c r="V89" s="193">
        <v>5</v>
      </c>
      <c r="W89" s="193">
        <v>0</v>
      </c>
      <c r="X89" s="194">
        <v>0</v>
      </c>
      <c r="Y89" s="228"/>
      <c r="Z89" s="192">
        <v>8</v>
      </c>
      <c r="AA89" s="193">
        <v>27</v>
      </c>
      <c r="AB89" s="193">
        <v>32</v>
      </c>
      <c r="AC89" s="193">
        <v>15</v>
      </c>
      <c r="AD89" s="193">
        <v>24</v>
      </c>
      <c r="AE89" s="193">
        <v>3</v>
      </c>
      <c r="AF89" s="193">
        <v>19</v>
      </c>
      <c r="AG89" s="193">
        <v>0</v>
      </c>
      <c r="AH89" s="194">
        <v>7</v>
      </c>
      <c r="AI89" s="228"/>
      <c r="AJ89" s="192">
        <v>22</v>
      </c>
      <c r="AK89" s="193">
        <v>12</v>
      </c>
      <c r="AL89" s="193">
        <v>1</v>
      </c>
      <c r="AM89" s="193">
        <v>8</v>
      </c>
      <c r="AN89" s="193">
        <v>12</v>
      </c>
      <c r="AO89" s="193">
        <v>28</v>
      </c>
      <c r="AP89" s="193">
        <v>4</v>
      </c>
      <c r="AQ89" s="193">
        <v>6</v>
      </c>
      <c r="AR89" s="193">
        <v>3</v>
      </c>
      <c r="AS89" s="194">
        <v>1</v>
      </c>
    </row>
    <row r="90" spans="1:45" ht="15.75" thickBot="1" x14ac:dyDescent="0.3">
      <c r="A90" s="229">
        <v>-2.71</v>
      </c>
      <c r="B90" s="203">
        <v>8</v>
      </c>
      <c r="C90" s="201">
        <v>3</v>
      </c>
      <c r="D90" s="201"/>
      <c r="E90" s="201"/>
      <c r="F90" s="201"/>
      <c r="G90" s="201"/>
      <c r="H90" s="201"/>
      <c r="I90" s="201"/>
      <c r="J90" s="196">
        <v>1</v>
      </c>
      <c r="K90" s="228"/>
      <c r="L90" s="203">
        <v>0</v>
      </c>
      <c r="M90" s="201">
        <v>1</v>
      </c>
      <c r="N90" s="201">
        <v>17</v>
      </c>
      <c r="O90" s="201"/>
      <c r="P90" s="201"/>
      <c r="Q90" s="201"/>
      <c r="R90" s="201"/>
      <c r="S90" s="201"/>
      <c r="T90" s="201"/>
      <c r="U90" s="201"/>
      <c r="V90" s="201"/>
      <c r="W90" s="201"/>
      <c r="X90" s="196"/>
      <c r="Y90" s="228"/>
      <c r="Z90" s="203">
        <v>8</v>
      </c>
      <c r="AA90" s="201">
        <v>16</v>
      </c>
      <c r="AB90" s="201">
        <v>28</v>
      </c>
      <c r="AC90" s="201"/>
      <c r="AD90" s="201"/>
      <c r="AE90" s="201"/>
      <c r="AF90" s="201"/>
      <c r="AG90" s="201"/>
      <c r="AH90" s="196"/>
      <c r="AI90" s="228"/>
      <c r="AJ90" s="203">
        <v>17</v>
      </c>
      <c r="AK90" s="201">
        <v>6</v>
      </c>
      <c r="AL90" s="201"/>
      <c r="AM90" s="201"/>
      <c r="AN90" s="201"/>
      <c r="AO90" s="201"/>
      <c r="AP90" s="201"/>
      <c r="AQ90" s="201"/>
      <c r="AR90" s="201"/>
      <c r="AS90" s="196"/>
    </row>
  </sheetData>
  <mergeCells count="11">
    <mergeCell ref="AJ50:AS50"/>
    <mergeCell ref="Z50:AH50"/>
    <mergeCell ref="L50:X50"/>
    <mergeCell ref="B50:J50"/>
    <mergeCell ref="B49:AS49"/>
    <mergeCell ref="B2:AS2"/>
    <mergeCell ref="B1:AS1"/>
    <mergeCell ref="B3:J3"/>
    <mergeCell ref="L3:X3"/>
    <mergeCell ref="Z3:AH3"/>
    <mergeCell ref="AJ3:AS3"/>
  </mergeCells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1"/>
  <sheetViews>
    <sheetView zoomScaleNormal="100" workbookViewId="0"/>
  </sheetViews>
  <sheetFormatPr baseColWidth="10" defaultRowHeight="15" x14ac:dyDescent="0.25"/>
  <cols>
    <col min="14" max="14" width="14.5703125" customWidth="1"/>
  </cols>
  <sheetData>
    <row r="1" spans="1:14" ht="15.75" thickBot="1" x14ac:dyDescent="0.3">
      <c r="A1" s="14"/>
      <c r="B1" s="265" t="s">
        <v>307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5"/>
      <c r="B2" s="268" t="s">
        <v>157</v>
      </c>
      <c r="C2" s="269"/>
      <c r="D2" s="269"/>
      <c r="E2" s="269"/>
      <c r="F2" s="269"/>
      <c r="G2" s="270"/>
      <c r="H2" s="268" t="s">
        <v>158</v>
      </c>
      <c r="I2" s="269"/>
      <c r="J2" s="269"/>
      <c r="K2" s="269"/>
      <c r="L2" s="269"/>
      <c r="M2" s="270"/>
      <c r="N2" s="17"/>
    </row>
    <row r="3" spans="1:14" ht="15.75" thickBot="1" x14ac:dyDescent="0.3">
      <c r="A3" s="25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3" t="s">
        <v>1</v>
      </c>
      <c r="J3" s="19" t="s">
        <v>2</v>
      </c>
      <c r="K3" s="19" t="s">
        <v>3</v>
      </c>
      <c r="L3" s="19" t="s">
        <v>4</v>
      </c>
      <c r="M3" s="3" t="s">
        <v>33</v>
      </c>
      <c r="N3" s="3" t="s">
        <v>56</v>
      </c>
    </row>
    <row r="4" spans="1:14" ht="15.75" thickBot="1" x14ac:dyDescent="0.3">
      <c r="A4" s="20" t="s">
        <v>159</v>
      </c>
      <c r="B4" s="60">
        <v>49</v>
      </c>
      <c r="C4" s="7">
        <v>17.899999999999999</v>
      </c>
      <c r="D4" s="8">
        <v>1.3</v>
      </c>
      <c r="E4" s="61">
        <v>45</v>
      </c>
      <c r="F4" s="8" t="s">
        <v>308</v>
      </c>
      <c r="G4" s="7">
        <v>182</v>
      </c>
      <c r="H4" s="7">
        <v>35.9</v>
      </c>
      <c r="I4" s="7">
        <v>10.199999999999999</v>
      </c>
      <c r="J4" s="61">
        <v>1</v>
      </c>
      <c r="K4" s="8">
        <v>37.5</v>
      </c>
      <c r="L4" s="8" t="s">
        <v>309</v>
      </c>
      <c r="M4" s="7">
        <v>110</v>
      </c>
      <c r="N4" s="3" t="s">
        <v>37</v>
      </c>
    </row>
    <row r="5" spans="1:14" ht="15.75" thickBot="1" x14ac:dyDescent="0.3">
      <c r="A5" s="20" t="s">
        <v>162</v>
      </c>
      <c r="B5" s="7">
        <v>80.099999999999994</v>
      </c>
      <c r="C5" s="7">
        <v>24.1</v>
      </c>
      <c r="D5" s="8">
        <v>1.8</v>
      </c>
      <c r="E5" s="8">
        <v>76.5</v>
      </c>
      <c r="F5" s="8" t="s">
        <v>310</v>
      </c>
      <c r="G5" s="7">
        <v>182</v>
      </c>
      <c r="H5" s="7">
        <v>66.7</v>
      </c>
      <c r="I5" s="60">
        <v>18</v>
      </c>
      <c r="J5" s="8">
        <v>1.7</v>
      </c>
      <c r="K5" s="8">
        <v>70.8</v>
      </c>
      <c r="L5" s="8" t="s">
        <v>311</v>
      </c>
      <c r="M5" s="7">
        <v>110</v>
      </c>
      <c r="N5" s="3" t="s">
        <v>37</v>
      </c>
    </row>
    <row r="6" spans="1:14" ht="15.75" thickBot="1" x14ac:dyDescent="0.3"/>
    <row r="7" spans="1:14" ht="15.75" thickBot="1" x14ac:dyDescent="0.3">
      <c r="A7" s="14"/>
      <c r="B7" s="265" t="s">
        <v>126</v>
      </c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7"/>
    </row>
    <row r="8" spans="1:14" ht="15.75" thickBot="1" x14ac:dyDescent="0.3">
      <c r="A8" s="15"/>
      <c r="B8" s="268" t="s">
        <v>157</v>
      </c>
      <c r="C8" s="269"/>
      <c r="D8" s="269"/>
      <c r="E8" s="269"/>
      <c r="F8" s="269"/>
      <c r="G8" s="270"/>
      <c r="H8" s="268" t="s">
        <v>158</v>
      </c>
      <c r="I8" s="269"/>
      <c r="J8" s="269"/>
      <c r="K8" s="269"/>
      <c r="L8" s="269"/>
      <c r="M8" s="270"/>
      <c r="N8" s="17"/>
    </row>
    <row r="9" spans="1:14" ht="15.75" thickBot="1" x14ac:dyDescent="0.3">
      <c r="A9" s="25"/>
      <c r="B9" s="3" t="s">
        <v>0</v>
      </c>
      <c r="C9" s="4" t="s">
        <v>1</v>
      </c>
      <c r="D9" s="5" t="s">
        <v>2</v>
      </c>
      <c r="E9" s="5" t="s">
        <v>3</v>
      </c>
      <c r="F9" s="5" t="s">
        <v>4</v>
      </c>
      <c r="G9" s="4" t="s">
        <v>33</v>
      </c>
      <c r="H9" s="3" t="s">
        <v>0</v>
      </c>
      <c r="I9" s="3" t="s">
        <v>1</v>
      </c>
      <c r="J9" s="19" t="s">
        <v>2</v>
      </c>
      <c r="K9" s="19" t="s">
        <v>3</v>
      </c>
      <c r="L9" s="19" t="s">
        <v>4</v>
      </c>
      <c r="M9" s="3" t="s">
        <v>33</v>
      </c>
      <c r="N9" s="3" t="s">
        <v>56</v>
      </c>
    </row>
    <row r="10" spans="1:14" ht="15.75" thickBot="1" x14ac:dyDescent="0.3">
      <c r="A10" s="20" t="s">
        <v>177</v>
      </c>
      <c r="B10" s="62">
        <v>43</v>
      </c>
      <c r="C10" s="7">
        <v>21.7</v>
      </c>
      <c r="D10" s="8">
        <v>1.6</v>
      </c>
      <c r="E10" s="8">
        <v>43.3</v>
      </c>
      <c r="F10" s="8" t="s">
        <v>312</v>
      </c>
      <c r="G10" s="7">
        <v>182</v>
      </c>
      <c r="H10" s="60">
        <v>24</v>
      </c>
      <c r="I10" s="7">
        <v>15.1</v>
      </c>
      <c r="J10" s="8">
        <v>1.4</v>
      </c>
      <c r="K10" s="8">
        <v>19.600000000000001</v>
      </c>
      <c r="L10" s="8" t="s">
        <v>313</v>
      </c>
      <c r="M10" s="7">
        <v>110</v>
      </c>
      <c r="N10" s="3" t="s">
        <v>37</v>
      </c>
    </row>
    <row r="11" spans="1:14" ht="15.75" thickBot="1" x14ac:dyDescent="0.3">
      <c r="A11" s="20" t="s">
        <v>180</v>
      </c>
      <c r="B11" s="7">
        <v>84.9</v>
      </c>
      <c r="C11" s="7">
        <v>22.7</v>
      </c>
      <c r="D11" s="8">
        <v>1.7</v>
      </c>
      <c r="E11" s="8">
        <v>80.8</v>
      </c>
      <c r="F11" s="8" t="s">
        <v>314</v>
      </c>
      <c r="G11" s="7">
        <v>182</v>
      </c>
      <c r="H11" s="7">
        <v>80.5</v>
      </c>
      <c r="I11" s="7">
        <v>26.2</v>
      </c>
      <c r="J11" s="8">
        <v>2.5</v>
      </c>
      <c r="K11" s="8">
        <v>76.099999999999994</v>
      </c>
      <c r="L11" s="8" t="s">
        <v>315</v>
      </c>
      <c r="M11" s="7">
        <v>110</v>
      </c>
      <c r="N11" s="7">
        <v>7.2999999999999995E-2</v>
      </c>
    </row>
    <row r="13" spans="1:14" ht="15.75" thickBot="1" x14ac:dyDescent="0.3"/>
    <row r="14" spans="1:14" ht="15.75" thickBot="1" x14ac:dyDescent="0.3">
      <c r="B14" s="271" t="s">
        <v>348</v>
      </c>
      <c r="C14" s="272"/>
      <c r="D14" s="272"/>
      <c r="E14" s="272"/>
      <c r="F14" s="272"/>
      <c r="G14" s="272"/>
      <c r="H14" s="272"/>
      <c r="I14" s="272"/>
      <c r="J14" s="272"/>
      <c r="K14" s="272"/>
      <c r="L14" s="273"/>
    </row>
    <row r="15" spans="1:14" ht="15.75" thickBot="1" x14ac:dyDescent="0.3">
      <c r="B15" s="277" t="s">
        <v>373</v>
      </c>
      <c r="C15" s="278"/>
      <c r="D15" s="278"/>
      <c r="E15" s="278"/>
      <c r="F15" s="279"/>
      <c r="G15" s="134"/>
      <c r="H15" s="271" t="s">
        <v>377</v>
      </c>
      <c r="I15" s="272"/>
      <c r="J15" s="272"/>
      <c r="K15" s="272"/>
      <c r="L15" s="273"/>
    </row>
    <row r="16" spans="1:14" ht="15.75" thickBot="1" x14ac:dyDescent="0.3">
      <c r="B16" s="277" t="s">
        <v>318</v>
      </c>
      <c r="C16" s="279"/>
      <c r="D16" s="134"/>
      <c r="E16" s="277" t="s">
        <v>350</v>
      </c>
      <c r="F16" s="279"/>
      <c r="G16" s="134"/>
      <c r="H16" s="277" t="s">
        <v>376</v>
      </c>
      <c r="I16" s="279"/>
      <c r="J16" s="134"/>
      <c r="K16" s="277" t="s">
        <v>378</v>
      </c>
      <c r="L16" s="279"/>
    </row>
    <row r="17" spans="2:12" x14ac:dyDescent="0.25">
      <c r="B17" s="136" t="s">
        <v>146</v>
      </c>
      <c r="C17" s="137" t="s">
        <v>149</v>
      </c>
      <c r="D17" s="134"/>
      <c r="E17" s="136" t="s">
        <v>146</v>
      </c>
      <c r="F17" s="137" t="s">
        <v>149</v>
      </c>
      <c r="G17" s="134"/>
      <c r="H17" s="136" t="s">
        <v>146</v>
      </c>
      <c r="I17" s="137" t="s">
        <v>149</v>
      </c>
      <c r="J17" s="134"/>
      <c r="K17" s="136" t="s">
        <v>146</v>
      </c>
      <c r="L17" s="137" t="s">
        <v>149</v>
      </c>
    </row>
    <row r="18" spans="2:12" x14ac:dyDescent="0.25">
      <c r="B18" s="138">
        <v>60.738931600000001</v>
      </c>
      <c r="C18" s="139">
        <v>43.292154799999999</v>
      </c>
      <c r="D18" s="131"/>
      <c r="E18" s="138">
        <v>114.735625</v>
      </c>
      <c r="F18" s="139">
        <v>51.807891499999997</v>
      </c>
      <c r="G18" s="131"/>
      <c r="H18" s="138">
        <v>17.572575799999999</v>
      </c>
      <c r="I18" s="139">
        <v>27.128198099999999</v>
      </c>
      <c r="J18" s="131"/>
      <c r="K18" s="138">
        <v>74.043211200000002</v>
      </c>
      <c r="L18" s="139">
        <v>77.163923199999999</v>
      </c>
    </row>
    <row r="19" spans="2:12" x14ac:dyDescent="0.25">
      <c r="B19" s="138">
        <v>61.556847599999998</v>
      </c>
      <c r="C19" s="139">
        <v>47.372177700000002</v>
      </c>
      <c r="D19" s="131"/>
      <c r="E19" s="138">
        <v>74.0942218</v>
      </c>
      <c r="F19" s="139">
        <v>68.605081900000002</v>
      </c>
      <c r="G19" s="131"/>
      <c r="H19" s="138">
        <v>20.215605100000001</v>
      </c>
      <c r="I19" s="139">
        <v>17.826326000000002</v>
      </c>
      <c r="J19" s="131"/>
      <c r="K19" s="138">
        <v>90.769789599999996</v>
      </c>
      <c r="L19" s="139">
        <v>42.493602600000003</v>
      </c>
    </row>
    <row r="20" spans="2:12" x14ac:dyDescent="0.25">
      <c r="B20" s="138">
        <v>84.631384600000004</v>
      </c>
      <c r="C20" s="139">
        <v>47.504980500000002</v>
      </c>
      <c r="D20" s="131"/>
      <c r="E20" s="138">
        <v>93.238134900000006</v>
      </c>
      <c r="F20" s="139">
        <v>81.350434000000007</v>
      </c>
      <c r="G20" s="131"/>
      <c r="H20" s="138">
        <v>17.387826400000002</v>
      </c>
      <c r="I20" s="139">
        <v>25.5191561</v>
      </c>
      <c r="J20" s="131"/>
      <c r="K20" s="138">
        <v>74.788642800000005</v>
      </c>
      <c r="L20" s="139">
        <v>68.872178899999994</v>
      </c>
    </row>
    <row r="21" spans="2:12" x14ac:dyDescent="0.25">
      <c r="B21" s="138">
        <v>96.824066999999999</v>
      </c>
      <c r="C21" s="139">
        <v>47.946348999999998</v>
      </c>
      <c r="D21" s="131"/>
      <c r="E21" s="138">
        <v>121.84345399999999</v>
      </c>
      <c r="F21" s="139">
        <v>84.047525800000003</v>
      </c>
      <c r="G21" s="131"/>
      <c r="H21" s="138">
        <v>18.907542400000001</v>
      </c>
      <c r="I21" s="139">
        <v>16.223441099999999</v>
      </c>
      <c r="J21" s="131"/>
      <c r="K21" s="138">
        <v>76.612459000000001</v>
      </c>
      <c r="L21" s="139">
        <v>35.679438500000003</v>
      </c>
    </row>
    <row r="22" spans="2:12" x14ac:dyDescent="0.25">
      <c r="B22" s="138">
        <v>112.768749</v>
      </c>
      <c r="C22" s="139">
        <v>42.784391300000003</v>
      </c>
      <c r="D22" s="131"/>
      <c r="E22" s="138">
        <v>117.31434</v>
      </c>
      <c r="F22" s="139">
        <v>74.711906499999998</v>
      </c>
      <c r="G22" s="131"/>
      <c r="H22" s="138">
        <v>11.8865224</v>
      </c>
      <c r="I22" s="139">
        <v>23.354790600000001</v>
      </c>
      <c r="J22" s="131"/>
      <c r="K22" s="138">
        <v>57.9938213</v>
      </c>
      <c r="L22" s="139">
        <v>59.165669700000002</v>
      </c>
    </row>
    <row r="23" spans="2:12" x14ac:dyDescent="0.25">
      <c r="B23" s="138">
        <v>108.09582899999999</v>
      </c>
      <c r="C23" s="139">
        <v>45.507656599999997</v>
      </c>
      <c r="D23" s="131"/>
      <c r="E23" s="138">
        <v>155.18661</v>
      </c>
      <c r="F23" s="139">
        <v>74.841972200000001</v>
      </c>
      <c r="G23" s="131"/>
      <c r="H23" s="138">
        <v>17.058199299999998</v>
      </c>
      <c r="I23" s="139">
        <v>25.043641600000001</v>
      </c>
      <c r="J23" s="131"/>
      <c r="K23" s="138">
        <v>88.726901499999997</v>
      </c>
      <c r="L23" s="139">
        <v>59.133068899999998</v>
      </c>
    </row>
    <row r="24" spans="2:12" x14ac:dyDescent="0.25">
      <c r="B24" s="138">
        <v>84.659036599999993</v>
      </c>
      <c r="C24" s="139">
        <v>37.975606499999998</v>
      </c>
      <c r="D24" s="131"/>
      <c r="E24" s="138">
        <v>106.272499</v>
      </c>
      <c r="F24" s="139">
        <v>74.636243399999998</v>
      </c>
      <c r="G24" s="131"/>
      <c r="H24" s="138">
        <v>20.646307</v>
      </c>
      <c r="I24" s="139">
        <v>23.676840599999998</v>
      </c>
      <c r="J24" s="131"/>
      <c r="K24" s="138">
        <v>102.828193</v>
      </c>
      <c r="L24" s="139">
        <v>55.069245500000001</v>
      </c>
    </row>
    <row r="25" spans="2:12" x14ac:dyDescent="0.25">
      <c r="B25" s="138">
        <v>79.043522100000004</v>
      </c>
      <c r="C25" s="139">
        <v>47.172575899999998</v>
      </c>
      <c r="D25" s="131"/>
      <c r="E25" s="138">
        <v>104.72896799999999</v>
      </c>
      <c r="F25" s="139">
        <v>64.167930299999995</v>
      </c>
      <c r="G25" s="131"/>
      <c r="H25" s="138">
        <v>15.251326300000001</v>
      </c>
      <c r="I25" s="139">
        <v>28.218450900000001</v>
      </c>
      <c r="J25" s="131"/>
      <c r="K25" s="138">
        <v>64.403640199999998</v>
      </c>
      <c r="L25" s="139">
        <v>69.141090700000007</v>
      </c>
    </row>
    <row r="26" spans="2:12" x14ac:dyDescent="0.25">
      <c r="B26" s="138">
        <v>86.986717299999995</v>
      </c>
      <c r="C26" s="139">
        <v>44.443306100000001</v>
      </c>
      <c r="D26" s="131"/>
      <c r="E26" s="138">
        <v>109.544782</v>
      </c>
      <c r="F26" s="139">
        <v>68.699705100000003</v>
      </c>
      <c r="G26" s="131"/>
      <c r="H26" s="138">
        <v>19.739938500000001</v>
      </c>
      <c r="I26" s="139">
        <v>20.5033265</v>
      </c>
      <c r="J26" s="131"/>
      <c r="K26" s="138">
        <v>70.190744699999996</v>
      </c>
      <c r="L26" s="139">
        <v>44.679710399999998</v>
      </c>
    </row>
    <row r="27" spans="2:12" x14ac:dyDescent="0.25">
      <c r="B27" s="138">
        <v>75.413928400000003</v>
      </c>
      <c r="C27" s="139">
        <v>39.819141199999997</v>
      </c>
      <c r="D27" s="131"/>
      <c r="E27" s="138">
        <v>105.994843</v>
      </c>
      <c r="F27" s="139">
        <v>66.195771699999995</v>
      </c>
      <c r="G27" s="131"/>
      <c r="H27" s="138">
        <v>15.5352344</v>
      </c>
      <c r="I27" s="139">
        <v>19.866521899999999</v>
      </c>
      <c r="J27" s="131"/>
      <c r="K27" s="138">
        <v>63.973748100000002</v>
      </c>
      <c r="L27" s="139">
        <v>50.021193199999999</v>
      </c>
    </row>
    <row r="28" spans="2:12" x14ac:dyDescent="0.25">
      <c r="B28" s="138">
        <v>86.025299899999993</v>
      </c>
      <c r="C28" s="139">
        <v>18.300217799999999</v>
      </c>
      <c r="D28" s="131"/>
      <c r="E28" s="138">
        <v>99.322727299999997</v>
      </c>
      <c r="F28" s="139">
        <v>20.9816796</v>
      </c>
      <c r="G28" s="131"/>
      <c r="H28" s="138">
        <v>17.2441149</v>
      </c>
      <c r="I28" s="139">
        <v>20.070954199999999</v>
      </c>
      <c r="J28" s="131"/>
      <c r="K28" s="138">
        <v>53.442450299999997</v>
      </c>
      <c r="L28" s="139">
        <v>82.399405599999994</v>
      </c>
    </row>
    <row r="29" spans="2:12" x14ac:dyDescent="0.25">
      <c r="B29" s="138">
        <v>82.526328399999997</v>
      </c>
      <c r="C29" s="139">
        <v>20.024902300000001</v>
      </c>
      <c r="D29" s="131"/>
      <c r="E29" s="138">
        <v>104.745082</v>
      </c>
      <c r="F29" s="139">
        <v>27.7843743</v>
      </c>
      <c r="G29" s="131"/>
      <c r="H29" s="138">
        <v>15.115544999999999</v>
      </c>
      <c r="I29" s="139">
        <v>13.1889103</v>
      </c>
      <c r="J29" s="131"/>
      <c r="K29" s="138">
        <v>51.440885100000003</v>
      </c>
      <c r="L29" s="139">
        <v>45.376744100000003</v>
      </c>
    </row>
    <row r="30" spans="2:12" x14ac:dyDescent="0.25">
      <c r="B30" s="138">
        <v>88.166169800000006</v>
      </c>
      <c r="C30" s="139">
        <v>20.0810399</v>
      </c>
      <c r="D30" s="131"/>
      <c r="E30" s="138">
        <v>126.110395</v>
      </c>
      <c r="F30" s="139">
        <v>32.946114799999997</v>
      </c>
      <c r="G30" s="131"/>
      <c r="H30" s="138">
        <v>17.0776264</v>
      </c>
      <c r="I30" s="139">
        <v>18.880495199999999</v>
      </c>
      <c r="J30" s="131"/>
      <c r="K30" s="138">
        <v>69.557275799999999</v>
      </c>
      <c r="L30" s="139">
        <v>73.545076100000003</v>
      </c>
    </row>
    <row r="31" spans="2:12" x14ac:dyDescent="0.25">
      <c r="B31" s="138">
        <v>76.339553899999999</v>
      </c>
      <c r="C31" s="139">
        <v>20.267612799999998</v>
      </c>
      <c r="D31" s="131"/>
      <c r="E31" s="138">
        <v>80.090496099999996</v>
      </c>
      <c r="F31" s="139">
        <v>34.0384101</v>
      </c>
      <c r="G31" s="131"/>
      <c r="H31" s="138">
        <v>18.054528300000001</v>
      </c>
      <c r="I31" s="139">
        <v>12.0030067</v>
      </c>
      <c r="J31" s="131"/>
      <c r="K31" s="138">
        <v>74.534636199999994</v>
      </c>
      <c r="L31" s="139">
        <v>38.100246800000001</v>
      </c>
    </row>
    <row r="32" spans="2:12" x14ac:dyDescent="0.25">
      <c r="B32" s="138">
        <v>40.499908400000002</v>
      </c>
      <c r="C32" s="139">
        <v>18.0855788</v>
      </c>
      <c r="D32" s="131"/>
      <c r="E32" s="138">
        <v>105.423007</v>
      </c>
      <c r="F32" s="139">
        <v>30.257577300000001</v>
      </c>
      <c r="G32" s="131"/>
      <c r="H32" s="138">
        <v>61.401730499999999</v>
      </c>
      <c r="I32" s="139">
        <v>17.2791769</v>
      </c>
      <c r="J32" s="131"/>
      <c r="K32" s="138">
        <v>92.852149699999998</v>
      </c>
      <c r="L32" s="139">
        <v>63.1799915</v>
      </c>
    </row>
    <row r="33" spans="2:12" x14ac:dyDescent="0.25">
      <c r="B33" s="138">
        <v>41.0452838</v>
      </c>
      <c r="C33" s="139">
        <v>19.2367423</v>
      </c>
      <c r="D33" s="131"/>
      <c r="E33" s="138">
        <v>68.080298799999994</v>
      </c>
      <c r="F33" s="139">
        <v>30.310252599999998</v>
      </c>
      <c r="G33" s="131"/>
      <c r="H33" s="138">
        <v>70.636948899999993</v>
      </c>
      <c r="I33" s="139">
        <v>18.528683099999999</v>
      </c>
      <c r="J33" s="131"/>
      <c r="K33" s="138">
        <v>113.82772199999999</v>
      </c>
      <c r="L33" s="139">
        <v>63.145178799999996</v>
      </c>
    </row>
    <row r="34" spans="2:12" x14ac:dyDescent="0.25">
      <c r="B34" s="138">
        <v>56.431076900000001</v>
      </c>
      <c r="C34" s="139">
        <v>16.052836200000002</v>
      </c>
      <c r="D34" s="131"/>
      <c r="E34" s="138">
        <v>85.670379299999993</v>
      </c>
      <c r="F34" s="139">
        <v>30.226934499999999</v>
      </c>
      <c r="G34" s="131"/>
      <c r="H34" s="138">
        <v>60.756183</v>
      </c>
      <c r="I34" s="139">
        <v>17.517447399999998</v>
      </c>
      <c r="J34" s="131"/>
      <c r="K34" s="138">
        <v>93.786940700000002</v>
      </c>
      <c r="L34" s="139">
        <v>58.805629699999997</v>
      </c>
    </row>
    <row r="35" spans="2:12" x14ac:dyDescent="0.25">
      <c r="B35" s="138">
        <v>64.560994699999995</v>
      </c>
      <c r="C35" s="139">
        <v>19.940527700000001</v>
      </c>
      <c r="D35" s="131"/>
      <c r="E35" s="138">
        <v>111.953923</v>
      </c>
      <c r="F35" s="139">
        <v>25.987372100000002</v>
      </c>
      <c r="G35" s="131"/>
      <c r="H35" s="138">
        <v>66.066343200000006</v>
      </c>
      <c r="I35" s="139">
        <v>20.8775841</v>
      </c>
      <c r="J35" s="131"/>
      <c r="K35" s="138">
        <v>96.074054599999997</v>
      </c>
      <c r="L35" s="139">
        <v>73.832233299999999</v>
      </c>
    </row>
    <row r="36" spans="2:12" x14ac:dyDescent="0.25">
      <c r="B36" s="138">
        <v>75.192695599999993</v>
      </c>
      <c r="C36" s="139">
        <v>18.786826000000001</v>
      </c>
      <c r="D36" s="131"/>
      <c r="E36" s="138">
        <v>107.792418</v>
      </c>
      <c r="F36" s="139">
        <v>27.822695700000001</v>
      </c>
      <c r="G36" s="131"/>
      <c r="H36" s="138">
        <v>41.533640499999997</v>
      </c>
      <c r="I36" s="139">
        <v>15.169504699999999</v>
      </c>
      <c r="J36" s="131"/>
      <c r="K36" s="138">
        <v>72.725789399999996</v>
      </c>
      <c r="L36" s="139">
        <v>47.711176700000003</v>
      </c>
    </row>
    <row r="37" spans="2:12" x14ac:dyDescent="0.25">
      <c r="B37" s="138">
        <v>72.076855399999999</v>
      </c>
      <c r="C37" s="139">
        <v>16.8321249</v>
      </c>
      <c r="D37" s="131"/>
      <c r="E37" s="138">
        <v>142.59075200000001</v>
      </c>
      <c r="F37" s="139">
        <v>26.808627600000001</v>
      </c>
      <c r="G37" s="131"/>
      <c r="H37" s="138">
        <v>59.604407000000002</v>
      </c>
      <c r="I37" s="139">
        <v>14.6983611</v>
      </c>
      <c r="J37" s="131"/>
      <c r="K37" s="138">
        <v>111.26588700000001</v>
      </c>
      <c r="L37" s="139">
        <v>53.415073</v>
      </c>
    </row>
    <row r="38" spans="2:12" x14ac:dyDescent="0.25">
      <c r="B38" s="138">
        <v>56.449514899999997</v>
      </c>
      <c r="C38" s="139">
        <v>26.574452900000001</v>
      </c>
      <c r="D38" s="131"/>
      <c r="E38" s="138">
        <v>97.646798000000004</v>
      </c>
      <c r="F38" s="139">
        <v>51.781589699999998</v>
      </c>
      <c r="G38" s="131"/>
      <c r="H38" s="138">
        <v>72.141898400000002</v>
      </c>
      <c r="I38" s="139">
        <v>23.133912200000001</v>
      </c>
      <c r="J38" s="131"/>
      <c r="K38" s="138">
        <v>128.94927999999999</v>
      </c>
      <c r="L38" s="139">
        <v>113.424211</v>
      </c>
    </row>
    <row r="39" spans="2:12" x14ac:dyDescent="0.25">
      <c r="B39" s="138">
        <v>52.705164799999999</v>
      </c>
      <c r="C39" s="139">
        <v>29.078933800000001</v>
      </c>
      <c r="D39" s="131"/>
      <c r="E39" s="138">
        <v>96.228548599999996</v>
      </c>
      <c r="F39" s="139">
        <v>68.570252499999995</v>
      </c>
      <c r="G39" s="131"/>
      <c r="H39" s="138">
        <v>53.290868500000002</v>
      </c>
      <c r="I39" s="139">
        <v>15.201623700000001</v>
      </c>
      <c r="J39" s="131"/>
      <c r="K39" s="138">
        <v>80.7638721</v>
      </c>
      <c r="L39" s="139">
        <v>62.461875499999998</v>
      </c>
    </row>
    <row r="40" spans="2:12" x14ac:dyDescent="0.25">
      <c r="B40" s="138">
        <v>58.001581299999998</v>
      </c>
      <c r="C40" s="139">
        <v>29.160453499999999</v>
      </c>
      <c r="D40" s="131"/>
      <c r="E40" s="138">
        <v>100.65348299999999</v>
      </c>
      <c r="F40" s="139">
        <v>81.309134099999994</v>
      </c>
      <c r="G40" s="131"/>
      <c r="H40" s="138">
        <v>68.974884599999996</v>
      </c>
      <c r="I40" s="139">
        <v>21.7617814</v>
      </c>
      <c r="J40" s="131"/>
      <c r="K40" s="138">
        <v>88.021054599999999</v>
      </c>
      <c r="L40" s="139">
        <v>101.236073</v>
      </c>
    </row>
    <row r="41" spans="2:12" x14ac:dyDescent="0.25">
      <c r="B41" s="138">
        <v>50.285000199999999</v>
      </c>
      <c r="C41" s="139">
        <v>29.431383100000001</v>
      </c>
      <c r="D41" s="131"/>
      <c r="E41" s="138">
        <v>97.391677999999999</v>
      </c>
      <c r="F41" s="139">
        <v>84.004856500000002</v>
      </c>
      <c r="G41" s="131"/>
      <c r="H41" s="138">
        <v>54.282894499999998</v>
      </c>
      <c r="I41" s="139">
        <v>13.8347435</v>
      </c>
      <c r="J41" s="131"/>
      <c r="K41" s="138">
        <v>80.2247761</v>
      </c>
      <c r="L41" s="139">
        <v>52.445650700000002</v>
      </c>
    </row>
    <row r="42" spans="2:12" x14ac:dyDescent="0.25">
      <c r="B42" s="138">
        <v>57.360520999999999</v>
      </c>
      <c r="C42" s="139">
        <v>26.2627673</v>
      </c>
      <c r="D42" s="131"/>
      <c r="E42" s="138">
        <v>91.261110400000007</v>
      </c>
      <c r="F42" s="139">
        <v>74.673976800000005</v>
      </c>
      <c r="G42" s="131"/>
      <c r="H42" s="138">
        <v>60.2540294</v>
      </c>
      <c r="I42" s="139">
        <v>19.9160915</v>
      </c>
      <c r="J42" s="131"/>
      <c r="K42" s="138">
        <v>67.018249400000002</v>
      </c>
      <c r="L42" s="139">
        <v>86.968354300000001</v>
      </c>
    </row>
    <row r="43" spans="2:12" x14ac:dyDescent="0.25">
      <c r="B43" s="138">
        <v>55.027453600000001</v>
      </c>
      <c r="C43" s="139">
        <v>27.934416299999999</v>
      </c>
      <c r="D43" s="131"/>
      <c r="E43" s="138">
        <v>96.2433549</v>
      </c>
      <c r="F43" s="139">
        <v>74.803976399999996</v>
      </c>
      <c r="G43" s="131"/>
      <c r="H43" s="138">
        <v>52.816424499999997</v>
      </c>
      <c r="I43" s="139">
        <v>21.356280399999999</v>
      </c>
      <c r="J43" s="131"/>
      <c r="K43" s="138">
        <v>64.508233599999997</v>
      </c>
      <c r="L43" s="139">
        <v>86.920434099999994</v>
      </c>
    </row>
    <row r="44" spans="2:12" x14ac:dyDescent="0.25">
      <c r="B44" s="138">
        <v>58.788024499999999</v>
      </c>
      <c r="C44" s="139">
        <v>23.310943300000002</v>
      </c>
      <c r="D44" s="131"/>
      <c r="E44" s="138">
        <v>115.874533</v>
      </c>
      <c r="F44" s="139">
        <v>74.5983521</v>
      </c>
      <c r="G44" s="131"/>
      <c r="H44" s="138">
        <v>59.672288799999997</v>
      </c>
      <c r="I44" s="139">
        <v>20.190723699999999</v>
      </c>
      <c r="J44" s="131"/>
      <c r="K44" s="138">
        <v>87.226667800000001</v>
      </c>
      <c r="L44" s="139">
        <v>80.9469694</v>
      </c>
    </row>
    <row r="45" spans="2:12" x14ac:dyDescent="0.25">
      <c r="B45" s="138">
        <v>50.902194999999999</v>
      </c>
      <c r="C45" s="139">
        <v>28.956410300000002</v>
      </c>
      <c r="D45" s="131"/>
      <c r="E45" s="138">
        <v>73.589880199999996</v>
      </c>
      <c r="F45" s="139">
        <v>64.135353499999994</v>
      </c>
      <c r="G45" s="131"/>
      <c r="H45" s="138">
        <v>63.085759199999998</v>
      </c>
      <c r="I45" s="139">
        <v>24.063638999999998</v>
      </c>
      <c r="J45" s="131"/>
      <c r="K45" s="138">
        <v>93.468409699999995</v>
      </c>
      <c r="L45" s="139">
        <v>101.63135</v>
      </c>
    </row>
    <row r="46" spans="2:12" x14ac:dyDescent="0.25">
      <c r="B46" s="138">
        <v>47.495931300000002</v>
      </c>
      <c r="C46" s="139">
        <v>27.2810755</v>
      </c>
      <c r="D46" s="131"/>
      <c r="E46" s="138">
        <v>111.53299</v>
      </c>
      <c r="F46" s="139">
        <v>68.664827700000004</v>
      </c>
      <c r="G46" s="131"/>
      <c r="H46" s="138">
        <v>22.763083099999999</v>
      </c>
      <c r="I46" s="139">
        <v>17.484469600000001</v>
      </c>
      <c r="J46" s="131"/>
      <c r="K46" s="138">
        <v>90.798068599999993</v>
      </c>
      <c r="L46" s="139">
        <v>65.675262399999994</v>
      </c>
    </row>
    <row r="47" spans="2:12" x14ac:dyDescent="0.25">
      <c r="B47" s="138">
        <v>48.1355158</v>
      </c>
      <c r="C47" s="139">
        <v>24.4425785</v>
      </c>
      <c r="D47" s="131"/>
      <c r="E47" s="138">
        <v>72.026017400000001</v>
      </c>
      <c r="F47" s="139">
        <v>66.1621655</v>
      </c>
      <c r="G47" s="131"/>
      <c r="H47" s="138">
        <v>26.186798400000001</v>
      </c>
      <c r="I47" s="139">
        <v>16.941426499999999</v>
      </c>
      <c r="J47" s="131"/>
      <c r="K47" s="138">
        <v>111.309618</v>
      </c>
      <c r="L47" s="139">
        <v>73.526774599999996</v>
      </c>
    </row>
    <row r="48" spans="2:12" x14ac:dyDescent="0.25">
      <c r="B48" s="138">
        <v>66.179076899999998</v>
      </c>
      <c r="C48" s="139">
        <v>20.236779500000001</v>
      </c>
      <c r="D48" s="131"/>
      <c r="E48" s="138">
        <v>90.635563300000001</v>
      </c>
      <c r="F48" s="139">
        <v>49.089478800000002</v>
      </c>
      <c r="G48" s="131"/>
      <c r="H48" s="138">
        <v>22.523763299999999</v>
      </c>
      <c r="I48" s="139">
        <v>13.3916468</v>
      </c>
      <c r="J48" s="131"/>
      <c r="K48" s="138">
        <v>91.712180200000006</v>
      </c>
      <c r="L48" s="139">
        <v>95.350937400000007</v>
      </c>
    </row>
    <row r="49" spans="2:12" x14ac:dyDescent="0.25">
      <c r="B49" s="138">
        <v>75.713370499999996</v>
      </c>
      <c r="C49" s="139">
        <v>22.1439731</v>
      </c>
      <c r="D49" s="131"/>
      <c r="E49" s="138">
        <v>118.442418</v>
      </c>
      <c r="F49" s="139">
        <v>65.005303600000005</v>
      </c>
      <c r="G49" s="131"/>
      <c r="H49" s="138">
        <v>24.492366100000002</v>
      </c>
      <c r="I49" s="139">
        <v>8.7998421400000009</v>
      </c>
      <c r="J49" s="131"/>
      <c r="K49" s="138">
        <v>93.948698300000004</v>
      </c>
      <c r="L49" s="139">
        <v>52.509056999999999</v>
      </c>
    </row>
    <row r="50" spans="2:12" x14ac:dyDescent="0.25">
      <c r="B50" s="138">
        <v>88.181609499999993</v>
      </c>
      <c r="C50" s="139">
        <v>22.2060514</v>
      </c>
      <c r="D50" s="131"/>
      <c r="E50" s="138">
        <v>114.039726</v>
      </c>
      <c r="F50" s="139">
        <v>77.0818941</v>
      </c>
      <c r="G50" s="131"/>
      <c r="H50" s="138">
        <v>15.3975092</v>
      </c>
      <c r="I50" s="139">
        <v>12.5973544</v>
      </c>
      <c r="J50" s="131"/>
      <c r="K50" s="138">
        <v>71.116944899999993</v>
      </c>
      <c r="L50" s="139">
        <v>85.104885100000004</v>
      </c>
    </row>
    <row r="51" spans="2:12" x14ac:dyDescent="0.25">
      <c r="B51" s="138">
        <v>84.527533700000006</v>
      </c>
      <c r="C51" s="139">
        <v>22.412367700000001</v>
      </c>
      <c r="D51" s="131"/>
      <c r="E51" s="138">
        <v>150.854861</v>
      </c>
      <c r="F51" s="139">
        <v>79.637466700000004</v>
      </c>
      <c r="G51" s="131"/>
      <c r="H51" s="138">
        <v>22.0967725</v>
      </c>
      <c r="I51" s="139">
        <v>8.0085891500000006</v>
      </c>
      <c r="J51" s="131"/>
      <c r="K51" s="138">
        <v>108.804456</v>
      </c>
      <c r="L51" s="139">
        <v>44.088840500000003</v>
      </c>
    </row>
    <row r="52" spans="2:12" x14ac:dyDescent="0.25">
      <c r="B52" s="138">
        <v>66.200699900000004</v>
      </c>
      <c r="C52" s="139">
        <v>19.999427000000001</v>
      </c>
      <c r="D52" s="131"/>
      <c r="E52" s="138">
        <v>103.30609699999999</v>
      </c>
      <c r="F52" s="139">
        <v>70.791696799999997</v>
      </c>
      <c r="G52" s="131"/>
      <c r="H52" s="138">
        <v>26.744719100000001</v>
      </c>
      <c r="I52" s="139">
        <v>11.5289304</v>
      </c>
      <c r="J52" s="131"/>
      <c r="K52" s="138">
        <v>126.096656</v>
      </c>
      <c r="L52" s="139">
        <v>73.110617399999995</v>
      </c>
    </row>
    <row r="53" spans="2:12" x14ac:dyDescent="0.25">
      <c r="B53" s="138">
        <v>61.8095444</v>
      </c>
      <c r="C53" s="139">
        <v>21.2724087</v>
      </c>
      <c r="D53" s="131"/>
      <c r="E53" s="138">
        <v>101.805651</v>
      </c>
      <c r="F53" s="139">
        <v>70.914937899999998</v>
      </c>
      <c r="G53" s="131"/>
      <c r="H53" s="138">
        <v>19.756193499999998</v>
      </c>
      <c r="I53" s="139">
        <v>12.36262</v>
      </c>
      <c r="J53" s="131"/>
      <c r="K53" s="138">
        <v>78.977208700000006</v>
      </c>
      <c r="L53" s="139">
        <v>73.070332800000003</v>
      </c>
    </row>
    <row r="54" spans="2:12" x14ac:dyDescent="0.25">
      <c r="B54" s="138">
        <v>68.020872900000001</v>
      </c>
      <c r="C54" s="139">
        <v>17.751575899999999</v>
      </c>
      <c r="D54" s="131"/>
      <c r="E54" s="138">
        <v>106.487041</v>
      </c>
      <c r="F54" s="139">
        <v>70.720003899999995</v>
      </c>
      <c r="G54" s="131"/>
      <c r="H54" s="138">
        <v>25.5706317</v>
      </c>
      <c r="I54" s="139">
        <v>11.6879081</v>
      </c>
      <c r="J54" s="131"/>
      <c r="K54" s="138">
        <v>86.073847299999997</v>
      </c>
      <c r="L54" s="139">
        <v>68.048693700000001</v>
      </c>
    </row>
    <row r="55" spans="2:12" x14ac:dyDescent="0.25">
      <c r="B55" s="138">
        <v>58.9713165</v>
      </c>
      <c r="C55" s="139">
        <v>22.050669899999999</v>
      </c>
      <c r="D55" s="131"/>
      <c r="E55" s="138">
        <v>103.036191</v>
      </c>
      <c r="F55" s="139">
        <v>60.8009737</v>
      </c>
      <c r="G55" s="131"/>
      <c r="H55" s="138">
        <v>20.1239612</v>
      </c>
      <c r="I55" s="139">
        <v>13.929842499999999</v>
      </c>
      <c r="J55" s="131"/>
      <c r="K55" s="138">
        <v>78.450038599999999</v>
      </c>
      <c r="L55" s="139">
        <v>85.437177599999998</v>
      </c>
    </row>
    <row r="56" spans="2:12" x14ac:dyDescent="0.25">
      <c r="B56" s="138">
        <v>67.269074799999999</v>
      </c>
      <c r="C56" s="139">
        <v>20.774881499999999</v>
      </c>
      <c r="D56" s="131"/>
      <c r="E56" s="138">
        <v>96.550315400000002</v>
      </c>
      <c r="F56" s="139">
        <v>65.094961799999993</v>
      </c>
      <c r="G56" s="131"/>
      <c r="H56" s="138">
        <v>22.337603000000001</v>
      </c>
      <c r="I56" s="139">
        <v>10.121324899999999</v>
      </c>
      <c r="J56" s="131"/>
      <c r="K56" s="138">
        <v>65.535667500000002</v>
      </c>
      <c r="L56" s="139">
        <v>55.210415500000003</v>
      </c>
    </row>
    <row r="57" spans="2:12" x14ac:dyDescent="0.25">
      <c r="B57" s="138">
        <v>64.532989299999997</v>
      </c>
      <c r="C57" s="139">
        <v>18.613330300000001</v>
      </c>
      <c r="D57" s="131"/>
      <c r="E57" s="138">
        <v>101.821315</v>
      </c>
      <c r="F57" s="139">
        <v>62.722412300000002</v>
      </c>
      <c r="G57" s="131"/>
      <c r="H57" s="138">
        <v>19.580305800000001</v>
      </c>
      <c r="I57" s="139">
        <v>9.8069707200000007</v>
      </c>
      <c r="J57" s="131"/>
      <c r="K57" s="138">
        <v>63.081178399999999</v>
      </c>
      <c r="L57" s="139">
        <v>61.810849699999999</v>
      </c>
    </row>
    <row r="58" spans="2:12" x14ac:dyDescent="0.25">
      <c r="B58" s="138">
        <v>68.943167599999995</v>
      </c>
      <c r="C58" s="139">
        <v>45.8150482</v>
      </c>
      <c r="D58" s="131"/>
      <c r="E58" s="138">
        <v>122.590254</v>
      </c>
      <c r="F58" s="139">
        <v>58.2374911</v>
      </c>
      <c r="G58" s="131"/>
      <c r="H58" s="138">
        <v>22.121938</v>
      </c>
      <c r="I58" s="139">
        <v>21.872265200000001</v>
      </c>
      <c r="J58" s="131"/>
      <c r="K58" s="138">
        <v>85.297033999999996</v>
      </c>
      <c r="L58" s="139">
        <v>83.687700000000007</v>
      </c>
    </row>
    <row r="59" spans="2:12" x14ac:dyDescent="0.25">
      <c r="B59" s="138">
        <v>59.695126500000001</v>
      </c>
      <c r="C59" s="139">
        <v>50.132838499999998</v>
      </c>
      <c r="D59" s="131"/>
      <c r="E59" s="138">
        <v>77.854916799999998</v>
      </c>
      <c r="F59" s="139">
        <v>77.119290699999993</v>
      </c>
      <c r="G59" s="131"/>
      <c r="H59" s="138">
        <v>23.387392699999999</v>
      </c>
      <c r="I59" s="139">
        <v>14.3725775</v>
      </c>
      <c r="J59" s="131"/>
      <c r="K59" s="138">
        <v>91.4006957</v>
      </c>
      <c r="L59" s="139">
        <v>46.086198400000001</v>
      </c>
    </row>
    <row r="60" spans="2:12" x14ac:dyDescent="0.25">
      <c r="B60" s="138">
        <v>28.271387699999998</v>
      </c>
      <c r="C60" s="139">
        <v>50.273380500000002</v>
      </c>
      <c r="D60" s="131"/>
      <c r="E60" s="138">
        <v>49.687523200000001</v>
      </c>
      <c r="F60" s="139">
        <v>91.446400100000005</v>
      </c>
      <c r="G60" s="131"/>
      <c r="H60" s="138">
        <v>18.260097399999999</v>
      </c>
      <c r="I60" s="139">
        <v>20.574965899999999</v>
      </c>
      <c r="J60" s="131"/>
      <c r="K60" s="138">
        <v>75.308436200000003</v>
      </c>
      <c r="L60" s="139">
        <v>74.694935299999997</v>
      </c>
    </row>
    <row r="61" spans="2:12" x14ac:dyDescent="0.25">
      <c r="B61" s="138">
        <v>28.652092799999998</v>
      </c>
      <c r="C61" s="139">
        <v>50.740470199999997</v>
      </c>
      <c r="D61" s="131"/>
      <c r="E61" s="138">
        <v>32.087316899999998</v>
      </c>
      <c r="F61" s="139">
        <v>94.478213499999995</v>
      </c>
      <c r="G61" s="131"/>
      <c r="H61" s="138">
        <v>21.006534500000001</v>
      </c>
      <c r="I61" s="139">
        <v>13.080242399999999</v>
      </c>
      <c r="J61" s="131"/>
      <c r="K61" s="138">
        <v>92.320832699999997</v>
      </c>
      <c r="L61" s="139">
        <v>38.695934800000003</v>
      </c>
    </row>
    <row r="62" spans="2:12" x14ac:dyDescent="0.25">
      <c r="B62" s="138">
        <v>39.392307700000003</v>
      </c>
      <c r="C62" s="139">
        <v>45.277694199999999</v>
      </c>
      <c r="D62" s="131"/>
      <c r="E62" s="138">
        <v>40.377798800000001</v>
      </c>
      <c r="F62" s="139">
        <v>83.984000600000002</v>
      </c>
      <c r="G62" s="131"/>
      <c r="H62" s="138">
        <v>18.068119800000002</v>
      </c>
      <c r="I62" s="139">
        <v>18.829933799999999</v>
      </c>
      <c r="J62" s="131"/>
      <c r="K62" s="138">
        <v>76.066605600000003</v>
      </c>
      <c r="L62" s="139">
        <v>64.167795100000006</v>
      </c>
    </row>
    <row r="63" spans="2:12" x14ac:dyDescent="0.25">
      <c r="B63" s="138">
        <v>45.067482400000003</v>
      </c>
      <c r="C63" s="139">
        <v>48.159660600000002</v>
      </c>
      <c r="D63" s="131"/>
      <c r="E63" s="138">
        <v>52.765646699999998</v>
      </c>
      <c r="F63" s="139">
        <v>84.130207999999996</v>
      </c>
      <c r="G63" s="131"/>
      <c r="H63" s="138">
        <v>19.647294200000001</v>
      </c>
      <c r="I63" s="139">
        <v>20.191579600000001</v>
      </c>
      <c r="J63" s="131"/>
      <c r="K63" s="138">
        <v>77.921586500000004</v>
      </c>
      <c r="L63" s="139">
        <v>64.132438199999996</v>
      </c>
    </row>
    <row r="64" spans="2:12" x14ac:dyDescent="0.25">
      <c r="B64" s="138">
        <v>52.489053200000001</v>
      </c>
      <c r="C64" s="139">
        <v>40.188672799999999</v>
      </c>
      <c r="D64" s="131"/>
      <c r="E64" s="138">
        <v>50.804264099999997</v>
      </c>
      <c r="F64" s="139">
        <v>83.898947300000003</v>
      </c>
      <c r="G64" s="131"/>
      <c r="H64" s="138">
        <v>12.351578999999999</v>
      </c>
      <c r="I64" s="139">
        <v>19.089588500000001</v>
      </c>
      <c r="J64" s="131"/>
      <c r="K64" s="138">
        <v>58.984799899999999</v>
      </c>
      <c r="L64" s="139">
        <v>59.725041300000001</v>
      </c>
    </row>
    <row r="65" spans="2:12" x14ac:dyDescent="0.25">
      <c r="B65" s="138">
        <v>50.314008100000002</v>
      </c>
      <c r="C65" s="139">
        <v>49.921604700000003</v>
      </c>
      <c r="D65" s="131"/>
      <c r="E65" s="138">
        <v>67.205266899999998</v>
      </c>
      <c r="F65" s="139">
        <v>72.131467999999998</v>
      </c>
      <c r="G65" s="131"/>
      <c r="H65" s="138">
        <v>17.725596199999998</v>
      </c>
      <c r="I65" s="139">
        <v>22.7512878</v>
      </c>
      <c r="J65" s="131"/>
      <c r="K65" s="138">
        <v>90.243036500000002</v>
      </c>
      <c r="L65" s="139">
        <v>74.986582100000007</v>
      </c>
    </row>
    <row r="66" spans="2:12" x14ac:dyDescent="0.25">
      <c r="B66" s="138">
        <v>39.405178499999998</v>
      </c>
      <c r="C66" s="139">
        <v>47.033284000000002</v>
      </c>
      <c r="D66" s="131"/>
      <c r="E66" s="138">
        <v>46.022473599999998</v>
      </c>
      <c r="F66" s="139">
        <v>77.225657100000006</v>
      </c>
      <c r="G66" s="131"/>
      <c r="H66" s="138">
        <v>21.454087399999999</v>
      </c>
      <c r="I66" s="139">
        <v>16.530924599999999</v>
      </c>
      <c r="J66" s="131"/>
      <c r="K66" s="138">
        <v>104.585286</v>
      </c>
      <c r="L66" s="139">
        <v>48.457129199999997</v>
      </c>
    </row>
    <row r="67" spans="2:12" x14ac:dyDescent="0.25">
      <c r="B67" s="138">
        <v>36.7913955</v>
      </c>
      <c r="C67" s="139">
        <v>42.139641300000001</v>
      </c>
      <c r="D67" s="131"/>
      <c r="E67" s="138">
        <v>45.354030299999998</v>
      </c>
      <c r="F67" s="139">
        <v>74.410973999999996</v>
      </c>
      <c r="G67" s="131"/>
      <c r="H67" s="138">
        <v>15.8480297</v>
      </c>
      <c r="I67" s="139">
        <v>16.017497200000001</v>
      </c>
      <c r="J67" s="131"/>
      <c r="K67" s="138">
        <v>65.504147500000002</v>
      </c>
      <c r="L67" s="139">
        <v>54.250204500000002</v>
      </c>
    </row>
    <row r="68" spans="2:12" x14ac:dyDescent="0.25">
      <c r="B68" s="138">
        <v>40.488614800000001</v>
      </c>
      <c r="C68" s="139">
        <v>30.480915199999998</v>
      </c>
      <c r="D68" s="131"/>
      <c r="E68" s="138">
        <v>47.439571700000002</v>
      </c>
      <c r="F68" s="139">
        <v>57.103643499999997</v>
      </c>
      <c r="G68" s="131"/>
      <c r="H68" s="138">
        <v>20.512257600000002</v>
      </c>
      <c r="I68" s="139">
        <v>58.859927599999999</v>
      </c>
      <c r="J68" s="131"/>
      <c r="K68" s="138">
        <v>71.390140099999996</v>
      </c>
      <c r="L68" s="139">
        <v>126.59853699999999</v>
      </c>
    </row>
    <row r="69" spans="2:12" x14ac:dyDescent="0.25">
      <c r="B69" s="138">
        <v>35.1019741</v>
      </c>
      <c r="C69" s="139">
        <v>33.353556500000003</v>
      </c>
      <c r="D69" s="131"/>
      <c r="E69" s="138">
        <v>45.902231499999999</v>
      </c>
      <c r="F69" s="139">
        <v>75.617826300000004</v>
      </c>
      <c r="G69" s="131"/>
      <c r="H69" s="138">
        <v>16.143045699999998</v>
      </c>
      <c r="I69" s="139">
        <v>38.677698100000001</v>
      </c>
      <c r="J69" s="131"/>
      <c r="K69" s="138">
        <v>65.066909600000002</v>
      </c>
      <c r="L69" s="139">
        <v>69.716879300000002</v>
      </c>
    </row>
    <row r="70" spans="2:12" x14ac:dyDescent="0.25">
      <c r="B70" s="138">
        <v>40.041115900000001</v>
      </c>
      <c r="C70" s="139">
        <v>33.447059600000003</v>
      </c>
      <c r="D70" s="131"/>
      <c r="E70" s="138">
        <v>43.012798400000001</v>
      </c>
      <c r="F70" s="139">
        <v>89.665995899999999</v>
      </c>
      <c r="G70" s="131"/>
      <c r="H70" s="138">
        <v>17.9187856</v>
      </c>
      <c r="I70" s="139">
        <v>55.368796600000003</v>
      </c>
      <c r="J70" s="131"/>
      <c r="K70" s="138">
        <v>54.355656600000003</v>
      </c>
      <c r="L70" s="139">
        <v>112.99473500000001</v>
      </c>
    </row>
    <row r="71" spans="2:12" x14ac:dyDescent="0.25">
      <c r="B71" s="138">
        <v>38.412493599999998</v>
      </c>
      <c r="C71" s="139">
        <v>33.757816099999999</v>
      </c>
      <c r="D71" s="131"/>
      <c r="E71" s="138">
        <v>45.361008699999999</v>
      </c>
      <c r="F71" s="139">
        <v>92.638781699999996</v>
      </c>
      <c r="G71" s="131"/>
      <c r="H71" s="138">
        <v>15.7069361</v>
      </c>
      <c r="I71" s="139">
        <v>35.199926099999999</v>
      </c>
      <c r="J71" s="131"/>
      <c r="K71" s="138">
        <v>52.319889400000001</v>
      </c>
      <c r="L71" s="139">
        <v>58.5372609</v>
      </c>
    </row>
    <row r="72" spans="2:12" x14ac:dyDescent="0.25">
      <c r="B72" s="138">
        <v>41.037599800000002</v>
      </c>
      <c r="C72" s="139">
        <v>30.123411699999998</v>
      </c>
      <c r="D72" s="131"/>
      <c r="E72" s="138">
        <v>54.613492200000003</v>
      </c>
      <c r="F72" s="139">
        <v>82.348884499999997</v>
      </c>
      <c r="G72" s="131"/>
      <c r="H72" s="138">
        <v>17.745783400000001</v>
      </c>
      <c r="I72" s="139">
        <v>50.672782499999997</v>
      </c>
      <c r="J72" s="131"/>
      <c r="K72" s="138">
        <v>70.745846700000001</v>
      </c>
      <c r="L72" s="139">
        <v>97.069807999999995</v>
      </c>
    </row>
    <row r="73" spans="2:12" x14ac:dyDescent="0.25">
      <c r="B73" s="138">
        <v>35.532813400000002</v>
      </c>
      <c r="C73" s="139">
        <v>32.040794200000001</v>
      </c>
      <c r="D73" s="131"/>
      <c r="E73" s="138">
        <v>34.684069399999998</v>
      </c>
      <c r="F73" s="139">
        <v>82.492245400000002</v>
      </c>
      <c r="G73" s="131"/>
      <c r="H73" s="138">
        <v>18.760906200000001</v>
      </c>
      <c r="I73" s="139">
        <v>54.337074899999998</v>
      </c>
      <c r="J73" s="131"/>
      <c r="K73" s="138">
        <v>75.808258600000002</v>
      </c>
      <c r="L73" s="139">
        <v>97.0163218</v>
      </c>
    </row>
    <row r="74" spans="2:12" x14ac:dyDescent="0.25">
      <c r="B74" s="138">
        <v>25.500670199999998</v>
      </c>
      <c r="C74" s="139">
        <v>26.737667600000002</v>
      </c>
      <c r="D74" s="131"/>
      <c r="E74" s="138">
        <v>71.469214100000002</v>
      </c>
      <c r="F74" s="139">
        <v>82.265487199999995</v>
      </c>
      <c r="G74" s="131"/>
      <c r="H74" s="138">
        <v>14.9978844</v>
      </c>
      <c r="I74" s="139">
        <v>51.371532999999999</v>
      </c>
      <c r="J74" s="131"/>
      <c r="K74" s="138">
        <v>69.131378799999993</v>
      </c>
      <c r="L74" s="139">
        <v>90.349033800000001</v>
      </c>
    </row>
    <row r="75" spans="2:12" x14ac:dyDescent="0.25">
      <c r="B75" s="138">
        <v>25.844064599999999</v>
      </c>
      <c r="C75" s="139">
        <v>33.213021900000001</v>
      </c>
      <c r="D75" s="131"/>
      <c r="E75" s="138">
        <v>46.153544699999998</v>
      </c>
      <c r="F75" s="139">
        <v>70.727113299999999</v>
      </c>
      <c r="G75" s="131"/>
      <c r="H75" s="138">
        <v>17.253663499999998</v>
      </c>
      <c r="I75" s="139">
        <v>61.225444199999998</v>
      </c>
      <c r="J75" s="131"/>
      <c r="K75" s="138">
        <v>84.748359899999997</v>
      </c>
      <c r="L75" s="139">
        <v>113.435924</v>
      </c>
    </row>
    <row r="76" spans="2:12" x14ac:dyDescent="0.25">
      <c r="B76" s="138">
        <v>35.531692300000003</v>
      </c>
      <c r="C76" s="139">
        <v>31.2914119</v>
      </c>
      <c r="D76" s="131"/>
      <c r="E76" s="138">
        <v>58.078353800000002</v>
      </c>
      <c r="F76" s="139">
        <v>75.722121799999996</v>
      </c>
      <c r="G76" s="131"/>
      <c r="H76" s="138">
        <v>14.840204099999999</v>
      </c>
      <c r="I76" s="139">
        <v>44.485973999999999</v>
      </c>
      <c r="J76" s="131"/>
      <c r="K76" s="138">
        <v>69.827360499999998</v>
      </c>
      <c r="L76" s="139">
        <v>73.303504099999998</v>
      </c>
    </row>
    <row r="77" spans="2:12" x14ac:dyDescent="0.25">
      <c r="B77" s="138">
        <v>40.650675499999998</v>
      </c>
      <c r="C77" s="139">
        <v>28.0356539</v>
      </c>
      <c r="D77" s="131"/>
      <c r="E77" s="138">
        <v>75.896705299999994</v>
      </c>
      <c r="F77" s="139">
        <v>72.962238799999994</v>
      </c>
      <c r="G77" s="131"/>
      <c r="H77" s="138">
        <v>16.137255</v>
      </c>
      <c r="I77" s="139">
        <v>43.104301900000003</v>
      </c>
      <c r="J77" s="131"/>
      <c r="K77" s="138">
        <v>71.530189399999998</v>
      </c>
      <c r="L77" s="139">
        <v>82.066976499999996</v>
      </c>
    </row>
    <row r="78" spans="2:12" x14ac:dyDescent="0.25">
      <c r="B78" s="138">
        <v>47.344900500000001</v>
      </c>
      <c r="C78" s="139">
        <v>45.383982600000003</v>
      </c>
      <c r="D78" s="131"/>
      <c r="E78" s="138">
        <v>73.075504699999996</v>
      </c>
      <c r="F78" s="139">
        <v>53.066792300000003</v>
      </c>
      <c r="G78" s="131"/>
      <c r="H78" s="138">
        <v>10.1449379</v>
      </c>
      <c r="I78" s="139">
        <v>67.0648798</v>
      </c>
      <c r="J78" s="131"/>
      <c r="K78" s="138">
        <v>54.146663400000001</v>
      </c>
      <c r="L78" s="139">
        <v>144.80063999999999</v>
      </c>
    </row>
    <row r="79" spans="2:12" x14ac:dyDescent="0.25">
      <c r="B79" s="138">
        <v>45.3830192</v>
      </c>
      <c r="C79" s="139">
        <v>49.661147499999998</v>
      </c>
      <c r="D79" s="131"/>
      <c r="E79" s="138">
        <v>96.666271499999993</v>
      </c>
      <c r="F79" s="139">
        <v>70.272144400000002</v>
      </c>
      <c r="G79" s="131"/>
      <c r="H79" s="138">
        <v>14.558873200000001</v>
      </c>
      <c r="I79" s="139">
        <v>44.0692892</v>
      </c>
      <c r="J79" s="131"/>
      <c r="K79" s="138">
        <v>82.840991700000004</v>
      </c>
      <c r="L79" s="139">
        <v>79.740643199999994</v>
      </c>
    </row>
    <row r="80" spans="2:12" x14ac:dyDescent="0.25">
      <c r="B80" s="138">
        <v>35.543301700000001</v>
      </c>
      <c r="C80" s="139">
        <v>49.800367199999997</v>
      </c>
      <c r="D80" s="131"/>
      <c r="E80" s="138">
        <v>66.197504100000003</v>
      </c>
      <c r="F80" s="139">
        <v>83.327200899999994</v>
      </c>
      <c r="G80" s="131"/>
      <c r="H80" s="138">
        <v>17.621259999999999</v>
      </c>
      <c r="I80" s="139">
        <v>63.087092300000002</v>
      </c>
      <c r="J80" s="131"/>
      <c r="K80" s="138">
        <v>96.006840600000004</v>
      </c>
      <c r="L80" s="139">
        <v>129.24090899999999</v>
      </c>
    </row>
    <row r="81" spans="2:12" x14ac:dyDescent="0.25">
      <c r="B81" s="138">
        <v>33.185680699999999</v>
      </c>
      <c r="C81" s="139">
        <v>50.2630622</v>
      </c>
      <c r="D81" s="131"/>
      <c r="E81" s="138">
        <v>65.236033000000006</v>
      </c>
      <c r="F81" s="139">
        <v>86.089830399999997</v>
      </c>
      <c r="G81" s="131"/>
      <c r="H81" s="138">
        <v>13.016738800000001</v>
      </c>
      <c r="I81" s="139">
        <v>40.106723000000002</v>
      </c>
      <c r="J81" s="131"/>
      <c r="K81" s="138">
        <v>60.131271599999998</v>
      </c>
      <c r="L81" s="139">
        <v>66.953639899999999</v>
      </c>
    </row>
    <row r="82" spans="2:12" x14ac:dyDescent="0.25">
      <c r="B82" s="138">
        <v>36.520556599999999</v>
      </c>
      <c r="C82" s="139">
        <v>44.851684499999998</v>
      </c>
      <c r="D82" s="131"/>
      <c r="E82" s="138">
        <v>68.235820399999994</v>
      </c>
      <c r="F82" s="139">
        <v>76.527361099999993</v>
      </c>
      <c r="G82" s="131"/>
      <c r="H82" s="138">
        <v>16.847690499999999</v>
      </c>
      <c r="I82" s="139">
        <v>57.736463700000002</v>
      </c>
      <c r="J82" s="131"/>
      <c r="K82" s="138">
        <v>65.534474799999998</v>
      </c>
      <c r="L82" s="139">
        <v>111.026325</v>
      </c>
    </row>
    <row r="83" spans="2:12" x14ac:dyDescent="0.25">
      <c r="B83" s="138">
        <v>31.6618298</v>
      </c>
      <c r="C83" s="139">
        <v>47.706534900000001</v>
      </c>
      <c r="D83" s="131"/>
      <c r="E83" s="138">
        <v>66.024551099999996</v>
      </c>
      <c r="F83" s="139">
        <v>76.660587300000003</v>
      </c>
      <c r="G83" s="131"/>
      <c r="H83" s="138">
        <v>13.2590494</v>
      </c>
      <c r="I83" s="139">
        <v>61.911550900000002</v>
      </c>
      <c r="J83" s="131"/>
      <c r="K83" s="138">
        <v>59.7298975</v>
      </c>
      <c r="L83" s="139">
        <v>110.965149</v>
      </c>
    </row>
    <row r="84" spans="2:12" x14ac:dyDescent="0.25">
      <c r="B84" s="138">
        <v>36.1169145</v>
      </c>
      <c r="C84" s="139">
        <v>39.810544700000001</v>
      </c>
      <c r="D84" s="131"/>
      <c r="E84" s="138">
        <v>61.868467299999999</v>
      </c>
      <c r="F84" s="139">
        <v>76.449859500000002</v>
      </c>
      <c r="G84" s="131"/>
      <c r="H84" s="138">
        <v>14.717548900000001</v>
      </c>
      <c r="I84" s="139">
        <v>58.532618499999998</v>
      </c>
      <c r="J84" s="131"/>
      <c r="K84" s="138">
        <v>49.897218299999999</v>
      </c>
      <c r="L84" s="139">
        <v>103.339251</v>
      </c>
    </row>
    <row r="85" spans="2:12" x14ac:dyDescent="0.25">
      <c r="B85" s="138">
        <v>34.647904199999999</v>
      </c>
      <c r="C85" s="139">
        <v>49.451901300000003</v>
      </c>
      <c r="D85" s="131"/>
      <c r="E85" s="138">
        <v>65.246070599999996</v>
      </c>
      <c r="F85" s="139">
        <v>65.727172600000003</v>
      </c>
      <c r="G85" s="131"/>
      <c r="H85" s="138">
        <v>12.900851899999999</v>
      </c>
      <c r="I85" s="139">
        <v>69.760144499999996</v>
      </c>
      <c r="J85" s="131"/>
      <c r="K85" s="138">
        <v>48.0284318</v>
      </c>
      <c r="L85" s="139">
        <v>129.745531</v>
      </c>
    </row>
    <row r="86" spans="2:12" x14ac:dyDescent="0.25">
      <c r="B86" s="138">
        <v>37.0157387</v>
      </c>
      <c r="C86" s="139">
        <v>46.590756300000002</v>
      </c>
      <c r="D86" s="131"/>
      <c r="E86" s="138">
        <v>78.554597200000003</v>
      </c>
      <c r="F86" s="139">
        <v>70.369066900000007</v>
      </c>
      <c r="G86" s="131"/>
      <c r="H86" s="138">
        <v>14.575453899999999</v>
      </c>
      <c r="I86" s="139">
        <v>50.687226799999998</v>
      </c>
      <c r="J86" s="131"/>
      <c r="K86" s="138">
        <v>64.943028600000005</v>
      </c>
      <c r="L86" s="139">
        <v>83.8429462</v>
      </c>
    </row>
    <row r="87" spans="2:12" x14ac:dyDescent="0.25">
      <c r="B87" s="138">
        <v>32.050445000000003</v>
      </c>
      <c r="C87" s="139">
        <v>41.743156900000002</v>
      </c>
      <c r="D87" s="131"/>
      <c r="E87" s="138">
        <v>49.888644599999999</v>
      </c>
      <c r="F87" s="139">
        <v>67.804289400000002</v>
      </c>
      <c r="G87" s="131"/>
      <c r="H87" s="138">
        <v>15.4092225</v>
      </c>
      <c r="I87" s="139">
        <v>49.112952499999999</v>
      </c>
      <c r="J87" s="131"/>
      <c r="K87" s="138">
        <v>69.590204</v>
      </c>
      <c r="L87" s="139">
        <v>93.866414500000005</v>
      </c>
    </row>
    <row r="88" spans="2:12" x14ac:dyDescent="0.25">
      <c r="B88" s="138">
        <v>27.824212800000002</v>
      </c>
      <c r="C88" s="139">
        <v>41.0744416</v>
      </c>
      <c r="D88" s="131"/>
      <c r="E88" s="138">
        <v>97.459398199999995</v>
      </c>
      <c r="F88" s="139">
        <v>48.468397199999998</v>
      </c>
      <c r="G88" s="131"/>
      <c r="H88" s="138">
        <v>34.287858399999998</v>
      </c>
      <c r="I88" s="139">
        <v>19.364414799999999</v>
      </c>
      <c r="J88" s="131"/>
      <c r="K88" s="138">
        <v>72.626603500000002</v>
      </c>
      <c r="L88" s="139">
        <v>108.78052099999999</v>
      </c>
    </row>
    <row r="89" spans="2:12" x14ac:dyDescent="0.25">
      <c r="B89" s="138">
        <v>28.1988962</v>
      </c>
      <c r="C89" s="139">
        <v>44.9454584</v>
      </c>
      <c r="D89" s="131"/>
      <c r="E89" s="138">
        <v>62.937542399999998</v>
      </c>
      <c r="F89" s="139">
        <v>64.182854399999997</v>
      </c>
      <c r="G89" s="131"/>
      <c r="H89" s="138">
        <v>39.444974600000002</v>
      </c>
      <c r="I89" s="139">
        <v>12.7246332</v>
      </c>
      <c r="J89" s="131"/>
      <c r="K89" s="138">
        <v>89.033166100000003</v>
      </c>
      <c r="L89" s="139">
        <v>59.904629700000001</v>
      </c>
    </row>
    <row r="90" spans="2:12" x14ac:dyDescent="0.25">
      <c r="B90" s="138">
        <v>38.769230800000003</v>
      </c>
      <c r="C90" s="139">
        <v>45.071458200000002</v>
      </c>
      <c r="D90" s="131"/>
      <c r="E90" s="138">
        <v>79.198875799999996</v>
      </c>
      <c r="F90" s="139">
        <v>76.106651499999998</v>
      </c>
      <c r="G90" s="131"/>
      <c r="H90" s="138">
        <v>33.927372800000001</v>
      </c>
      <c r="I90" s="139">
        <v>18.215862399999999</v>
      </c>
      <c r="J90" s="131"/>
      <c r="K90" s="138">
        <v>73.357773499999993</v>
      </c>
      <c r="L90" s="139">
        <v>97.091376600000004</v>
      </c>
    </row>
    <row r="91" spans="2:12" x14ac:dyDescent="0.25">
      <c r="B91" s="138">
        <v>44.354640000000003</v>
      </c>
      <c r="C91" s="139">
        <v>45.4902169</v>
      </c>
      <c r="D91" s="131"/>
      <c r="E91" s="138">
        <v>103.496972</v>
      </c>
      <c r="F91" s="139">
        <v>78.629891000000001</v>
      </c>
      <c r="G91" s="131"/>
      <c r="H91" s="138">
        <v>36.892664099999998</v>
      </c>
      <c r="I91" s="139">
        <v>11.5804758</v>
      </c>
      <c r="J91" s="131"/>
      <c r="K91" s="138">
        <v>75.146696000000006</v>
      </c>
      <c r="L91" s="139">
        <v>50.298478299999999</v>
      </c>
    </row>
    <row r="92" spans="2:12" x14ac:dyDescent="0.25">
      <c r="B92" s="138">
        <v>51.658822200000003</v>
      </c>
      <c r="C92" s="139">
        <v>40.592689100000001</v>
      </c>
      <c r="D92" s="131"/>
      <c r="E92" s="138">
        <v>99.649825399999997</v>
      </c>
      <c r="F92" s="139">
        <v>69.896038099999998</v>
      </c>
      <c r="G92" s="131"/>
      <c r="H92" s="138">
        <v>23.193150599999999</v>
      </c>
      <c r="I92" s="139">
        <v>16.670913800000001</v>
      </c>
      <c r="J92" s="131"/>
      <c r="K92" s="138">
        <v>56.884273399999998</v>
      </c>
      <c r="L92" s="139">
        <v>83.407791099999997</v>
      </c>
    </row>
    <row r="93" spans="2:12" x14ac:dyDescent="0.25">
      <c r="B93" s="138">
        <v>49.518180200000003</v>
      </c>
      <c r="C93" s="139">
        <v>43.176450600000003</v>
      </c>
      <c r="D93" s="131"/>
      <c r="E93" s="138">
        <v>131.81950800000001</v>
      </c>
      <c r="F93" s="139">
        <v>70.017719799999995</v>
      </c>
      <c r="G93" s="131"/>
      <c r="H93" s="138">
        <v>33.284199800000003</v>
      </c>
      <c r="I93" s="139">
        <v>17.876434799999998</v>
      </c>
      <c r="J93" s="131"/>
      <c r="K93" s="138">
        <v>87.029363000000004</v>
      </c>
      <c r="L93" s="139">
        <v>83.361832699999994</v>
      </c>
    </row>
    <row r="94" spans="2:12" x14ac:dyDescent="0.25">
      <c r="B94" s="138">
        <v>38.781897999999998</v>
      </c>
      <c r="C94" s="139">
        <v>36.030242399999999</v>
      </c>
      <c r="D94" s="131"/>
      <c r="E94" s="138">
        <v>90.270601099999993</v>
      </c>
      <c r="F94" s="139">
        <v>69.8252521</v>
      </c>
      <c r="G94" s="131"/>
      <c r="H94" s="138">
        <v>40.285366199999999</v>
      </c>
      <c r="I94" s="139">
        <v>16.900796700000001</v>
      </c>
      <c r="J94" s="131"/>
      <c r="K94" s="138">
        <v>100.860866</v>
      </c>
      <c r="L94" s="139">
        <v>77.632927199999997</v>
      </c>
    </row>
    <row r="95" spans="2:12" x14ac:dyDescent="0.25">
      <c r="B95" s="138">
        <v>36.209457800000003</v>
      </c>
      <c r="C95" s="139">
        <v>44.756081600000002</v>
      </c>
      <c r="D95" s="131"/>
      <c r="E95" s="138">
        <v>88.959485599999994</v>
      </c>
      <c r="F95" s="139">
        <v>60.031717899999997</v>
      </c>
      <c r="G95" s="131"/>
      <c r="H95" s="138">
        <v>29.7586035</v>
      </c>
      <c r="I95" s="139">
        <v>20.142649599999999</v>
      </c>
      <c r="J95" s="131"/>
      <c r="K95" s="138">
        <v>63.1714585</v>
      </c>
      <c r="L95" s="139">
        <v>97.470470399999996</v>
      </c>
    </row>
    <row r="96" spans="2:12" x14ac:dyDescent="0.25">
      <c r="B96" s="138">
        <v>39.848197300000002</v>
      </c>
      <c r="C96" s="139">
        <v>42.166623299999998</v>
      </c>
      <c r="D96" s="131"/>
      <c r="E96" s="138">
        <v>93.050162599999993</v>
      </c>
      <c r="F96" s="139">
        <v>64.271378299999995</v>
      </c>
      <c r="G96" s="131"/>
      <c r="H96" s="138">
        <v>38.516847300000002</v>
      </c>
      <c r="I96" s="139">
        <v>14.6355065</v>
      </c>
      <c r="J96" s="131"/>
      <c r="K96" s="138">
        <v>68.847843100000006</v>
      </c>
      <c r="L96" s="139">
        <v>62.986457700000003</v>
      </c>
    </row>
    <row r="97" spans="2:12" x14ac:dyDescent="0.25">
      <c r="B97" s="138">
        <v>34.5467583</v>
      </c>
      <c r="C97" s="139">
        <v>37.779338899999999</v>
      </c>
      <c r="D97" s="131"/>
      <c r="E97" s="138">
        <v>90.034752699999999</v>
      </c>
      <c r="F97" s="139">
        <v>61.928846399999998</v>
      </c>
      <c r="G97" s="131"/>
      <c r="H97" s="138">
        <v>30.312569100000001</v>
      </c>
      <c r="I97" s="139">
        <v>14.1809481</v>
      </c>
      <c r="J97" s="131"/>
      <c r="K97" s="138">
        <v>62.749791199999997</v>
      </c>
      <c r="L97" s="139">
        <v>70.516521800000007</v>
      </c>
    </row>
    <row r="98" spans="2:12" x14ac:dyDescent="0.25">
      <c r="B98" s="138">
        <v>39.407776699999999</v>
      </c>
      <c r="C98" s="139">
        <v>44.977280100000002</v>
      </c>
      <c r="D98" s="131"/>
      <c r="E98" s="138">
        <v>84.367285499999994</v>
      </c>
      <c r="F98" s="139">
        <v>56.996403800000003</v>
      </c>
      <c r="G98" s="131"/>
      <c r="H98" s="138">
        <v>33.646960900000003</v>
      </c>
      <c r="I98" s="139">
        <v>11.312867900000001</v>
      </c>
      <c r="J98" s="131"/>
      <c r="K98" s="138">
        <v>52.419980000000002</v>
      </c>
      <c r="L98" s="139">
        <v>146.58481900000001</v>
      </c>
    </row>
    <row r="99" spans="2:12" x14ac:dyDescent="0.25">
      <c r="B99" s="138">
        <v>37.804914599999996</v>
      </c>
      <c r="C99" s="139">
        <v>49.216115799999997</v>
      </c>
      <c r="D99" s="131"/>
      <c r="E99" s="138">
        <v>88.973173399999993</v>
      </c>
      <c r="F99" s="139">
        <v>75.475817300000003</v>
      </c>
      <c r="G99" s="131"/>
      <c r="H99" s="138">
        <v>29.493665199999999</v>
      </c>
      <c r="I99" s="139">
        <v>7.4338468500000001</v>
      </c>
      <c r="J99" s="131"/>
      <c r="K99" s="138">
        <v>50.456709099999998</v>
      </c>
      <c r="L99" s="139">
        <v>80.723177500000006</v>
      </c>
    </row>
    <row r="100" spans="2:12" x14ac:dyDescent="0.25">
      <c r="B100" s="138">
        <v>40.388498900000002</v>
      </c>
      <c r="C100" s="139">
        <v>49.354087900000003</v>
      </c>
      <c r="D100" s="131"/>
      <c r="E100" s="138">
        <v>107.121421</v>
      </c>
      <c r="F100" s="139">
        <v>89.497604600000003</v>
      </c>
      <c r="G100" s="131"/>
      <c r="H100" s="138">
        <v>33.322106300000002</v>
      </c>
      <c r="I100" s="139">
        <v>10.6418731</v>
      </c>
      <c r="J100" s="131"/>
      <c r="K100" s="138">
        <v>68.226493899999994</v>
      </c>
      <c r="L100" s="139">
        <v>130.83336700000001</v>
      </c>
    </row>
    <row r="101" spans="2:12" x14ac:dyDescent="0.25">
      <c r="B101" s="138">
        <v>34.970782999999997</v>
      </c>
      <c r="C101" s="139">
        <v>49.812636500000004</v>
      </c>
      <c r="D101" s="131"/>
      <c r="E101" s="138">
        <v>68.030932500000006</v>
      </c>
      <c r="F101" s="139">
        <v>92.4648076</v>
      </c>
      <c r="G101" s="131"/>
      <c r="H101" s="138">
        <v>35.228251100000001</v>
      </c>
      <c r="I101" s="139">
        <v>6.7654196799999999</v>
      </c>
      <c r="J101" s="131"/>
      <c r="K101" s="138">
        <v>73.1086265</v>
      </c>
      <c r="L101" s="139">
        <v>67.778617600000004</v>
      </c>
    </row>
    <row r="102" spans="2:12" x14ac:dyDescent="0.25">
      <c r="B102" s="138">
        <v>29.9125576</v>
      </c>
      <c r="C102" s="139">
        <v>44.449752099999998</v>
      </c>
      <c r="D102" s="131"/>
      <c r="E102" s="138">
        <v>57.651637200000003</v>
      </c>
      <c r="F102" s="139">
        <v>82.194234699999996</v>
      </c>
      <c r="G102" s="131"/>
      <c r="H102" s="138">
        <v>26.0527126</v>
      </c>
      <c r="I102" s="139">
        <v>9.7393000000000001</v>
      </c>
      <c r="J102" s="131"/>
      <c r="K102" s="138">
        <v>63.938076700000003</v>
      </c>
      <c r="L102" s="139">
        <v>112.39435</v>
      </c>
    </row>
    <row r="103" spans="2:12" x14ac:dyDescent="0.25">
      <c r="B103" s="138">
        <v>30.315362799999999</v>
      </c>
      <c r="C103" s="139">
        <v>47.2790192</v>
      </c>
      <c r="D103" s="131"/>
      <c r="E103" s="138">
        <v>37.230399800000001</v>
      </c>
      <c r="F103" s="139">
        <v>82.337326300000001</v>
      </c>
      <c r="G103" s="131"/>
      <c r="H103" s="138">
        <v>29.971209500000001</v>
      </c>
      <c r="I103" s="139">
        <v>10.4435764</v>
      </c>
      <c r="J103" s="131"/>
      <c r="K103" s="138">
        <v>78.381875600000001</v>
      </c>
      <c r="L103" s="139">
        <v>112.33242</v>
      </c>
    </row>
    <row r="104" spans="2:12" x14ac:dyDescent="0.25">
      <c r="B104" s="138">
        <v>41.6790533</v>
      </c>
      <c r="C104" s="139">
        <v>39.453787900000002</v>
      </c>
      <c r="D104" s="131"/>
      <c r="E104" s="138">
        <v>46.849713199999997</v>
      </c>
      <c r="F104" s="139">
        <v>82.110994000000005</v>
      </c>
      <c r="G104" s="131"/>
      <c r="H104" s="138">
        <v>25.7788073</v>
      </c>
      <c r="I104" s="139">
        <v>9.8735997100000006</v>
      </c>
      <c r="J104" s="131"/>
      <c r="K104" s="138">
        <v>64.581774699999997</v>
      </c>
      <c r="L104" s="139">
        <v>104.61255800000001</v>
      </c>
    </row>
    <row r="105" spans="2:12" x14ac:dyDescent="0.25">
      <c r="B105" s="138">
        <v>47.683675100000002</v>
      </c>
      <c r="C105" s="139">
        <v>49.008744700000001</v>
      </c>
      <c r="D105" s="131"/>
      <c r="E105" s="138">
        <v>61.223134600000002</v>
      </c>
      <c r="F105" s="139">
        <v>70.594289000000003</v>
      </c>
      <c r="G105" s="131"/>
      <c r="H105" s="138">
        <v>28.031904600000001</v>
      </c>
      <c r="I105" s="139">
        <v>11.767519699999999</v>
      </c>
      <c r="J105" s="131"/>
      <c r="K105" s="138">
        <v>66.156683400000006</v>
      </c>
      <c r="L105" s="139">
        <v>131.34420700000001</v>
      </c>
    </row>
    <row r="106" spans="2:12" x14ac:dyDescent="0.25">
      <c r="B106" s="138">
        <v>55.5360722</v>
      </c>
      <c r="C106" s="139">
        <v>46.1732394</v>
      </c>
      <c r="D106" s="131"/>
      <c r="E106" s="138">
        <v>58.947373900000002</v>
      </c>
      <c r="F106" s="139">
        <v>75.579916900000001</v>
      </c>
      <c r="G106" s="131"/>
      <c r="H106" s="138">
        <v>17.622695499999999</v>
      </c>
      <c r="I106" s="139">
        <v>8.5501964800000003</v>
      </c>
      <c r="J106" s="131"/>
      <c r="K106" s="138">
        <v>50.079046200000001</v>
      </c>
      <c r="L106" s="139">
        <v>84.8760276</v>
      </c>
    </row>
    <row r="107" spans="2:12" x14ac:dyDescent="0.25">
      <c r="B107" s="138">
        <v>53.234764499999997</v>
      </c>
      <c r="C107" s="139">
        <v>41.369081199999997</v>
      </c>
      <c r="D107" s="131"/>
      <c r="E107" s="138">
        <v>77.977194600000004</v>
      </c>
      <c r="F107" s="139">
        <v>72.825216900000001</v>
      </c>
      <c r="G107" s="131"/>
      <c r="H107" s="138">
        <v>25.2901095</v>
      </c>
      <c r="I107" s="139">
        <v>8.28463934</v>
      </c>
      <c r="J107" s="131"/>
      <c r="K107" s="138">
        <v>76.6177931</v>
      </c>
      <c r="L107" s="139">
        <v>95.023001300000004</v>
      </c>
    </row>
    <row r="108" spans="2:12" x14ac:dyDescent="0.25">
      <c r="B108" s="138">
        <v>41.692671199999999</v>
      </c>
      <c r="C108" s="139">
        <v>32.149287399999999</v>
      </c>
      <c r="D108" s="131"/>
      <c r="E108" s="138">
        <v>53.399138899999997</v>
      </c>
      <c r="F108" s="139">
        <v>30.469104900000001</v>
      </c>
      <c r="G108" s="131"/>
      <c r="H108" s="138">
        <v>30.609758599999999</v>
      </c>
      <c r="I108" s="139">
        <v>24.731197600000002</v>
      </c>
      <c r="J108" s="131"/>
      <c r="K108" s="138">
        <v>88.794594399999994</v>
      </c>
      <c r="L108" s="139">
        <v>93.132601699999995</v>
      </c>
    </row>
    <row r="109" spans="2:12" x14ac:dyDescent="0.25">
      <c r="B109" s="138">
        <v>38.927156699999998</v>
      </c>
      <c r="C109" s="139">
        <v>35.179162599999998</v>
      </c>
      <c r="D109" s="131"/>
      <c r="E109" s="138">
        <v>52.623554800000001</v>
      </c>
      <c r="F109" s="139">
        <v>40.347819200000004</v>
      </c>
      <c r="G109" s="131"/>
      <c r="H109" s="138">
        <v>22.611279400000001</v>
      </c>
      <c r="I109" s="139">
        <v>16.2512227</v>
      </c>
      <c r="J109" s="131"/>
      <c r="K109" s="138">
        <v>55.6140775</v>
      </c>
      <c r="L109" s="139">
        <v>51.287436</v>
      </c>
    </row>
    <row r="110" spans="2:12" x14ac:dyDescent="0.25">
      <c r="B110" s="138">
        <v>42.839001600000003</v>
      </c>
      <c r="C110" s="139">
        <v>35.277783599999999</v>
      </c>
      <c r="D110" s="131"/>
      <c r="E110" s="138">
        <v>55.043375099999999</v>
      </c>
      <c r="F110" s="139">
        <v>47.843578200000003</v>
      </c>
      <c r="G110" s="131"/>
      <c r="H110" s="138">
        <v>29.2659968</v>
      </c>
      <c r="I110" s="139">
        <v>23.264327699999999</v>
      </c>
      <c r="J110" s="131"/>
      <c r="K110" s="138">
        <v>60.611380099999998</v>
      </c>
      <c r="L110" s="139">
        <v>83.124923499999994</v>
      </c>
    </row>
    <row r="111" spans="2:12" x14ac:dyDescent="0.25">
      <c r="B111" s="138">
        <v>37.139663400000003</v>
      </c>
      <c r="C111" s="139">
        <v>35.6055493</v>
      </c>
      <c r="D111" s="131"/>
      <c r="E111" s="138">
        <v>53.259623900000001</v>
      </c>
      <c r="F111" s="139">
        <v>49.429783899999997</v>
      </c>
      <c r="G111" s="131"/>
      <c r="H111" s="138">
        <v>23.032195399999999</v>
      </c>
      <c r="I111" s="139">
        <v>14.789966</v>
      </c>
      <c r="J111" s="131"/>
      <c r="K111" s="138">
        <v>55.242855499999997</v>
      </c>
      <c r="L111" s="139">
        <v>43.063115400000001</v>
      </c>
    </row>
    <row r="112" spans="2:12" x14ac:dyDescent="0.25">
      <c r="B112" s="138">
        <v>42.3655252</v>
      </c>
      <c r="C112" s="139">
        <v>31.772215899999999</v>
      </c>
      <c r="D112" s="131"/>
      <c r="E112" s="138">
        <v>49.907060999999999</v>
      </c>
      <c r="F112" s="139">
        <v>43.939346899999997</v>
      </c>
      <c r="G112" s="131"/>
      <c r="H112" s="138">
        <v>25.5657438</v>
      </c>
      <c r="I112" s="139">
        <v>21.2912018</v>
      </c>
      <c r="J112" s="131"/>
      <c r="K112" s="138">
        <v>46.148828899999998</v>
      </c>
      <c r="L112" s="139">
        <v>71.409701900000002</v>
      </c>
    </row>
    <row r="113" spans="2:12" x14ac:dyDescent="0.25">
      <c r="B113" s="138">
        <v>40.642360400000001</v>
      </c>
      <c r="C113" s="139">
        <v>33.7945463</v>
      </c>
      <c r="D113" s="131"/>
      <c r="E113" s="138">
        <v>52.6316518</v>
      </c>
      <c r="F113" s="139">
        <v>44.015840799999999</v>
      </c>
      <c r="G113" s="131"/>
      <c r="H113" s="138">
        <v>22.409973099999998</v>
      </c>
      <c r="I113" s="139">
        <v>22.8308289</v>
      </c>
      <c r="J113" s="131"/>
      <c r="K113" s="138">
        <v>44.4204297</v>
      </c>
      <c r="L113" s="139">
        <v>71.370354500000005</v>
      </c>
    </row>
    <row r="114" spans="2:12" x14ac:dyDescent="0.25">
      <c r="B114" s="138">
        <v>43.419855499999997</v>
      </c>
      <c r="C114" s="139">
        <v>28.2011532</v>
      </c>
      <c r="D114" s="131"/>
      <c r="E114" s="138">
        <v>63.367160200000001</v>
      </c>
      <c r="F114" s="139">
        <v>43.894848199999998</v>
      </c>
      <c r="G114" s="131"/>
      <c r="H114" s="138">
        <v>25.318911700000001</v>
      </c>
      <c r="I114" s="139">
        <v>21.584796000000001</v>
      </c>
      <c r="J114" s="131"/>
      <c r="K114" s="138">
        <v>60.064364599999998</v>
      </c>
      <c r="L114" s="139">
        <v>66.465543699999998</v>
      </c>
    </row>
    <row r="115" spans="2:12" x14ac:dyDescent="0.25">
      <c r="B115" s="138">
        <v>37.595513199999999</v>
      </c>
      <c r="C115" s="139">
        <v>35.030935900000003</v>
      </c>
      <c r="D115" s="131"/>
      <c r="E115" s="138">
        <v>40.2433701</v>
      </c>
      <c r="F115" s="139">
        <v>37.738254599999998</v>
      </c>
      <c r="G115" s="131"/>
      <c r="H115" s="138">
        <v>26.767244900000001</v>
      </c>
      <c r="I115" s="139">
        <v>25.7251175</v>
      </c>
      <c r="J115" s="131"/>
      <c r="K115" s="138">
        <v>64.362433899999999</v>
      </c>
      <c r="L115" s="139">
        <v>83.449485199999998</v>
      </c>
    </row>
    <row r="116" spans="2:12" x14ac:dyDescent="0.25">
      <c r="B116" s="138">
        <v>40.329650700000002</v>
      </c>
      <c r="C116" s="139">
        <v>33.004146599999999</v>
      </c>
      <c r="D116" s="131"/>
      <c r="E116" s="138">
        <v>93.494785300000004</v>
      </c>
      <c r="F116" s="139">
        <v>40.403468699999998</v>
      </c>
      <c r="G116" s="131"/>
      <c r="H116" s="138">
        <v>65.266192799999999</v>
      </c>
      <c r="I116" s="139">
        <v>18.691688200000002</v>
      </c>
      <c r="J116" s="131"/>
      <c r="K116" s="138">
        <v>91.531371399999998</v>
      </c>
      <c r="L116" s="139">
        <v>53.925947499999999</v>
      </c>
    </row>
    <row r="117" spans="2:12" x14ac:dyDescent="0.25">
      <c r="B117" s="138">
        <v>40.872733500000002</v>
      </c>
      <c r="C117" s="139">
        <v>29.570184699999999</v>
      </c>
      <c r="D117" s="131"/>
      <c r="E117" s="138">
        <v>60.3772661</v>
      </c>
      <c r="F117" s="139">
        <v>38.9308628</v>
      </c>
      <c r="G117" s="131"/>
      <c r="H117" s="138">
        <v>75.082651299999995</v>
      </c>
      <c r="I117" s="139">
        <v>18.111150500000001</v>
      </c>
      <c r="J117" s="131"/>
      <c r="K117" s="138">
        <v>112.20857599999999</v>
      </c>
      <c r="L117" s="139">
        <v>60.372822900000003</v>
      </c>
    </row>
    <row r="118" spans="2:12" x14ac:dyDescent="0.25">
      <c r="B118" s="138">
        <v>56.193846200000003</v>
      </c>
      <c r="C118" s="139">
        <v>37.135365</v>
      </c>
      <c r="D118" s="131"/>
      <c r="E118" s="138">
        <v>75.977094300000005</v>
      </c>
      <c r="F118" s="139">
        <v>57.995275200000002</v>
      </c>
      <c r="G118" s="131"/>
      <c r="H118" s="138">
        <v>64.580016200000003</v>
      </c>
      <c r="I118" s="139">
        <v>28.558779600000001</v>
      </c>
      <c r="J118" s="131"/>
      <c r="K118" s="138">
        <v>92.452865500000001</v>
      </c>
      <c r="L118" s="139">
        <v>144.889803</v>
      </c>
    </row>
    <row r="119" spans="2:12" x14ac:dyDescent="0.25">
      <c r="B119" s="138">
        <v>64.289586499999999</v>
      </c>
      <c r="C119" s="139">
        <v>40.635147799999999</v>
      </c>
      <c r="D119" s="131"/>
      <c r="E119" s="138">
        <v>99.286752399999997</v>
      </c>
      <c r="F119" s="139">
        <v>76.798543499999994</v>
      </c>
      <c r="G119" s="131"/>
      <c r="H119" s="138">
        <v>70.224383799999998</v>
      </c>
      <c r="I119" s="139">
        <v>18.766381500000001</v>
      </c>
      <c r="J119" s="131"/>
      <c r="K119" s="138">
        <v>94.707446200000007</v>
      </c>
      <c r="L119" s="139">
        <v>79.7897447</v>
      </c>
    </row>
    <row r="120" spans="2:12" x14ac:dyDescent="0.25">
      <c r="B120" s="138">
        <v>74.876592799999997</v>
      </c>
      <c r="C120" s="139">
        <v>40.749064099999998</v>
      </c>
      <c r="D120" s="131"/>
      <c r="E120" s="138">
        <v>95.596106700000007</v>
      </c>
      <c r="F120" s="139">
        <v>91.066064900000001</v>
      </c>
      <c r="G120" s="131"/>
      <c r="H120" s="138">
        <v>44.147657799999998</v>
      </c>
      <c r="I120" s="139">
        <v>26.864886200000001</v>
      </c>
      <c r="J120" s="131"/>
      <c r="K120" s="138">
        <v>71.691299099999995</v>
      </c>
      <c r="L120" s="139">
        <v>129.320491</v>
      </c>
    </row>
    <row r="121" spans="2:12" x14ac:dyDescent="0.25">
      <c r="B121" s="138">
        <v>71.773851300000004</v>
      </c>
      <c r="C121" s="139">
        <v>41.127663400000003</v>
      </c>
      <c r="D121" s="131"/>
      <c r="E121" s="138">
        <v>126.457138</v>
      </c>
      <c r="F121" s="139">
        <v>94.085268600000006</v>
      </c>
      <c r="G121" s="131"/>
      <c r="H121" s="138">
        <v>63.355750499999999</v>
      </c>
      <c r="I121" s="139">
        <v>17.078969900000001</v>
      </c>
      <c r="J121" s="131"/>
      <c r="K121" s="138">
        <v>109.683182</v>
      </c>
      <c r="L121" s="139">
        <v>66.9948677</v>
      </c>
    </row>
    <row r="122" spans="2:12" x14ac:dyDescent="0.25">
      <c r="B122" s="138">
        <v>56.212206600000002</v>
      </c>
      <c r="C122" s="139">
        <v>36.699812999999999</v>
      </c>
      <c r="D122" s="131"/>
      <c r="E122" s="138">
        <v>86.598425800000001</v>
      </c>
      <c r="F122" s="139">
        <v>83.634702300000001</v>
      </c>
      <c r="G122" s="131"/>
      <c r="H122" s="138">
        <v>76.6823184</v>
      </c>
      <c r="I122" s="139">
        <v>24.586384800000001</v>
      </c>
      <c r="J122" s="131"/>
      <c r="K122" s="138">
        <v>127.115037</v>
      </c>
      <c r="L122" s="139">
        <v>111.09469199999999</v>
      </c>
    </row>
    <row r="123" spans="2:12" x14ac:dyDescent="0.25">
      <c r="B123" s="138">
        <v>52.483597400000001</v>
      </c>
      <c r="C123" s="139">
        <v>39.035789399999999</v>
      </c>
      <c r="D123" s="131"/>
      <c r="E123" s="138">
        <v>85.340646000000007</v>
      </c>
      <c r="F123" s="139">
        <v>83.780301600000001</v>
      </c>
      <c r="G123" s="131"/>
      <c r="H123" s="138">
        <v>56.644854700000003</v>
      </c>
      <c r="I123" s="139">
        <v>26.364295899999998</v>
      </c>
      <c r="J123" s="131"/>
      <c r="K123" s="138">
        <v>79.615043900000003</v>
      </c>
      <c r="L123" s="139">
        <v>111.033477</v>
      </c>
    </row>
    <row r="124" spans="2:12" x14ac:dyDescent="0.25">
      <c r="B124" s="138">
        <v>57.757748300000003</v>
      </c>
      <c r="C124" s="139">
        <v>32.5749092</v>
      </c>
      <c r="D124" s="131"/>
      <c r="E124" s="138">
        <v>89.264915799999997</v>
      </c>
      <c r="F124" s="139">
        <v>83.550002800000001</v>
      </c>
      <c r="G124" s="131"/>
      <c r="H124" s="138">
        <v>73.315981199999996</v>
      </c>
      <c r="I124" s="139">
        <v>24.925417800000002</v>
      </c>
      <c r="J124" s="131"/>
      <c r="K124" s="138">
        <v>86.768996400000006</v>
      </c>
      <c r="L124" s="139">
        <v>103.402883</v>
      </c>
    </row>
    <row r="125" spans="2:12" x14ac:dyDescent="0.25">
      <c r="B125" s="138">
        <v>50.073607000000003</v>
      </c>
      <c r="C125" s="139">
        <v>40.463932399999997</v>
      </c>
      <c r="D125" s="131"/>
      <c r="E125" s="138">
        <v>86.372171699999996</v>
      </c>
      <c r="F125" s="139">
        <v>71.831465600000001</v>
      </c>
      <c r="G125" s="131"/>
      <c r="H125" s="138">
        <v>57.699316099999997</v>
      </c>
      <c r="I125" s="139">
        <v>29.706526</v>
      </c>
      <c r="J125" s="131"/>
      <c r="K125" s="138">
        <v>79.083616300000003</v>
      </c>
      <c r="L125" s="139">
        <v>129.825424</v>
      </c>
    </row>
    <row r="126" spans="2:12" x14ac:dyDescent="0.25">
      <c r="B126" s="138">
        <v>57.119382899999998</v>
      </c>
      <c r="C126" s="139">
        <v>38.122805499999998</v>
      </c>
      <c r="D126" s="131"/>
      <c r="E126" s="138">
        <v>80.935254900000004</v>
      </c>
      <c r="F126" s="139">
        <v>76.904467499999996</v>
      </c>
      <c r="G126" s="131"/>
      <c r="H126" s="138">
        <v>64.046258399999999</v>
      </c>
      <c r="I126" s="139">
        <v>21.584551300000001</v>
      </c>
      <c r="J126" s="131"/>
      <c r="K126" s="138">
        <v>66.064946199999994</v>
      </c>
      <c r="L126" s="139">
        <v>83.894573800000003</v>
      </c>
    </row>
    <row r="127" spans="2:12" x14ac:dyDescent="0.25">
      <c r="B127" s="138">
        <v>54.7961235</v>
      </c>
      <c r="C127" s="139">
        <v>34.156265699999999</v>
      </c>
      <c r="D127" s="131"/>
      <c r="E127" s="138">
        <v>85.353776999999994</v>
      </c>
      <c r="F127" s="139">
        <v>74.101490900000002</v>
      </c>
      <c r="G127" s="131"/>
      <c r="H127" s="138">
        <v>56.140550300000001</v>
      </c>
      <c r="I127" s="139">
        <v>20.914165400000002</v>
      </c>
      <c r="J127" s="131"/>
      <c r="K127" s="138">
        <v>63.590634199999997</v>
      </c>
      <c r="L127" s="139">
        <v>93.924214199999994</v>
      </c>
    </row>
    <row r="128" spans="2:12" x14ac:dyDescent="0.25">
      <c r="B128" s="138">
        <v>58.540885299999999</v>
      </c>
      <c r="C128" s="139"/>
      <c r="D128" s="131"/>
      <c r="E128" s="138">
        <v>102.76376</v>
      </c>
      <c r="F128" s="139"/>
      <c r="G128" s="131"/>
      <c r="H128" s="138">
        <v>63.427904599999998</v>
      </c>
      <c r="I128" s="139"/>
      <c r="J128" s="131"/>
      <c r="K128" s="138">
        <v>85.985909399999997</v>
      </c>
      <c r="L128" s="139"/>
    </row>
    <row r="129" spans="2:12" x14ac:dyDescent="0.25">
      <c r="B129" s="138">
        <v>50.6882071</v>
      </c>
      <c r="C129" s="139"/>
      <c r="D129" s="131"/>
      <c r="E129" s="138">
        <v>65.263458799999995</v>
      </c>
      <c r="F129" s="139"/>
      <c r="G129" s="131"/>
      <c r="H129" s="138">
        <v>67.056209800000005</v>
      </c>
      <c r="I129" s="139"/>
      <c r="J129" s="131"/>
      <c r="K129" s="138">
        <v>92.1388654</v>
      </c>
      <c r="L129" s="139"/>
    </row>
    <row r="130" spans="2:12" x14ac:dyDescent="0.25">
      <c r="B130" s="138">
        <v>31.233952899999998</v>
      </c>
      <c r="C130" s="139"/>
      <c r="D130" s="131"/>
      <c r="E130" s="138">
        <v>80.271655999999993</v>
      </c>
      <c r="F130" s="139"/>
      <c r="G130" s="131"/>
      <c r="H130" s="138">
        <v>70.370162399999998</v>
      </c>
      <c r="I130" s="139"/>
      <c r="J130" s="131"/>
      <c r="K130" s="138">
        <v>107.043318</v>
      </c>
      <c r="L130" s="139"/>
    </row>
    <row r="131" spans="2:12" x14ac:dyDescent="0.25">
      <c r="B131" s="138">
        <v>31.654552200000001</v>
      </c>
      <c r="C131" s="139"/>
      <c r="D131" s="131"/>
      <c r="E131" s="138">
        <v>51.8380048</v>
      </c>
      <c r="F131" s="139"/>
      <c r="G131" s="131"/>
      <c r="H131" s="138">
        <v>80.954291100000006</v>
      </c>
      <c r="I131" s="139"/>
      <c r="J131" s="131"/>
      <c r="K131" s="138">
        <v>131.224717</v>
      </c>
      <c r="L131" s="139"/>
    </row>
    <row r="132" spans="2:12" x14ac:dyDescent="0.25">
      <c r="B132" s="138">
        <v>43.520236699999998</v>
      </c>
      <c r="C132" s="139"/>
      <c r="D132" s="131"/>
      <c r="E132" s="138">
        <v>65.231522299999995</v>
      </c>
      <c r="F132" s="139"/>
      <c r="G132" s="131"/>
      <c r="H132" s="138">
        <v>69.630325200000001</v>
      </c>
      <c r="I132" s="139"/>
      <c r="J132" s="131"/>
      <c r="K132" s="138">
        <v>108.12097900000001</v>
      </c>
      <c r="L132" s="139"/>
    </row>
    <row r="133" spans="2:12" x14ac:dyDescent="0.25">
      <c r="B133" s="138">
        <v>49.790114299999999</v>
      </c>
      <c r="C133" s="139"/>
      <c r="D133" s="131"/>
      <c r="E133" s="138">
        <v>85.244455099999996</v>
      </c>
      <c r="F133" s="139"/>
      <c r="G133" s="131"/>
      <c r="H133" s="138">
        <v>75.716095699999997</v>
      </c>
      <c r="I133" s="139"/>
      <c r="J133" s="131"/>
      <c r="K133" s="138">
        <v>110.75764599999999</v>
      </c>
      <c r="L133" s="139"/>
    </row>
    <row r="134" spans="2:12" x14ac:dyDescent="0.25">
      <c r="B134" s="138">
        <v>57.989393200000002</v>
      </c>
      <c r="C134" s="139"/>
      <c r="D134" s="131"/>
      <c r="E134" s="138">
        <v>82.075783799999996</v>
      </c>
      <c r="F134" s="139"/>
      <c r="G134" s="131"/>
      <c r="H134" s="138">
        <v>47.600108400000003</v>
      </c>
      <c r="I134" s="139"/>
      <c r="J134" s="131"/>
      <c r="K134" s="138">
        <v>83.840921300000005</v>
      </c>
      <c r="L134" s="139"/>
    </row>
    <row r="135" spans="2:12" x14ac:dyDescent="0.25">
      <c r="B135" s="138">
        <v>55.586424600000001</v>
      </c>
      <c r="C135" s="139"/>
      <c r="D135" s="131"/>
      <c r="E135" s="138">
        <v>108.572086</v>
      </c>
      <c r="F135" s="139"/>
      <c r="G135" s="131"/>
      <c r="H135" s="138">
        <v>68.310319100000001</v>
      </c>
      <c r="I135" s="139"/>
      <c r="J135" s="131"/>
      <c r="K135" s="138">
        <v>128.27134000000001</v>
      </c>
      <c r="L135" s="139"/>
    </row>
    <row r="136" spans="2:12" x14ac:dyDescent="0.25">
      <c r="B136" s="138">
        <v>43.534456200000001</v>
      </c>
      <c r="C136" s="139"/>
      <c r="D136" s="131"/>
      <c r="E136" s="138">
        <v>74.350660500000004</v>
      </c>
      <c r="F136" s="139"/>
      <c r="G136" s="131"/>
      <c r="H136" s="138">
        <v>82.679055899999994</v>
      </c>
      <c r="I136" s="139"/>
      <c r="J136" s="131"/>
      <c r="K136" s="138">
        <v>148.65739600000001</v>
      </c>
      <c r="L136" s="139"/>
    </row>
    <row r="137" spans="2:12" x14ac:dyDescent="0.25">
      <c r="B137" s="138">
        <v>40.646774299999997</v>
      </c>
      <c r="C137" s="139"/>
      <c r="D137" s="131"/>
      <c r="E137" s="138">
        <v>73.2707707</v>
      </c>
      <c r="F137" s="139"/>
      <c r="G137" s="131"/>
      <c r="H137" s="138">
        <v>61.074615399999999</v>
      </c>
      <c r="I137" s="139"/>
      <c r="J137" s="131"/>
      <c r="K137" s="138">
        <v>93.107513900000001</v>
      </c>
      <c r="L137" s="139"/>
    </row>
    <row r="138" spans="2:12" x14ac:dyDescent="0.25">
      <c r="B138" s="138">
        <v>44.7314261</v>
      </c>
      <c r="C138" s="139"/>
      <c r="D138" s="131"/>
      <c r="E138" s="138">
        <v>76.640024199999999</v>
      </c>
      <c r="F138" s="139"/>
      <c r="G138" s="131"/>
      <c r="H138" s="138">
        <v>79.049463200000005</v>
      </c>
      <c r="I138" s="139"/>
      <c r="J138" s="131"/>
      <c r="K138" s="138">
        <v>101.473856</v>
      </c>
      <c r="L138" s="139"/>
    </row>
    <row r="139" spans="2:12" x14ac:dyDescent="0.25">
      <c r="B139" s="138">
        <v>38.780318000000001</v>
      </c>
      <c r="C139" s="139"/>
      <c r="D139" s="131"/>
      <c r="E139" s="138">
        <v>74.156405899999996</v>
      </c>
      <c r="F139" s="139"/>
      <c r="G139" s="131"/>
      <c r="H139" s="138">
        <v>62.2115382</v>
      </c>
      <c r="I139" s="139"/>
      <c r="J139" s="131"/>
      <c r="K139" s="138">
        <v>92.486024499999999</v>
      </c>
      <c r="L139" s="139"/>
    </row>
    <row r="140" spans="2:12" x14ac:dyDescent="0.25">
      <c r="B140" s="138">
        <v>44.237033699999998</v>
      </c>
      <c r="C140" s="139"/>
      <c r="D140" s="131"/>
      <c r="E140" s="138">
        <v>69.488441699999996</v>
      </c>
      <c r="F140" s="139"/>
      <c r="G140" s="131"/>
      <c r="H140" s="138">
        <v>69.054826300000002</v>
      </c>
      <c r="I140" s="139"/>
      <c r="J140" s="131"/>
      <c r="K140" s="138">
        <v>77.261062699999997</v>
      </c>
      <c r="L140" s="139"/>
    </row>
    <row r="141" spans="2:12" x14ac:dyDescent="0.25">
      <c r="B141" s="138">
        <v>42.437747700000003</v>
      </c>
      <c r="C141" s="139"/>
      <c r="D141" s="131"/>
      <c r="E141" s="138">
        <v>73.282044600000006</v>
      </c>
      <c r="F141" s="139"/>
      <c r="G141" s="131"/>
      <c r="H141" s="138">
        <v>60.530873300000003</v>
      </c>
      <c r="I141" s="139"/>
      <c r="J141" s="131"/>
      <c r="K141" s="138">
        <v>74.367425699999998</v>
      </c>
      <c r="L141" s="139"/>
    </row>
    <row r="142" spans="2:12" x14ac:dyDescent="0.25">
      <c r="B142" s="138">
        <v>45.337939300000002</v>
      </c>
      <c r="C142" s="139"/>
      <c r="D142" s="131"/>
      <c r="E142" s="138">
        <v>88.229703900000004</v>
      </c>
      <c r="F142" s="139"/>
      <c r="G142" s="131"/>
      <c r="H142" s="138">
        <v>68.388115799999994</v>
      </c>
      <c r="I142" s="139"/>
      <c r="J142" s="131"/>
      <c r="K142" s="138">
        <v>100.558059</v>
      </c>
      <c r="L142" s="139"/>
    </row>
    <row r="143" spans="2:12" x14ac:dyDescent="0.25">
      <c r="B143" s="138">
        <v>39.256305099999999</v>
      </c>
      <c r="C143" s="139"/>
      <c r="D143" s="131"/>
      <c r="E143" s="138">
        <v>56.0331349</v>
      </c>
      <c r="F143" s="139"/>
      <c r="G143" s="131"/>
      <c r="H143" s="138">
        <v>72.300162900000004</v>
      </c>
      <c r="I143" s="139"/>
      <c r="J143" s="131"/>
      <c r="K143" s="138">
        <v>107.753764</v>
      </c>
      <c r="L143" s="139"/>
    </row>
    <row r="144" spans="2:12" x14ac:dyDescent="0.25">
      <c r="B144" s="138">
        <v>19.681978399999998</v>
      </c>
      <c r="C144" s="139"/>
      <c r="D144" s="131"/>
      <c r="E144" s="138">
        <v>67.049706400000005</v>
      </c>
      <c r="F144" s="139"/>
      <c r="G144" s="131"/>
      <c r="H144" s="138">
        <v>72.408263399999996</v>
      </c>
      <c r="I144" s="139"/>
      <c r="J144" s="131"/>
      <c r="K144" s="138">
        <v>109.921716</v>
      </c>
      <c r="L144" s="139"/>
    </row>
    <row r="145" spans="2:12" x14ac:dyDescent="0.25">
      <c r="B145" s="138">
        <v>19.947017800000001</v>
      </c>
      <c r="C145" s="139"/>
      <c r="D145" s="131"/>
      <c r="E145" s="138">
        <v>43.299505400000001</v>
      </c>
      <c r="F145" s="139"/>
      <c r="G145" s="131"/>
      <c r="H145" s="138">
        <v>83.298935700000001</v>
      </c>
      <c r="I145" s="139"/>
      <c r="J145" s="131"/>
      <c r="K145" s="138">
        <v>134.753354</v>
      </c>
      <c r="L145" s="139"/>
    </row>
    <row r="146" spans="2:12" x14ac:dyDescent="0.25">
      <c r="B146" s="138">
        <v>27.424142</v>
      </c>
      <c r="C146" s="139"/>
      <c r="D146" s="131"/>
      <c r="E146" s="138">
        <v>54.486909099999998</v>
      </c>
      <c r="F146" s="139"/>
      <c r="G146" s="131"/>
      <c r="H146" s="138">
        <v>71.646998699999997</v>
      </c>
      <c r="I146" s="139"/>
      <c r="J146" s="131"/>
      <c r="K146" s="138">
        <v>111.028356</v>
      </c>
      <c r="L146" s="139"/>
    </row>
    <row r="147" spans="2:12" x14ac:dyDescent="0.25">
      <c r="B147" s="138">
        <v>31.375085899999998</v>
      </c>
      <c r="C147" s="139"/>
      <c r="D147" s="131"/>
      <c r="E147" s="138">
        <v>71.203410700000006</v>
      </c>
      <c r="F147" s="139"/>
      <c r="G147" s="131"/>
      <c r="H147" s="138">
        <v>77.909028699999993</v>
      </c>
      <c r="I147" s="139"/>
      <c r="J147" s="131"/>
      <c r="K147" s="138">
        <v>113.735923</v>
      </c>
      <c r="L147" s="139"/>
    </row>
    <row r="148" spans="2:12" x14ac:dyDescent="0.25">
      <c r="B148" s="138">
        <v>36.541836099999998</v>
      </c>
      <c r="C148" s="139"/>
      <c r="D148" s="131"/>
      <c r="E148" s="138">
        <v>68.556667300000001</v>
      </c>
      <c r="F148" s="139"/>
      <c r="G148" s="131"/>
      <c r="H148" s="138">
        <v>48.9787301</v>
      </c>
      <c r="I148" s="139"/>
      <c r="J148" s="131"/>
      <c r="K148" s="138">
        <v>86.095406600000004</v>
      </c>
      <c r="L148" s="139"/>
    </row>
    <row r="149" spans="2:12" x14ac:dyDescent="0.25">
      <c r="B149" s="138">
        <v>35.027612900000001</v>
      </c>
      <c r="C149" s="139"/>
      <c r="D149" s="131"/>
      <c r="E149" s="138">
        <v>90.688630099999997</v>
      </c>
      <c r="F149" s="139"/>
      <c r="G149" s="131"/>
      <c r="H149" s="138">
        <v>70.288761699999995</v>
      </c>
      <c r="I149" s="139"/>
      <c r="J149" s="131"/>
      <c r="K149" s="138">
        <v>131.720561</v>
      </c>
      <c r="L149" s="139"/>
    </row>
    <row r="150" spans="2:12" x14ac:dyDescent="0.25">
      <c r="B150" s="138">
        <v>27.433102399999999</v>
      </c>
      <c r="C150" s="139"/>
      <c r="D150" s="131"/>
      <c r="E150" s="138">
        <v>62.103988000000001</v>
      </c>
      <c r="F150" s="139"/>
      <c r="G150" s="131"/>
      <c r="H150" s="138">
        <v>85.073654199999993</v>
      </c>
      <c r="I150" s="139"/>
      <c r="J150" s="131"/>
      <c r="K150" s="138">
        <v>152.654798</v>
      </c>
      <c r="L150" s="139"/>
    </row>
    <row r="151" spans="2:12" x14ac:dyDescent="0.25">
      <c r="B151" s="138">
        <v>25.613438599999999</v>
      </c>
      <c r="C151" s="139"/>
      <c r="D151" s="131"/>
      <c r="E151" s="138">
        <v>61.201972300000001</v>
      </c>
      <c r="F151" s="139"/>
      <c r="G151" s="131"/>
      <c r="H151" s="138">
        <v>62.843493500000001</v>
      </c>
      <c r="I151" s="139"/>
      <c r="J151" s="131"/>
      <c r="K151" s="138">
        <v>95.611178199999998</v>
      </c>
      <c r="L151" s="139"/>
    </row>
    <row r="152" spans="2:12" x14ac:dyDescent="0.25">
      <c r="B152" s="138">
        <v>28.187369199999999</v>
      </c>
      <c r="C152" s="139"/>
      <c r="D152" s="131"/>
      <c r="E152" s="138">
        <v>64.016259000000005</v>
      </c>
      <c r="F152" s="139"/>
      <c r="G152" s="131"/>
      <c r="H152" s="138">
        <v>81.338939100000005</v>
      </c>
      <c r="I152" s="139"/>
      <c r="J152" s="131"/>
      <c r="K152" s="138">
        <v>104.20249200000001</v>
      </c>
      <c r="L152" s="139"/>
    </row>
    <row r="153" spans="2:12" x14ac:dyDescent="0.25">
      <c r="B153" s="138">
        <v>24.437297000000001</v>
      </c>
      <c r="C153" s="139"/>
      <c r="D153" s="131"/>
      <c r="E153" s="138">
        <v>61.94173</v>
      </c>
      <c r="F153" s="139"/>
      <c r="G153" s="131"/>
      <c r="H153" s="138">
        <v>64.013344500000002</v>
      </c>
      <c r="I153" s="139"/>
      <c r="J153" s="131"/>
      <c r="K153" s="138">
        <v>94.972977</v>
      </c>
      <c r="L153" s="139"/>
    </row>
    <row r="154" spans="2:12" x14ac:dyDescent="0.25">
      <c r="B154" s="138">
        <v>27.875829400000001</v>
      </c>
      <c r="C154" s="139"/>
      <c r="D154" s="131"/>
      <c r="E154" s="138">
        <v>58.0426498</v>
      </c>
      <c r="F154" s="139"/>
      <c r="G154" s="131"/>
      <c r="H154" s="138">
        <v>71.054831800000002</v>
      </c>
      <c r="I154" s="139"/>
      <c r="J154" s="131"/>
      <c r="K154" s="138">
        <v>79.338615399999995</v>
      </c>
      <c r="L154" s="139"/>
    </row>
    <row r="155" spans="2:12" x14ac:dyDescent="0.25">
      <c r="B155" s="138">
        <v>26.742014900000001</v>
      </c>
      <c r="C155" s="139"/>
      <c r="D155" s="131"/>
      <c r="E155" s="138">
        <v>61.211389199999999</v>
      </c>
      <c r="F155" s="139"/>
      <c r="G155" s="131"/>
      <c r="H155" s="138">
        <v>62.284003200000001</v>
      </c>
      <c r="I155" s="139"/>
      <c r="J155" s="131"/>
      <c r="K155" s="138">
        <v>76.367168399999997</v>
      </c>
      <c r="L155" s="139"/>
    </row>
    <row r="156" spans="2:12" x14ac:dyDescent="0.25">
      <c r="B156" s="138">
        <v>28.569561700000001</v>
      </c>
      <c r="C156" s="139"/>
      <c r="D156" s="131"/>
      <c r="E156" s="138">
        <v>73.696944099999996</v>
      </c>
      <c r="F156" s="139"/>
      <c r="G156" s="131"/>
      <c r="H156" s="138">
        <v>70.368811699999995</v>
      </c>
      <c r="I156" s="139"/>
      <c r="J156" s="131"/>
      <c r="K156" s="138">
        <v>103.262068</v>
      </c>
      <c r="L156" s="139"/>
    </row>
    <row r="157" spans="2:12" x14ac:dyDescent="0.25">
      <c r="B157" s="138">
        <v>24.7372388</v>
      </c>
      <c r="C157" s="139"/>
      <c r="D157" s="131"/>
      <c r="E157" s="138">
        <v>46.8036344</v>
      </c>
      <c r="F157" s="139"/>
      <c r="G157" s="131"/>
      <c r="H157" s="138">
        <v>74.394161800000006</v>
      </c>
      <c r="I157" s="139"/>
      <c r="J157" s="131"/>
      <c r="K157" s="138">
        <v>110.651267</v>
      </c>
      <c r="L157" s="139"/>
    </row>
    <row r="158" spans="2:12" x14ac:dyDescent="0.25">
      <c r="B158" s="138">
        <v>22.450470599999999</v>
      </c>
      <c r="C158" s="139"/>
      <c r="D158" s="131"/>
      <c r="E158" s="138">
        <v>80.096372299999999</v>
      </c>
      <c r="F158" s="139"/>
      <c r="G158" s="131"/>
      <c r="H158" s="138">
        <v>60.200465600000001</v>
      </c>
      <c r="I158" s="139"/>
      <c r="J158" s="131"/>
      <c r="K158" s="138">
        <v>111.94978</v>
      </c>
      <c r="L158" s="139"/>
    </row>
    <row r="159" spans="2:12" x14ac:dyDescent="0.25">
      <c r="B159" s="138">
        <v>22.752790699999998</v>
      </c>
      <c r="C159" s="139"/>
      <c r="D159" s="131"/>
      <c r="E159" s="138">
        <v>51.724809700000002</v>
      </c>
      <c r="F159" s="139"/>
      <c r="G159" s="131"/>
      <c r="H159" s="138">
        <v>69.255005999999995</v>
      </c>
      <c r="I159" s="139"/>
      <c r="J159" s="131"/>
      <c r="K159" s="138">
        <v>137.239563</v>
      </c>
      <c r="L159" s="139"/>
    </row>
    <row r="160" spans="2:12" x14ac:dyDescent="0.25">
      <c r="B160" s="138">
        <v>31.2816568</v>
      </c>
      <c r="C160" s="139"/>
      <c r="D160" s="131"/>
      <c r="E160" s="138">
        <v>65.089080800000005</v>
      </c>
      <c r="F160" s="139"/>
      <c r="G160" s="131"/>
      <c r="H160" s="138">
        <v>59.567547599999997</v>
      </c>
      <c r="I160" s="139"/>
      <c r="J160" s="131"/>
      <c r="K160" s="138">
        <v>113.076837</v>
      </c>
      <c r="L160" s="139"/>
    </row>
    <row r="161" spans="2:12" x14ac:dyDescent="0.25">
      <c r="B161" s="138">
        <v>35.788345499999998</v>
      </c>
      <c r="C161" s="139"/>
      <c r="D161" s="131"/>
      <c r="E161" s="138">
        <v>85.058312700000002</v>
      </c>
      <c r="F161" s="139"/>
      <c r="G161" s="131"/>
      <c r="H161" s="138">
        <v>64.773819700000004</v>
      </c>
      <c r="I161" s="139"/>
      <c r="J161" s="131"/>
      <c r="K161" s="138">
        <v>115.83435900000001</v>
      </c>
      <c r="L161" s="139"/>
    </row>
    <row r="162" spans="2:12" x14ac:dyDescent="0.25">
      <c r="B162" s="138">
        <v>41.681857299999997</v>
      </c>
      <c r="C162" s="139"/>
      <c r="D162" s="131"/>
      <c r="E162" s="138">
        <v>81.896560600000001</v>
      </c>
      <c r="F162" s="139"/>
      <c r="G162" s="131"/>
      <c r="H162" s="138">
        <v>40.721075399999997</v>
      </c>
      <c r="I162" s="139"/>
      <c r="J162" s="131"/>
      <c r="K162" s="138">
        <v>87.6838731</v>
      </c>
      <c r="L162" s="139"/>
    </row>
    <row r="163" spans="2:12" x14ac:dyDescent="0.25">
      <c r="B163" s="138">
        <v>39.954641600000002</v>
      </c>
      <c r="C163" s="139"/>
      <c r="D163" s="131"/>
      <c r="E163" s="138">
        <v>108.335005</v>
      </c>
      <c r="F163" s="139"/>
      <c r="G163" s="131"/>
      <c r="H163" s="138">
        <v>58.438305</v>
      </c>
      <c r="I163" s="139"/>
      <c r="J163" s="131"/>
      <c r="K163" s="138">
        <v>134.15081499999999</v>
      </c>
      <c r="L163" s="139"/>
    </row>
    <row r="164" spans="2:12" x14ac:dyDescent="0.25">
      <c r="B164" s="138">
        <v>31.291877599999999</v>
      </c>
      <c r="C164" s="139"/>
      <c r="D164" s="131"/>
      <c r="E164" s="138">
        <v>74.188306100000005</v>
      </c>
      <c r="F164" s="139"/>
      <c r="G164" s="131"/>
      <c r="H164" s="138">
        <v>70.730512700000006</v>
      </c>
      <c r="I164" s="139"/>
      <c r="J164" s="131"/>
      <c r="K164" s="138">
        <v>155.47129100000001</v>
      </c>
      <c r="L164" s="139"/>
    </row>
    <row r="165" spans="2:12" x14ac:dyDescent="0.25">
      <c r="B165" s="138">
        <v>29.216257599999999</v>
      </c>
      <c r="C165" s="139"/>
      <c r="D165" s="131"/>
      <c r="E165" s="138">
        <v>73.110774399999997</v>
      </c>
      <c r="F165" s="139"/>
      <c r="G165" s="131"/>
      <c r="H165" s="138">
        <v>52.2482848</v>
      </c>
      <c r="I165" s="139"/>
      <c r="J165" s="131"/>
      <c r="K165" s="138">
        <v>97.375211399999998</v>
      </c>
      <c r="L165" s="139"/>
    </row>
    <row r="166" spans="2:12" x14ac:dyDescent="0.25">
      <c r="B166" s="138">
        <v>32.152240499999998</v>
      </c>
      <c r="C166" s="139"/>
      <c r="D166" s="131"/>
      <c r="E166" s="138">
        <v>76.472670699999995</v>
      </c>
      <c r="F166" s="139"/>
      <c r="G166" s="131"/>
      <c r="H166" s="138">
        <v>67.625458399999999</v>
      </c>
      <c r="I166" s="139"/>
      <c r="J166" s="131"/>
      <c r="K166" s="138">
        <v>106.12503599999999</v>
      </c>
      <c r="L166" s="139"/>
    </row>
    <row r="167" spans="2:12" x14ac:dyDescent="0.25">
      <c r="B167" s="138">
        <v>27.874678400000001</v>
      </c>
      <c r="C167" s="139"/>
      <c r="D167" s="131"/>
      <c r="E167" s="138">
        <v>73.994475699999995</v>
      </c>
      <c r="F167" s="139"/>
      <c r="G167" s="131"/>
      <c r="H167" s="138">
        <v>53.220902700000003</v>
      </c>
      <c r="I167" s="139"/>
      <c r="J167" s="131"/>
      <c r="K167" s="138">
        <v>96.725235299999994</v>
      </c>
      <c r="L167" s="139"/>
    </row>
    <row r="168" spans="2:12" x14ac:dyDescent="0.25">
      <c r="B168" s="138">
        <v>31.796879100000002</v>
      </c>
      <c r="C168" s="139"/>
      <c r="D168" s="131"/>
      <c r="E168" s="138">
        <v>69.336704600000004</v>
      </c>
      <c r="F168" s="139"/>
      <c r="G168" s="131"/>
      <c r="H168" s="138">
        <v>59.075218200000002</v>
      </c>
      <c r="I168" s="139"/>
      <c r="J168" s="131"/>
      <c r="K168" s="138">
        <v>80.802418599999996</v>
      </c>
      <c r="L168" s="139"/>
    </row>
    <row r="169" spans="2:12" x14ac:dyDescent="0.25">
      <c r="B169" s="138">
        <v>30.503580899999999</v>
      </c>
      <c r="C169" s="139"/>
      <c r="D169" s="131"/>
      <c r="E169" s="138">
        <v>73.122023600000006</v>
      </c>
      <c r="F169" s="139"/>
      <c r="G169" s="131"/>
      <c r="H169" s="138">
        <v>51.7831227</v>
      </c>
      <c r="I169" s="139"/>
      <c r="J169" s="131"/>
      <c r="K169" s="138">
        <v>77.776148199999994</v>
      </c>
      <c r="L169" s="139"/>
    </row>
    <row r="170" spans="2:12" x14ac:dyDescent="0.25">
      <c r="B170" s="138">
        <v>32.5881927</v>
      </c>
      <c r="C170" s="139"/>
      <c r="D170" s="131"/>
      <c r="E170" s="138">
        <v>88.037042799999995</v>
      </c>
      <c r="F170" s="139"/>
      <c r="G170" s="131"/>
      <c r="H170" s="138">
        <v>58.504858800000001</v>
      </c>
      <c r="I170" s="139"/>
      <c r="J170" s="131"/>
      <c r="K170" s="138">
        <v>105.167261</v>
      </c>
      <c r="L170" s="139"/>
    </row>
    <row r="171" spans="2:12" x14ac:dyDescent="0.25">
      <c r="B171" s="138">
        <v>28.216810299999999</v>
      </c>
      <c r="C171" s="139"/>
      <c r="D171" s="131"/>
      <c r="E171" s="138">
        <v>55.9107792</v>
      </c>
      <c r="F171" s="139"/>
      <c r="G171" s="131"/>
      <c r="H171" s="138">
        <v>61.851548000000001</v>
      </c>
      <c r="I171" s="139"/>
      <c r="J171" s="131"/>
      <c r="K171" s="138">
        <v>112.692791</v>
      </c>
      <c r="L171" s="139"/>
    </row>
    <row r="172" spans="2:12" x14ac:dyDescent="0.25">
      <c r="B172" s="138">
        <v>46.898916700000001</v>
      </c>
      <c r="C172" s="139"/>
      <c r="D172" s="131"/>
      <c r="E172" s="138">
        <v>104.43889</v>
      </c>
      <c r="F172" s="139"/>
      <c r="G172" s="131"/>
      <c r="H172" s="138">
        <v>57.437725200000003</v>
      </c>
      <c r="I172" s="139"/>
      <c r="J172" s="131"/>
      <c r="K172" s="138">
        <v>95.741566300000002</v>
      </c>
      <c r="L172" s="139"/>
    </row>
    <row r="173" spans="2:12" x14ac:dyDescent="0.25">
      <c r="B173" s="138">
        <v>47.530461899999999</v>
      </c>
      <c r="C173" s="139"/>
      <c r="D173" s="131"/>
      <c r="E173" s="138">
        <v>67.444773900000001</v>
      </c>
      <c r="F173" s="139"/>
      <c r="G173" s="131"/>
      <c r="H173" s="138">
        <v>66.076731499999994</v>
      </c>
      <c r="I173" s="139"/>
      <c r="J173" s="131"/>
      <c r="K173" s="138">
        <v>117.369867</v>
      </c>
      <c r="L173" s="139"/>
    </row>
    <row r="174" spans="2:12" x14ac:dyDescent="0.25">
      <c r="B174" s="138">
        <v>65.347218900000001</v>
      </c>
      <c r="C174" s="139"/>
      <c r="D174" s="131"/>
      <c r="E174" s="138">
        <v>84.870652100000001</v>
      </c>
      <c r="F174" s="139"/>
      <c r="G174" s="131"/>
      <c r="H174" s="138">
        <v>56.833853300000001</v>
      </c>
      <c r="I174" s="139"/>
      <c r="J174" s="131"/>
      <c r="K174" s="138">
        <v>96.705446699999996</v>
      </c>
      <c r="L174" s="139"/>
    </row>
    <row r="175" spans="2:12" x14ac:dyDescent="0.25">
      <c r="B175" s="138">
        <v>74.761668299999997</v>
      </c>
      <c r="C175" s="139"/>
      <c r="D175" s="131"/>
      <c r="E175" s="138">
        <v>110.90884</v>
      </c>
      <c r="F175" s="139"/>
      <c r="G175" s="131"/>
      <c r="H175" s="138">
        <v>61.8011974</v>
      </c>
      <c r="I175" s="139"/>
      <c r="J175" s="131"/>
      <c r="K175" s="138">
        <v>99.063731899999993</v>
      </c>
      <c r="L175" s="139"/>
    </row>
    <row r="176" spans="2:12" x14ac:dyDescent="0.25">
      <c r="B176" s="138">
        <v>87.073183999999998</v>
      </c>
      <c r="C176" s="139"/>
      <c r="D176" s="131"/>
      <c r="E176" s="138">
        <v>106.78618299999999</v>
      </c>
      <c r="F176" s="139"/>
      <c r="G176" s="131"/>
      <c r="H176" s="138">
        <v>38.852289900000002</v>
      </c>
      <c r="I176" s="139"/>
      <c r="J176" s="131"/>
      <c r="K176" s="138">
        <v>74.988904500000004</v>
      </c>
      <c r="L176" s="139"/>
    </row>
    <row r="177" spans="2:12" x14ac:dyDescent="0.25">
      <c r="B177" s="138">
        <v>83.465039200000007</v>
      </c>
      <c r="C177" s="139"/>
      <c r="D177" s="131"/>
      <c r="E177" s="138">
        <v>141.25967700000001</v>
      </c>
      <c r="F177" s="139"/>
      <c r="G177" s="131"/>
      <c r="H177" s="138">
        <v>55.756434300000002</v>
      </c>
      <c r="I177" s="139"/>
      <c r="J177" s="131"/>
      <c r="K177" s="138">
        <v>114.72831100000001</v>
      </c>
      <c r="L177" s="139"/>
    </row>
    <row r="178" spans="2:12" x14ac:dyDescent="0.25">
      <c r="B178" s="138">
        <v>65.368570099999999</v>
      </c>
      <c r="C178" s="139"/>
      <c r="D178" s="131"/>
      <c r="E178" s="138">
        <v>96.735271800000007</v>
      </c>
      <c r="F178" s="139"/>
      <c r="G178" s="131"/>
      <c r="H178" s="138">
        <v>67.484523699999997</v>
      </c>
      <c r="I178" s="139"/>
      <c r="J178" s="131"/>
      <c r="K178" s="138">
        <v>132.961984</v>
      </c>
      <c r="L178" s="139"/>
    </row>
    <row r="179" spans="2:12" x14ac:dyDescent="0.25">
      <c r="B179" s="138">
        <v>61.032610599999998</v>
      </c>
      <c r="C179" s="139"/>
      <c r="D179" s="131"/>
      <c r="E179" s="138">
        <v>95.3302616</v>
      </c>
      <c r="F179" s="139"/>
      <c r="G179" s="131"/>
      <c r="H179" s="138">
        <v>49.850488599999998</v>
      </c>
      <c r="I179" s="139"/>
      <c r="J179" s="131"/>
      <c r="K179" s="138">
        <v>83.277120100000005</v>
      </c>
      <c r="L179" s="139"/>
    </row>
    <row r="180" spans="2:12" x14ac:dyDescent="0.25">
      <c r="B180" s="138">
        <v>67.165863900000005</v>
      </c>
      <c r="C180" s="139"/>
      <c r="D180" s="131"/>
      <c r="E180" s="138">
        <v>99.713889899999998</v>
      </c>
      <c r="F180" s="139"/>
      <c r="G180" s="131"/>
      <c r="H180" s="138">
        <v>64.521967700000005</v>
      </c>
      <c r="I180" s="139"/>
      <c r="J180" s="131"/>
      <c r="K180" s="138">
        <v>90.760135000000005</v>
      </c>
      <c r="L180" s="139"/>
    </row>
    <row r="181" spans="2:12" x14ac:dyDescent="0.25">
      <c r="B181" s="138">
        <v>58.2300586</v>
      </c>
      <c r="C181" s="139"/>
      <c r="D181" s="131"/>
      <c r="E181" s="138">
        <v>96.4825333</v>
      </c>
      <c r="F181" s="139"/>
      <c r="G181" s="131"/>
      <c r="H181" s="138">
        <v>50.778470800000001</v>
      </c>
      <c r="I181" s="139"/>
      <c r="J181" s="131"/>
      <c r="K181" s="138">
        <v>82.721248200000005</v>
      </c>
      <c r="L181" s="139"/>
    </row>
    <row r="182" spans="2:12" x14ac:dyDescent="0.25">
      <c r="B182" s="138">
        <v>66.423515699999996</v>
      </c>
      <c r="C182" s="139"/>
      <c r="D182" s="131"/>
      <c r="E182" s="138">
        <v>90.409194099999993</v>
      </c>
      <c r="F182" s="139"/>
      <c r="G182" s="131"/>
      <c r="H182" s="138">
        <v>56.364117999999998</v>
      </c>
      <c r="I182" s="139"/>
      <c r="J182" s="131"/>
      <c r="K182" s="138">
        <v>69.103754699999996</v>
      </c>
      <c r="L182" s="139"/>
    </row>
    <row r="183" spans="2:12" x14ac:dyDescent="0.25">
      <c r="B183" s="138">
        <v>63.721822299999999</v>
      </c>
      <c r="C183" s="139"/>
      <c r="D183" s="131"/>
      <c r="E183" s="138">
        <v>95.344929699999994</v>
      </c>
      <c r="F183" s="139"/>
      <c r="G183" s="131"/>
      <c r="H183" s="138">
        <v>49.406673900000001</v>
      </c>
      <c r="I183" s="139"/>
      <c r="J183" s="131"/>
      <c r="K183" s="138">
        <v>66.515630999999999</v>
      </c>
      <c r="L183" s="139"/>
    </row>
    <row r="184" spans="2:12" x14ac:dyDescent="0.25">
      <c r="B184" s="138">
        <v>68.076565500000001</v>
      </c>
      <c r="C184" s="139"/>
      <c r="D184" s="131"/>
      <c r="E184" s="138">
        <v>114.792852</v>
      </c>
      <c r="F184" s="139"/>
      <c r="G184" s="131"/>
      <c r="H184" s="138">
        <v>55.819933800000001</v>
      </c>
      <c r="I184" s="139"/>
      <c r="J184" s="131"/>
      <c r="K184" s="138">
        <v>89.941028099999997</v>
      </c>
      <c r="L184" s="139"/>
    </row>
    <row r="185" spans="2:12" x14ac:dyDescent="0.25">
      <c r="B185" s="138">
        <v>58.944770499999997</v>
      </c>
      <c r="C185" s="139"/>
      <c r="D185" s="131"/>
      <c r="E185" s="138">
        <v>72.902923700000002</v>
      </c>
      <c r="F185" s="139"/>
      <c r="G185" s="131"/>
      <c r="H185" s="138">
        <v>59.013035500000001</v>
      </c>
      <c r="I185" s="139"/>
      <c r="J185" s="131"/>
      <c r="K185" s="138">
        <v>96.377003400000007</v>
      </c>
      <c r="L185" s="139"/>
    </row>
    <row r="186" spans="2:12" x14ac:dyDescent="0.25">
      <c r="B186" s="138">
        <v>36.261336300000004</v>
      </c>
      <c r="C186" s="139"/>
      <c r="D186" s="131"/>
      <c r="E186" s="138">
        <v>72.012761999999995</v>
      </c>
      <c r="F186" s="139"/>
      <c r="G186" s="131"/>
      <c r="H186" s="138">
        <v>47.989293500000002</v>
      </c>
      <c r="I186" s="139"/>
      <c r="J186" s="131"/>
      <c r="K186" s="138">
        <v>74.635779099999993</v>
      </c>
      <c r="L186" s="139"/>
    </row>
    <row r="187" spans="2:12" x14ac:dyDescent="0.25">
      <c r="B187" s="138">
        <v>36.749634800000003</v>
      </c>
      <c r="C187" s="139"/>
      <c r="D187" s="131"/>
      <c r="E187" s="138">
        <v>46.504558299999999</v>
      </c>
      <c r="F187" s="139"/>
      <c r="G187" s="131"/>
      <c r="H187" s="138">
        <v>55.207194399999999</v>
      </c>
      <c r="I187" s="139"/>
      <c r="J187" s="131"/>
      <c r="K187" s="138">
        <v>91.496220300000004</v>
      </c>
      <c r="L187" s="139"/>
    </row>
    <row r="188" spans="2:12" x14ac:dyDescent="0.25">
      <c r="B188" s="138">
        <v>50.525207100000003</v>
      </c>
      <c r="C188" s="139"/>
      <c r="D188" s="131"/>
      <c r="E188" s="138">
        <v>58.520059600000003</v>
      </c>
      <c r="F188" s="139"/>
      <c r="G188" s="131"/>
      <c r="H188" s="138">
        <v>47.484757700000003</v>
      </c>
      <c r="I188" s="139"/>
      <c r="J188" s="131"/>
      <c r="K188" s="138">
        <v>75.387176400000001</v>
      </c>
      <c r="L188" s="139"/>
    </row>
    <row r="189" spans="2:12" x14ac:dyDescent="0.25">
      <c r="B189" s="138">
        <v>57.804277399999997</v>
      </c>
      <c r="C189" s="139"/>
      <c r="D189" s="131"/>
      <c r="E189" s="138">
        <v>76.473925699999995</v>
      </c>
      <c r="F189" s="139"/>
      <c r="G189" s="131"/>
      <c r="H189" s="138">
        <v>51.6349801</v>
      </c>
      <c r="I189" s="139"/>
      <c r="J189" s="131"/>
      <c r="K189" s="138">
        <v>77.225588599999995</v>
      </c>
      <c r="L189" s="139"/>
    </row>
    <row r="190" spans="2:12" x14ac:dyDescent="0.25">
      <c r="B190" s="138">
        <v>67.323303499999994</v>
      </c>
      <c r="C190" s="139"/>
      <c r="D190" s="131"/>
      <c r="E190" s="138">
        <v>73.631268899999995</v>
      </c>
      <c r="F190" s="139"/>
      <c r="G190" s="131"/>
      <c r="H190" s="138">
        <v>32.461138300000002</v>
      </c>
      <c r="I190" s="139"/>
      <c r="J190" s="131"/>
      <c r="K190" s="138">
        <v>58.457946</v>
      </c>
      <c r="L190" s="139"/>
    </row>
    <row r="191" spans="2:12" x14ac:dyDescent="0.25">
      <c r="B191" s="138">
        <v>64.533555699999994</v>
      </c>
      <c r="C191" s="139"/>
      <c r="D191" s="131"/>
      <c r="E191" s="138">
        <v>97.401451699999996</v>
      </c>
      <c r="F191" s="139"/>
      <c r="G191" s="131"/>
      <c r="H191" s="138">
        <v>46.584572799999997</v>
      </c>
      <c r="I191" s="139"/>
      <c r="J191" s="131"/>
      <c r="K191" s="138">
        <v>89.436982999999998</v>
      </c>
      <c r="L191" s="139"/>
    </row>
    <row r="192" spans="2:12" x14ac:dyDescent="0.25">
      <c r="B192" s="138">
        <v>50.541715400000001</v>
      </c>
      <c r="C192" s="139"/>
      <c r="D192" s="131"/>
      <c r="E192" s="138">
        <v>66.700958799999995</v>
      </c>
      <c r="F192" s="139"/>
      <c r="G192" s="131"/>
      <c r="H192" s="138">
        <v>56.383406600000001</v>
      </c>
      <c r="I192" s="139"/>
      <c r="J192" s="131"/>
      <c r="K192" s="138">
        <v>103.651127</v>
      </c>
      <c r="L192" s="139"/>
    </row>
    <row r="193" spans="1:12" x14ac:dyDescent="0.25">
      <c r="B193" s="138">
        <v>47.1892353</v>
      </c>
      <c r="C193" s="139"/>
      <c r="D193" s="131"/>
      <c r="E193" s="138">
        <v>65.732175400000003</v>
      </c>
      <c r="F193" s="139"/>
      <c r="G193" s="131"/>
      <c r="H193" s="138">
        <v>41.650147500000003</v>
      </c>
      <c r="I193" s="139"/>
      <c r="J193" s="131"/>
      <c r="K193" s="138">
        <v>64.919062600000004</v>
      </c>
      <c r="L193" s="139"/>
    </row>
    <row r="194" spans="1:12" x14ac:dyDescent="0.25">
      <c r="B194" s="138">
        <v>51.931348200000002</v>
      </c>
      <c r="C194" s="139"/>
      <c r="D194" s="131"/>
      <c r="E194" s="138">
        <v>68.754777200000007</v>
      </c>
      <c r="F194" s="139"/>
      <c r="G194" s="131"/>
      <c r="H194" s="138">
        <v>53.9081872</v>
      </c>
      <c r="I194" s="139"/>
      <c r="J194" s="131"/>
      <c r="K194" s="138">
        <v>70.752481299999999</v>
      </c>
      <c r="L194" s="139"/>
    </row>
    <row r="195" spans="1:12" x14ac:dyDescent="0.25">
      <c r="B195" s="138">
        <v>45.022356299999998</v>
      </c>
      <c r="C195" s="139"/>
      <c r="D195" s="131"/>
      <c r="E195" s="138">
        <v>66.526690500000001</v>
      </c>
      <c r="F195" s="139"/>
      <c r="G195" s="131"/>
      <c r="H195" s="138">
        <v>42.425477899999997</v>
      </c>
      <c r="I195" s="139"/>
      <c r="J195" s="131"/>
      <c r="K195" s="138">
        <v>64.485730099999998</v>
      </c>
      <c r="L195" s="139"/>
    </row>
    <row r="196" spans="1:12" x14ac:dyDescent="0.25">
      <c r="B196" s="138">
        <v>51.357379000000002</v>
      </c>
      <c r="C196" s="139"/>
      <c r="D196" s="131"/>
      <c r="E196" s="138">
        <v>62.338998199999999</v>
      </c>
      <c r="F196" s="139"/>
      <c r="G196" s="131"/>
      <c r="H196" s="138">
        <v>47.092293300000001</v>
      </c>
      <c r="I196" s="139"/>
      <c r="J196" s="131"/>
      <c r="K196" s="138">
        <v>53.870150299999999</v>
      </c>
      <c r="L196" s="139"/>
    </row>
    <row r="197" spans="1:12" x14ac:dyDescent="0.25">
      <c r="B197" s="138">
        <v>49.268481800000004</v>
      </c>
      <c r="C197" s="139"/>
      <c r="D197" s="131"/>
      <c r="E197" s="138">
        <v>65.742289400000004</v>
      </c>
      <c r="F197" s="139"/>
      <c r="G197" s="131"/>
      <c r="H197" s="138">
        <v>41.279339800000002</v>
      </c>
      <c r="I197" s="139"/>
      <c r="J197" s="131"/>
      <c r="K197" s="138">
        <v>51.852566600000003</v>
      </c>
      <c r="L197" s="139"/>
    </row>
    <row r="198" spans="1:12" x14ac:dyDescent="0.25">
      <c r="B198" s="138">
        <v>52.635485199999998</v>
      </c>
      <c r="C198" s="139"/>
      <c r="D198" s="131"/>
      <c r="E198" s="138">
        <v>79.152031800000003</v>
      </c>
      <c r="F198" s="139"/>
      <c r="G198" s="131"/>
      <c r="H198" s="138">
        <v>46.637626699999998</v>
      </c>
      <c r="I198" s="139"/>
      <c r="J198" s="131"/>
      <c r="K198" s="138">
        <v>70.113942800000004</v>
      </c>
      <c r="L198" s="139"/>
    </row>
    <row r="199" spans="1:12" ht="15.75" thickBot="1" x14ac:dyDescent="0.3">
      <c r="B199" s="140">
        <v>45.574957699999999</v>
      </c>
      <c r="C199" s="141"/>
      <c r="D199" s="131"/>
      <c r="E199" s="140">
        <v>50.268064799999998</v>
      </c>
      <c r="F199" s="141"/>
      <c r="G199" s="131"/>
      <c r="H199" s="140">
        <v>49.305467299999997</v>
      </c>
      <c r="I199" s="141"/>
      <c r="J199" s="131"/>
      <c r="K199" s="140">
        <v>75.131136999999995</v>
      </c>
      <c r="L199" s="141"/>
    </row>
    <row r="200" spans="1:12" x14ac:dyDescent="0.25">
      <c r="C200" s="135"/>
      <c r="D200" s="131"/>
      <c r="F200" s="135"/>
      <c r="G200" s="131"/>
      <c r="I200" s="135"/>
      <c r="J200" s="131"/>
      <c r="L200" s="135"/>
    </row>
    <row r="201" spans="1:12" x14ac:dyDescent="0.25">
      <c r="C201" s="135"/>
      <c r="D201" s="131"/>
      <c r="F201" s="135"/>
      <c r="G201" s="131"/>
      <c r="I201" s="135"/>
      <c r="J201" s="131"/>
      <c r="L201" s="135"/>
    </row>
    <row r="202" spans="1:12" ht="15.75" thickBot="1" x14ac:dyDescent="0.3">
      <c r="D202" s="131"/>
      <c r="G202" s="131"/>
      <c r="J202" s="131"/>
    </row>
    <row r="203" spans="1:12" x14ac:dyDescent="0.25">
      <c r="A203" s="171" t="s">
        <v>0</v>
      </c>
      <c r="B203" s="142">
        <f>AVERAGE(B18:B199)</f>
        <v>48.94882370000002</v>
      </c>
      <c r="C203" s="143">
        <f t="shared" ref="C203:L203" si="0">AVERAGE(C18:C199)</f>
        <v>35.920098511818175</v>
      </c>
      <c r="D203" s="131"/>
      <c r="E203" s="142">
        <f t="shared" si="0"/>
        <v>80.098144202747335</v>
      </c>
      <c r="F203" s="143">
        <f t="shared" si="0"/>
        <v>66.689902344545445</v>
      </c>
      <c r="G203" s="131"/>
      <c r="H203" s="142">
        <f t="shared" si="0"/>
        <v>43.000694831868131</v>
      </c>
      <c r="I203" s="143">
        <f t="shared" si="0"/>
        <v>24.037319367909099</v>
      </c>
      <c r="J203" s="131"/>
      <c r="K203" s="142">
        <f t="shared" si="0"/>
        <v>84.933424801648357</v>
      </c>
      <c r="L203" s="143">
        <f t="shared" si="0"/>
        <v>80.482988010909125</v>
      </c>
    </row>
    <row r="204" spans="1:12" x14ac:dyDescent="0.25">
      <c r="A204" s="172" t="s">
        <v>347</v>
      </c>
      <c r="B204" s="195">
        <f>(STDEV(B18:B199))/SQRT(B205)</f>
        <v>1.3261854271337183</v>
      </c>
      <c r="C204" s="160">
        <f t="shared" ref="C204:L204" si="1">(STDEV(C18:C199))/SQRT(C205)</f>
        <v>0.98602329062336491</v>
      </c>
      <c r="E204" s="195">
        <f t="shared" si="1"/>
        <v>1.7842695845333574</v>
      </c>
      <c r="F204" s="160">
        <f t="shared" si="1"/>
        <v>1.7125164532243795</v>
      </c>
      <c r="H204" s="195">
        <f t="shared" si="1"/>
        <v>1.6078951303950348</v>
      </c>
      <c r="I204" s="160">
        <f t="shared" si="1"/>
        <v>1.4349361639275842</v>
      </c>
      <c r="K204" s="195">
        <f t="shared" si="1"/>
        <v>1.6814087652171772</v>
      </c>
      <c r="L204" s="160">
        <f t="shared" si="1"/>
        <v>2.4970018926052502</v>
      </c>
    </row>
    <row r="205" spans="1:12" ht="15.75" thickBot="1" x14ac:dyDescent="0.3">
      <c r="A205" s="173" t="s">
        <v>33</v>
      </c>
      <c r="B205" s="146">
        <f>COUNT(B18:B199)</f>
        <v>182</v>
      </c>
      <c r="C205" s="147">
        <f t="shared" ref="C205:L205" si="2">COUNT(C18:C199)</f>
        <v>110</v>
      </c>
      <c r="E205" s="146">
        <f t="shared" si="2"/>
        <v>182</v>
      </c>
      <c r="F205" s="147">
        <f t="shared" si="2"/>
        <v>110</v>
      </c>
      <c r="H205" s="146">
        <f t="shared" si="2"/>
        <v>182</v>
      </c>
      <c r="I205" s="147">
        <f t="shared" si="2"/>
        <v>110</v>
      </c>
      <c r="K205" s="146">
        <f t="shared" si="2"/>
        <v>182</v>
      </c>
      <c r="L205" s="147">
        <f t="shared" si="2"/>
        <v>110</v>
      </c>
    </row>
    <row r="206" spans="1:12" x14ac:dyDescent="0.25">
      <c r="D206" s="131"/>
      <c r="G206" s="131"/>
      <c r="J206" s="131"/>
    </row>
    <row r="207" spans="1:12" x14ac:dyDescent="0.25">
      <c r="D207" s="131"/>
      <c r="G207" s="131"/>
      <c r="J207" s="131"/>
    </row>
    <row r="208" spans="1:12" x14ac:dyDescent="0.25">
      <c r="D208" s="131"/>
      <c r="G208" s="131"/>
      <c r="J208" s="131"/>
    </row>
    <row r="209" spans="4:10" x14ac:dyDescent="0.25">
      <c r="D209" s="131"/>
      <c r="G209" s="131"/>
      <c r="J209" s="131"/>
    </row>
    <row r="210" spans="4:10" x14ac:dyDescent="0.25">
      <c r="D210" s="131"/>
      <c r="G210" s="131"/>
      <c r="J210" s="131"/>
    </row>
    <row r="211" spans="4:10" x14ac:dyDescent="0.25">
      <c r="D211" s="131"/>
      <c r="G211" s="131"/>
      <c r="J211" s="131"/>
    </row>
  </sheetData>
  <mergeCells count="13">
    <mergeCell ref="B14:L14"/>
    <mergeCell ref="B15:F15"/>
    <mergeCell ref="H15:L15"/>
    <mergeCell ref="B16:C16"/>
    <mergeCell ref="E16:F16"/>
    <mergeCell ref="H16:I16"/>
    <mergeCell ref="K16:L16"/>
    <mergeCell ref="B1:N1"/>
    <mergeCell ref="B2:G2"/>
    <mergeCell ref="H2:M2"/>
    <mergeCell ref="B7:N7"/>
    <mergeCell ref="B8:G8"/>
    <mergeCell ref="H8:M8"/>
  </mergeCells>
  <pageMargins left="0.7" right="0.7" top="0.78740157499999996" bottom="0.78740157499999996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90"/>
  <sheetViews>
    <sheetView workbookViewId="0"/>
  </sheetViews>
  <sheetFormatPr baseColWidth="10" defaultRowHeight="15" x14ac:dyDescent="0.25"/>
  <sheetData>
    <row r="1" spans="1:52" s="133" customFormat="1" ht="15.75" thickBot="1" x14ac:dyDescent="0.3">
      <c r="B1" s="308" t="s">
        <v>348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09"/>
      <c r="AL1" s="309"/>
      <c r="AM1" s="309"/>
      <c r="AN1" s="309"/>
      <c r="AO1" s="309"/>
      <c r="AP1" s="309"/>
      <c r="AQ1" s="309"/>
      <c r="AR1" s="309"/>
      <c r="AS1" s="309"/>
      <c r="AT1" s="309"/>
      <c r="AU1" s="309"/>
      <c r="AV1" s="309"/>
      <c r="AW1" s="309"/>
      <c r="AX1" s="309"/>
      <c r="AY1" s="309"/>
      <c r="AZ1" s="310"/>
    </row>
    <row r="2" spans="1:52" s="133" customFormat="1" ht="15.75" thickBot="1" x14ac:dyDescent="0.3">
      <c r="B2" s="308" t="s">
        <v>318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09"/>
      <c r="Q2" s="309"/>
      <c r="R2" s="309"/>
      <c r="S2" s="309"/>
      <c r="T2" s="309"/>
      <c r="U2" s="309"/>
      <c r="V2" s="309"/>
      <c r="W2" s="309"/>
      <c r="X2" s="309"/>
      <c r="Y2" s="309"/>
      <c r="Z2" s="309"/>
      <c r="AA2" s="309"/>
      <c r="AB2" s="309"/>
      <c r="AC2" s="309"/>
      <c r="AD2" s="309"/>
      <c r="AE2" s="309"/>
      <c r="AF2" s="309"/>
      <c r="AG2" s="309"/>
      <c r="AH2" s="309"/>
      <c r="AI2" s="309"/>
      <c r="AJ2" s="309"/>
      <c r="AK2" s="309"/>
      <c r="AL2" s="309"/>
      <c r="AM2" s="309"/>
      <c r="AN2" s="309"/>
      <c r="AO2" s="309"/>
      <c r="AP2" s="309"/>
      <c r="AQ2" s="309"/>
      <c r="AR2" s="309"/>
      <c r="AS2" s="309"/>
      <c r="AT2" s="309"/>
      <c r="AU2" s="309"/>
      <c r="AV2" s="309"/>
      <c r="AW2" s="309"/>
      <c r="AX2" s="309"/>
      <c r="AY2" s="309"/>
      <c r="AZ2" s="310"/>
    </row>
    <row r="3" spans="1:52" s="133" customFormat="1" x14ac:dyDescent="0.25">
      <c r="A3" s="171" t="s">
        <v>387</v>
      </c>
      <c r="B3" s="311" t="s">
        <v>380</v>
      </c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  <c r="N3" s="312"/>
      <c r="O3" s="313"/>
      <c r="Q3" s="311" t="s">
        <v>381</v>
      </c>
      <c r="R3" s="312"/>
      <c r="S3" s="312"/>
      <c r="T3" s="312"/>
      <c r="U3" s="312"/>
      <c r="V3" s="312"/>
      <c r="W3" s="312"/>
      <c r="X3" s="312"/>
      <c r="Y3" s="312"/>
      <c r="Z3" s="312"/>
      <c r="AA3" s="312"/>
      <c r="AB3" s="312"/>
      <c r="AC3" s="313"/>
      <c r="AE3" s="311" t="s">
        <v>382</v>
      </c>
      <c r="AF3" s="312"/>
      <c r="AG3" s="312"/>
      <c r="AH3" s="312"/>
      <c r="AI3" s="312"/>
      <c r="AJ3" s="312"/>
      <c r="AK3" s="312"/>
      <c r="AL3" s="312"/>
      <c r="AM3" s="312"/>
      <c r="AN3" s="313"/>
      <c r="AP3" s="311" t="s">
        <v>388</v>
      </c>
      <c r="AQ3" s="312"/>
      <c r="AR3" s="312"/>
      <c r="AS3" s="312"/>
      <c r="AT3" s="312"/>
      <c r="AU3" s="312"/>
      <c r="AV3" s="312"/>
      <c r="AW3" s="312"/>
      <c r="AX3" s="312"/>
      <c r="AY3" s="312"/>
      <c r="AZ3" s="313"/>
    </row>
    <row r="4" spans="1:52" x14ac:dyDescent="0.25">
      <c r="A4" s="230">
        <v>-3.88</v>
      </c>
      <c r="B4" s="210">
        <v>10.4</v>
      </c>
      <c r="C4" s="211">
        <v>6.5</v>
      </c>
      <c r="D4" s="211">
        <v>0</v>
      </c>
      <c r="E4" s="211">
        <v>0</v>
      </c>
      <c r="F4" s="211">
        <v>3.9</v>
      </c>
      <c r="G4" s="211">
        <v>7.8</v>
      </c>
      <c r="H4" s="211">
        <v>9</v>
      </c>
      <c r="I4" s="211">
        <v>2</v>
      </c>
      <c r="J4" s="211">
        <v>0</v>
      </c>
      <c r="K4" s="211">
        <v>1</v>
      </c>
      <c r="L4" s="211">
        <v>2</v>
      </c>
      <c r="M4" s="211">
        <v>2</v>
      </c>
      <c r="N4" s="211">
        <v>6</v>
      </c>
      <c r="O4" s="212">
        <v>3</v>
      </c>
      <c r="P4" s="237"/>
      <c r="Q4" s="210">
        <v>2.6</v>
      </c>
      <c r="R4" s="211">
        <v>2.6</v>
      </c>
      <c r="S4" s="211">
        <v>1.3</v>
      </c>
      <c r="T4" s="211">
        <v>0</v>
      </c>
      <c r="U4" s="211">
        <v>2.6</v>
      </c>
      <c r="V4" s="211">
        <v>0</v>
      </c>
      <c r="W4" s="211">
        <v>2</v>
      </c>
      <c r="X4" s="211">
        <v>0</v>
      </c>
      <c r="Y4" s="211">
        <v>2</v>
      </c>
      <c r="Z4" s="211">
        <v>2</v>
      </c>
      <c r="AA4" s="211">
        <v>0</v>
      </c>
      <c r="AB4" s="211">
        <v>3</v>
      </c>
      <c r="AC4" s="212">
        <v>3</v>
      </c>
      <c r="AD4" s="237"/>
      <c r="AE4" s="210">
        <v>0</v>
      </c>
      <c r="AF4" s="211">
        <v>0</v>
      </c>
      <c r="AG4" s="211">
        <v>1.3</v>
      </c>
      <c r="AH4" s="211">
        <v>5.2</v>
      </c>
      <c r="AI4" s="211">
        <v>1.3</v>
      </c>
      <c r="AJ4" s="211">
        <v>1</v>
      </c>
      <c r="AK4" s="211">
        <v>14</v>
      </c>
      <c r="AL4" s="211">
        <v>10</v>
      </c>
      <c r="AM4" s="211">
        <v>10</v>
      </c>
      <c r="AN4" s="212">
        <v>3</v>
      </c>
      <c r="AO4" s="237"/>
      <c r="AP4" s="210">
        <v>1.3</v>
      </c>
      <c r="AQ4" s="211">
        <v>0</v>
      </c>
      <c r="AR4" s="211">
        <v>1.3</v>
      </c>
      <c r="AS4" s="211">
        <v>0</v>
      </c>
      <c r="AT4" s="211">
        <v>2.6</v>
      </c>
      <c r="AU4" s="211">
        <v>0</v>
      </c>
      <c r="AV4" s="211">
        <v>3</v>
      </c>
      <c r="AW4" s="211">
        <v>1</v>
      </c>
      <c r="AX4" s="211">
        <v>3</v>
      </c>
      <c r="AY4" s="211">
        <v>2</v>
      </c>
      <c r="AZ4" s="212">
        <v>1</v>
      </c>
    </row>
    <row r="5" spans="1:52" x14ac:dyDescent="0.25">
      <c r="A5" s="230">
        <v>-3.85</v>
      </c>
      <c r="B5" s="210">
        <v>6.5</v>
      </c>
      <c r="C5" s="211">
        <v>9.1</v>
      </c>
      <c r="D5" s="211">
        <v>11.7</v>
      </c>
      <c r="E5" s="211">
        <v>3.9</v>
      </c>
      <c r="F5" s="211">
        <v>3.9</v>
      </c>
      <c r="G5" s="211">
        <v>3.9</v>
      </c>
      <c r="H5" s="211">
        <v>10</v>
      </c>
      <c r="I5" s="211">
        <v>0</v>
      </c>
      <c r="J5" s="211">
        <v>0</v>
      </c>
      <c r="K5" s="211">
        <v>0</v>
      </c>
      <c r="L5" s="211">
        <v>5</v>
      </c>
      <c r="M5" s="211">
        <v>1</v>
      </c>
      <c r="N5" s="211">
        <v>5</v>
      </c>
      <c r="O5" s="212">
        <v>10</v>
      </c>
      <c r="P5" s="237"/>
      <c r="Q5" s="210">
        <v>3.9</v>
      </c>
      <c r="R5" s="211">
        <v>2.6</v>
      </c>
      <c r="S5" s="211">
        <v>1.3</v>
      </c>
      <c r="T5" s="211">
        <v>0</v>
      </c>
      <c r="U5" s="211">
        <v>1.3</v>
      </c>
      <c r="V5" s="211">
        <v>0</v>
      </c>
      <c r="W5" s="211">
        <v>2</v>
      </c>
      <c r="X5" s="211">
        <v>0</v>
      </c>
      <c r="Y5" s="211">
        <v>2</v>
      </c>
      <c r="Z5" s="211">
        <v>2</v>
      </c>
      <c r="AA5" s="211">
        <v>3</v>
      </c>
      <c r="AB5" s="211">
        <v>5</v>
      </c>
      <c r="AC5" s="212">
        <v>2</v>
      </c>
      <c r="AD5" s="237"/>
      <c r="AE5" s="210">
        <v>5.2</v>
      </c>
      <c r="AF5" s="211">
        <v>2.6</v>
      </c>
      <c r="AG5" s="211">
        <v>1.3</v>
      </c>
      <c r="AH5" s="211">
        <v>6.5</v>
      </c>
      <c r="AI5" s="211">
        <v>2.6</v>
      </c>
      <c r="AJ5" s="211">
        <v>4</v>
      </c>
      <c r="AK5" s="211">
        <v>6</v>
      </c>
      <c r="AL5" s="211">
        <v>3</v>
      </c>
      <c r="AM5" s="211">
        <v>4</v>
      </c>
      <c r="AN5" s="212">
        <v>2</v>
      </c>
      <c r="AO5" s="237"/>
      <c r="AP5" s="210">
        <v>3.9</v>
      </c>
      <c r="AQ5" s="211">
        <v>0</v>
      </c>
      <c r="AR5" s="211">
        <v>0</v>
      </c>
      <c r="AS5" s="211">
        <v>0</v>
      </c>
      <c r="AT5" s="211">
        <v>2.6</v>
      </c>
      <c r="AU5" s="211">
        <v>0</v>
      </c>
      <c r="AV5" s="211">
        <v>1</v>
      </c>
      <c r="AW5" s="211">
        <v>1</v>
      </c>
      <c r="AX5" s="211">
        <v>2</v>
      </c>
      <c r="AY5" s="211">
        <v>2</v>
      </c>
      <c r="AZ5" s="212">
        <v>2</v>
      </c>
    </row>
    <row r="6" spans="1:52" x14ac:dyDescent="0.25">
      <c r="A6" s="230">
        <v>-3.82</v>
      </c>
      <c r="B6" s="210">
        <v>2.6</v>
      </c>
      <c r="C6" s="211">
        <v>10.4</v>
      </c>
      <c r="D6" s="211">
        <v>10.4</v>
      </c>
      <c r="E6" s="211">
        <v>2.6</v>
      </c>
      <c r="F6" s="211">
        <v>3.9</v>
      </c>
      <c r="G6" s="211">
        <v>5.2</v>
      </c>
      <c r="H6" s="211">
        <v>13</v>
      </c>
      <c r="I6" s="211">
        <v>1</v>
      </c>
      <c r="J6" s="211">
        <v>5</v>
      </c>
      <c r="K6" s="211">
        <v>6</v>
      </c>
      <c r="L6" s="211">
        <v>3</v>
      </c>
      <c r="M6" s="211">
        <v>12</v>
      </c>
      <c r="N6" s="211">
        <v>10</v>
      </c>
      <c r="O6" s="212">
        <v>6</v>
      </c>
      <c r="P6" s="237"/>
      <c r="Q6" s="210">
        <v>3.9</v>
      </c>
      <c r="R6" s="211">
        <v>13</v>
      </c>
      <c r="S6" s="211">
        <v>3.9</v>
      </c>
      <c r="T6" s="211">
        <v>3.9</v>
      </c>
      <c r="U6" s="211">
        <v>0</v>
      </c>
      <c r="V6" s="211">
        <v>3.9</v>
      </c>
      <c r="W6" s="211">
        <v>4</v>
      </c>
      <c r="X6" s="211">
        <v>2</v>
      </c>
      <c r="Y6" s="211">
        <v>6</v>
      </c>
      <c r="Z6" s="211">
        <v>10</v>
      </c>
      <c r="AA6" s="211">
        <v>5</v>
      </c>
      <c r="AB6" s="211">
        <v>1</v>
      </c>
      <c r="AC6" s="212">
        <v>6</v>
      </c>
      <c r="AD6" s="237"/>
      <c r="AE6" s="210">
        <v>3.9</v>
      </c>
      <c r="AF6" s="211">
        <v>2.6</v>
      </c>
      <c r="AG6" s="211">
        <v>3.9</v>
      </c>
      <c r="AH6" s="211">
        <v>6.5</v>
      </c>
      <c r="AI6" s="211">
        <v>2.6</v>
      </c>
      <c r="AJ6" s="211">
        <v>8</v>
      </c>
      <c r="AK6" s="211">
        <v>14</v>
      </c>
      <c r="AL6" s="211">
        <v>15</v>
      </c>
      <c r="AM6" s="211">
        <v>10</v>
      </c>
      <c r="AN6" s="212">
        <v>6</v>
      </c>
      <c r="AO6" s="237"/>
      <c r="AP6" s="210">
        <v>2.6</v>
      </c>
      <c r="AQ6" s="211">
        <v>0</v>
      </c>
      <c r="AR6" s="211">
        <v>0</v>
      </c>
      <c r="AS6" s="211">
        <v>0</v>
      </c>
      <c r="AT6" s="211">
        <v>0</v>
      </c>
      <c r="AU6" s="211">
        <v>0</v>
      </c>
      <c r="AV6" s="211">
        <v>6</v>
      </c>
      <c r="AW6" s="211">
        <v>0</v>
      </c>
      <c r="AX6" s="211">
        <v>1</v>
      </c>
      <c r="AY6" s="211">
        <v>2</v>
      </c>
      <c r="AZ6" s="212">
        <v>1</v>
      </c>
    </row>
    <row r="7" spans="1:52" x14ac:dyDescent="0.25">
      <c r="A7" s="230">
        <v>-3.79</v>
      </c>
      <c r="B7" s="210">
        <v>9.1</v>
      </c>
      <c r="C7" s="211">
        <v>13</v>
      </c>
      <c r="D7" s="211">
        <v>14.3</v>
      </c>
      <c r="E7" s="211">
        <v>0</v>
      </c>
      <c r="F7" s="211">
        <v>13</v>
      </c>
      <c r="G7" s="211">
        <v>6.5</v>
      </c>
      <c r="H7" s="211">
        <v>22</v>
      </c>
      <c r="I7" s="211">
        <v>3</v>
      </c>
      <c r="J7" s="211">
        <v>11</v>
      </c>
      <c r="K7" s="211">
        <v>5</v>
      </c>
      <c r="L7" s="211">
        <v>12</v>
      </c>
      <c r="M7" s="211">
        <v>8</v>
      </c>
      <c r="N7" s="211">
        <v>12</v>
      </c>
      <c r="O7" s="212">
        <v>16</v>
      </c>
      <c r="P7" s="237"/>
      <c r="Q7" s="210">
        <v>14.3</v>
      </c>
      <c r="R7" s="211">
        <v>15.6</v>
      </c>
      <c r="S7" s="211">
        <v>6.5</v>
      </c>
      <c r="T7" s="211">
        <v>2.6</v>
      </c>
      <c r="U7" s="211">
        <v>2.6</v>
      </c>
      <c r="V7" s="211">
        <v>2.6</v>
      </c>
      <c r="W7" s="211">
        <v>6</v>
      </c>
      <c r="X7" s="211">
        <v>1</v>
      </c>
      <c r="Y7" s="211">
        <v>7</v>
      </c>
      <c r="Z7" s="211">
        <v>16</v>
      </c>
      <c r="AA7" s="211">
        <v>13</v>
      </c>
      <c r="AB7" s="211">
        <v>12</v>
      </c>
      <c r="AC7" s="212">
        <v>16</v>
      </c>
      <c r="AD7" s="237"/>
      <c r="AE7" s="210">
        <v>7.8</v>
      </c>
      <c r="AF7" s="211">
        <v>2.6</v>
      </c>
      <c r="AG7" s="211">
        <v>7.8</v>
      </c>
      <c r="AH7" s="211">
        <v>11.7</v>
      </c>
      <c r="AI7" s="211">
        <v>7.8</v>
      </c>
      <c r="AJ7" s="211">
        <v>10</v>
      </c>
      <c r="AK7" s="211">
        <v>13</v>
      </c>
      <c r="AL7" s="211">
        <v>16</v>
      </c>
      <c r="AM7" s="211">
        <v>12</v>
      </c>
      <c r="AN7" s="212">
        <v>15</v>
      </c>
      <c r="AO7" s="237"/>
      <c r="AP7" s="210">
        <v>7.8</v>
      </c>
      <c r="AQ7" s="211">
        <v>1.3</v>
      </c>
      <c r="AR7" s="211">
        <v>0</v>
      </c>
      <c r="AS7" s="211">
        <v>1.3</v>
      </c>
      <c r="AT7" s="211">
        <v>3.9</v>
      </c>
      <c r="AU7" s="211">
        <v>2.6</v>
      </c>
      <c r="AV7" s="211">
        <v>1</v>
      </c>
      <c r="AW7" s="211">
        <v>5</v>
      </c>
      <c r="AX7" s="211">
        <v>5</v>
      </c>
      <c r="AY7" s="211">
        <v>4</v>
      </c>
      <c r="AZ7" s="212">
        <v>1</v>
      </c>
    </row>
    <row r="8" spans="1:52" x14ac:dyDescent="0.25">
      <c r="A8" s="230">
        <v>-3.76</v>
      </c>
      <c r="B8" s="210">
        <v>13</v>
      </c>
      <c r="C8" s="211">
        <v>15.6</v>
      </c>
      <c r="D8" s="211">
        <v>18.2</v>
      </c>
      <c r="E8" s="211">
        <v>6.5</v>
      </c>
      <c r="F8" s="211">
        <v>10.4</v>
      </c>
      <c r="G8" s="211">
        <v>7.8</v>
      </c>
      <c r="H8" s="211">
        <v>22</v>
      </c>
      <c r="I8" s="211">
        <v>12</v>
      </c>
      <c r="J8" s="211">
        <v>16</v>
      </c>
      <c r="K8" s="211">
        <v>4</v>
      </c>
      <c r="L8" s="211">
        <v>33</v>
      </c>
      <c r="M8" s="211">
        <v>26</v>
      </c>
      <c r="N8" s="211">
        <v>25</v>
      </c>
      <c r="O8" s="212">
        <v>9</v>
      </c>
      <c r="P8" s="237"/>
      <c r="Q8" s="210">
        <v>11.7</v>
      </c>
      <c r="R8" s="211">
        <v>13</v>
      </c>
      <c r="S8" s="211">
        <v>10.4</v>
      </c>
      <c r="T8" s="211">
        <v>3.9</v>
      </c>
      <c r="U8" s="211">
        <v>3.9</v>
      </c>
      <c r="V8" s="211">
        <v>0</v>
      </c>
      <c r="W8" s="211">
        <v>13</v>
      </c>
      <c r="X8" s="211">
        <v>2</v>
      </c>
      <c r="Y8" s="211">
        <v>6</v>
      </c>
      <c r="Z8" s="211">
        <v>15</v>
      </c>
      <c r="AA8" s="211">
        <v>10</v>
      </c>
      <c r="AB8" s="211">
        <v>24</v>
      </c>
      <c r="AC8" s="212">
        <v>17</v>
      </c>
      <c r="AD8" s="237"/>
      <c r="AE8" s="210">
        <v>18.2</v>
      </c>
      <c r="AF8" s="211">
        <v>5.2</v>
      </c>
      <c r="AG8" s="211">
        <v>13</v>
      </c>
      <c r="AH8" s="211">
        <v>11.7</v>
      </c>
      <c r="AI8" s="211">
        <v>5.2</v>
      </c>
      <c r="AJ8" s="211">
        <v>20</v>
      </c>
      <c r="AK8" s="211">
        <v>18</v>
      </c>
      <c r="AL8" s="211">
        <v>30</v>
      </c>
      <c r="AM8" s="211">
        <v>22</v>
      </c>
      <c r="AN8" s="212">
        <v>17</v>
      </c>
      <c r="AO8" s="237"/>
      <c r="AP8" s="210">
        <v>6.5</v>
      </c>
      <c r="AQ8" s="211">
        <v>2.6</v>
      </c>
      <c r="AR8" s="211">
        <v>0</v>
      </c>
      <c r="AS8" s="211">
        <v>0</v>
      </c>
      <c r="AT8" s="211">
        <v>6.5</v>
      </c>
      <c r="AU8" s="211">
        <v>9.1</v>
      </c>
      <c r="AV8" s="211">
        <v>5</v>
      </c>
      <c r="AW8" s="211">
        <v>6</v>
      </c>
      <c r="AX8" s="211">
        <v>6</v>
      </c>
      <c r="AY8" s="211">
        <v>10</v>
      </c>
      <c r="AZ8" s="212">
        <v>4</v>
      </c>
    </row>
    <row r="9" spans="1:52" x14ac:dyDescent="0.25">
      <c r="A9" s="230">
        <v>-3.73</v>
      </c>
      <c r="B9" s="210">
        <v>9.1</v>
      </c>
      <c r="C9" s="211">
        <v>26</v>
      </c>
      <c r="D9" s="211">
        <v>11.7</v>
      </c>
      <c r="E9" s="211">
        <v>7.8</v>
      </c>
      <c r="F9" s="211">
        <v>11.7</v>
      </c>
      <c r="G9" s="211">
        <v>6.5</v>
      </c>
      <c r="H9" s="211">
        <v>31</v>
      </c>
      <c r="I9" s="211">
        <v>41</v>
      </c>
      <c r="J9" s="211">
        <v>24</v>
      </c>
      <c r="K9" s="211">
        <v>19</v>
      </c>
      <c r="L9" s="211">
        <v>37</v>
      </c>
      <c r="M9" s="211">
        <v>35</v>
      </c>
      <c r="N9" s="211">
        <v>34</v>
      </c>
      <c r="O9" s="212">
        <v>36</v>
      </c>
      <c r="P9" s="237"/>
      <c r="Q9" s="210">
        <v>18.2</v>
      </c>
      <c r="R9" s="211">
        <v>19.5</v>
      </c>
      <c r="S9" s="211">
        <v>7.8</v>
      </c>
      <c r="T9" s="211">
        <v>3.9</v>
      </c>
      <c r="U9" s="211">
        <v>11.7</v>
      </c>
      <c r="V9" s="211">
        <v>9.1</v>
      </c>
      <c r="W9" s="211">
        <v>19</v>
      </c>
      <c r="X9" s="211">
        <v>1</v>
      </c>
      <c r="Y9" s="211">
        <v>14</v>
      </c>
      <c r="Z9" s="211">
        <v>21</v>
      </c>
      <c r="AA9" s="211">
        <v>12</v>
      </c>
      <c r="AB9" s="211">
        <v>25</v>
      </c>
      <c r="AC9" s="212">
        <v>20</v>
      </c>
      <c r="AD9" s="237"/>
      <c r="AE9" s="210">
        <v>10.4</v>
      </c>
      <c r="AF9" s="211">
        <v>15.6</v>
      </c>
      <c r="AG9" s="211">
        <v>13</v>
      </c>
      <c r="AH9" s="211">
        <v>14.3</v>
      </c>
      <c r="AI9" s="211">
        <v>10.4</v>
      </c>
      <c r="AJ9" s="211">
        <v>14</v>
      </c>
      <c r="AK9" s="211">
        <v>23</v>
      </c>
      <c r="AL9" s="211">
        <v>47</v>
      </c>
      <c r="AM9" s="211">
        <v>27</v>
      </c>
      <c r="AN9" s="212">
        <v>35</v>
      </c>
      <c r="AO9" s="237"/>
      <c r="AP9" s="210">
        <v>9.1</v>
      </c>
      <c r="AQ9" s="211">
        <v>1.3</v>
      </c>
      <c r="AR9" s="211">
        <v>2.6</v>
      </c>
      <c r="AS9" s="211">
        <v>0</v>
      </c>
      <c r="AT9" s="211">
        <v>10.4</v>
      </c>
      <c r="AU9" s="211">
        <v>14.3</v>
      </c>
      <c r="AV9" s="211">
        <v>21</v>
      </c>
      <c r="AW9" s="211">
        <v>15</v>
      </c>
      <c r="AX9" s="211">
        <v>14</v>
      </c>
      <c r="AY9" s="211">
        <v>17</v>
      </c>
      <c r="AZ9" s="212">
        <v>11</v>
      </c>
    </row>
    <row r="10" spans="1:52" x14ac:dyDescent="0.25">
      <c r="A10" s="230">
        <v>-3.7</v>
      </c>
      <c r="B10" s="210">
        <v>23.4</v>
      </c>
      <c r="C10" s="211">
        <v>31.2</v>
      </c>
      <c r="D10" s="211">
        <v>22.1</v>
      </c>
      <c r="E10" s="211">
        <v>11.7</v>
      </c>
      <c r="F10" s="211">
        <v>9.1</v>
      </c>
      <c r="G10" s="211">
        <v>3.9</v>
      </c>
      <c r="H10" s="211">
        <v>44</v>
      </c>
      <c r="I10" s="211">
        <v>34</v>
      </c>
      <c r="J10" s="211">
        <v>41</v>
      </c>
      <c r="K10" s="211">
        <v>27</v>
      </c>
      <c r="L10" s="211">
        <v>35</v>
      </c>
      <c r="M10" s="211">
        <v>44</v>
      </c>
      <c r="N10" s="211">
        <v>28</v>
      </c>
      <c r="O10" s="212">
        <v>46</v>
      </c>
      <c r="P10" s="237"/>
      <c r="Q10" s="210">
        <v>14.3</v>
      </c>
      <c r="R10" s="211">
        <v>16.899999999999999</v>
      </c>
      <c r="S10" s="211">
        <v>9.1</v>
      </c>
      <c r="T10" s="211">
        <v>5.2</v>
      </c>
      <c r="U10" s="211">
        <v>6.5</v>
      </c>
      <c r="V10" s="211">
        <v>7.8</v>
      </c>
      <c r="W10" s="211">
        <v>18</v>
      </c>
      <c r="X10" s="211">
        <v>7</v>
      </c>
      <c r="Y10" s="211">
        <v>22</v>
      </c>
      <c r="Z10" s="211">
        <v>16</v>
      </c>
      <c r="AA10" s="211">
        <v>12</v>
      </c>
      <c r="AB10" s="211">
        <v>27</v>
      </c>
      <c r="AC10" s="212">
        <v>19</v>
      </c>
      <c r="AD10" s="237"/>
      <c r="AE10" s="210">
        <v>19.5</v>
      </c>
      <c r="AF10" s="211">
        <v>7.8</v>
      </c>
      <c r="AG10" s="211">
        <v>9.1</v>
      </c>
      <c r="AH10" s="211">
        <v>23.4</v>
      </c>
      <c r="AI10" s="211">
        <v>14.3</v>
      </c>
      <c r="AJ10" s="211">
        <v>22</v>
      </c>
      <c r="AK10" s="211">
        <v>41</v>
      </c>
      <c r="AL10" s="211">
        <v>44</v>
      </c>
      <c r="AM10" s="211">
        <v>28</v>
      </c>
      <c r="AN10" s="212">
        <v>39</v>
      </c>
      <c r="AO10" s="237"/>
      <c r="AP10" s="210">
        <v>6.5</v>
      </c>
      <c r="AQ10" s="211">
        <v>2.6</v>
      </c>
      <c r="AR10" s="211">
        <v>5.2</v>
      </c>
      <c r="AS10" s="211">
        <v>2.6</v>
      </c>
      <c r="AT10" s="211">
        <v>6.5</v>
      </c>
      <c r="AU10" s="211">
        <v>11.7</v>
      </c>
      <c r="AV10" s="211">
        <v>16</v>
      </c>
      <c r="AW10" s="211">
        <v>14</v>
      </c>
      <c r="AX10" s="211">
        <v>17</v>
      </c>
      <c r="AY10" s="211">
        <v>23</v>
      </c>
      <c r="AZ10" s="212">
        <v>24</v>
      </c>
    </row>
    <row r="11" spans="1:52" x14ac:dyDescent="0.25">
      <c r="A11" s="230">
        <v>-3.67</v>
      </c>
      <c r="B11" s="210">
        <v>39</v>
      </c>
      <c r="C11" s="211">
        <v>26</v>
      </c>
      <c r="D11" s="211">
        <v>19.5</v>
      </c>
      <c r="E11" s="211">
        <v>9.1</v>
      </c>
      <c r="F11" s="211">
        <v>7.8</v>
      </c>
      <c r="G11" s="211">
        <v>14.3</v>
      </c>
      <c r="H11" s="211">
        <v>45</v>
      </c>
      <c r="I11" s="211">
        <v>23</v>
      </c>
      <c r="J11" s="211">
        <v>30</v>
      </c>
      <c r="K11" s="211">
        <v>37</v>
      </c>
      <c r="L11" s="211">
        <v>44</v>
      </c>
      <c r="M11" s="211">
        <v>36</v>
      </c>
      <c r="N11" s="211">
        <v>34</v>
      </c>
      <c r="O11" s="212">
        <v>41</v>
      </c>
      <c r="P11" s="237"/>
      <c r="Q11" s="210">
        <v>20.8</v>
      </c>
      <c r="R11" s="211">
        <v>7.8</v>
      </c>
      <c r="S11" s="211">
        <v>10.4</v>
      </c>
      <c r="T11" s="211">
        <v>7.8</v>
      </c>
      <c r="U11" s="211">
        <v>7.8</v>
      </c>
      <c r="V11" s="211">
        <v>9.1</v>
      </c>
      <c r="W11" s="211">
        <v>30</v>
      </c>
      <c r="X11" s="211">
        <v>15</v>
      </c>
      <c r="Y11" s="211">
        <v>22</v>
      </c>
      <c r="Z11" s="211">
        <v>9</v>
      </c>
      <c r="AA11" s="211">
        <v>10</v>
      </c>
      <c r="AB11" s="211">
        <v>29</v>
      </c>
      <c r="AC11" s="212">
        <v>20</v>
      </c>
      <c r="AD11" s="237"/>
      <c r="AE11" s="210">
        <v>23.4</v>
      </c>
      <c r="AF11" s="211">
        <v>14.3</v>
      </c>
      <c r="AG11" s="211">
        <v>20.8</v>
      </c>
      <c r="AH11" s="211">
        <v>19.5</v>
      </c>
      <c r="AI11" s="211">
        <v>18.2</v>
      </c>
      <c r="AJ11" s="211">
        <v>18</v>
      </c>
      <c r="AK11" s="211">
        <v>38</v>
      </c>
      <c r="AL11" s="211">
        <v>34</v>
      </c>
      <c r="AM11" s="211">
        <v>29</v>
      </c>
      <c r="AN11" s="212">
        <v>38</v>
      </c>
      <c r="AO11" s="237"/>
      <c r="AP11" s="210">
        <v>5.2</v>
      </c>
      <c r="AQ11" s="211">
        <v>1.3</v>
      </c>
      <c r="AR11" s="211">
        <v>6.5</v>
      </c>
      <c r="AS11" s="211">
        <v>2.6</v>
      </c>
      <c r="AT11" s="211">
        <v>11.7</v>
      </c>
      <c r="AU11" s="211">
        <v>15.6</v>
      </c>
      <c r="AV11" s="211">
        <v>24</v>
      </c>
      <c r="AW11" s="211">
        <v>18</v>
      </c>
      <c r="AX11" s="211">
        <v>18</v>
      </c>
      <c r="AY11" s="211">
        <v>25</v>
      </c>
      <c r="AZ11" s="212">
        <v>17</v>
      </c>
    </row>
    <row r="12" spans="1:52" x14ac:dyDescent="0.25">
      <c r="A12" s="230">
        <v>-3.64</v>
      </c>
      <c r="B12" s="210">
        <v>33.799999999999997</v>
      </c>
      <c r="C12" s="211">
        <v>20.8</v>
      </c>
      <c r="D12" s="211">
        <v>24.7</v>
      </c>
      <c r="E12" s="211">
        <v>15.6</v>
      </c>
      <c r="F12" s="211">
        <v>9.1</v>
      </c>
      <c r="G12" s="211">
        <v>3.9</v>
      </c>
      <c r="H12" s="211">
        <v>35</v>
      </c>
      <c r="I12" s="211">
        <v>27</v>
      </c>
      <c r="J12" s="211">
        <v>37</v>
      </c>
      <c r="K12" s="211">
        <v>42</v>
      </c>
      <c r="L12" s="211">
        <v>48</v>
      </c>
      <c r="M12" s="211">
        <v>43</v>
      </c>
      <c r="N12" s="211">
        <v>35</v>
      </c>
      <c r="O12" s="212">
        <v>48</v>
      </c>
      <c r="P12" s="237"/>
      <c r="Q12" s="210">
        <v>13</v>
      </c>
      <c r="R12" s="211">
        <v>10.4</v>
      </c>
      <c r="S12" s="211">
        <v>13</v>
      </c>
      <c r="T12" s="211">
        <v>9.1</v>
      </c>
      <c r="U12" s="211">
        <v>13</v>
      </c>
      <c r="V12" s="211">
        <v>9.1</v>
      </c>
      <c r="W12" s="211">
        <v>15</v>
      </c>
      <c r="X12" s="211">
        <v>9</v>
      </c>
      <c r="Y12" s="211">
        <v>24</v>
      </c>
      <c r="Z12" s="211">
        <v>8</v>
      </c>
      <c r="AA12" s="211">
        <v>14</v>
      </c>
      <c r="AB12" s="211">
        <v>33</v>
      </c>
      <c r="AC12" s="212">
        <v>19</v>
      </c>
      <c r="AD12" s="237"/>
      <c r="AE12" s="210">
        <v>22.1</v>
      </c>
      <c r="AF12" s="211">
        <v>14.3</v>
      </c>
      <c r="AG12" s="211">
        <v>9.1</v>
      </c>
      <c r="AH12" s="211">
        <v>24.7</v>
      </c>
      <c r="AI12" s="211">
        <v>14.3</v>
      </c>
      <c r="AJ12" s="211">
        <v>27</v>
      </c>
      <c r="AK12" s="211">
        <v>34</v>
      </c>
      <c r="AL12" s="211">
        <v>35</v>
      </c>
      <c r="AM12" s="211">
        <v>22</v>
      </c>
      <c r="AN12" s="212">
        <v>35</v>
      </c>
      <c r="AO12" s="237"/>
      <c r="AP12" s="210">
        <v>7.8</v>
      </c>
      <c r="AQ12" s="211">
        <v>1.3</v>
      </c>
      <c r="AR12" s="211">
        <v>5.2</v>
      </c>
      <c r="AS12" s="211">
        <v>11.7</v>
      </c>
      <c r="AT12" s="211">
        <v>5.2</v>
      </c>
      <c r="AU12" s="211">
        <v>9.1</v>
      </c>
      <c r="AV12" s="211">
        <v>24</v>
      </c>
      <c r="AW12" s="211">
        <v>7</v>
      </c>
      <c r="AX12" s="211">
        <v>12</v>
      </c>
      <c r="AY12" s="211">
        <v>13</v>
      </c>
      <c r="AZ12" s="212">
        <v>14</v>
      </c>
    </row>
    <row r="13" spans="1:52" x14ac:dyDescent="0.25">
      <c r="A13" s="230">
        <v>-3.61</v>
      </c>
      <c r="B13" s="210">
        <v>18.2</v>
      </c>
      <c r="C13" s="211">
        <v>35.1</v>
      </c>
      <c r="D13" s="211">
        <v>19.5</v>
      </c>
      <c r="E13" s="211">
        <v>13</v>
      </c>
      <c r="F13" s="211">
        <v>0</v>
      </c>
      <c r="G13" s="211">
        <v>11.7</v>
      </c>
      <c r="H13" s="211">
        <v>31</v>
      </c>
      <c r="I13" s="211">
        <v>46</v>
      </c>
      <c r="J13" s="211">
        <v>33</v>
      </c>
      <c r="K13" s="211">
        <v>32</v>
      </c>
      <c r="L13" s="211">
        <v>27</v>
      </c>
      <c r="M13" s="211">
        <v>34</v>
      </c>
      <c r="N13" s="211">
        <v>30</v>
      </c>
      <c r="O13" s="212">
        <v>43</v>
      </c>
      <c r="P13" s="237"/>
      <c r="Q13" s="210">
        <v>3.9</v>
      </c>
      <c r="R13" s="211">
        <v>6.5</v>
      </c>
      <c r="S13" s="211">
        <v>14.3</v>
      </c>
      <c r="T13" s="211">
        <v>10.4</v>
      </c>
      <c r="U13" s="211">
        <v>9.1</v>
      </c>
      <c r="V13" s="211">
        <v>13</v>
      </c>
      <c r="W13" s="211">
        <v>18</v>
      </c>
      <c r="X13" s="211">
        <v>11</v>
      </c>
      <c r="Y13" s="211">
        <v>14</v>
      </c>
      <c r="Z13" s="211">
        <v>3</v>
      </c>
      <c r="AA13" s="211">
        <v>4</v>
      </c>
      <c r="AB13" s="211">
        <v>15</v>
      </c>
      <c r="AC13" s="212">
        <v>25</v>
      </c>
      <c r="AD13" s="237"/>
      <c r="AE13" s="210">
        <v>11.7</v>
      </c>
      <c r="AF13" s="211">
        <v>24.7</v>
      </c>
      <c r="AG13" s="211">
        <v>14.3</v>
      </c>
      <c r="AH13" s="211">
        <v>19.5</v>
      </c>
      <c r="AI13" s="211">
        <v>13</v>
      </c>
      <c r="AJ13" s="211">
        <v>19</v>
      </c>
      <c r="AK13" s="211">
        <v>36</v>
      </c>
      <c r="AL13" s="211">
        <v>37</v>
      </c>
      <c r="AM13" s="211">
        <v>38</v>
      </c>
      <c r="AN13" s="212">
        <v>32</v>
      </c>
      <c r="AO13" s="237"/>
      <c r="AP13" s="210">
        <v>11.7</v>
      </c>
      <c r="AQ13" s="211">
        <v>1.3</v>
      </c>
      <c r="AR13" s="211">
        <v>1.3</v>
      </c>
      <c r="AS13" s="211">
        <v>9.1</v>
      </c>
      <c r="AT13" s="211">
        <v>10.4</v>
      </c>
      <c r="AU13" s="211">
        <v>5.2</v>
      </c>
      <c r="AV13" s="211">
        <v>24</v>
      </c>
      <c r="AW13" s="211">
        <v>9</v>
      </c>
      <c r="AX13" s="211">
        <v>10</v>
      </c>
      <c r="AY13" s="211">
        <v>20</v>
      </c>
      <c r="AZ13" s="212">
        <v>21</v>
      </c>
    </row>
    <row r="14" spans="1:52" x14ac:dyDescent="0.25">
      <c r="A14" s="230">
        <v>-3.58</v>
      </c>
      <c r="B14" s="210">
        <v>27.3</v>
      </c>
      <c r="C14" s="211">
        <v>27.3</v>
      </c>
      <c r="D14" s="211">
        <v>20.8</v>
      </c>
      <c r="E14" s="211">
        <v>16.899999999999999</v>
      </c>
      <c r="F14" s="211">
        <v>9.1</v>
      </c>
      <c r="G14" s="211">
        <v>11.7</v>
      </c>
      <c r="H14" s="211">
        <v>32</v>
      </c>
      <c r="I14" s="211">
        <v>53</v>
      </c>
      <c r="J14" s="211">
        <v>54</v>
      </c>
      <c r="K14" s="211">
        <v>26</v>
      </c>
      <c r="L14" s="211">
        <v>37</v>
      </c>
      <c r="M14" s="211">
        <v>34</v>
      </c>
      <c r="N14" s="211">
        <v>34</v>
      </c>
      <c r="O14" s="212">
        <v>37</v>
      </c>
      <c r="P14" s="237"/>
      <c r="Q14" s="210">
        <v>15.6</v>
      </c>
      <c r="R14" s="211">
        <v>7.8</v>
      </c>
      <c r="S14" s="211">
        <v>6.5</v>
      </c>
      <c r="T14" s="211">
        <v>11.7</v>
      </c>
      <c r="U14" s="211">
        <v>6.5</v>
      </c>
      <c r="V14" s="211">
        <v>10.4</v>
      </c>
      <c r="W14" s="211">
        <v>14</v>
      </c>
      <c r="X14" s="211">
        <v>14</v>
      </c>
      <c r="Y14" s="211">
        <v>27</v>
      </c>
      <c r="Z14" s="211">
        <v>5</v>
      </c>
      <c r="AA14" s="211">
        <v>6</v>
      </c>
      <c r="AB14" s="211">
        <v>26</v>
      </c>
      <c r="AC14" s="212">
        <v>18</v>
      </c>
      <c r="AD14" s="237"/>
      <c r="AE14" s="210">
        <v>28.6</v>
      </c>
      <c r="AF14" s="211">
        <v>14.3</v>
      </c>
      <c r="AG14" s="211">
        <v>14.3</v>
      </c>
      <c r="AH14" s="211">
        <v>22.1</v>
      </c>
      <c r="AI14" s="211">
        <v>10.4</v>
      </c>
      <c r="AJ14" s="211">
        <v>18</v>
      </c>
      <c r="AK14" s="211">
        <v>32</v>
      </c>
      <c r="AL14" s="211">
        <v>29</v>
      </c>
      <c r="AM14" s="211">
        <v>21</v>
      </c>
      <c r="AN14" s="212">
        <v>26</v>
      </c>
      <c r="AO14" s="237"/>
      <c r="AP14" s="210">
        <v>6.5</v>
      </c>
      <c r="AQ14" s="211">
        <v>2.6</v>
      </c>
      <c r="AR14" s="211">
        <v>3.9</v>
      </c>
      <c r="AS14" s="211">
        <v>6.5</v>
      </c>
      <c r="AT14" s="211">
        <v>3.9</v>
      </c>
      <c r="AU14" s="211">
        <v>6.5</v>
      </c>
      <c r="AV14" s="211">
        <v>10</v>
      </c>
      <c r="AW14" s="211">
        <v>16</v>
      </c>
      <c r="AX14" s="211">
        <v>18</v>
      </c>
      <c r="AY14" s="211">
        <v>12</v>
      </c>
      <c r="AZ14" s="212">
        <v>12</v>
      </c>
    </row>
    <row r="15" spans="1:52" x14ac:dyDescent="0.25">
      <c r="A15" s="230">
        <v>-3.55</v>
      </c>
      <c r="B15" s="210">
        <v>37.700000000000003</v>
      </c>
      <c r="C15" s="211">
        <v>23.4</v>
      </c>
      <c r="D15" s="211">
        <v>14.3</v>
      </c>
      <c r="E15" s="211">
        <v>20.8</v>
      </c>
      <c r="F15" s="211">
        <v>6.5</v>
      </c>
      <c r="G15" s="211">
        <v>16.899999999999999</v>
      </c>
      <c r="H15" s="211">
        <v>43</v>
      </c>
      <c r="I15" s="211">
        <v>48</v>
      </c>
      <c r="J15" s="211">
        <v>45</v>
      </c>
      <c r="K15" s="211">
        <v>50</v>
      </c>
      <c r="L15" s="211">
        <v>29</v>
      </c>
      <c r="M15" s="211">
        <v>34</v>
      </c>
      <c r="N15" s="211">
        <v>42</v>
      </c>
      <c r="O15" s="212">
        <v>54</v>
      </c>
      <c r="P15" s="237"/>
      <c r="Q15" s="210">
        <v>11.7</v>
      </c>
      <c r="R15" s="211">
        <v>9.1</v>
      </c>
      <c r="S15" s="211">
        <v>5.2</v>
      </c>
      <c r="T15" s="211">
        <v>5.2</v>
      </c>
      <c r="U15" s="211">
        <v>7.8</v>
      </c>
      <c r="V15" s="211">
        <v>7.8</v>
      </c>
      <c r="W15" s="211">
        <v>10</v>
      </c>
      <c r="X15" s="211">
        <v>11</v>
      </c>
      <c r="Y15" s="211">
        <v>13</v>
      </c>
      <c r="Z15" s="211">
        <v>9</v>
      </c>
      <c r="AA15" s="211">
        <v>10</v>
      </c>
      <c r="AB15" s="211">
        <v>34</v>
      </c>
      <c r="AC15" s="212">
        <v>12</v>
      </c>
      <c r="AD15" s="237"/>
      <c r="AE15" s="210">
        <v>18.2</v>
      </c>
      <c r="AF15" s="211">
        <v>7.8</v>
      </c>
      <c r="AG15" s="211">
        <v>14.3</v>
      </c>
      <c r="AH15" s="211">
        <v>15.6</v>
      </c>
      <c r="AI15" s="211">
        <v>16.899999999999999</v>
      </c>
      <c r="AJ15" s="211">
        <v>21</v>
      </c>
      <c r="AK15" s="211">
        <v>37</v>
      </c>
      <c r="AL15" s="211">
        <v>30</v>
      </c>
      <c r="AM15" s="211">
        <v>31</v>
      </c>
      <c r="AN15" s="212">
        <v>43</v>
      </c>
      <c r="AO15" s="237"/>
      <c r="AP15" s="210">
        <v>10.4</v>
      </c>
      <c r="AQ15" s="211">
        <v>1.3</v>
      </c>
      <c r="AR15" s="211">
        <v>5.2</v>
      </c>
      <c r="AS15" s="211">
        <v>6.5</v>
      </c>
      <c r="AT15" s="211">
        <v>3.9</v>
      </c>
      <c r="AU15" s="211">
        <v>3.9</v>
      </c>
      <c r="AV15" s="211">
        <v>21</v>
      </c>
      <c r="AW15" s="211">
        <v>15</v>
      </c>
      <c r="AX15" s="211">
        <v>7</v>
      </c>
      <c r="AY15" s="211">
        <v>7</v>
      </c>
      <c r="AZ15" s="212">
        <v>8</v>
      </c>
    </row>
    <row r="16" spans="1:52" x14ac:dyDescent="0.25">
      <c r="A16" s="230">
        <v>-3.52</v>
      </c>
      <c r="B16" s="210">
        <v>19.5</v>
      </c>
      <c r="C16" s="211">
        <v>28.6</v>
      </c>
      <c r="D16" s="211">
        <v>20.8</v>
      </c>
      <c r="E16" s="211">
        <v>14.3</v>
      </c>
      <c r="F16" s="211">
        <v>3.9</v>
      </c>
      <c r="G16" s="211">
        <v>13</v>
      </c>
      <c r="H16" s="211">
        <v>43</v>
      </c>
      <c r="I16" s="211">
        <v>43</v>
      </c>
      <c r="J16" s="211">
        <v>33</v>
      </c>
      <c r="K16" s="211">
        <v>46</v>
      </c>
      <c r="L16" s="211">
        <v>30</v>
      </c>
      <c r="M16" s="211">
        <v>48</v>
      </c>
      <c r="N16" s="211">
        <v>47</v>
      </c>
      <c r="O16" s="212">
        <v>44</v>
      </c>
      <c r="P16" s="237"/>
      <c r="Q16" s="210">
        <v>22.1</v>
      </c>
      <c r="R16" s="211">
        <v>13</v>
      </c>
      <c r="S16" s="211">
        <v>10.4</v>
      </c>
      <c r="T16" s="211">
        <v>7.8</v>
      </c>
      <c r="U16" s="211">
        <v>7.8</v>
      </c>
      <c r="V16" s="211">
        <v>3.9</v>
      </c>
      <c r="W16" s="211">
        <v>15</v>
      </c>
      <c r="X16" s="211">
        <v>4</v>
      </c>
      <c r="Y16" s="211">
        <v>9</v>
      </c>
      <c r="Z16" s="211">
        <v>3</v>
      </c>
      <c r="AA16" s="211">
        <v>10</v>
      </c>
      <c r="AB16" s="211">
        <v>22</v>
      </c>
      <c r="AC16" s="212">
        <v>19</v>
      </c>
      <c r="AD16" s="237"/>
      <c r="AE16" s="210">
        <v>15.6</v>
      </c>
      <c r="AF16" s="211">
        <v>13</v>
      </c>
      <c r="AG16" s="211">
        <v>14.3</v>
      </c>
      <c r="AH16" s="211">
        <v>22.1</v>
      </c>
      <c r="AI16" s="211">
        <v>18.2</v>
      </c>
      <c r="AJ16" s="211">
        <v>17</v>
      </c>
      <c r="AK16" s="211">
        <v>38</v>
      </c>
      <c r="AL16" s="211">
        <v>30</v>
      </c>
      <c r="AM16" s="211">
        <v>32</v>
      </c>
      <c r="AN16" s="212">
        <v>26</v>
      </c>
      <c r="AO16" s="237"/>
      <c r="AP16" s="210">
        <v>5.2</v>
      </c>
      <c r="AQ16" s="211">
        <v>0</v>
      </c>
      <c r="AR16" s="211">
        <v>1.3</v>
      </c>
      <c r="AS16" s="211">
        <v>3.9</v>
      </c>
      <c r="AT16" s="211">
        <v>1.3</v>
      </c>
      <c r="AU16" s="211">
        <v>9.1</v>
      </c>
      <c r="AV16" s="211">
        <v>12</v>
      </c>
      <c r="AW16" s="211">
        <v>11</v>
      </c>
      <c r="AX16" s="211">
        <v>5</v>
      </c>
      <c r="AY16" s="211">
        <v>4</v>
      </c>
      <c r="AZ16" s="212">
        <v>7</v>
      </c>
    </row>
    <row r="17" spans="1:52" x14ac:dyDescent="0.25">
      <c r="A17" s="230">
        <v>-3.49</v>
      </c>
      <c r="B17" s="210">
        <v>28.6</v>
      </c>
      <c r="C17" s="211">
        <v>18.2</v>
      </c>
      <c r="D17" s="211">
        <v>29.9</v>
      </c>
      <c r="E17" s="211">
        <v>20.8</v>
      </c>
      <c r="F17" s="211">
        <v>14.3</v>
      </c>
      <c r="G17" s="211">
        <v>9.1</v>
      </c>
      <c r="H17" s="211">
        <v>42</v>
      </c>
      <c r="I17" s="211">
        <v>45</v>
      </c>
      <c r="J17" s="211">
        <v>14</v>
      </c>
      <c r="K17" s="211">
        <v>55</v>
      </c>
      <c r="L17" s="211">
        <v>40</v>
      </c>
      <c r="M17" s="211">
        <v>31</v>
      </c>
      <c r="N17" s="211">
        <v>45</v>
      </c>
      <c r="O17" s="212">
        <v>56</v>
      </c>
      <c r="P17" s="237"/>
      <c r="Q17" s="210">
        <v>11.7</v>
      </c>
      <c r="R17" s="211">
        <v>10.4</v>
      </c>
      <c r="S17" s="211">
        <v>14.3</v>
      </c>
      <c r="T17" s="211">
        <v>6.5</v>
      </c>
      <c r="U17" s="211">
        <v>7.8</v>
      </c>
      <c r="V17" s="211">
        <v>3.9</v>
      </c>
      <c r="W17" s="211">
        <v>10</v>
      </c>
      <c r="X17" s="211">
        <v>14</v>
      </c>
      <c r="Y17" s="211">
        <v>9</v>
      </c>
      <c r="Z17" s="211">
        <v>7</v>
      </c>
      <c r="AA17" s="211">
        <v>5</v>
      </c>
      <c r="AB17" s="211">
        <v>15</v>
      </c>
      <c r="AC17" s="212">
        <v>18</v>
      </c>
      <c r="AD17" s="237"/>
      <c r="AE17" s="210">
        <v>20.8</v>
      </c>
      <c r="AF17" s="211">
        <v>13</v>
      </c>
      <c r="AG17" s="211">
        <v>0</v>
      </c>
      <c r="AH17" s="211">
        <v>14.3</v>
      </c>
      <c r="AI17" s="211">
        <v>23.4</v>
      </c>
      <c r="AJ17" s="211">
        <v>27</v>
      </c>
      <c r="AK17" s="211">
        <v>27</v>
      </c>
      <c r="AL17" s="211">
        <v>27</v>
      </c>
      <c r="AM17" s="211">
        <v>23</v>
      </c>
      <c r="AN17" s="212">
        <v>24</v>
      </c>
      <c r="AO17" s="237"/>
      <c r="AP17" s="210">
        <v>3.9</v>
      </c>
      <c r="AQ17" s="211">
        <v>0</v>
      </c>
      <c r="AR17" s="211">
        <v>1.3</v>
      </c>
      <c r="AS17" s="211">
        <v>5.2</v>
      </c>
      <c r="AT17" s="211">
        <v>0</v>
      </c>
      <c r="AU17" s="211">
        <v>7.8</v>
      </c>
      <c r="AV17" s="211">
        <v>14</v>
      </c>
      <c r="AW17" s="211">
        <v>13</v>
      </c>
      <c r="AX17" s="211">
        <v>7</v>
      </c>
      <c r="AY17" s="211">
        <v>12</v>
      </c>
      <c r="AZ17" s="212">
        <v>7</v>
      </c>
    </row>
    <row r="18" spans="1:52" x14ac:dyDescent="0.25">
      <c r="A18" s="230">
        <v>-3.46</v>
      </c>
      <c r="B18" s="210">
        <v>29.9</v>
      </c>
      <c r="C18" s="211">
        <v>27.3</v>
      </c>
      <c r="D18" s="211">
        <v>29.9</v>
      </c>
      <c r="E18" s="211">
        <v>16.899999999999999</v>
      </c>
      <c r="F18" s="211">
        <v>10.4</v>
      </c>
      <c r="G18" s="211">
        <v>7.8</v>
      </c>
      <c r="H18" s="211">
        <v>39</v>
      </c>
      <c r="I18" s="211">
        <v>40</v>
      </c>
      <c r="J18" s="211">
        <v>47</v>
      </c>
      <c r="K18" s="211">
        <v>42</v>
      </c>
      <c r="L18" s="211">
        <v>52</v>
      </c>
      <c r="M18" s="211">
        <v>55</v>
      </c>
      <c r="N18" s="211">
        <v>43</v>
      </c>
      <c r="O18" s="212">
        <v>47</v>
      </c>
      <c r="P18" s="237"/>
      <c r="Q18" s="210">
        <v>16.899999999999999</v>
      </c>
      <c r="R18" s="211">
        <v>11.7</v>
      </c>
      <c r="S18" s="211">
        <v>11.7</v>
      </c>
      <c r="T18" s="211">
        <v>5.2</v>
      </c>
      <c r="U18" s="211">
        <v>5.2</v>
      </c>
      <c r="V18" s="211">
        <v>3.9</v>
      </c>
      <c r="W18" s="211">
        <v>8</v>
      </c>
      <c r="X18" s="211">
        <v>21</v>
      </c>
      <c r="Y18" s="211">
        <v>21</v>
      </c>
      <c r="Z18" s="211">
        <v>9</v>
      </c>
      <c r="AA18" s="211">
        <v>11</v>
      </c>
      <c r="AB18" s="211">
        <v>28</v>
      </c>
      <c r="AC18" s="212">
        <v>19</v>
      </c>
      <c r="AD18" s="237"/>
      <c r="AE18" s="210">
        <v>22.1</v>
      </c>
      <c r="AF18" s="211">
        <v>9.1</v>
      </c>
      <c r="AG18" s="211">
        <v>14.3</v>
      </c>
      <c r="AH18" s="211">
        <v>14.3</v>
      </c>
      <c r="AI18" s="211">
        <v>23.4</v>
      </c>
      <c r="AJ18" s="211">
        <v>42</v>
      </c>
      <c r="AK18" s="211">
        <v>36</v>
      </c>
      <c r="AL18" s="211">
        <v>40</v>
      </c>
      <c r="AM18" s="211">
        <v>25</v>
      </c>
      <c r="AN18" s="212">
        <v>30</v>
      </c>
      <c r="AO18" s="237"/>
      <c r="AP18" s="210">
        <v>9.1</v>
      </c>
      <c r="AQ18" s="211">
        <v>3.9</v>
      </c>
      <c r="AR18" s="211">
        <v>0</v>
      </c>
      <c r="AS18" s="211">
        <v>1.3</v>
      </c>
      <c r="AT18" s="211">
        <v>3.9</v>
      </c>
      <c r="AU18" s="211">
        <v>5.2</v>
      </c>
      <c r="AV18" s="211">
        <v>16</v>
      </c>
      <c r="AW18" s="211">
        <v>8</v>
      </c>
      <c r="AX18" s="211">
        <v>11</v>
      </c>
      <c r="AY18" s="211">
        <v>14</v>
      </c>
      <c r="AZ18" s="212">
        <v>12</v>
      </c>
    </row>
    <row r="19" spans="1:52" x14ac:dyDescent="0.25">
      <c r="A19" s="230">
        <v>-3.43</v>
      </c>
      <c r="B19" s="210">
        <v>32.5</v>
      </c>
      <c r="C19" s="211">
        <v>29.9</v>
      </c>
      <c r="D19" s="211">
        <v>27.3</v>
      </c>
      <c r="E19" s="211">
        <v>16.899999999999999</v>
      </c>
      <c r="F19" s="211">
        <v>20.8</v>
      </c>
      <c r="G19" s="211">
        <v>10.4</v>
      </c>
      <c r="H19" s="211">
        <v>37</v>
      </c>
      <c r="I19" s="211">
        <v>30</v>
      </c>
      <c r="J19" s="211">
        <v>33</v>
      </c>
      <c r="K19" s="211">
        <v>56</v>
      </c>
      <c r="L19" s="211">
        <v>33</v>
      </c>
      <c r="M19" s="211">
        <v>50</v>
      </c>
      <c r="N19" s="211">
        <v>24</v>
      </c>
      <c r="O19" s="212">
        <v>46</v>
      </c>
      <c r="P19" s="237"/>
      <c r="Q19" s="210">
        <v>13</v>
      </c>
      <c r="R19" s="211">
        <v>10.4</v>
      </c>
      <c r="S19" s="211">
        <v>14.3</v>
      </c>
      <c r="T19" s="211">
        <v>2.6</v>
      </c>
      <c r="U19" s="211">
        <v>3.9</v>
      </c>
      <c r="V19" s="211">
        <v>5.2</v>
      </c>
      <c r="W19" s="211">
        <v>11</v>
      </c>
      <c r="X19" s="211">
        <v>21</v>
      </c>
      <c r="Y19" s="211">
        <v>12</v>
      </c>
      <c r="Z19" s="211">
        <v>13</v>
      </c>
      <c r="AA19" s="211">
        <v>5</v>
      </c>
      <c r="AB19" s="211">
        <v>17</v>
      </c>
      <c r="AC19" s="212">
        <v>18</v>
      </c>
      <c r="AD19" s="237"/>
      <c r="AE19" s="210">
        <v>27.3</v>
      </c>
      <c r="AF19" s="211">
        <v>14.3</v>
      </c>
      <c r="AG19" s="211">
        <v>13</v>
      </c>
      <c r="AH19" s="211">
        <v>16.899999999999999</v>
      </c>
      <c r="AI19" s="211">
        <v>20.8</v>
      </c>
      <c r="AJ19" s="211">
        <v>18</v>
      </c>
      <c r="AK19" s="211">
        <v>41</v>
      </c>
      <c r="AL19" s="211">
        <v>42</v>
      </c>
      <c r="AM19" s="211">
        <v>32</v>
      </c>
      <c r="AN19" s="212">
        <v>33</v>
      </c>
      <c r="AO19" s="237"/>
      <c r="AP19" s="210">
        <v>7.8</v>
      </c>
      <c r="AQ19" s="211">
        <v>3.9</v>
      </c>
      <c r="AR19" s="211">
        <v>5.2</v>
      </c>
      <c r="AS19" s="211">
        <v>2.6</v>
      </c>
      <c r="AT19" s="211">
        <v>6.5</v>
      </c>
      <c r="AU19" s="211">
        <v>6.5</v>
      </c>
      <c r="AV19" s="211">
        <v>7</v>
      </c>
      <c r="AW19" s="211">
        <v>15</v>
      </c>
      <c r="AX19" s="211">
        <v>8</v>
      </c>
      <c r="AY19" s="211">
        <v>13</v>
      </c>
      <c r="AZ19" s="212">
        <v>4</v>
      </c>
    </row>
    <row r="20" spans="1:52" x14ac:dyDescent="0.25">
      <c r="A20" s="230">
        <v>-3.4</v>
      </c>
      <c r="B20" s="210">
        <v>33.799999999999997</v>
      </c>
      <c r="C20" s="211">
        <v>28.6</v>
      </c>
      <c r="D20" s="211">
        <v>18.2</v>
      </c>
      <c r="E20" s="211">
        <v>20.8</v>
      </c>
      <c r="F20" s="211">
        <v>7.8</v>
      </c>
      <c r="G20" s="211">
        <v>7.8</v>
      </c>
      <c r="H20" s="211">
        <v>44</v>
      </c>
      <c r="I20" s="211">
        <v>42</v>
      </c>
      <c r="J20" s="211">
        <v>31</v>
      </c>
      <c r="K20" s="211">
        <v>0</v>
      </c>
      <c r="L20" s="211">
        <v>34</v>
      </c>
      <c r="M20" s="211">
        <v>41</v>
      </c>
      <c r="N20" s="211">
        <v>44</v>
      </c>
      <c r="O20" s="212">
        <v>45</v>
      </c>
      <c r="P20" s="237"/>
      <c r="Q20" s="210">
        <v>18.2</v>
      </c>
      <c r="R20" s="211">
        <v>2.6</v>
      </c>
      <c r="S20" s="211">
        <v>11.7</v>
      </c>
      <c r="T20" s="211">
        <v>9.1</v>
      </c>
      <c r="U20" s="211">
        <v>10.4</v>
      </c>
      <c r="V20" s="211">
        <v>11.7</v>
      </c>
      <c r="W20" s="211">
        <v>5</v>
      </c>
      <c r="X20" s="211">
        <v>17</v>
      </c>
      <c r="Y20" s="211">
        <v>12</v>
      </c>
      <c r="Z20" s="211">
        <v>10</v>
      </c>
      <c r="AA20" s="211">
        <v>6</v>
      </c>
      <c r="AB20" s="211">
        <v>27</v>
      </c>
      <c r="AC20" s="212">
        <v>28</v>
      </c>
      <c r="AD20" s="237"/>
      <c r="AE20" s="210">
        <v>22.1</v>
      </c>
      <c r="AF20" s="211">
        <v>5.2</v>
      </c>
      <c r="AG20" s="211">
        <v>10.4</v>
      </c>
      <c r="AH20" s="211">
        <v>18.2</v>
      </c>
      <c r="AI20" s="211">
        <v>16.899999999999999</v>
      </c>
      <c r="AJ20" s="211">
        <v>33</v>
      </c>
      <c r="AK20" s="211">
        <v>53</v>
      </c>
      <c r="AL20" s="211">
        <v>31</v>
      </c>
      <c r="AM20" s="211">
        <v>27</v>
      </c>
      <c r="AN20" s="212">
        <v>23</v>
      </c>
      <c r="AO20" s="237"/>
      <c r="AP20" s="210">
        <v>5.2</v>
      </c>
      <c r="AQ20" s="211">
        <v>1.3</v>
      </c>
      <c r="AR20" s="211">
        <v>1.3</v>
      </c>
      <c r="AS20" s="211">
        <v>2.6</v>
      </c>
      <c r="AT20" s="211">
        <v>2.6</v>
      </c>
      <c r="AU20" s="211">
        <v>2.6</v>
      </c>
      <c r="AV20" s="211">
        <v>8</v>
      </c>
      <c r="AW20" s="211">
        <v>22</v>
      </c>
      <c r="AX20" s="211">
        <v>9</v>
      </c>
      <c r="AY20" s="211">
        <v>3</v>
      </c>
      <c r="AZ20" s="212">
        <v>5</v>
      </c>
    </row>
    <row r="21" spans="1:52" x14ac:dyDescent="0.25">
      <c r="A21" s="230">
        <v>-3.37</v>
      </c>
      <c r="B21" s="210">
        <v>33.799999999999997</v>
      </c>
      <c r="C21" s="211">
        <v>27.3</v>
      </c>
      <c r="D21" s="211">
        <v>32.5</v>
      </c>
      <c r="E21" s="211">
        <v>27.3</v>
      </c>
      <c r="F21" s="211">
        <v>13</v>
      </c>
      <c r="G21" s="211">
        <v>19.5</v>
      </c>
      <c r="H21" s="211">
        <v>54</v>
      </c>
      <c r="I21" s="211">
        <v>41</v>
      </c>
      <c r="J21" s="211">
        <v>38</v>
      </c>
      <c r="K21" s="211">
        <v>48</v>
      </c>
      <c r="L21" s="211">
        <v>46</v>
      </c>
      <c r="M21" s="211">
        <v>41</v>
      </c>
      <c r="N21" s="211">
        <v>29</v>
      </c>
      <c r="O21" s="212">
        <v>48</v>
      </c>
      <c r="P21" s="237"/>
      <c r="Q21" s="210">
        <v>22.1</v>
      </c>
      <c r="R21" s="211">
        <v>0</v>
      </c>
      <c r="S21" s="211">
        <v>10.4</v>
      </c>
      <c r="T21" s="211">
        <v>5.2</v>
      </c>
      <c r="U21" s="211">
        <v>9.1</v>
      </c>
      <c r="V21" s="211">
        <v>13</v>
      </c>
      <c r="W21" s="211">
        <v>19</v>
      </c>
      <c r="X21" s="211">
        <v>11</v>
      </c>
      <c r="Y21" s="211">
        <v>17</v>
      </c>
      <c r="Z21" s="211">
        <v>8</v>
      </c>
      <c r="AA21" s="211">
        <v>8</v>
      </c>
      <c r="AB21" s="211">
        <v>26</v>
      </c>
      <c r="AC21" s="212">
        <v>19</v>
      </c>
      <c r="AD21" s="237"/>
      <c r="AE21" s="210">
        <v>14.3</v>
      </c>
      <c r="AF21" s="211">
        <v>15.6</v>
      </c>
      <c r="AG21" s="211">
        <v>10.4</v>
      </c>
      <c r="AH21" s="211">
        <v>14.3</v>
      </c>
      <c r="AI21" s="211">
        <v>14.3</v>
      </c>
      <c r="AJ21" s="211">
        <v>32</v>
      </c>
      <c r="AK21" s="211">
        <v>41</v>
      </c>
      <c r="AL21" s="211">
        <v>24</v>
      </c>
      <c r="AM21" s="211">
        <v>24</v>
      </c>
      <c r="AN21" s="212">
        <v>45</v>
      </c>
      <c r="AO21" s="237"/>
      <c r="AP21" s="210">
        <v>14.3</v>
      </c>
      <c r="AQ21" s="211">
        <v>1.3</v>
      </c>
      <c r="AR21" s="211">
        <v>5.2</v>
      </c>
      <c r="AS21" s="211">
        <v>5.2</v>
      </c>
      <c r="AT21" s="211">
        <v>7.8</v>
      </c>
      <c r="AU21" s="211">
        <v>0</v>
      </c>
      <c r="AV21" s="211">
        <v>9</v>
      </c>
      <c r="AW21" s="211">
        <v>28</v>
      </c>
      <c r="AX21" s="211">
        <v>12</v>
      </c>
      <c r="AY21" s="211">
        <v>8</v>
      </c>
      <c r="AZ21" s="212">
        <v>7</v>
      </c>
    </row>
    <row r="22" spans="1:52" x14ac:dyDescent="0.25">
      <c r="A22" s="230">
        <v>-3.34</v>
      </c>
      <c r="B22" s="210">
        <v>28.6</v>
      </c>
      <c r="C22" s="211">
        <v>29.9</v>
      </c>
      <c r="D22" s="211">
        <v>31.2</v>
      </c>
      <c r="E22" s="211">
        <v>23.4</v>
      </c>
      <c r="F22" s="211">
        <v>9.1</v>
      </c>
      <c r="G22" s="211">
        <v>15.6</v>
      </c>
      <c r="H22" s="211">
        <v>26</v>
      </c>
      <c r="I22" s="211">
        <v>54</v>
      </c>
      <c r="J22" s="211">
        <v>42</v>
      </c>
      <c r="K22" s="211">
        <v>57</v>
      </c>
      <c r="L22" s="211">
        <v>52</v>
      </c>
      <c r="M22" s="211">
        <v>38</v>
      </c>
      <c r="N22" s="211">
        <v>35</v>
      </c>
      <c r="O22" s="212">
        <v>47</v>
      </c>
      <c r="P22" s="237"/>
      <c r="Q22" s="210">
        <v>16.899999999999999</v>
      </c>
      <c r="R22" s="211">
        <v>2.6</v>
      </c>
      <c r="S22" s="211">
        <v>19.5</v>
      </c>
      <c r="T22" s="211">
        <v>3.9</v>
      </c>
      <c r="U22" s="211">
        <v>6.5</v>
      </c>
      <c r="V22" s="211">
        <v>9.1</v>
      </c>
      <c r="W22" s="211">
        <v>15</v>
      </c>
      <c r="X22" s="211">
        <v>12</v>
      </c>
      <c r="Y22" s="211">
        <v>13</v>
      </c>
      <c r="Z22" s="211">
        <v>11</v>
      </c>
      <c r="AA22" s="211">
        <v>12</v>
      </c>
      <c r="AB22" s="211">
        <v>25</v>
      </c>
      <c r="AC22" s="212">
        <v>23</v>
      </c>
      <c r="AD22" s="237"/>
      <c r="AE22" s="210">
        <v>7.8</v>
      </c>
      <c r="AF22" s="211">
        <v>13</v>
      </c>
      <c r="AG22" s="211">
        <v>16.899999999999999</v>
      </c>
      <c r="AH22" s="211">
        <v>18.2</v>
      </c>
      <c r="AI22" s="211">
        <v>18.2</v>
      </c>
      <c r="AJ22" s="211">
        <v>26</v>
      </c>
      <c r="AK22" s="211">
        <v>40</v>
      </c>
      <c r="AL22" s="211">
        <v>30</v>
      </c>
      <c r="AM22" s="211">
        <v>28</v>
      </c>
      <c r="AN22" s="212">
        <v>39</v>
      </c>
      <c r="AO22" s="237"/>
      <c r="AP22" s="210">
        <v>6.5</v>
      </c>
      <c r="AQ22" s="211">
        <v>3.9</v>
      </c>
      <c r="AR22" s="211">
        <v>6.5</v>
      </c>
      <c r="AS22" s="211">
        <v>2.6</v>
      </c>
      <c r="AT22" s="211">
        <v>5.2</v>
      </c>
      <c r="AU22" s="211">
        <v>2.6</v>
      </c>
      <c r="AV22" s="211">
        <v>13</v>
      </c>
      <c r="AW22" s="211">
        <v>25</v>
      </c>
      <c r="AX22" s="211">
        <v>17</v>
      </c>
      <c r="AY22" s="211">
        <v>9</v>
      </c>
      <c r="AZ22" s="212">
        <v>9</v>
      </c>
    </row>
    <row r="23" spans="1:52" x14ac:dyDescent="0.25">
      <c r="A23" s="230">
        <v>-3.31</v>
      </c>
      <c r="B23" s="210">
        <v>44.2</v>
      </c>
      <c r="C23" s="211">
        <v>27.3</v>
      </c>
      <c r="D23" s="211">
        <v>24.7</v>
      </c>
      <c r="E23" s="211">
        <v>36.4</v>
      </c>
      <c r="F23" s="211">
        <v>24.7</v>
      </c>
      <c r="G23" s="211">
        <v>16.899999999999999</v>
      </c>
      <c r="H23" s="211">
        <v>39</v>
      </c>
      <c r="I23" s="211">
        <v>69</v>
      </c>
      <c r="J23" s="211">
        <v>29</v>
      </c>
      <c r="K23" s="211"/>
      <c r="L23" s="211">
        <v>54</v>
      </c>
      <c r="M23" s="211">
        <v>54</v>
      </c>
      <c r="N23" s="211">
        <v>32</v>
      </c>
      <c r="O23" s="212">
        <v>55</v>
      </c>
      <c r="P23" s="237"/>
      <c r="Q23" s="210">
        <v>7.8</v>
      </c>
      <c r="R23" s="211">
        <v>3.9</v>
      </c>
      <c r="S23" s="211">
        <v>11.7</v>
      </c>
      <c r="T23" s="211">
        <v>11.7</v>
      </c>
      <c r="U23" s="211">
        <v>7.8</v>
      </c>
      <c r="V23" s="211">
        <v>9.1</v>
      </c>
      <c r="W23" s="211">
        <v>15</v>
      </c>
      <c r="X23" s="211">
        <v>28</v>
      </c>
      <c r="Y23" s="211">
        <v>17</v>
      </c>
      <c r="Z23" s="211">
        <v>11</v>
      </c>
      <c r="AA23" s="211">
        <v>11</v>
      </c>
      <c r="AB23" s="211">
        <v>18</v>
      </c>
      <c r="AC23" s="212">
        <v>18</v>
      </c>
      <c r="AD23" s="237"/>
      <c r="AE23" s="210">
        <v>19.5</v>
      </c>
      <c r="AF23" s="211">
        <v>14.3</v>
      </c>
      <c r="AG23" s="211">
        <v>16.899999999999999</v>
      </c>
      <c r="AH23" s="211">
        <v>13</v>
      </c>
      <c r="AI23" s="211">
        <v>19.5</v>
      </c>
      <c r="AJ23" s="211">
        <v>28</v>
      </c>
      <c r="AK23" s="211">
        <v>34</v>
      </c>
      <c r="AL23" s="211">
        <v>30</v>
      </c>
      <c r="AM23" s="211">
        <v>34</v>
      </c>
      <c r="AN23" s="212">
        <v>34</v>
      </c>
      <c r="AO23" s="237"/>
      <c r="AP23" s="210">
        <v>6.5</v>
      </c>
      <c r="AQ23" s="211">
        <v>3.9</v>
      </c>
      <c r="AR23" s="211">
        <v>6.5</v>
      </c>
      <c r="AS23" s="211">
        <v>1.3</v>
      </c>
      <c r="AT23" s="211">
        <v>9.1</v>
      </c>
      <c r="AU23" s="211">
        <v>2.6</v>
      </c>
      <c r="AV23" s="211">
        <v>13</v>
      </c>
      <c r="AW23" s="211">
        <v>19</v>
      </c>
      <c r="AX23" s="211">
        <v>10</v>
      </c>
      <c r="AY23" s="211">
        <v>10</v>
      </c>
      <c r="AZ23" s="212">
        <v>8</v>
      </c>
    </row>
    <row r="24" spans="1:52" x14ac:dyDescent="0.25">
      <c r="A24" s="230">
        <v>-3.28</v>
      </c>
      <c r="B24" s="210">
        <v>18.2</v>
      </c>
      <c r="C24" s="211">
        <v>42.9</v>
      </c>
      <c r="D24" s="211">
        <v>24.7</v>
      </c>
      <c r="E24" s="211">
        <v>29.9</v>
      </c>
      <c r="F24" s="211">
        <v>19.5</v>
      </c>
      <c r="G24" s="211">
        <v>14.3</v>
      </c>
      <c r="H24" s="211">
        <v>44</v>
      </c>
      <c r="I24" s="211">
        <v>56</v>
      </c>
      <c r="J24" s="211">
        <v>41</v>
      </c>
      <c r="K24" s="211">
        <v>59</v>
      </c>
      <c r="L24" s="211">
        <v>48</v>
      </c>
      <c r="M24" s="211">
        <v>52</v>
      </c>
      <c r="N24" s="211">
        <v>23</v>
      </c>
      <c r="O24" s="212">
        <v>44</v>
      </c>
      <c r="P24" s="237"/>
      <c r="Q24" s="210">
        <v>15.6</v>
      </c>
      <c r="R24" s="211">
        <v>3.9</v>
      </c>
      <c r="S24" s="211">
        <v>13</v>
      </c>
      <c r="T24" s="211">
        <v>5.2</v>
      </c>
      <c r="U24" s="211">
        <v>6.5</v>
      </c>
      <c r="V24" s="211">
        <v>2.6</v>
      </c>
      <c r="W24" s="211">
        <v>8</v>
      </c>
      <c r="X24" s="211">
        <v>26</v>
      </c>
      <c r="Y24" s="211">
        <v>13</v>
      </c>
      <c r="Z24" s="211">
        <v>9</v>
      </c>
      <c r="AA24" s="211">
        <v>12</v>
      </c>
      <c r="AB24" s="211">
        <v>32</v>
      </c>
      <c r="AC24" s="212">
        <v>15</v>
      </c>
      <c r="AD24" s="237"/>
      <c r="AE24" s="210">
        <v>7.8</v>
      </c>
      <c r="AF24" s="211">
        <v>18.2</v>
      </c>
      <c r="AG24" s="211">
        <v>0</v>
      </c>
      <c r="AH24" s="211">
        <v>10.4</v>
      </c>
      <c r="AI24" s="211">
        <v>16.899999999999999</v>
      </c>
      <c r="AJ24" s="211">
        <v>38</v>
      </c>
      <c r="AK24" s="211">
        <v>29</v>
      </c>
      <c r="AL24" s="211">
        <v>26</v>
      </c>
      <c r="AM24" s="211">
        <v>41</v>
      </c>
      <c r="AN24" s="212">
        <v>47</v>
      </c>
      <c r="AO24" s="237"/>
      <c r="AP24" s="210">
        <v>0</v>
      </c>
      <c r="AQ24" s="211">
        <v>5.2</v>
      </c>
      <c r="AR24" s="211">
        <v>6.5</v>
      </c>
      <c r="AS24" s="211">
        <v>2.6</v>
      </c>
      <c r="AT24" s="211">
        <v>9.1</v>
      </c>
      <c r="AU24" s="211">
        <v>1.3</v>
      </c>
      <c r="AV24" s="211">
        <v>13</v>
      </c>
      <c r="AW24" s="211">
        <v>16</v>
      </c>
      <c r="AX24" s="211">
        <v>15</v>
      </c>
      <c r="AY24" s="211">
        <v>11</v>
      </c>
      <c r="AZ24" s="212">
        <v>17</v>
      </c>
    </row>
    <row r="25" spans="1:52" x14ac:dyDescent="0.25">
      <c r="A25" s="230">
        <v>-3.25</v>
      </c>
      <c r="B25" s="210">
        <v>23.4</v>
      </c>
      <c r="C25" s="211">
        <v>31.2</v>
      </c>
      <c r="D25" s="211">
        <v>32.5</v>
      </c>
      <c r="E25" s="211">
        <v>40.299999999999997</v>
      </c>
      <c r="F25" s="211">
        <v>28.6</v>
      </c>
      <c r="G25" s="211">
        <v>20.8</v>
      </c>
      <c r="H25" s="211">
        <v>48</v>
      </c>
      <c r="I25" s="211">
        <v>41</v>
      </c>
      <c r="J25" s="211">
        <v>46</v>
      </c>
      <c r="K25" s="211">
        <v>63</v>
      </c>
      <c r="L25" s="211">
        <v>47</v>
      </c>
      <c r="M25" s="211">
        <v>40</v>
      </c>
      <c r="N25" s="211">
        <v>46</v>
      </c>
      <c r="O25" s="212">
        <v>40</v>
      </c>
      <c r="P25" s="237"/>
      <c r="Q25" s="210">
        <v>23.4</v>
      </c>
      <c r="R25" s="211">
        <v>5.2</v>
      </c>
      <c r="S25" s="211">
        <v>3.9</v>
      </c>
      <c r="T25" s="211">
        <v>3.9</v>
      </c>
      <c r="U25" s="211">
        <v>2.6</v>
      </c>
      <c r="V25" s="211">
        <v>6.5</v>
      </c>
      <c r="W25" s="211">
        <v>22</v>
      </c>
      <c r="X25" s="211">
        <v>20</v>
      </c>
      <c r="Y25" s="211">
        <v>23</v>
      </c>
      <c r="Z25" s="211">
        <v>9</v>
      </c>
      <c r="AA25" s="211">
        <v>13</v>
      </c>
      <c r="AB25" s="211">
        <v>20</v>
      </c>
      <c r="AC25" s="212">
        <v>16</v>
      </c>
      <c r="AD25" s="237"/>
      <c r="AE25" s="210">
        <v>22.1</v>
      </c>
      <c r="AF25" s="211">
        <v>14.3</v>
      </c>
      <c r="AG25" s="211">
        <v>20.8</v>
      </c>
      <c r="AH25" s="211">
        <v>19.5</v>
      </c>
      <c r="AI25" s="211">
        <v>19.5</v>
      </c>
      <c r="AJ25" s="211">
        <v>43</v>
      </c>
      <c r="AK25" s="211">
        <v>31</v>
      </c>
      <c r="AL25" s="211">
        <v>24</v>
      </c>
      <c r="AM25" s="211">
        <v>37</v>
      </c>
      <c r="AN25" s="212">
        <v>28</v>
      </c>
      <c r="AO25" s="237"/>
      <c r="AP25" s="210">
        <v>2.6</v>
      </c>
      <c r="AQ25" s="211">
        <v>2.6</v>
      </c>
      <c r="AR25" s="211">
        <v>7.8</v>
      </c>
      <c r="AS25" s="211">
        <v>5.2</v>
      </c>
      <c r="AT25" s="211">
        <v>10.4</v>
      </c>
      <c r="AU25" s="211">
        <v>1.3</v>
      </c>
      <c r="AV25" s="211">
        <v>21</v>
      </c>
      <c r="AW25" s="211">
        <v>21</v>
      </c>
      <c r="AX25" s="211">
        <v>14</v>
      </c>
      <c r="AY25" s="211">
        <v>9</v>
      </c>
      <c r="AZ25" s="212">
        <v>6</v>
      </c>
    </row>
    <row r="26" spans="1:52" x14ac:dyDescent="0.25">
      <c r="A26" s="230">
        <v>-3.22</v>
      </c>
      <c r="B26" s="210">
        <v>33.799999999999997</v>
      </c>
      <c r="C26" s="211">
        <v>32.5</v>
      </c>
      <c r="D26" s="211">
        <v>13</v>
      </c>
      <c r="E26" s="211">
        <v>9.1</v>
      </c>
      <c r="F26" s="211">
        <v>29.9</v>
      </c>
      <c r="G26" s="211">
        <v>15.6</v>
      </c>
      <c r="H26" s="211">
        <v>45</v>
      </c>
      <c r="I26" s="211">
        <v>40</v>
      </c>
      <c r="J26" s="211">
        <v>44</v>
      </c>
      <c r="K26" s="211">
        <v>62</v>
      </c>
      <c r="L26" s="211">
        <v>35</v>
      </c>
      <c r="M26" s="211">
        <v>38</v>
      </c>
      <c r="N26" s="211">
        <v>36</v>
      </c>
      <c r="O26" s="212">
        <v>40</v>
      </c>
      <c r="P26" s="237"/>
      <c r="Q26" s="210">
        <v>22.1</v>
      </c>
      <c r="R26" s="211">
        <v>3.9</v>
      </c>
      <c r="S26" s="211">
        <v>7.8</v>
      </c>
      <c r="T26" s="211">
        <v>2.6</v>
      </c>
      <c r="U26" s="211">
        <v>10.4</v>
      </c>
      <c r="V26" s="211">
        <v>7.8</v>
      </c>
      <c r="W26" s="211">
        <v>16</v>
      </c>
      <c r="X26" s="211">
        <v>29</v>
      </c>
      <c r="Y26" s="211">
        <v>14</v>
      </c>
      <c r="Z26" s="211">
        <v>15</v>
      </c>
      <c r="AA26" s="211">
        <v>14</v>
      </c>
      <c r="AB26" s="211">
        <v>22</v>
      </c>
      <c r="AC26" s="212">
        <v>7</v>
      </c>
      <c r="AD26" s="237"/>
      <c r="AE26" s="210">
        <v>31.2</v>
      </c>
      <c r="AF26" s="211">
        <v>22.1</v>
      </c>
      <c r="AG26" s="211">
        <v>13</v>
      </c>
      <c r="AH26" s="211">
        <v>15.6</v>
      </c>
      <c r="AI26" s="211">
        <v>10.4</v>
      </c>
      <c r="AJ26" s="211">
        <v>28</v>
      </c>
      <c r="AK26" s="211">
        <v>28</v>
      </c>
      <c r="AL26" s="211">
        <v>28</v>
      </c>
      <c r="AM26" s="211">
        <v>38</v>
      </c>
      <c r="AN26" s="212">
        <v>45</v>
      </c>
      <c r="AO26" s="237"/>
      <c r="AP26" s="210">
        <v>2.6</v>
      </c>
      <c r="AQ26" s="211">
        <v>3.9</v>
      </c>
      <c r="AR26" s="211">
        <v>3.9</v>
      </c>
      <c r="AS26" s="211">
        <v>0</v>
      </c>
      <c r="AT26" s="211">
        <v>5.2</v>
      </c>
      <c r="AU26" s="211">
        <v>3.9</v>
      </c>
      <c r="AV26" s="211">
        <v>22</v>
      </c>
      <c r="AW26" s="211">
        <v>15</v>
      </c>
      <c r="AX26" s="211">
        <v>27</v>
      </c>
      <c r="AY26" s="211">
        <v>9</v>
      </c>
      <c r="AZ26" s="212">
        <v>9</v>
      </c>
    </row>
    <row r="27" spans="1:52" x14ac:dyDescent="0.25">
      <c r="A27" s="230">
        <v>-3.19</v>
      </c>
      <c r="B27" s="210">
        <v>37.700000000000003</v>
      </c>
      <c r="C27" s="211">
        <v>39</v>
      </c>
      <c r="D27" s="211">
        <v>19.5</v>
      </c>
      <c r="E27" s="211">
        <v>11.7</v>
      </c>
      <c r="F27" s="211">
        <v>11.7</v>
      </c>
      <c r="G27" s="211">
        <v>23.4</v>
      </c>
      <c r="H27" s="211">
        <v>33</v>
      </c>
      <c r="I27" s="211">
        <v>57</v>
      </c>
      <c r="J27" s="211">
        <v>53</v>
      </c>
      <c r="K27" s="211">
        <v>41</v>
      </c>
      <c r="L27" s="211">
        <v>44</v>
      </c>
      <c r="M27" s="211">
        <v>38</v>
      </c>
      <c r="N27" s="211">
        <v>53</v>
      </c>
      <c r="O27" s="212">
        <v>46</v>
      </c>
      <c r="P27" s="237"/>
      <c r="Q27" s="210">
        <v>26</v>
      </c>
      <c r="R27" s="211">
        <v>3.9</v>
      </c>
      <c r="S27" s="211">
        <v>27.3</v>
      </c>
      <c r="T27" s="211">
        <v>2.6</v>
      </c>
      <c r="U27" s="211">
        <v>3.9</v>
      </c>
      <c r="V27" s="211">
        <v>7.8</v>
      </c>
      <c r="W27" s="211">
        <v>16</v>
      </c>
      <c r="X27" s="211">
        <v>38</v>
      </c>
      <c r="Y27" s="211">
        <v>21</v>
      </c>
      <c r="Z27" s="211">
        <v>15</v>
      </c>
      <c r="AA27" s="211">
        <v>23</v>
      </c>
      <c r="AB27" s="211">
        <v>40</v>
      </c>
      <c r="AC27" s="212">
        <v>18</v>
      </c>
      <c r="AD27" s="237"/>
      <c r="AE27" s="210">
        <v>19.5</v>
      </c>
      <c r="AF27" s="211">
        <v>28.6</v>
      </c>
      <c r="AG27" s="211">
        <v>13</v>
      </c>
      <c r="AH27" s="211">
        <v>16.899999999999999</v>
      </c>
      <c r="AI27" s="211">
        <v>24.7</v>
      </c>
      <c r="AJ27" s="211">
        <v>36</v>
      </c>
      <c r="AK27" s="211">
        <v>39</v>
      </c>
      <c r="AL27" s="211">
        <v>29</v>
      </c>
      <c r="AM27" s="211">
        <v>49</v>
      </c>
      <c r="AN27" s="212">
        <v>42</v>
      </c>
      <c r="AO27" s="237"/>
      <c r="AP27" s="210">
        <v>2.6</v>
      </c>
      <c r="AQ27" s="211">
        <v>1.3</v>
      </c>
      <c r="AR27" s="211">
        <v>0</v>
      </c>
      <c r="AS27" s="211">
        <v>1.3</v>
      </c>
      <c r="AT27" s="211">
        <v>9.1</v>
      </c>
      <c r="AU27" s="211">
        <v>3.9</v>
      </c>
      <c r="AV27" s="211">
        <v>17</v>
      </c>
      <c r="AW27" s="211">
        <v>19</v>
      </c>
      <c r="AX27" s="211">
        <v>20</v>
      </c>
      <c r="AY27" s="211">
        <v>18</v>
      </c>
      <c r="AZ27" s="212">
        <v>12</v>
      </c>
    </row>
    <row r="28" spans="1:52" x14ac:dyDescent="0.25">
      <c r="A28" s="230">
        <v>-3.16</v>
      </c>
      <c r="B28" s="210">
        <v>37.700000000000003</v>
      </c>
      <c r="C28" s="211">
        <v>26</v>
      </c>
      <c r="D28" s="211">
        <v>11.7</v>
      </c>
      <c r="E28" s="211">
        <v>31.2</v>
      </c>
      <c r="F28" s="211">
        <v>22.1</v>
      </c>
      <c r="G28" s="211">
        <v>24.7</v>
      </c>
      <c r="H28" s="211">
        <v>58</v>
      </c>
      <c r="I28" s="211">
        <v>48</v>
      </c>
      <c r="J28" s="211">
        <v>35</v>
      </c>
      <c r="K28" s="211">
        <v>53</v>
      </c>
      <c r="L28" s="211">
        <v>25</v>
      </c>
      <c r="M28" s="211">
        <v>37</v>
      </c>
      <c r="N28" s="211">
        <v>47</v>
      </c>
      <c r="O28" s="212">
        <v>45</v>
      </c>
      <c r="P28" s="237"/>
      <c r="Q28" s="210">
        <v>16.899999999999999</v>
      </c>
      <c r="R28" s="211">
        <v>11.7</v>
      </c>
      <c r="S28" s="211">
        <v>23.4</v>
      </c>
      <c r="T28" s="211">
        <v>9.1</v>
      </c>
      <c r="U28" s="211">
        <v>2.6</v>
      </c>
      <c r="V28" s="211">
        <v>6.5</v>
      </c>
      <c r="W28" s="211">
        <v>16</v>
      </c>
      <c r="X28" s="211">
        <v>38</v>
      </c>
      <c r="Y28" s="211">
        <v>21</v>
      </c>
      <c r="Z28" s="211">
        <v>13</v>
      </c>
      <c r="AA28" s="211">
        <v>12</v>
      </c>
      <c r="AB28" s="211">
        <v>26</v>
      </c>
      <c r="AC28" s="212">
        <v>19</v>
      </c>
      <c r="AD28" s="237"/>
      <c r="AE28" s="210">
        <v>20.8</v>
      </c>
      <c r="AF28" s="211">
        <v>22.1</v>
      </c>
      <c r="AG28" s="211">
        <v>22.1</v>
      </c>
      <c r="AH28" s="211">
        <v>9.1</v>
      </c>
      <c r="AI28" s="211">
        <v>19.5</v>
      </c>
      <c r="AJ28" s="211">
        <v>48</v>
      </c>
      <c r="AK28" s="211">
        <v>47</v>
      </c>
      <c r="AL28" s="211">
        <v>44</v>
      </c>
      <c r="AM28" s="211">
        <v>38</v>
      </c>
      <c r="AN28" s="212">
        <v>39</v>
      </c>
      <c r="AO28" s="237"/>
      <c r="AP28" s="210">
        <v>2.6</v>
      </c>
      <c r="AQ28" s="211">
        <v>2.6</v>
      </c>
      <c r="AR28" s="211">
        <v>10.4</v>
      </c>
      <c r="AS28" s="211">
        <v>1.3</v>
      </c>
      <c r="AT28" s="211">
        <v>7.8</v>
      </c>
      <c r="AU28" s="211">
        <v>5.2</v>
      </c>
      <c r="AV28" s="211">
        <v>29</v>
      </c>
      <c r="AW28" s="211"/>
      <c r="AX28" s="211">
        <v>22</v>
      </c>
      <c r="AY28" s="211">
        <v>12</v>
      </c>
      <c r="AZ28" s="212">
        <v>11</v>
      </c>
    </row>
    <row r="29" spans="1:52" x14ac:dyDescent="0.25">
      <c r="A29" s="230">
        <v>-3.13</v>
      </c>
      <c r="B29" s="210">
        <v>28.6</v>
      </c>
      <c r="C29" s="211">
        <v>28.6</v>
      </c>
      <c r="D29" s="211">
        <v>29.9</v>
      </c>
      <c r="E29" s="211">
        <v>19.5</v>
      </c>
      <c r="F29" s="211">
        <v>11.7</v>
      </c>
      <c r="G29" s="211">
        <v>29.9</v>
      </c>
      <c r="H29" s="211">
        <v>44</v>
      </c>
      <c r="I29" s="211">
        <v>42</v>
      </c>
      <c r="J29" s="211">
        <v>55</v>
      </c>
      <c r="K29" s="211">
        <v>41</v>
      </c>
      <c r="L29" s="211">
        <v>43</v>
      </c>
      <c r="M29" s="211">
        <v>38</v>
      </c>
      <c r="N29" s="211">
        <v>24</v>
      </c>
      <c r="O29" s="212">
        <v>53</v>
      </c>
      <c r="P29" s="237"/>
      <c r="Q29" s="210">
        <v>36.4</v>
      </c>
      <c r="R29" s="211">
        <v>13</v>
      </c>
      <c r="S29" s="211">
        <v>15.6</v>
      </c>
      <c r="T29" s="211">
        <v>9.1</v>
      </c>
      <c r="U29" s="211">
        <v>19.5</v>
      </c>
      <c r="V29" s="211">
        <v>11.7</v>
      </c>
      <c r="W29" s="211">
        <v>17</v>
      </c>
      <c r="X29" s="211">
        <v>37</v>
      </c>
      <c r="Y29" s="211">
        <v>28</v>
      </c>
      <c r="Z29" s="211">
        <v>12</v>
      </c>
      <c r="AA29" s="211">
        <v>12</v>
      </c>
      <c r="AB29" s="211">
        <v>30</v>
      </c>
      <c r="AC29" s="212">
        <v>20</v>
      </c>
      <c r="AD29" s="237"/>
      <c r="AE29" s="210">
        <v>16.899999999999999</v>
      </c>
      <c r="AF29" s="211">
        <v>20.8</v>
      </c>
      <c r="AG29" s="211">
        <v>20.8</v>
      </c>
      <c r="AH29" s="211">
        <v>19.5</v>
      </c>
      <c r="AI29" s="211">
        <v>28.6</v>
      </c>
      <c r="AJ29" s="211">
        <v>44</v>
      </c>
      <c r="AK29" s="211">
        <v>32</v>
      </c>
      <c r="AL29" s="211">
        <v>40</v>
      </c>
      <c r="AM29" s="211">
        <v>51</v>
      </c>
      <c r="AN29" s="212">
        <v>40</v>
      </c>
      <c r="AO29" s="237"/>
      <c r="AP29" s="210">
        <v>15.6</v>
      </c>
      <c r="AQ29" s="211">
        <v>2.6</v>
      </c>
      <c r="AR29" s="211">
        <v>6.5</v>
      </c>
      <c r="AS29" s="211">
        <v>1.3</v>
      </c>
      <c r="AT29" s="211">
        <v>10.4</v>
      </c>
      <c r="AU29" s="211">
        <v>6.5</v>
      </c>
      <c r="AV29" s="211">
        <v>26</v>
      </c>
      <c r="AW29" s="211">
        <v>28</v>
      </c>
      <c r="AX29" s="211">
        <v>23</v>
      </c>
      <c r="AY29" s="211">
        <v>25</v>
      </c>
      <c r="AZ29" s="212">
        <v>12</v>
      </c>
    </row>
    <row r="30" spans="1:52" x14ac:dyDescent="0.25">
      <c r="A30" s="230">
        <v>-3.1</v>
      </c>
      <c r="B30" s="210">
        <v>27.3</v>
      </c>
      <c r="C30" s="211">
        <v>48.1</v>
      </c>
      <c r="D30" s="211">
        <v>31.2</v>
      </c>
      <c r="E30" s="211">
        <v>24.7</v>
      </c>
      <c r="F30" s="211">
        <v>31.2</v>
      </c>
      <c r="G30" s="211">
        <v>33.799999999999997</v>
      </c>
      <c r="H30" s="211">
        <v>66</v>
      </c>
      <c r="I30" s="211">
        <v>55</v>
      </c>
      <c r="J30" s="211">
        <v>56</v>
      </c>
      <c r="K30" s="211">
        <v>61</v>
      </c>
      <c r="L30" s="211"/>
      <c r="M30" s="211">
        <v>44</v>
      </c>
      <c r="N30" s="211">
        <v>54</v>
      </c>
      <c r="O30" s="212">
        <v>64</v>
      </c>
      <c r="P30" s="237"/>
      <c r="Q30" s="210">
        <v>15.6</v>
      </c>
      <c r="R30" s="211">
        <v>13</v>
      </c>
      <c r="S30" s="211">
        <v>18.2</v>
      </c>
      <c r="T30" s="211">
        <v>7.8</v>
      </c>
      <c r="U30" s="211">
        <v>7.8</v>
      </c>
      <c r="V30" s="211">
        <v>3.9</v>
      </c>
      <c r="W30" s="211">
        <v>11</v>
      </c>
      <c r="X30" s="211">
        <v>43</v>
      </c>
      <c r="Y30" s="211">
        <v>30</v>
      </c>
      <c r="Z30" s="211">
        <v>17</v>
      </c>
      <c r="AA30" s="211">
        <v>28</v>
      </c>
      <c r="AB30" s="211">
        <v>37</v>
      </c>
      <c r="AC30" s="212">
        <v>24</v>
      </c>
      <c r="AD30" s="237"/>
      <c r="AE30" s="210">
        <v>18.2</v>
      </c>
      <c r="AF30" s="211">
        <v>18.2</v>
      </c>
      <c r="AG30" s="211">
        <v>32.5</v>
      </c>
      <c r="AH30" s="211">
        <v>20.8</v>
      </c>
      <c r="AI30" s="211">
        <v>23.4</v>
      </c>
      <c r="AJ30" s="211">
        <v>55</v>
      </c>
      <c r="AK30" s="211">
        <v>37</v>
      </c>
      <c r="AL30" s="211">
        <v>55</v>
      </c>
      <c r="AM30" s="211">
        <v>49</v>
      </c>
      <c r="AN30" s="212">
        <v>42</v>
      </c>
      <c r="AO30" s="237"/>
      <c r="AP30" s="210">
        <v>6.5</v>
      </c>
      <c r="AQ30" s="211">
        <v>5.2</v>
      </c>
      <c r="AR30" s="211">
        <v>7.8</v>
      </c>
      <c r="AS30" s="211">
        <v>2.6</v>
      </c>
      <c r="AT30" s="211">
        <v>6.5</v>
      </c>
      <c r="AU30" s="211">
        <v>7.8</v>
      </c>
      <c r="AV30" s="211">
        <v>19</v>
      </c>
      <c r="AW30" s="211">
        <v>39</v>
      </c>
      <c r="AX30" s="211">
        <v>18</v>
      </c>
      <c r="AY30" s="211">
        <v>17</v>
      </c>
      <c r="AZ30" s="212">
        <v>11</v>
      </c>
    </row>
    <row r="31" spans="1:52" x14ac:dyDescent="0.25">
      <c r="A31" s="230">
        <v>-3.07</v>
      </c>
      <c r="B31" s="210">
        <v>37.700000000000003</v>
      </c>
      <c r="C31" s="211">
        <v>32.5</v>
      </c>
      <c r="D31" s="211">
        <v>46.8</v>
      </c>
      <c r="E31" s="211">
        <v>22.1</v>
      </c>
      <c r="F31" s="211">
        <v>29.9</v>
      </c>
      <c r="G31" s="211">
        <v>33.799999999999997</v>
      </c>
      <c r="H31" s="211">
        <v>60</v>
      </c>
      <c r="I31" s="211">
        <v>52</v>
      </c>
      <c r="J31" s="211">
        <v>52</v>
      </c>
      <c r="K31" s="211">
        <v>55</v>
      </c>
      <c r="L31" s="211">
        <v>51</v>
      </c>
      <c r="M31" s="211">
        <v>59</v>
      </c>
      <c r="N31" s="211">
        <v>42</v>
      </c>
      <c r="O31" s="212">
        <v>46</v>
      </c>
      <c r="P31" s="237"/>
      <c r="Q31" s="210">
        <v>29.9</v>
      </c>
      <c r="R31" s="211">
        <v>23.4</v>
      </c>
      <c r="S31" s="211">
        <v>15.6</v>
      </c>
      <c r="T31" s="211">
        <v>2.6</v>
      </c>
      <c r="U31" s="211">
        <v>11.7</v>
      </c>
      <c r="V31" s="211">
        <v>7.8</v>
      </c>
      <c r="W31" s="211">
        <v>24</v>
      </c>
      <c r="X31" s="211">
        <v>48</v>
      </c>
      <c r="Y31" s="211">
        <v>25</v>
      </c>
      <c r="Z31" s="211">
        <v>10</v>
      </c>
      <c r="AA31" s="211">
        <v>32</v>
      </c>
      <c r="AB31" s="211">
        <v>30</v>
      </c>
      <c r="AC31" s="212">
        <v>25</v>
      </c>
      <c r="AD31" s="237"/>
      <c r="AE31" s="210">
        <v>18.2</v>
      </c>
      <c r="AF31" s="211">
        <v>26</v>
      </c>
      <c r="AG31" s="211">
        <v>23.4</v>
      </c>
      <c r="AH31" s="211">
        <v>20.8</v>
      </c>
      <c r="AI31" s="211">
        <v>22.1</v>
      </c>
      <c r="AJ31" s="211">
        <v>47</v>
      </c>
      <c r="AK31" s="211">
        <v>51</v>
      </c>
      <c r="AL31" s="211">
        <v>51</v>
      </c>
      <c r="AM31" s="211">
        <v>39</v>
      </c>
      <c r="AN31" s="212">
        <v>64</v>
      </c>
      <c r="AO31" s="237"/>
      <c r="AP31" s="210">
        <v>6.5</v>
      </c>
      <c r="AQ31" s="211">
        <v>7.8</v>
      </c>
      <c r="AR31" s="211">
        <v>5.2</v>
      </c>
      <c r="AS31" s="211">
        <v>5.2</v>
      </c>
      <c r="AT31" s="211">
        <v>23.4</v>
      </c>
      <c r="AU31" s="211">
        <v>5.2</v>
      </c>
      <c r="AV31" s="211">
        <v>17</v>
      </c>
      <c r="AW31" s="211">
        <v>27</v>
      </c>
      <c r="AX31" s="211">
        <v>34</v>
      </c>
      <c r="AY31" s="211">
        <v>19</v>
      </c>
      <c r="AZ31" s="212">
        <v>33</v>
      </c>
    </row>
    <row r="32" spans="1:52" x14ac:dyDescent="0.25">
      <c r="A32" s="230">
        <v>-3.04</v>
      </c>
      <c r="B32" s="210">
        <v>39</v>
      </c>
      <c r="C32" s="211">
        <v>44.2</v>
      </c>
      <c r="D32" s="211">
        <v>32.5</v>
      </c>
      <c r="E32" s="211">
        <v>28.6</v>
      </c>
      <c r="F32" s="211">
        <v>20.8</v>
      </c>
      <c r="G32" s="211">
        <v>23.4</v>
      </c>
      <c r="H32" s="211">
        <v>56</v>
      </c>
      <c r="I32" s="211">
        <v>48</v>
      </c>
      <c r="J32" s="211"/>
      <c r="K32" s="211">
        <v>50</v>
      </c>
      <c r="L32" s="211">
        <v>37</v>
      </c>
      <c r="M32" s="211">
        <v>60</v>
      </c>
      <c r="N32" s="211">
        <v>50</v>
      </c>
      <c r="O32" s="212">
        <v>57</v>
      </c>
      <c r="P32" s="237"/>
      <c r="Q32" s="210">
        <v>36.4</v>
      </c>
      <c r="R32" s="211">
        <v>27.3</v>
      </c>
      <c r="S32" s="211">
        <v>14.3</v>
      </c>
      <c r="T32" s="211">
        <v>10.4</v>
      </c>
      <c r="U32" s="211">
        <v>11.7</v>
      </c>
      <c r="V32" s="211">
        <v>15.6</v>
      </c>
      <c r="W32" s="211">
        <v>27</v>
      </c>
      <c r="X32" s="211">
        <v>40</v>
      </c>
      <c r="Y32" s="211">
        <v>28</v>
      </c>
      <c r="Z32" s="211">
        <v>22</v>
      </c>
      <c r="AA32" s="211">
        <v>20</v>
      </c>
      <c r="AB32" s="211">
        <v>48</v>
      </c>
      <c r="AC32" s="212">
        <v>32</v>
      </c>
      <c r="AD32" s="237"/>
      <c r="AE32" s="210">
        <v>20.8</v>
      </c>
      <c r="AF32" s="211">
        <v>28.6</v>
      </c>
      <c r="AG32" s="211">
        <v>31.2</v>
      </c>
      <c r="AH32" s="211">
        <v>19.5</v>
      </c>
      <c r="AI32" s="211">
        <v>23.4</v>
      </c>
      <c r="AJ32" s="211">
        <v>59</v>
      </c>
      <c r="AK32" s="211">
        <v>50</v>
      </c>
      <c r="AL32" s="211">
        <v>57</v>
      </c>
      <c r="AM32" s="211"/>
      <c r="AN32" s="212">
        <v>61</v>
      </c>
      <c r="AO32" s="237"/>
      <c r="AP32" s="210">
        <v>19.5</v>
      </c>
      <c r="AQ32" s="211">
        <v>6.5</v>
      </c>
      <c r="AR32" s="211">
        <v>13</v>
      </c>
      <c r="AS32" s="211">
        <v>2.6</v>
      </c>
      <c r="AT32" s="211">
        <v>18.2</v>
      </c>
      <c r="AU32" s="211">
        <v>9.1</v>
      </c>
      <c r="AV32" s="211">
        <v>19</v>
      </c>
      <c r="AW32" s="211">
        <v>20</v>
      </c>
      <c r="AX32" s="211">
        <v>23</v>
      </c>
      <c r="AY32" s="211">
        <v>10</v>
      </c>
      <c r="AZ32" s="212">
        <v>14</v>
      </c>
    </row>
    <row r="33" spans="1:52" x14ac:dyDescent="0.25">
      <c r="A33" s="230">
        <v>-3.01</v>
      </c>
      <c r="B33" s="210">
        <v>39</v>
      </c>
      <c r="C33" s="211">
        <v>48.1</v>
      </c>
      <c r="D33" s="211">
        <v>50.7</v>
      </c>
      <c r="E33" s="211">
        <v>28.6</v>
      </c>
      <c r="F33" s="211">
        <v>35.1</v>
      </c>
      <c r="G33" s="211">
        <v>40.299999999999997</v>
      </c>
      <c r="H33" s="211">
        <v>51</v>
      </c>
      <c r="I33" s="211">
        <v>43</v>
      </c>
      <c r="J33" s="211">
        <v>59</v>
      </c>
      <c r="K33" s="211">
        <v>73</v>
      </c>
      <c r="L33" s="211">
        <v>48</v>
      </c>
      <c r="M33" s="211">
        <v>96</v>
      </c>
      <c r="N33" s="211">
        <v>63</v>
      </c>
      <c r="O33" s="212">
        <v>57</v>
      </c>
      <c r="P33" s="237"/>
      <c r="Q33" s="210">
        <v>49.4</v>
      </c>
      <c r="R33" s="211">
        <v>20.8</v>
      </c>
      <c r="S33" s="211">
        <v>19.5</v>
      </c>
      <c r="T33" s="211">
        <v>7.8</v>
      </c>
      <c r="U33" s="211">
        <v>10.4</v>
      </c>
      <c r="V33" s="211">
        <v>14.3</v>
      </c>
      <c r="W33" s="211">
        <v>23</v>
      </c>
      <c r="X33" s="211">
        <v>37</v>
      </c>
      <c r="Y33" s="211">
        <v>21</v>
      </c>
      <c r="Z33" s="211">
        <v>28</v>
      </c>
      <c r="AA33" s="211">
        <v>29</v>
      </c>
      <c r="AB33" s="211">
        <v>40</v>
      </c>
      <c r="AC33" s="212">
        <v>41</v>
      </c>
      <c r="AD33" s="237"/>
      <c r="AE33" s="210">
        <v>33.799999999999997</v>
      </c>
      <c r="AF33" s="211">
        <v>28.6</v>
      </c>
      <c r="AG33" s="211">
        <v>40.299999999999997</v>
      </c>
      <c r="AH33" s="211">
        <v>26</v>
      </c>
      <c r="AI33" s="211">
        <v>16.899999999999999</v>
      </c>
      <c r="AJ33" s="211">
        <v>67</v>
      </c>
      <c r="AK33" s="211">
        <v>50</v>
      </c>
      <c r="AL33" s="211">
        <v>0</v>
      </c>
      <c r="AM33" s="211">
        <v>50</v>
      </c>
      <c r="AN33" s="212">
        <v>70</v>
      </c>
      <c r="AO33" s="237"/>
      <c r="AP33" s="210">
        <v>16.899999999999999</v>
      </c>
      <c r="AQ33" s="211">
        <v>6.5</v>
      </c>
      <c r="AR33" s="211">
        <v>5.2</v>
      </c>
      <c r="AS33" s="211">
        <v>2.6</v>
      </c>
      <c r="AT33" s="211">
        <v>15.6</v>
      </c>
      <c r="AU33" s="211">
        <v>9.1</v>
      </c>
      <c r="AV33" s="211">
        <v>17</v>
      </c>
      <c r="AW33" s="211">
        <v>26</v>
      </c>
      <c r="AX33" s="211">
        <v>28</v>
      </c>
      <c r="AY33" s="211">
        <v>13</v>
      </c>
      <c r="AZ33" s="212">
        <v>20</v>
      </c>
    </row>
    <row r="34" spans="1:52" x14ac:dyDescent="0.25">
      <c r="A34" s="230">
        <v>-2.98</v>
      </c>
      <c r="B34" s="210">
        <v>61.1</v>
      </c>
      <c r="C34" s="211">
        <v>42.9</v>
      </c>
      <c r="D34" s="211">
        <v>31.2</v>
      </c>
      <c r="E34" s="211">
        <v>27.3</v>
      </c>
      <c r="F34" s="211">
        <v>28.6</v>
      </c>
      <c r="G34" s="211">
        <v>32.5</v>
      </c>
      <c r="H34" s="211">
        <v>53</v>
      </c>
      <c r="I34" s="211">
        <v>61</v>
      </c>
      <c r="J34" s="211">
        <v>57</v>
      </c>
      <c r="K34" s="211">
        <v>73</v>
      </c>
      <c r="L34" s="211">
        <v>69</v>
      </c>
      <c r="M34" s="211">
        <v>66</v>
      </c>
      <c r="N34" s="211">
        <v>72</v>
      </c>
      <c r="O34" s="212">
        <v>75</v>
      </c>
      <c r="P34" s="237"/>
      <c r="Q34" s="210">
        <v>28.6</v>
      </c>
      <c r="R34" s="211">
        <v>26</v>
      </c>
      <c r="S34" s="211">
        <v>20.8</v>
      </c>
      <c r="T34" s="211">
        <v>10.4</v>
      </c>
      <c r="U34" s="211">
        <v>5.2</v>
      </c>
      <c r="V34" s="211">
        <v>14.3</v>
      </c>
      <c r="W34" s="211">
        <v>25</v>
      </c>
      <c r="X34" s="211">
        <v>48</v>
      </c>
      <c r="Y34" s="211">
        <v>27</v>
      </c>
      <c r="Z34" s="211">
        <v>18</v>
      </c>
      <c r="AA34" s="211">
        <v>18</v>
      </c>
      <c r="AB34" s="211">
        <v>36</v>
      </c>
      <c r="AC34" s="212">
        <v>28</v>
      </c>
      <c r="AD34" s="237"/>
      <c r="AE34" s="210">
        <v>26</v>
      </c>
      <c r="AF34" s="211">
        <v>14.3</v>
      </c>
      <c r="AG34" s="211">
        <v>33.799999999999997</v>
      </c>
      <c r="AH34" s="211">
        <v>19.5</v>
      </c>
      <c r="AI34" s="211">
        <v>27.3</v>
      </c>
      <c r="AJ34" s="211">
        <v>36</v>
      </c>
      <c r="AK34" s="211">
        <v>55</v>
      </c>
      <c r="AL34" s="211">
        <v>46</v>
      </c>
      <c r="AM34" s="211">
        <v>47</v>
      </c>
      <c r="AN34" s="212">
        <v>64</v>
      </c>
      <c r="AO34" s="237"/>
      <c r="AP34" s="210">
        <v>15.6</v>
      </c>
      <c r="AQ34" s="211">
        <v>11.7</v>
      </c>
      <c r="AR34" s="211">
        <v>13</v>
      </c>
      <c r="AS34" s="211">
        <v>9.1</v>
      </c>
      <c r="AT34" s="211">
        <v>9.1</v>
      </c>
      <c r="AU34" s="211">
        <v>3.9</v>
      </c>
      <c r="AV34" s="211">
        <v>26</v>
      </c>
      <c r="AW34" s="211">
        <v>15</v>
      </c>
      <c r="AX34" s="211">
        <v>36</v>
      </c>
      <c r="AY34" s="211">
        <v>12</v>
      </c>
      <c r="AZ34" s="212">
        <v>21</v>
      </c>
    </row>
    <row r="35" spans="1:52" x14ac:dyDescent="0.25">
      <c r="A35" s="230">
        <v>-2.95</v>
      </c>
      <c r="B35" s="210">
        <v>53.3</v>
      </c>
      <c r="C35" s="211">
        <v>36.4</v>
      </c>
      <c r="D35" s="211">
        <v>36.4</v>
      </c>
      <c r="E35" s="211">
        <v>22.1</v>
      </c>
      <c r="F35" s="211">
        <v>35.1</v>
      </c>
      <c r="G35" s="211">
        <v>23.4</v>
      </c>
      <c r="H35" s="211">
        <v>58</v>
      </c>
      <c r="I35" s="211">
        <v>52</v>
      </c>
      <c r="J35" s="211">
        <v>58</v>
      </c>
      <c r="K35" s="211">
        <v>58</v>
      </c>
      <c r="L35" s="211">
        <v>48</v>
      </c>
      <c r="M35" s="211">
        <v>81</v>
      </c>
      <c r="N35" s="211">
        <v>46</v>
      </c>
      <c r="O35" s="212">
        <v>62</v>
      </c>
      <c r="P35" s="237"/>
      <c r="Q35" s="210">
        <v>33.799999999999997</v>
      </c>
      <c r="R35" s="211">
        <v>13</v>
      </c>
      <c r="S35" s="211">
        <v>20.8</v>
      </c>
      <c r="T35" s="211">
        <v>13</v>
      </c>
      <c r="U35" s="211">
        <v>16.899999999999999</v>
      </c>
      <c r="V35" s="211">
        <v>11.7</v>
      </c>
      <c r="W35" s="211">
        <v>16</v>
      </c>
      <c r="X35" s="211">
        <v>30</v>
      </c>
      <c r="Y35" s="211">
        <v>23</v>
      </c>
      <c r="Z35" s="211">
        <v>14</v>
      </c>
      <c r="AA35" s="211">
        <v>30</v>
      </c>
      <c r="AB35" s="211">
        <v>43</v>
      </c>
      <c r="AC35" s="212">
        <v>35</v>
      </c>
      <c r="AD35" s="237"/>
      <c r="AE35" s="210">
        <v>27.3</v>
      </c>
      <c r="AF35" s="211">
        <v>33.799999999999997</v>
      </c>
      <c r="AG35" s="211">
        <v>31.2</v>
      </c>
      <c r="AH35" s="211">
        <v>22.1</v>
      </c>
      <c r="AI35" s="211">
        <v>27.3</v>
      </c>
      <c r="AJ35" s="211">
        <v>44</v>
      </c>
      <c r="AK35" s="211">
        <v>68</v>
      </c>
      <c r="AL35" s="211">
        <v>46</v>
      </c>
      <c r="AM35" s="211">
        <v>50</v>
      </c>
      <c r="AN35" s="212">
        <v>53</v>
      </c>
      <c r="AO35" s="237"/>
      <c r="AP35" s="210">
        <v>20.8</v>
      </c>
      <c r="AQ35" s="211">
        <v>6.5</v>
      </c>
      <c r="AR35" s="211">
        <v>5.2</v>
      </c>
      <c r="AS35" s="211">
        <v>9.1</v>
      </c>
      <c r="AT35" s="211">
        <v>16.899999999999999</v>
      </c>
      <c r="AU35" s="211">
        <v>10.4</v>
      </c>
      <c r="AV35" s="211">
        <v>21</v>
      </c>
      <c r="AW35" s="211">
        <v>12</v>
      </c>
      <c r="AX35" s="211">
        <v>23</v>
      </c>
      <c r="AY35" s="211">
        <v>16</v>
      </c>
      <c r="AZ35" s="212">
        <v>23</v>
      </c>
    </row>
    <row r="36" spans="1:52" x14ac:dyDescent="0.25">
      <c r="A36" s="230">
        <v>-2.92</v>
      </c>
      <c r="B36" s="210">
        <v>48.1</v>
      </c>
      <c r="C36" s="211">
        <v>42.9</v>
      </c>
      <c r="D36" s="211">
        <v>29.9</v>
      </c>
      <c r="E36" s="211">
        <v>28.6</v>
      </c>
      <c r="F36" s="211">
        <v>29.9</v>
      </c>
      <c r="G36" s="211">
        <v>33.799999999999997</v>
      </c>
      <c r="H36" s="211">
        <v>53</v>
      </c>
      <c r="I36" s="211">
        <v>65</v>
      </c>
      <c r="J36" s="211">
        <v>70</v>
      </c>
      <c r="K36" s="211">
        <v>58</v>
      </c>
      <c r="L36" s="211">
        <v>58</v>
      </c>
      <c r="M36" s="211">
        <v>71</v>
      </c>
      <c r="N36" s="211">
        <v>81</v>
      </c>
      <c r="O36" s="212">
        <v>47</v>
      </c>
      <c r="P36" s="237"/>
      <c r="Q36" s="210">
        <v>13</v>
      </c>
      <c r="R36" s="211">
        <v>18.2</v>
      </c>
      <c r="S36" s="211">
        <v>24.7</v>
      </c>
      <c r="T36" s="211">
        <v>10.4</v>
      </c>
      <c r="U36" s="211">
        <v>10.4</v>
      </c>
      <c r="V36" s="211">
        <v>13</v>
      </c>
      <c r="W36" s="211">
        <v>28</v>
      </c>
      <c r="X36" s="211">
        <v>34</v>
      </c>
      <c r="Y36" s="211">
        <v>24</v>
      </c>
      <c r="Z36" s="211">
        <v>18</v>
      </c>
      <c r="AA36" s="211">
        <v>15</v>
      </c>
      <c r="AB36" s="211">
        <v>42</v>
      </c>
      <c r="AC36" s="212">
        <v>34</v>
      </c>
      <c r="AD36" s="237"/>
      <c r="AE36" s="210">
        <v>31.2</v>
      </c>
      <c r="AF36" s="211">
        <v>16.899999999999999</v>
      </c>
      <c r="AG36" s="211">
        <v>33.799999999999997</v>
      </c>
      <c r="AH36" s="211">
        <v>18.2</v>
      </c>
      <c r="AI36" s="211">
        <v>23.4</v>
      </c>
      <c r="AJ36" s="211">
        <v>44</v>
      </c>
      <c r="AK36" s="211">
        <v>55</v>
      </c>
      <c r="AL36" s="211">
        <v>34</v>
      </c>
      <c r="AM36" s="211">
        <v>53</v>
      </c>
      <c r="AN36" s="212">
        <v>46</v>
      </c>
      <c r="AO36" s="237"/>
      <c r="AP36" s="210">
        <v>14.3</v>
      </c>
      <c r="AQ36" s="211">
        <v>11.7</v>
      </c>
      <c r="AR36" s="211">
        <v>9.1</v>
      </c>
      <c r="AS36" s="211">
        <v>3.9</v>
      </c>
      <c r="AT36" s="211">
        <v>16.899999999999999</v>
      </c>
      <c r="AU36" s="211">
        <v>7.8</v>
      </c>
      <c r="AV36" s="211">
        <v>24</v>
      </c>
      <c r="AW36" s="211">
        <v>9</v>
      </c>
      <c r="AX36" s="211">
        <v>27</v>
      </c>
      <c r="AY36" s="211">
        <v>6</v>
      </c>
      <c r="AZ36" s="212">
        <v>25</v>
      </c>
    </row>
    <row r="37" spans="1:52" x14ac:dyDescent="0.25">
      <c r="A37" s="230">
        <v>-2.89</v>
      </c>
      <c r="B37" s="210">
        <v>52</v>
      </c>
      <c r="C37" s="211">
        <v>32.5</v>
      </c>
      <c r="D37" s="211">
        <v>22.1</v>
      </c>
      <c r="E37" s="211">
        <v>24.7</v>
      </c>
      <c r="F37" s="211">
        <v>23.4</v>
      </c>
      <c r="G37" s="211">
        <v>23.4</v>
      </c>
      <c r="H37" s="211">
        <v>39</v>
      </c>
      <c r="I37" s="211">
        <v>60</v>
      </c>
      <c r="J37" s="211">
        <v>68</v>
      </c>
      <c r="K37" s="211">
        <v>61</v>
      </c>
      <c r="L37" s="211">
        <v>57</v>
      </c>
      <c r="M37" s="211">
        <v>59</v>
      </c>
      <c r="N37" s="211">
        <v>45</v>
      </c>
      <c r="O37" s="212">
        <v>55</v>
      </c>
      <c r="P37" s="237"/>
      <c r="Q37" s="210">
        <v>23.4</v>
      </c>
      <c r="R37" s="211">
        <v>23.4</v>
      </c>
      <c r="S37" s="211">
        <v>29.9</v>
      </c>
      <c r="T37" s="211">
        <v>15.6</v>
      </c>
      <c r="U37" s="211">
        <v>22.1</v>
      </c>
      <c r="V37" s="211">
        <v>24.7</v>
      </c>
      <c r="W37" s="211">
        <v>23</v>
      </c>
      <c r="X37" s="211">
        <v>27</v>
      </c>
      <c r="Y37" s="211">
        <v>18</v>
      </c>
      <c r="Z37" s="211">
        <v>5</v>
      </c>
      <c r="AA37" s="211">
        <v>11</v>
      </c>
      <c r="AB37" s="211">
        <v>34</v>
      </c>
      <c r="AC37" s="212">
        <v>42</v>
      </c>
      <c r="AD37" s="237"/>
      <c r="AE37" s="210">
        <v>31.2</v>
      </c>
      <c r="AF37" s="211">
        <v>27.3</v>
      </c>
      <c r="AG37" s="211">
        <v>28.6</v>
      </c>
      <c r="AH37" s="211">
        <v>20.8</v>
      </c>
      <c r="AI37" s="211">
        <v>37.700000000000003</v>
      </c>
      <c r="AJ37" s="211">
        <v>54</v>
      </c>
      <c r="AK37" s="211">
        <v>47</v>
      </c>
      <c r="AL37" s="211">
        <v>32</v>
      </c>
      <c r="AM37" s="211">
        <v>48</v>
      </c>
      <c r="AN37" s="212">
        <v>56</v>
      </c>
      <c r="AO37" s="237"/>
      <c r="AP37" s="210">
        <v>14.3</v>
      </c>
      <c r="AQ37" s="211">
        <v>7.8</v>
      </c>
      <c r="AR37" s="211">
        <v>13</v>
      </c>
      <c r="AS37" s="211">
        <v>5.2</v>
      </c>
      <c r="AT37" s="211">
        <v>14.3</v>
      </c>
      <c r="AU37" s="211">
        <v>5.2</v>
      </c>
      <c r="AV37" s="211">
        <v>17</v>
      </c>
      <c r="AW37" s="211">
        <v>2</v>
      </c>
      <c r="AX37" s="211">
        <v>24</v>
      </c>
      <c r="AY37" s="211">
        <v>9</v>
      </c>
      <c r="AZ37" s="212">
        <v>23</v>
      </c>
    </row>
    <row r="38" spans="1:52" x14ac:dyDescent="0.25">
      <c r="A38" s="230">
        <v>-2.86</v>
      </c>
      <c r="B38" s="210">
        <v>39</v>
      </c>
      <c r="C38" s="211">
        <v>39</v>
      </c>
      <c r="D38" s="211">
        <v>16.899999999999999</v>
      </c>
      <c r="E38" s="211">
        <v>32.5</v>
      </c>
      <c r="F38" s="211">
        <v>22.1</v>
      </c>
      <c r="G38" s="211">
        <v>31.2</v>
      </c>
      <c r="H38" s="211">
        <v>43</v>
      </c>
      <c r="I38" s="211">
        <v>54</v>
      </c>
      <c r="J38" s="211">
        <v>71</v>
      </c>
      <c r="K38" s="211">
        <v>59</v>
      </c>
      <c r="L38" s="211">
        <v>59</v>
      </c>
      <c r="M38" s="211">
        <v>45</v>
      </c>
      <c r="N38" s="211">
        <v>49</v>
      </c>
      <c r="O38" s="212">
        <v>49</v>
      </c>
      <c r="P38" s="237"/>
      <c r="Q38" s="210">
        <v>15.6</v>
      </c>
      <c r="R38" s="211">
        <v>32.5</v>
      </c>
      <c r="S38" s="211">
        <v>24.7</v>
      </c>
      <c r="T38" s="211">
        <v>26</v>
      </c>
      <c r="U38" s="211">
        <v>13</v>
      </c>
      <c r="V38" s="211">
        <v>13</v>
      </c>
      <c r="W38" s="211">
        <v>24</v>
      </c>
      <c r="X38" s="211">
        <v>27</v>
      </c>
      <c r="Y38" s="211">
        <v>19</v>
      </c>
      <c r="Z38" s="211">
        <v>2</v>
      </c>
      <c r="AA38" s="211">
        <v>15</v>
      </c>
      <c r="AB38" s="211">
        <v>30</v>
      </c>
      <c r="AC38" s="212">
        <v>28</v>
      </c>
      <c r="AD38" s="237"/>
      <c r="AE38" s="210">
        <v>29.9</v>
      </c>
      <c r="AF38" s="211">
        <v>33.799999999999997</v>
      </c>
      <c r="AG38" s="211">
        <v>15.6</v>
      </c>
      <c r="AH38" s="211">
        <v>11.7</v>
      </c>
      <c r="AI38" s="211">
        <v>36.4</v>
      </c>
      <c r="AJ38" s="211">
        <v>42</v>
      </c>
      <c r="AK38" s="211">
        <v>39</v>
      </c>
      <c r="AL38" s="211">
        <v>26</v>
      </c>
      <c r="AM38" s="211">
        <v>33</v>
      </c>
      <c r="AN38" s="212">
        <v>35</v>
      </c>
      <c r="AO38" s="237"/>
      <c r="AP38" s="210">
        <v>7.8</v>
      </c>
      <c r="AQ38" s="211">
        <v>5.2</v>
      </c>
      <c r="AR38" s="211">
        <v>7.8</v>
      </c>
      <c r="AS38" s="211">
        <v>7.8</v>
      </c>
      <c r="AT38" s="211">
        <v>14.3</v>
      </c>
      <c r="AU38" s="211">
        <v>6.5</v>
      </c>
      <c r="AV38" s="211">
        <v>12</v>
      </c>
      <c r="AW38" s="211">
        <v>8</v>
      </c>
      <c r="AX38" s="211">
        <v>13</v>
      </c>
      <c r="AY38" s="211">
        <v>6</v>
      </c>
      <c r="AZ38" s="212">
        <v>22</v>
      </c>
    </row>
    <row r="39" spans="1:52" x14ac:dyDescent="0.25">
      <c r="A39" s="230">
        <v>-2.83</v>
      </c>
      <c r="B39" s="210">
        <v>36.4</v>
      </c>
      <c r="C39" s="211">
        <v>39</v>
      </c>
      <c r="D39" s="211">
        <v>9.1</v>
      </c>
      <c r="E39" s="211">
        <v>23.4</v>
      </c>
      <c r="F39" s="211">
        <v>15.6</v>
      </c>
      <c r="G39" s="211">
        <v>11.7</v>
      </c>
      <c r="H39" s="211">
        <v>31</v>
      </c>
      <c r="I39" s="211">
        <v>62</v>
      </c>
      <c r="J39" s="211">
        <v>33</v>
      </c>
      <c r="K39" s="211">
        <v>58</v>
      </c>
      <c r="L39" s="211">
        <v>27</v>
      </c>
      <c r="M39" s="211">
        <v>28</v>
      </c>
      <c r="N39" s="211">
        <v>45</v>
      </c>
      <c r="O39" s="212">
        <v>53</v>
      </c>
      <c r="P39" s="237"/>
      <c r="Q39" s="210">
        <v>22.1</v>
      </c>
      <c r="R39" s="211">
        <v>20.8</v>
      </c>
      <c r="S39" s="211">
        <v>22.1</v>
      </c>
      <c r="T39" s="211">
        <v>24.7</v>
      </c>
      <c r="U39" s="211">
        <v>7.8</v>
      </c>
      <c r="V39" s="211">
        <v>14.3</v>
      </c>
      <c r="W39" s="211">
        <v>22</v>
      </c>
      <c r="X39" s="211">
        <v>41</v>
      </c>
      <c r="Y39" s="211">
        <v>13</v>
      </c>
      <c r="Z39" s="211">
        <v>6</v>
      </c>
      <c r="AA39" s="211">
        <v>13</v>
      </c>
      <c r="AB39" s="211">
        <v>32</v>
      </c>
      <c r="AC39" s="212">
        <v>12</v>
      </c>
      <c r="AD39" s="237"/>
      <c r="AE39" s="210">
        <v>16.899999999999999</v>
      </c>
      <c r="AF39" s="211">
        <v>27.3</v>
      </c>
      <c r="AG39" s="211">
        <v>13</v>
      </c>
      <c r="AH39" s="211">
        <v>19.5</v>
      </c>
      <c r="AI39" s="211">
        <v>26</v>
      </c>
      <c r="AJ39" s="211">
        <v>35</v>
      </c>
      <c r="AK39" s="211">
        <v>53</v>
      </c>
      <c r="AL39" s="211">
        <v>17</v>
      </c>
      <c r="AM39" s="211">
        <v>43</v>
      </c>
      <c r="AN39" s="212">
        <v>50</v>
      </c>
      <c r="AO39" s="237"/>
      <c r="AP39" s="210">
        <v>9.1</v>
      </c>
      <c r="AQ39" s="211">
        <v>2.6</v>
      </c>
      <c r="AR39" s="211">
        <v>5.2</v>
      </c>
      <c r="AS39" s="211">
        <v>11.7</v>
      </c>
      <c r="AT39" s="211">
        <v>19.5</v>
      </c>
      <c r="AU39" s="211">
        <v>6.5</v>
      </c>
      <c r="AV39" s="211">
        <v>12</v>
      </c>
      <c r="AW39" s="211">
        <v>2</v>
      </c>
      <c r="AX39" s="211">
        <v>15</v>
      </c>
      <c r="AY39" s="211">
        <v>4</v>
      </c>
      <c r="AZ39" s="212">
        <v>16</v>
      </c>
    </row>
    <row r="40" spans="1:52" x14ac:dyDescent="0.25">
      <c r="A40" s="230">
        <v>-2.8</v>
      </c>
      <c r="B40" s="210">
        <v>35.1</v>
      </c>
      <c r="C40" s="211">
        <v>35.1</v>
      </c>
      <c r="D40" s="211">
        <v>0</v>
      </c>
      <c r="E40" s="211">
        <v>24.7</v>
      </c>
      <c r="F40" s="211">
        <v>14.3</v>
      </c>
      <c r="G40" s="211">
        <v>11.7</v>
      </c>
      <c r="H40" s="211">
        <v>14</v>
      </c>
      <c r="I40" s="211">
        <v>38</v>
      </c>
      <c r="J40" s="211">
        <v>28</v>
      </c>
      <c r="K40" s="211">
        <v>42</v>
      </c>
      <c r="L40" s="211">
        <v>41</v>
      </c>
      <c r="M40" s="211">
        <v>14</v>
      </c>
      <c r="N40" s="211">
        <v>30</v>
      </c>
      <c r="O40" s="212">
        <v>43</v>
      </c>
      <c r="P40" s="237"/>
      <c r="Q40" s="210">
        <v>23.4</v>
      </c>
      <c r="R40" s="211">
        <v>14.3</v>
      </c>
      <c r="S40" s="211">
        <v>22.1</v>
      </c>
      <c r="T40" s="211">
        <v>26</v>
      </c>
      <c r="U40" s="211">
        <v>2.6</v>
      </c>
      <c r="V40" s="211">
        <v>10.4</v>
      </c>
      <c r="W40" s="211">
        <v>13</v>
      </c>
      <c r="X40" s="211">
        <v>31</v>
      </c>
      <c r="Y40" s="211">
        <v>9</v>
      </c>
      <c r="Z40" s="211">
        <v>2</v>
      </c>
      <c r="AA40" s="211">
        <v>1</v>
      </c>
      <c r="AB40" s="211">
        <v>11</v>
      </c>
      <c r="AC40" s="212">
        <v>11</v>
      </c>
      <c r="AD40" s="237"/>
      <c r="AE40" s="210">
        <v>11.7</v>
      </c>
      <c r="AF40" s="211">
        <v>28.6</v>
      </c>
      <c r="AG40" s="211">
        <v>6.5</v>
      </c>
      <c r="AH40" s="211">
        <v>23.4</v>
      </c>
      <c r="AI40" s="211">
        <v>18.2</v>
      </c>
      <c r="AJ40" s="211">
        <v>28</v>
      </c>
      <c r="AK40" s="211">
        <v>44</v>
      </c>
      <c r="AL40" s="211">
        <v>15</v>
      </c>
      <c r="AM40" s="211">
        <v>38</v>
      </c>
      <c r="AN40" s="212">
        <v>13</v>
      </c>
      <c r="AO40" s="237"/>
      <c r="AP40" s="210">
        <v>5.2</v>
      </c>
      <c r="AQ40" s="211">
        <v>2.6</v>
      </c>
      <c r="AR40" s="211">
        <v>2.6</v>
      </c>
      <c r="AS40" s="211">
        <v>6.5</v>
      </c>
      <c r="AT40" s="211">
        <v>11.7</v>
      </c>
      <c r="AU40" s="211">
        <v>1.3</v>
      </c>
      <c r="AV40" s="211">
        <v>9</v>
      </c>
      <c r="AW40" s="211">
        <v>2</v>
      </c>
      <c r="AX40" s="211">
        <v>6</v>
      </c>
      <c r="AY40" s="211">
        <v>2</v>
      </c>
      <c r="AZ40" s="212">
        <v>10</v>
      </c>
    </row>
    <row r="41" spans="1:52" x14ac:dyDescent="0.25">
      <c r="A41" s="230">
        <v>-2.77</v>
      </c>
      <c r="B41" s="210">
        <v>22.1</v>
      </c>
      <c r="C41" s="211">
        <v>18.2</v>
      </c>
      <c r="D41" s="211">
        <v>5.2</v>
      </c>
      <c r="E41" s="211">
        <v>10.4</v>
      </c>
      <c r="F41" s="211">
        <v>14.3</v>
      </c>
      <c r="G41" s="211">
        <v>13</v>
      </c>
      <c r="H41" s="211">
        <v>17</v>
      </c>
      <c r="I41" s="211">
        <v>28</v>
      </c>
      <c r="J41" s="211">
        <v>6</v>
      </c>
      <c r="K41" s="211">
        <v>58</v>
      </c>
      <c r="L41" s="211">
        <v>23</v>
      </c>
      <c r="M41" s="211">
        <v>6</v>
      </c>
      <c r="N41" s="211">
        <v>16</v>
      </c>
      <c r="O41" s="212">
        <v>26</v>
      </c>
      <c r="P41" s="237"/>
      <c r="Q41" s="210">
        <v>13</v>
      </c>
      <c r="R41" s="211">
        <v>9.1</v>
      </c>
      <c r="S41" s="211">
        <v>24.7</v>
      </c>
      <c r="T41" s="211">
        <v>18.2</v>
      </c>
      <c r="U41" s="211">
        <v>1.3</v>
      </c>
      <c r="V41" s="211">
        <v>5.2</v>
      </c>
      <c r="W41" s="211">
        <v>16</v>
      </c>
      <c r="X41" s="211">
        <v>0</v>
      </c>
      <c r="Y41" s="211">
        <v>14</v>
      </c>
      <c r="Z41" s="211">
        <v>3</v>
      </c>
      <c r="AA41" s="211">
        <v>2</v>
      </c>
      <c r="AB41" s="211">
        <v>5</v>
      </c>
      <c r="AC41" s="212">
        <v>6</v>
      </c>
      <c r="AD41" s="237"/>
      <c r="AE41" s="210">
        <v>6.5</v>
      </c>
      <c r="AF41" s="211">
        <v>19.5</v>
      </c>
      <c r="AG41" s="211">
        <v>10.4</v>
      </c>
      <c r="AH41" s="211">
        <v>9.1</v>
      </c>
      <c r="AI41" s="211">
        <v>19.5</v>
      </c>
      <c r="AJ41" s="211">
        <v>24</v>
      </c>
      <c r="AK41" s="211">
        <v>35</v>
      </c>
      <c r="AL41" s="211">
        <v>13</v>
      </c>
      <c r="AM41" s="211">
        <v>19</v>
      </c>
      <c r="AN41" s="212">
        <v>14</v>
      </c>
      <c r="AO41" s="237"/>
      <c r="AP41" s="210">
        <v>1.3</v>
      </c>
      <c r="AQ41" s="211">
        <v>3.9</v>
      </c>
      <c r="AR41" s="211">
        <v>2.6</v>
      </c>
      <c r="AS41" s="211">
        <v>1.3</v>
      </c>
      <c r="AT41" s="211">
        <v>2.6</v>
      </c>
      <c r="AU41" s="211">
        <v>9.1</v>
      </c>
      <c r="AV41" s="211">
        <v>9</v>
      </c>
      <c r="AW41" s="211">
        <v>1</v>
      </c>
      <c r="AX41" s="211">
        <v>7</v>
      </c>
      <c r="AY41" s="211">
        <v>2</v>
      </c>
      <c r="AZ41" s="212">
        <v>5</v>
      </c>
    </row>
    <row r="42" spans="1:52" x14ac:dyDescent="0.25">
      <c r="A42" s="230">
        <v>-2.74</v>
      </c>
      <c r="B42" s="210">
        <v>14.3</v>
      </c>
      <c r="C42" s="211">
        <v>28.6</v>
      </c>
      <c r="D42" s="211">
        <v>0</v>
      </c>
      <c r="E42" s="211">
        <v>10.4</v>
      </c>
      <c r="F42" s="211">
        <v>9.1</v>
      </c>
      <c r="G42" s="211">
        <v>9.1</v>
      </c>
      <c r="H42" s="211">
        <v>11</v>
      </c>
      <c r="I42" s="211">
        <v>36</v>
      </c>
      <c r="J42" s="211">
        <v>19</v>
      </c>
      <c r="K42" s="211">
        <v>38</v>
      </c>
      <c r="L42" s="211">
        <v>19</v>
      </c>
      <c r="M42" s="211">
        <v>0</v>
      </c>
      <c r="N42" s="211">
        <v>15</v>
      </c>
      <c r="O42" s="212">
        <v>19</v>
      </c>
      <c r="P42" s="237"/>
      <c r="Q42" s="210">
        <v>7.8</v>
      </c>
      <c r="R42" s="211">
        <v>5.2</v>
      </c>
      <c r="S42" s="211">
        <v>9.1</v>
      </c>
      <c r="T42" s="211">
        <v>6.5</v>
      </c>
      <c r="U42" s="211">
        <v>2.6</v>
      </c>
      <c r="V42" s="211">
        <v>1.3</v>
      </c>
      <c r="W42" s="211">
        <v>19</v>
      </c>
      <c r="X42" s="211">
        <v>27</v>
      </c>
      <c r="Y42" s="211">
        <v>2</v>
      </c>
      <c r="Z42" s="211">
        <v>3</v>
      </c>
      <c r="AA42" s="211">
        <v>0</v>
      </c>
      <c r="AB42" s="211">
        <v>9</v>
      </c>
      <c r="AC42" s="212">
        <v>7</v>
      </c>
      <c r="AD42" s="237"/>
      <c r="AE42" s="210">
        <v>6.5</v>
      </c>
      <c r="AF42" s="211">
        <v>10.4</v>
      </c>
      <c r="AG42" s="211">
        <v>7.8</v>
      </c>
      <c r="AH42" s="211">
        <v>11.7</v>
      </c>
      <c r="AI42" s="211">
        <v>16.899999999999999</v>
      </c>
      <c r="AJ42" s="211">
        <v>27</v>
      </c>
      <c r="AK42" s="211">
        <v>27</v>
      </c>
      <c r="AL42" s="211">
        <v>1</v>
      </c>
      <c r="AM42" s="211">
        <v>3</v>
      </c>
      <c r="AN42" s="212">
        <v>14</v>
      </c>
      <c r="AO42" s="237"/>
      <c r="AP42" s="210">
        <v>0</v>
      </c>
      <c r="AQ42" s="211">
        <v>0</v>
      </c>
      <c r="AR42" s="211">
        <v>1.3</v>
      </c>
      <c r="AS42" s="211">
        <v>1.3</v>
      </c>
      <c r="AT42" s="211">
        <v>1.3</v>
      </c>
      <c r="AU42" s="211">
        <v>0</v>
      </c>
      <c r="AV42" s="211">
        <v>2</v>
      </c>
      <c r="AW42" s="211">
        <v>1</v>
      </c>
      <c r="AX42" s="211">
        <v>4</v>
      </c>
      <c r="AY42" s="211">
        <v>0</v>
      </c>
      <c r="AZ42" s="212">
        <v>6</v>
      </c>
    </row>
    <row r="43" spans="1:52" ht="15.75" thickBot="1" x14ac:dyDescent="0.3">
      <c r="A43" s="231">
        <v>-2.71</v>
      </c>
      <c r="B43" s="213">
        <v>11.7</v>
      </c>
      <c r="C43" s="214">
        <v>13</v>
      </c>
      <c r="D43" s="214">
        <v>0</v>
      </c>
      <c r="E43" s="214">
        <v>9.1</v>
      </c>
      <c r="F43" s="214">
        <v>9.1</v>
      </c>
      <c r="G43" s="214">
        <v>11.7</v>
      </c>
      <c r="H43" s="214">
        <v>17</v>
      </c>
      <c r="I43" s="214">
        <v>17</v>
      </c>
      <c r="J43" s="214">
        <v>10</v>
      </c>
      <c r="K43" s="214">
        <v>28</v>
      </c>
      <c r="L43" s="214">
        <v>6</v>
      </c>
      <c r="M43" s="214">
        <v>1</v>
      </c>
      <c r="N43" s="214">
        <v>7</v>
      </c>
      <c r="O43" s="215">
        <v>4</v>
      </c>
      <c r="P43" s="237"/>
      <c r="Q43" s="213">
        <v>0</v>
      </c>
      <c r="R43" s="214">
        <v>7.8</v>
      </c>
      <c r="S43" s="214">
        <v>7.8</v>
      </c>
      <c r="T43" s="214">
        <v>5.2</v>
      </c>
      <c r="U43" s="214">
        <v>0</v>
      </c>
      <c r="V43" s="214">
        <v>2.6</v>
      </c>
      <c r="W43" s="214">
        <v>11</v>
      </c>
      <c r="X43" s="214">
        <v>22</v>
      </c>
      <c r="Y43" s="214">
        <v>12</v>
      </c>
      <c r="Z43" s="214">
        <v>2</v>
      </c>
      <c r="AA43" s="214">
        <v>3</v>
      </c>
      <c r="AB43" s="214">
        <v>3</v>
      </c>
      <c r="AC43" s="215">
        <v>0</v>
      </c>
      <c r="AD43" s="237"/>
      <c r="AE43" s="213">
        <v>2.6</v>
      </c>
      <c r="AF43" s="214">
        <v>6.5</v>
      </c>
      <c r="AG43" s="214">
        <v>5.2</v>
      </c>
      <c r="AH43" s="214">
        <v>1.3</v>
      </c>
      <c r="AI43" s="214">
        <v>18.2</v>
      </c>
      <c r="AJ43" s="214">
        <v>9</v>
      </c>
      <c r="AK43" s="214">
        <v>18</v>
      </c>
      <c r="AL43" s="214">
        <v>3</v>
      </c>
      <c r="AM43" s="214">
        <v>6</v>
      </c>
      <c r="AN43" s="215">
        <v>19</v>
      </c>
      <c r="AO43" s="237"/>
      <c r="AP43" s="213">
        <v>1.3</v>
      </c>
      <c r="AQ43" s="214">
        <v>1.3</v>
      </c>
      <c r="AR43" s="214">
        <v>1.3</v>
      </c>
      <c r="AS43" s="214">
        <v>0</v>
      </c>
      <c r="AT43" s="214">
        <v>2.6</v>
      </c>
      <c r="AU43" s="214">
        <v>0</v>
      </c>
      <c r="AV43" s="214">
        <v>1</v>
      </c>
      <c r="AW43" s="214">
        <v>0</v>
      </c>
      <c r="AX43" s="214">
        <v>3</v>
      </c>
      <c r="AY43" s="214">
        <v>0</v>
      </c>
      <c r="AZ43" s="215">
        <v>3</v>
      </c>
    </row>
    <row r="48" spans="1:52" ht="15.75" thickBot="1" x14ac:dyDescent="0.3"/>
    <row r="49" spans="1:54" s="133" customFormat="1" ht="15.75" thickBot="1" x14ac:dyDescent="0.3">
      <c r="B49" s="308" t="s">
        <v>350</v>
      </c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09"/>
      <c r="AV49" s="309"/>
      <c r="AW49" s="309"/>
      <c r="AX49" s="309"/>
      <c r="AY49" s="309"/>
      <c r="AZ49" s="310"/>
    </row>
    <row r="50" spans="1:54" s="133" customFormat="1" x14ac:dyDescent="0.25">
      <c r="A50" s="171" t="s">
        <v>387</v>
      </c>
      <c r="B50" s="311" t="s">
        <v>380</v>
      </c>
      <c r="C50" s="312"/>
      <c r="D50" s="312"/>
      <c r="E50" s="312"/>
      <c r="F50" s="312"/>
      <c r="G50" s="312"/>
      <c r="H50" s="312"/>
      <c r="I50" s="312"/>
      <c r="J50" s="312"/>
      <c r="K50" s="312"/>
      <c r="L50" s="312"/>
      <c r="M50" s="312"/>
      <c r="N50" s="312"/>
      <c r="O50" s="313"/>
      <c r="Q50" s="311" t="s">
        <v>381</v>
      </c>
      <c r="R50" s="312"/>
      <c r="S50" s="312"/>
      <c r="T50" s="312"/>
      <c r="U50" s="312"/>
      <c r="V50" s="312"/>
      <c r="W50" s="312"/>
      <c r="X50" s="312"/>
      <c r="Y50" s="312"/>
      <c r="Z50" s="312"/>
      <c r="AA50" s="312"/>
      <c r="AB50" s="312"/>
      <c r="AC50" s="313"/>
      <c r="AE50" s="311" t="s">
        <v>382</v>
      </c>
      <c r="AF50" s="312"/>
      <c r="AG50" s="312"/>
      <c r="AH50" s="312"/>
      <c r="AI50" s="312"/>
      <c r="AJ50" s="312"/>
      <c r="AK50" s="312"/>
      <c r="AL50" s="312"/>
      <c r="AM50" s="312"/>
      <c r="AN50" s="313"/>
      <c r="AP50" s="311" t="s">
        <v>388</v>
      </c>
      <c r="AQ50" s="312"/>
      <c r="AR50" s="312"/>
      <c r="AS50" s="312"/>
      <c r="AT50" s="312"/>
      <c r="AU50" s="312"/>
      <c r="AV50" s="312"/>
      <c r="AW50" s="312"/>
      <c r="AX50" s="312"/>
      <c r="AY50" s="312"/>
      <c r="AZ50" s="313"/>
    </row>
    <row r="51" spans="1:54" x14ac:dyDescent="0.25">
      <c r="A51" s="230">
        <v>-3.88</v>
      </c>
      <c r="B51" s="210">
        <v>58</v>
      </c>
      <c r="C51" s="211">
        <v>36</v>
      </c>
      <c r="D51" s="211">
        <v>6</v>
      </c>
      <c r="E51" s="211">
        <v>14</v>
      </c>
      <c r="F51" s="211">
        <v>22</v>
      </c>
      <c r="G51" s="211">
        <v>20</v>
      </c>
      <c r="H51" s="211">
        <v>26</v>
      </c>
      <c r="I51" s="211">
        <v>24</v>
      </c>
      <c r="J51" s="211">
        <v>18</v>
      </c>
      <c r="K51" s="211">
        <v>18</v>
      </c>
      <c r="L51" s="211">
        <v>28</v>
      </c>
      <c r="M51" s="211">
        <v>27</v>
      </c>
      <c r="N51" s="211">
        <v>23</v>
      </c>
      <c r="O51" s="212">
        <v>32</v>
      </c>
      <c r="P51" s="237"/>
      <c r="Q51" s="210">
        <v>8</v>
      </c>
      <c r="R51" s="211">
        <v>6</v>
      </c>
      <c r="S51" s="211">
        <v>4</v>
      </c>
      <c r="T51" s="211">
        <v>0</v>
      </c>
      <c r="U51" s="211">
        <v>16</v>
      </c>
      <c r="V51" s="211">
        <v>26</v>
      </c>
      <c r="W51" s="211">
        <v>14</v>
      </c>
      <c r="X51" s="211">
        <v>22</v>
      </c>
      <c r="Y51" s="211">
        <v>15</v>
      </c>
      <c r="Z51" s="211">
        <v>17</v>
      </c>
      <c r="AA51" s="211">
        <v>16</v>
      </c>
      <c r="AB51" s="211">
        <v>27</v>
      </c>
      <c r="AC51" s="212">
        <v>15</v>
      </c>
      <c r="AD51" s="237"/>
      <c r="AE51" s="210">
        <v>20</v>
      </c>
      <c r="AF51" s="211"/>
      <c r="AG51" s="211"/>
      <c r="AH51" s="211">
        <v>16</v>
      </c>
      <c r="AI51" s="211">
        <v>14</v>
      </c>
      <c r="AJ51" s="211">
        <v>29</v>
      </c>
      <c r="AK51" s="211">
        <v>28</v>
      </c>
      <c r="AL51" s="211">
        <v>6</v>
      </c>
      <c r="AM51" s="211">
        <v>23</v>
      </c>
      <c r="AN51" s="212">
        <v>21</v>
      </c>
      <c r="AO51" s="237"/>
      <c r="AP51" s="210"/>
      <c r="AQ51" s="211"/>
      <c r="AR51" s="211">
        <v>12</v>
      </c>
      <c r="AS51" s="211">
        <v>30</v>
      </c>
      <c r="AT51" s="211">
        <v>10</v>
      </c>
      <c r="AU51" s="211">
        <v>8</v>
      </c>
      <c r="AV51" s="211">
        <v>10</v>
      </c>
      <c r="AW51" s="211">
        <v>15</v>
      </c>
      <c r="AX51" s="211">
        <v>26</v>
      </c>
      <c r="AY51" s="211">
        <v>9</v>
      </c>
      <c r="AZ51" s="212">
        <v>20</v>
      </c>
      <c r="BA51" s="226"/>
      <c r="BB51" s="226"/>
    </row>
    <row r="52" spans="1:54" x14ac:dyDescent="0.25">
      <c r="A52" s="230">
        <v>-3.85</v>
      </c>
      <c r="B52" s="210"/>
      <c r="C52" s="211"/>
      <c r="D52" s="211"/>
      <c r="E52" s="211"/>
      <c r="F52" s="211"/>
      <c r="G52" s="211"/>
      <c r="H52" s="211"/>
      <c r="I52" s="211"/>
      <c r="J52" s="211"/>
      <c r="K52" s="211"/>
      <c r="L52" s="211"/>
      <c r="M52" s="211"/>
      <c r="N52" s="211"/>
      <c r="O52" s="212"/>
      <c r="P52" s="237"/>
      <c r="Q52" s="210"/>
      <c r="R52" s="211"/>
      <c r="S52" s="211"/>
      <c r="T52" s="211"/>
      <c r="U52" s="211"/>
      <c r="V52" s="211"/>
      <c r="W52" s="211"/>
      <c r="X52" s="211"/>
      <c r="Y52" s="211"/>
      <c r="Z52" s="211"/>
      <c r="AA52" s="211"/>
      <c r="AB52" s="211"/>
      <c r="AC52" s="212"/>
      <c r="AD52" s="237"/>
      <c r="AE52" s="210"/>
      <c r="AF52" s="211"/>
      <c r="AG52" s="211"/>
      <c r="AH52" s="211"/>
      <c r="AI52" s="211"/>
      <c r="AJ52" s="211"/>
      <c r="AK52" s="211"/>
      <c r="AL52" s="211"/>
      <c r="AM52" s="211"/>
      <c r="AN52" s="212"/>
      <c r="AO52" s="237"/>
      <c r="AP52" s="210"/>
      <c r="AQ52" s="211"/>
      <c r="AR52" s="211"/>
      <c r="AS52" s="211"/>
      <c r="AT52" s="211"/>
      <c r="AU52" s="211"/>
      <c r="AV52" s="211"/>
      <c r="AW52" s="211"/>
      <c r="AX52" s="211"/>
      <c r="AY52" s="211"/>
      <c r="AZ52" s="212"/>
      <c r="BA52" s="226"/>
      <c r="BB52" s="226"/>
    </row>
    <row r="53" spans="1:54" x14ac:dyDescent="0.25">
      <c r="A53" s="230">
        <v>-3.82</v>
      </c>
      <c r="B53" s="210">
        <v>58</v>
      </c>
      <c r="C53" s="211">
        <v>58</v>
      </c>
      <c r="D53" s="211">
        <v>14</v>
      </c>
      <c r="E53" s="211">
        <v>34</v>
      </c>
      <c r="F53" s="211">
        <v>20</v>
      </c>
      <c r="G53" s="211">
        <v>12</v>
      </c>
      <c r="H53" s="211">
        <v>22</v>
      </c>
      <c r="I53" s="211">
        <v>26</v>
      </c>
      <c r="J53" s="211">
        <v>24</v>
      </c>
      <c r="K53" s="211">
        <v>15</v>
      </c>
      <c r="L53" s="211">
        <v>42</v>
      </c>
      <c r="M53" s="211">
        <v>21</v>
      </c>
      <c r="N53" s="211">
        <v>33</v>
      </c>
      <c r="O53" s="212">
        <v>34</v>
      </c>
      <c r="P53" s="237"/>
      <c r="Q53" s="210">
        <v>36</v>
      </c>
      <c r="R53" s="211">
        <v>24</v>
      </c>
      <c r="S53" s="211">
        <v>18</v>
      </c>
      <c r="T53" s="211">
        <v>20</v>
      </c>
      <c r="U53" s="211">
        <v>20</v>
      </c>
      <c r="V53" s="211">
        <v>36</v>
      </c>
      <c r="W53" s="211">
        <v>8</v>
      </c>
      <c r="X53" s="211">
        <v>12</v>
      </c>
      <c r="Y53" s="211">
        <v>18</v>
      </c>
      <c r="Z53" s="211">
        <v>7</v>
      </c>
      <c r="AA53" s="211">
        <v>20</v>
      </c>
      <c r="AB53" s="211">
        <v>21</v>
      </c>
      <c r="AC53" s="212">
        <v>26</v>
      </c>
      <c r="AD53" s="237"/>
      <c r="AE53" s="210">
        <v>12</v>
      </c>
      <c r="AF53" s="211">
        <v>10</v>
      </c>
      <c r="AG53" s="211">
        <v>22</v>
      </c>
      <c r="AH53" s="211">
        <v>40</v>
      </c>
      <c r="AI53" s="211">
        <v>20</v>
      </c>
      <c r="AJ53" s="211">
        <v>33</v>
      </c>
      <c r="AK53" s="211">
        <v>42</v>
      </c>
      <c r="AL53" s="211">
        <v>23</v>
      </c>
      <c r="AM53" s="211">
        <v>23</v>
      </c>
      <c r="AN53" s="212">
        <v>24</v>
      </c>
      <c r="AO53" s="237"/>
      <c r="AP53" s="210">
        <v>20</v>
      </c>
      <c r="AQ53" s="211">
        <v>8</v>
      </c>
      <c r="AR53" s="211">
        <v>22</v>
      </c>
      <c r="AS53" s="211">
        <v>20</v>
      </c>
      <c r="AT53" s="211">
        <v>24</v>
      </c>
      <c r="AU53" s="211">
        <v>8</v>
      </c>
      <c r="AV53" s="211">
        <v>14</v>
      </c>
      <c r="AW53" s="211">
        <v>38</v>
      </c>
      <c r="AX53" s="211">
        <v>17</v>
      </c>
      <c r="AY53" s="211">
        <v>17</v>
      </c>
      <c r="AZ53" s="212">
        <v>23</v>
      </c>
      <c r="BA53" s="226"/>
      <c r="BB53" s="226"/>
    </row>
    <row r="54" spans="1:54" x14ac:dyDescent="0.25">
      <c r="A54" s="230">
        <v>-3.79</v>
      </c>
      <c r="B54" s="210"/>
      <c r="C54" s="211"/>
      <c r="D54" s="211"/>
      <c r="E54" s="211"/>
      <c r="F54" s="211"/>
      <c r="G54" s="211"/>
      <c r="H54" s="211"/>
      <c r="I54" s="211"/>
      <c r="J54" s="211"/>
      <c r="K54" s="211"/>
      <c r="L54" s="211"/>
      <c r="M54" s="211"/>
      <c r="N54" s="211"/>
      <c r="O54" s="212"/>
      <c r="P54" s="237"/>
      <c r="Q54" s="210"/>
      <c r="R54" s="211"/>
      <c r="S54" s="211"/>
      <c r="T54" s="211"/>
      <c r="U54" s="211"/>
      <c r="V54" s="211"/>
      <c r="W54" s="211"/>
      <c r="X54" s="211"/>
      <c r="Y54" s="211"/>
      <c r="Z54" s="211"/>
      <c r="AA54" s="211"/>
      <c r="AB54" s="211"/>
      <c r="AC54" s="212"/>
      <c r="AD54" s="237"/>
      <c r="AE54" s="210"/>
      <c r="AF54" s="211"/>
      <c r="AG54" s="211"/>
      <c r="AH54" s="211"/>
      <c r="AI54" s="211"/>
      <c r="AJ54" s="211"/>
      <c r="AK54" s="211"/>
      <c r="AL54" s="211"/>
      <c r="AM54" s="211"/>
      <c r="AN54" s="212"/>
      <c r="AO54" s="237"/>
      <c r="AP54" s="210"/>
      <c r="AQ54" s="211"/>
      <c r="AR54" s="211"/>
      <c r="AS54" s="211"/>
      <c r="AT54" s="211"/>
      <c r="AU54" s="211"/>
      <c r="AV54" s="211"/>
      <c r="AW54" s="211"/>
      <c r="AX54" s="211"/>
      <c r="AY54" s="211"/>
      <c r="AZ54" s="212"/>
      <c r="BA54" s="226"/>
      <c r="BB54" s="226"/>
    </row>
    <row r="55" spans="1:54" x14ac:dyDescent="0.25">
      <c r="A55" s="230">
        <v>-3.76</v>
      </c>
      <c r="B55" s="210">
        <v>46</v>
      </c>
      <c r="C55" s="211">
        <v>80</v>
      </c>
      <c r="D55" s="211">
        <v>18</v>
      </c>
      <c r="E55" s="211">
        <v>30</v>
      </c>
      <c r="F55" s="211">
        <v>24</v>
      </c>
      <c r="G55" s="211">
        <v>16</v>
      </c>
      <c r="H55" s="211">
        <v>24</v>
      </c>
      <c r="I55" s="211">
        <v>40</v>
      </c>
      <c r="J55" s="211">
        <v>41</v>
      </c>
      <c r="K55" s="211">
        <v>24</v>
      </c>
      <c r="L55" s="211">
        <v>47</v>
      </c>
      <c r="M55" s="211">
        <v>36</v>
      </c>
      <c r="N55" s="211">
        <v>23</v>
      </c>
      <c r="O55" s="212">
        <v>24</v>
      </c>
      <c r="P55" s="237"/>
      <c r="Q55" s="210">
        <v>26</v>
      </c>
      <c r="R55" s="211">
        <v>30</v>
      </c>
      <c r="S55" s="211">
        <v>28</v>
      </c>
      <c r="T55" s="211">
        <v>12</v>
      </c>
      <c r="U55" s="211">
        <v>12</v>
      </c>
      <c r="V55" s="211">
        <v>26</v>
      </c>
      <c r="W55" s="211">
        <v>17</v>
      </c>
      <c r="X55" s="211">
        <v>13</v>
      </c>
      <c r="Y55" s="211">
        <v>22</v>
      </c>
      <c r="Z55" s="211">
        <v>21</v>
      </c>
      <c r="AA55" s="211">
        <v>21</v>
      </c>
      <c r="AB55" s="211">
        <v>35</v>
      </c>
      <c r="AC55" s="212">
        <v>27</v>
      </c>
      <c r="AD55" s="237"/>
      <c r="AE55" s="210">
        <v>34</v>
      </c>
      <c r="AF55" s="211">
        <v>16</v>
      </c>
      <c r="AG55" s="211">
        <v>42</v>
      </c>
      <c r="AH55" s="211">
        <v>24</v>
      </c>
      <c r="AI55" s="211">
        <v>24</v>
      </c>
      <c r="AJ55" s="211">
        <v>49</v>
      </c>
      <c r="AK55" s="211">
        <v>31</v>
      </c>
      <c r="AL55" s="211">
        <v>24</v>
      </c>
      <c r="AM55" s="211">
        <v>28</v>
      </c>
      <c r="AN55" s="212">
        <v>31</v>
      </c>
      <c r="AO55" s="237"/>
      <c r="AP55" s="210">
        <v>36</v>
      </c>
      <c r="AQ55" s="211">
        <v>16</v>
      </c>
      <c r="AR55" s="211">
        <v>34</v>
      </c>
      <c r="AS55" s="211">
        <v>24</v>
      </c>
      <c r="AT55" s="211">
        <v>30</v>
      </c>
      <c r="AU55" s="211">
        <v>24</v>
      </c>
      <c r="AV55" s="211">
        <v>20</v>
      </c>
      <c r="AW55" s="211">
        <v>32</v>
      </c>
      <c r="AX55" s="211">
        <v>27</v>
      </c>
      <c r="AY55" s="211">
        <v>29</v>
      </c>
      <c r="AZ55" s="212">
        <v>32</v>
      </c>
      <c r="BA55" s="226"/>
      <c r="BB55" s="226"/>
    </row>
    <row r="56" spans="1:54" x14ac:dyDescent="0.25">
      <c r="A56" s="230">
        <v>-3.73</v>
      </c>
      <c r="B56" s="210"/>
      <c r="C56" s="211"/>
      <c r="D56" s="211"/>
      <c r="E56" s="211"/>
      <c r="F56" s="211"/>
      <c r="G56" s="211"/>
      <c r="H56" s="211"/>
      <c r="I56" s="211"/>
      <c r="J56" s="211"/>
      <c r="K56" s="211"/>
      <c r="L56" s="211"/>
      <c r="M56" s="211"/>
      <c r="N56" s="211"/>
      <c r="O56" s="212"/>
      <c r="P56" s="237"/>
      <c r="Q56" s="210"/>
      <c r="R56" s="211"/>
      <c r="S56" s="211"/>
      <c r="T56" s="211"/>
      <c r="U56" s="211"/>
      <c r="V56" s="211"/>
      <c r="W56" s="211"/>
      <c r="X56" s="211"/>
      <c r="Y56" s="211"/>
      <c r="Z56" s="211"/>
      <c r="AA56" s="211"/>
      <c r="AB56" s="211"/>
      <c r="AC56" s="212"/>
      <c r="AD56" s="237"/>
      <c r="AE56" s="210"/>
      <c r="AF56" s="211"/>
      <c r="AG56" s="211"/>
      <c r="AH56" s="211"/>
      <c r="AI56" s="211"/>
      <c r="AJ56" s="211"/>
      <c r="AK56" s="211"/>
      <c r="AL56" s="211"/>
      <c r="AM56" s="211"/>
      <c r="AN56" s="212"/>
      <c r="AO56" s="237"/>
      <c r="AP56" s="210"/>
      <c r="AQ56" s="211"/>
      <c r="AR56" s="211"/>
      <c r="AS56" s="211"/>
      <c r="AT56" s="211"/>
      <c r="AU56" s="211"/>
      <c r="AV56" s="211"/>
      <c r="AW56" s="211"/>
      <c r="AX56" s="211"/>
      <c r="AY56" s="211"/>
      <c r="AZ56" s="212"/>
      <c r="BA56" s="226"/>
      <c r="BB56" s="226"/>
    </row>
    <row r="57" spans="1:54" x14ac:dyDescent="0.25">
      <c r="A57" s="230">
        <v>-3.7</v>
      </c>
      <c r="B57" s="210">
        <v>26</v>
      </c>
      <c r="C57" s="211">
        <v>84</v>
      </c>
      <c r="D57" s="211">
        <v>42</v>
      </c>
      <c r="E57" s="211">
        <v>46</v>
      </c>
      <c r="F57" s="211">
        <v>16</v>
      </c>
      <c r="G57" s="211">
        <v>38</v>
      </c>
      <c r="H57" s="211">
        <v>25</v>
      </c>
      <c r="I57" s="211">
        <v>39</v>
      </c>
      <c r="J57" s="211">
        <v>34</v>
      </c>
      <c r="K57" s="211">
        <v>23</v>
      </c>
      <c r="L57" s="211">
        <v>53</v>
      </c>
      <c r="M57" s="211">
        <v>41</v>
      </c>
      <c r="N57" s="211">
        <v>28</v>
      </c>
      <c r="O57" s="212">
        <v>25</v>
      </c>
      <c r="P57" s="237"/>
      <c r="Q57" s="210">
        <v>22</v>
      </c>
      <c r="R57" s="211">
        <v>46</v>
      </c>
      <c r="S57" s="211">
        <v>38</v>
      </c>
      <c r="T57" s="211">
        <v>10</v>
      </c>
      <c r="U57" s="211">
        <v>20</v>
      </c>
      <c r="V57" s="211">
        <v>24</v>
      </c>
      <c r="W57" s="211">
        <v>19</v>
      </c>
      <c r="X57" s="211">
        <v>17</v>
      </c>
      <c r="Y57" s="211">
        <v>24</v>
      </c>
      <c r="Z57" s="211">
        <v>29</v>
      </c>
      <c r="AA57" s="211">
        <v>34</v>
      </c>
      <c r="AB57" s="211">
        <v>25</v>
      </c>
      <c r="AC57" s="212">
        <v>38</v>
      </c>
      <c r="AD57" s="237"/>
      <c r="AE57" s="210">
        <v>36</v>
      </c>
      <c r="AF57" s="211">
        <v>32</v>
      </c>
      <c r="AG57" s="211">
        <v>22</v>
      </c>
      <c r="AH57" s="211">
        <v>40</v>
      </c>
      <c r="AI57" s="211">
        <v>42</v>
      </c>
      <c r="AJ57" s="211">
        <v>58</v>
      </c>
      <c r="AK57" s="211">
        <v>38</v>
      </c>
      <c r="AL57" s="211">
        <v>29</v>
      </c>
      <c r="AM57" s="211">
        <v>40</v>
      </c>
      <c r="AN57" s="212">
        <v>42</v>
      </c>
      <c r="AO57" s="237"/>
      <c r="AP57" s="210">
        <v>28</v>
      </c>
      <c r="AQ57" s="211">
        <v>22</v>
      </c>
      <c r="AR57" s="211">
        <v>30</v>
      </c>
      <c r="AS57" s="211">
        <v>30</v>
      </c>
      <c r="AT57" s="211">
        <v>26</v>
      </c>
      <c r="AU57" s="211">
        <v>28</v>
      </c>
      <c r="AV57" s="211">
        <v>28</v>
      </c>
      <c r="AW57" s="211">
        <v>43</v>
      </c>
      <c r="AX57" s="211">
        <v>38</v>
      </c>
      <c r="AY57" s="211">
        <v>29</v>
      </c>
      <c r="AZ57" s="212">
        <v>31</v>
      </c>
      <c r="BA57" s="226"/>
      <c r="BB57" s="226"/>
    </row>
    <row r="58" spans="1:54" x14ac:dyDescent="0.25">
      <c r="A58" s="230">
        <v>-3.67</v>
      </c>
      <c r="B58" s="210"/>
      <c r="C58" s="211"/>
      <c r="D58" s="211"/>
      <c r="E58" s="211"/>
      <c r="F58" s="211"/>
      <c r="G58" s="211"/>
      <c r="H58" s="211"/>
      <c r="I58" s="211"/>
      <c r="J58" s="211"/>
      <c r="K58" s="211"/>
      <c r="L58" s="211"/>
      <c r="M58" s="211"/>
      <c r="N58" s="211"/>
      <c r="O58" s="212"/>
      <c r="P58" s="237"/>
      <c r="Q58" s="210"/>
      <c r="R58" s="211"/>
      <c r="S58" s="211"/>
      <c r="T58" s="211"/>
      <c r="U58" s="211"/>
      <c r="V58" s="211"/>
      <c r="W58" s="211"/>
      <c r="X58" s="211"/>
      <c r="Y58" s="211"/>
      <c r="Z58" s="211"/>
      <c r="AA58" s="211"/>
      <c r="AB58" s="211"/>
      <c r="AC58" s="212"/>
      <c r="AD58" s="237"/>
      <c r="AE58" s="210"/>
      <c r="AF58" s="211"/>
      <c r="AG58" s="211"/>
      <c r="AH58" s="211"/>
      <c r="AI58" s="211"/>
      <c r="AJ58" s="211"/>
      <c r="AK58" s="211"/>
      <c r="AL58" s="211"/>
      <c r="AM58" s="211"/>
      <c r="AN58" s="212"/>
      <c r="AO58" s="237"/>
      <c r="AP58" s="210"/>
      <c r="AQ58" s="211"/>
      <c r="AR58" s="211"/>
      <c r="AS58" s="211"/>
      <c r="AT58" s="211"/>
      <c r="AU58" s="211"/>
      <c r="AV58" s="211"/>
      <c r="AW58" s="211"/>
      <c r="AX58" s="211"/>
      <c r="AY58" s="211"/>
      <c r="AZ58" s="212"/>
      <c r="BA58" s="226"/>
      <c r="BB58" s="226"/>
    </row>
    <row r="59" spans="1:54" x14ac:dyDescent="0.25">
      <c r="A59" s="230">
        <v>-3.64</v>
      </c>
      <c r="B59" s="210">
        <v>52</v>
      </c>
      <c r="C59" s="211">
        <v>58</v>
      </c>
      <c r="D59" s="211">
        <v>50</v>
      </c>
      <c r="E59" s="211">
        <v>34</v>
      </c>
      <c r="F59" s="211">
        <v>20</v>
      </c>
      <c r="G59" s="211">
        <v>28</v>
      </c>
      <c r="H59" s="211">
        <v>38</v>
      </c>
      <c r="I59" s="211">
        <v>37</v>
      </c>
      <c r="J59" s="211">
        <v>29</v>
      </c>
      <c r="K59" s="211">
        <v>19</v>
      </c>
      <c r="L59" s="211">
        <v>73</v>
      </c>
      <c r="M59" s="211">
        <v>55</v>
      </c>
      <c r="N59" s="211">
        <v>39</v>
      </c>
      <c r="O59" s="212">
        <v>57</v>
      </c>
      <c r="P59" s="237"/>
      <c r="Q59" s="210">
        <v>32</v>
      </c>
      <c r="R59" s="211">
        <v>22</v>
      </c>
      <c r="S59" s="211">
        <v>40</v>
      </c>
      <c r="T59" s="211">
        <v>18</v>
      </c>
      <c r="U59" s="211">
        <v>42</v>
      </c>
      <c r="V59" s="211">
        <v>40</v>
      </c>
      <c r="W59" s="211">
        <v>19</v>
      </c>
      <c r="X59" s="211">
        <v>28</v>
      </c>
      <c r="Y59" s="211">
        <v>34</v>
      </c>
      <c r="Z59" s="211">
        <v>37</v>
      </c>
      <c r="AA59" s="211">
        <v>28</v>
      </c>
      <c r="AB59" s="211">
        <v>44</v>
      </c>
      <c r="AC59" s="212">
        <v>31</v>
      </c>
      <c r="AD59" s="237"/>
      <c r="AE59" s="210">
        <v>54</v>
      </c>
      <c r="AF59" s="211">
        <v>46</v>
      </c>
      <c r="AG59" s="211">
        <v>38</v>
      </c>
      <c r="AH59" s="211">
        <v>50</v>
      </c>
      <c r="AI59" s="211">
        <v>24</v>
      </c>
      <c r="AJ59" s="211">
        <v>66</v>
      </c>
      <c r="AK59" s="211">
        <v>53</v>
      </c>
      <c r="AL59" s="211">
        <v>55</v>
      </c>
      <c r="AM59" s="211">
        <v>50</v>
      </c>
      <c r="AN59" s="212">
        <v>63</v>
      </c>
      <c r="AO59" s="237"/>
      <c r="AP59" s="210">
        <v>34</v>
      </c>
      <c r="AQ59" s="211">
        <v>18</v>
      </c>
      <c r="AR59" s="211">
        <v>44</v>
      </c>
      <c r="AS59" s="211">
        <v>26</v>
      </c>
      <c r="AT59" s="211">
        <v>16</v>
      </c>
      <c r="AU59" s="211">
        <v>36</v>
      </c>
      <c r="AV59" s="211">
        <v>38</v>
      </c>
      <c r="AW59" s="211">
        <v>38</v>
      </c>
      <c r="AX59" s="211">
        <v>28</v>
      </c>
      <c r="AY59" s="211">
        <v>36</v>
      </c>
      <c r="AZ59" s="212">
        <v>28</v>
      </c>
      <c r="BA59" s="226"/>
      <c r="BB59" s="226"/>
    </row>
    <row r="60" spans="1:54" x14ac:dyDescent="0.25">
      <c r="A60" s="230">
        <v>-3.61</v>
      </c>
      <c r="B60" s="210"/>
      <c r="C60" s="211"/>
      <c r="D60" s="211"/>
      <c r="E60" s="211"/>
      <c r="F60" s="211"/>
      <c r="G60" s="211"/>
      <c r="H60" s="211"/>
      <c r="I60" s="211"/>
      <c r="J60" s="211"/>
      <c r="K60" s="211"/>
      <c r="L60" s="211"/>
      <c r="M60" s="211"/>
      <c r="N60" s="211"/>
      <c r="O60" s="212"/>
      <c r="P60" s="237"/>
      <c r="Q60" s="210"/>
      <c r="R60" s="211"/>
      <c r="S60" s="211"/>
      <c r="T60" s="211"/>
      <c r="U60" s="211"/>
      <c r="V60" s="211"/>
      <c r="W60" s="211"/>
      <c r="X60" s="211"/>
      <c r="Y60" s="211"/>
      <c r="Z60" s="211"/>
      <c r="AA60" s="211"/>
      <c r="AB60" s="211"/>
      <c r="AC60" s="212"/>
      <c r="AD60" s="237"/>
      <c r="AE60" s="210"/>
      <c r="AF60" s="211"/>
      <c r="AG60" s="211"/>
      <c r="AH60" s="211"/>
      <c r="AI60" s="211"/>
      <c r="AJ60" s="211"/>
      <c r="AK60" s="211"/>
      <c r="AL60" s="211"/>
      <c r="AM60" s="211"/>
      <c r="AN60" s="212"/>
      <c r="AO60" s="237"/>
      <c r="AP60" s="210"/>
      <c r="AQ60" s="211"/>
      <c r="AR60" s="211"/>
      <c r="AS60" s="211"/>
      <c r="AT60" s="211"/>
      <c r="AU60" s="211"/>
      <c r="AV60" s="211"/>
      <c r="AW60" s="211"/>
      <c r="AX60" s="211"/>
      <c r="AY60" s="211"/>
      <c r="AZ60" s="212"/>
      <c r="BA60" s="226"/>
      <c r="BB60" s="226"/>
    </row>
    <row r="61" spans="1:54" x14ac:dyDescent="0.25">
      <c r="A61" s="230">
        <v>-3.58</v>
      </c>
      <c r="B61" s="210">
        <v>64</v>
      </c>
      <c r="C61" s="211">
        <v>86</v>
      </c>
      <c r="D61" s="211">
        <v>88</v>
      </c>
      <c r="E61" s="211">
        <v>36</v>
      </c>
      <c r="F61" s="211">
        <v>32</v>
      </c>
      <c r="G61" s="211">
        <v>52</v>
      </c>
      <c r="H61" s="211">
        <v>54</v>
      </c>
      <c r="I61" s="211">
        <v>52</v>
      </c>
      <c r="J61" s="211">
        <v>58</v>
      </c>
      <c r="K61" s="211">
        <v>35</v>
      </c>
      <c r="L61" s="211">
        <v>94</v>
      </c>
      <c r="M61" s="211">
        <v>61</v>
      </c>
      <c r="N61" s="211">
        <v>45</v>
      </c>
      <c r="O61" s="212">
        <v>68</v>
      </c>
      <c r="P61" s="237"/>
      <c r="Q61" s="210">
        <v>56</v>
      </c>
      <c r="R61" s="211">
        <v>52</v>
      </c>
      <c r="S61" s="211">
        <v>100</v>
      </c>
      <c r="T61" s="211">
        <v>28</v>
      </c>
      <c r="U61" s="211">
        <v>56</v>
      </c>
      <c r="V61" s="211">
        <v>62</v>
      </c>
      <c r="W61" s="211">
        <v>34</v>
      </c>
      <c r="X61" s="211">
        <v>31</v>
      </c>
      <c r="Y61" s="211">
        <v>43</v>
      </c>
      <c r="Z61" s="211">
        <v>32</v>
      </c>
      <c r="AA61" s="211">
        <v>42</v>
      </c>
      <c r="AB61" s="211">
        <v>56</v>
      </c>
      <c r="AC61" s="212">
        <v>38</v>
      </c>
      <c r="AD61" s="237"/>
      <c r="AE61" s="210">
        <v>88</v>
      </c>
      <c r="AF61" s="211">
        <v>30</v>
      </c>
      <c r="AG61" s="211">
        <v>44</v>
      </c>
      <c r="AH61" s="211">
        <v>52</v>
      </c>
      <c r="AI61" s="211">
        <v>50</v>
      </c>
      <c r="AJ61" s="211">
        <v>70</v>
      </c>
      <c r="AK61" s="211">
        <v>52</v>
      </c>
      <c r="AL61" s="211">
        <v>44</v>
      </c>
      <c r="AM61" s="211">
        <v>54</v>
      </c>
      <c r="AN61" s="212">
        <v>54</v>
      </c>
      <c r="AO61" s="237"/>
      <c r="AP61" s="210">
        <v>84</v>
      </c>
      <c r="AQ61" s="211">
        <v>42</v>
      </c>
      <c r="AR61" s="211">
        <v>72</v>
      </c>
      <c r="AS61" s="211">
        <v>40</v>
      </c>
      <c r="AT61" s="211">
        <v>56</v>
      </c>
      <c r="AU61" s="211">
        <v>34</v>
      </c>
      <c r="AV61" s="211">
        <v>38</v>
      </c>
      <c r="AW61" s="211">
        <v>49</v>
      </c>
      <c r="AX61" s="211">
        <v>36</v>
      </c>
      <c r="AY61" s="211">
        <v>36</v>
      </c>
      <c r="AZ61" s="212">
        <v>56</v>
      </c>
      <c r="BA61" s="226"/>
      <c r="BB61" s="226"/>
    </row>
    <row r="62" spans="1:54" x14ac:dyDescent="0.25">
      <c r="A62" s="230">
        <v>-3.55</v>
      </c>
      <c r="B62" s="210"/>
      <c r="C62" s="211"/>
      <c r="D62" s="211"/>
      <c r="E62" s="211"/>
      <c r="F62" s="211"/>
      <c r="G62" s="211"/>
      <c r="H62" s="211"/>
      <c r="I62" s="211"/>
      <c r="J62" s="211"/>
      <c r="K62" s="211"/>
      <c r="L62" s="211"/>
      <c r="M62" s="211"/>
      <c r="N62" s="211"/>
      <c r="O62" s="212"/>
      <c r="P62" s="237"/>
      <c r="Q62" s="210"/>
      <c r="R62" s="211"/>
      <c r="S62" s="211"/>
      <c r="T62" s="211"/>
      <c r="U62" s="211"/>
      <c r="V62" s="211"/>
      <c r="W62" s="211"/>
      <c r="X62" s="211"/>
      <c r="Y62" s="211"/>
      <c r="Z62" s="211"/>
      <c r="AA62" s="211"/>
      <c r="AB62" s="211"/>
      <c r="AC62" s="212"/>
      <c r="AD62" s="237"/>
      <c r="AE62" s="210"/>
      <c r="AF62" s="211"/>
      <c r="AG62" s="211"/>
      <c r="AH62" s="211"/>
      <c r="AI62" s="211"/>
      <c r="AJ62" s="211"/>
      <c r="AK62" s="211"/>
      <c r="AL62" s="211"/>
      <c r="AM62" s="211"/>
      <c r="AN62" s="212"/>
      <c r="AO62" s="237"/>
      <c r="AP62" s="210"/>
      <c r="AQ62" s="211"/>
      <c r="AR62" s="211"/>
      <c r="AS62" s="211"/>
      <c r="AT62" s="211"/>
      <c r="AU62" s="211"/>
      <c r="AV62" s="211"/>
      <c r="AW62" s="211"/>
      <c r="AX62" s="211"/>
      <c r="AY62" s="211"/>
      <c r="AZ62" s="212"/>
      <c r="BA62" s="226"/>
      <c r="BB62" s="226"/>
    </row>
    <row r="63" spans="1:54" x14ac:dyDescent="0.25">
      <c r="A63" s="230">
        <v>-3.52</v>
      </c>
      <c r="B63" s="210">
        <v>70</v>
      </c>
      <c r="C63" s="211">
        <v>126</v>
      </c>
      <c r="D63" s="211">
        <v>80</v>
      </c>
      <c r="E63" s="211">
        <v>78</v>
      </c>
      <c r="F63" s="211">
        <v>66</v>
      </c>
      <c r="G63" s="211">
        <v>60</v>
      </c>
      <c r="H63" s="211">
        <v>60</v>
      </c>
      <c r="I63" s="211">
        <v>50</v>
      </c>
      <c r="J63" s="211">
        <v>33</v>
      </c>
      <c r="K63" s="211">
        <v>43</v>
      </c>
      <c r="L63" s="211">
        <v>103</v>
      </c>
      <c r="M63" s="211">
        <v>76</v>
      </c>
      <c r="N63" s="211">
        <v>37</v>
      </c>
      <c r="O63" s="212">
        <v>81</v>
      </c>
      <c r="P63" s="237"/>
      <c r="Q63" s="210">
        <v>44</v>
      </c>
      <c r="R63" s="211">
        <v>54</v>
      </c>
      <c r="S63" s="211">
        <v>70</v>
      </c>
      <c r="T63" s="211">
        <v>26</v>
      </c>
      <c r="U63" s="211">
        <v>80</v>
      </c>
      <c r="V63" s="211">
        <v>60</v>
      </c>
      <c r="W63" s="211">
        <v>17</v>
      </c>
      <c r="X63" s="211">
        <v>44</v>
      </c>
      <c r="Y63" s="211">
        <v>61</v>
      </c>
      <c r="Z63" s="211">
        <v>54</v>
      </c>
      <c r="AA63" s="211">
        <v>55</v>
      </c>
      <c r="AB63" s="211">
        <v>74</v>
      </c>
      <c r="AC63" s="212">
        <v>32</v>
      </c>
      <c r="AD63" s="237"/>
      <c r="AE63" s="210">
        <v>92</v>
      </c>
      <c r="AF63" s="211">
        <v>36</v>
      </c>
      <c r="AG63" s="211">
        <v>90</v>
      </c>
      <c r="AH63" s="211">
        <v>68</v>
      </c>
      <c r="AI63" s="211">
        <v>66</v>
      </c>
      <c r="AJ63" s="211">
        <v>90</v>
      </c>
      <c r="AK63" s="211">
        <v>88</v>
      </c>
      <c r="AL63" s="211">
        <v>60</v>
      </c>
      <c r="AM63" s="211">
        <v>60</v>
      </c>
      <c r="AN63" s="212">
        <v>71</v>
      </c>
      <c r="AO63" s="237"/>
      <c r="AP63" s="210">
        <v>90</v>
      </c>
      <c r="AQ63" s="211">
        <v>18</v>
      </c>
      <c r="AR63" s="211">
        <v>56</v>
      </c>
      <c r="AS63" s="211">
        <v>88</v>
      </c>
      <c r="AT63" s="211">
        <v>64</v>
      </c>
      <c r="AU63" s="211">
        <v>70</v>
      </c>
      <c r="AV63" s="211">
        <v>56</v>
      </c>
      <c r="AW63" s="211">
        <v>77</v>
      </c>
      <c r="AX63" s="211">
        <v>45</v>
      </c>
      <c r="AY63" s="211">
        <v>38</v>
      </c>
      <c r="AZ63" s="212">
        <v>69</v>
      </c>
      <c r="BA63" s="226"/>
      <c r="BB63" s="226"/>
    </row>
    <row r="64" spans="1:54" x14ac:dyDescent="0.25">
      <c r="A64" s="230">
        <v>-3.49</v>
      </c>
      <c r="B64" s="210"/>
      <c r="C64" s="211"/>
      <c r="D64" s="211"/>
      <c r="E64" s="211"/>
      <c r="F64" s="211"/>
      <c r="G64" s="211"/>
      <c r="H64" s="211"/>
      <c r="I64" s="211"/>
      <c r="J64" s="211"/>
      <c r="K64" s="211"/>
      <c r="L64" s="211"/>
      <c r="M64" s="211"/>
      <c r="N64" s="211"/>
      <c r="O64" s="212"/>
      <c r="P64" s="237"/>
      <c r="Q64" s="210"/>
      <c r="R64" s="211"/>
      <c r="S64" s="211"/>
      <c r="T64" s="211"/>
      <c r="U64" s="211"/>
      <c r="V64" s="211"/>
      <c r="W64" s="211"/>
      <c r="X64" s="211"/>
      <c r="Y64" s="211"/>
      <c r="Z64" s="211"/>
      <c r="AA64" s="211"/>
      <c r="AB64" s="211"/>
      <c r="AC64" s="212"/>
      <c r="AD64" s="237"/>
      <c r="AE64" s="210"/>
      <c r="AF64" s="211"/>
      <c r="AG64" s="211"/>
      <c r="AH64" s="211"/>
      <c r="AI64" s="211"/>
      <c r="AJ64" s="211"/>
      <c r="AK64" s="211"/>
      <c r="AL64" s="211"/>
      <c r="AM64" s="211"/>
      <c r="AN64" s="212"/>
      <c r="AO64" s="237"/>
      <c r="AP64" s="210"/>
      <c r="AQ64" s="211"/>
      <c r="AR64" s="211"/>
      <c r="AS64" s="211"/>
      <c r="AT64" s="211"/>
      <c r="AU64" s="211"/>
      <c r="AV64" s="211"/>
      <c r="AW64" s="211"/>
      <c r="AX64" s="211"/>
      <c r="AY64" s="211"/>
      <c r="AZ64" s="212"/>
      <c r="BA64" s="226"/>
      <c r="BB64" s="226"/>
    </row>
    <row r="65" spans="1:54" x14ac:dyDescent="0.25">
      <c r="A65" s="230">
        <v>-3.46</v>
      </c>
      <c r="B65" s="210">
        <v>50</v>
      </c>
      <c r="C65" s="211">
        <v>140</v>
      </c>
      <c r="D65" s="211">
        <v>114</v>
      </c>
      <c r="E65" s="211">
        <v>70</v>
      </c>
      <c r="F65" s="211">
        <v>74</v>
      </c>
      <c r="G65" s="211">
        <v>90</v>
      </c>
      <c r="H65" s="211">
        <v>70</v>
      </c>
      <c r="I65" s="211">
        <v>68</v>
      </c>
      <c r="J65" s="211">
        <v>82</v>
      </c>
      <c r="K65" s="211">
        <v>48</v>
      </c>
      <c r="L65" s="211">
        <v>110</v>
      </c>
      <c r="M65" s="211">
        <v>84</v>
      </c>
      <c r="N65" s="211">
        <v>45</v>
      </c>
      <c r="O65" s="212">
        <v>89</v>
      </c>
      <c r="P65" s="237"/>
      <c r="Q65" s="210">
        <v>76</v>
      </c>
      <c r="R65" s="211">
        <v>72</v>
      </c>
      <c r="S65" s="211">
        <v>86</v>
      </c>
      <c r="T65" s="211">
        <v>34</v>
      </c>
      <c r="U65" s="211">
        <v>64</v>
      </c>
      <c r="V65" s="211">
        <v>80</v>
      </c>
      <c r="W65" s="211">
        <v>61</v>
      </c>
      <c r="X65" s="211">
        <v>57</v>
      </c>
      <c r="Y65" s="211">
        <v>72</v>
      </c>
      <c r="Z65" s="211">
        <v>69</v>
      </c>
      <c r="AA65" s="211">
        <v>76</v>
      </c>
      <c r="AB65" s="211">
        <v>68</v>
      </c>
      <c r="AC65" s="212">
        <v>40</v>
      </c>
      <c r="AD65" s="237"/>
      <c r="AE65" s="210">
        <v>74</v>
      </c>
      <c r="AF65" s="211">
        <v>46</v>
      </c>
      <c r="AG65" s="211">
        <v>62</v>
      </c>
      <c r="AH65" s="211">
        <v>46</v>
      </c>
      <c r="AI65" s="211">
        <v>74</v>
      </c>
      <c r="AJ65" s="211">
        <v>79</v>
      </c>
      <c r="AK65" s="211">
        <v>81</v>
      </c>
      <c r="AL65" s="211">
        <v>89</v>
      </c>
      <c r="AM65" s="211">
        <v>71</v>
      </c>
      <c r="AN65" s="212">
        <v>79</v>
      </c>
      <c r="AO65" s="237"/>
      <c r="AP65" s="210">
        <v>74</v>
      </c>
      <c r="AQ65" s="211">
        <v>42</v>
      </c>
      <c r="AR65" s="211">
        <v>92</v>
      </c>
      <c r="AS65" s="211">
        <v>80</v>
      </c>
      <c r="AT65" s="211">
        <v>70</v>
      </c>
      <c r="AU65" s="211">
        <v>70</v>
      </c>
      <c r="AV65" s="211">
        <v>57</v>
      </c>
      <c r="AW65" s="211">
        <v>76</v>
      </c>
      <c r="AX65" s="211">
        <v>65</v>
      </c>
      <c r="AY65" s="211">
        <v>57</v>
      </c>
      <c r="AZ65" s="212">
        <v>78</v>
      </c>
      <c r="BA65" s="226"/>
      <c r="BB65" s="226"/>
    </row>
    <row r="66" spans="1:54" x14ac:dyDescent="0.25">
      <c r="A66" s="230">
        <v>-3.43</v>
      </c>
      <c r="B66" s="210"/>
      <c r="C66" s="211"/>
      <c r="D66" s="211"/>
      <c r="E66" s="211"/>
      <c r="F66" s="211"/>
      <c r="G66" s="211"/>
      <c r="H66" s="211"/>
      <c r="I66" s="211"/>
      <c r="J66" s="211"/>
      <c r="K66" s="211"/>
      <c r="L66" s="211"/>
      <c r="M66" s="211"/>
      <c r="N66" s="211"/>
      <c r="O66" s="212"/>
      <c r="P66" s="237"/>
      <c r="Q66" s="210"/>
      <c r="R66" s="211"/>
      <c r="S66" s="211"/>
      <c r="T66" s="211"/>
      <c r="U66" s="211"/>
      <c r="V66" s="211"/>
      <c r="W66" s="211"/>
      <c r="X66" s="211"/>
      <c r="Y66" s="211"/>
      <c r="Z66" s="211"/>
      <c r="AA66" s="211"/>
      <c r="AB66" s="211"/>
      <c r="AC66" s="212"/>
      <c r="AD66" s="237"/>
      <c r="AE66" s="210"/>
      <c r="AF66" s="211"/>
      <c r="AG66" s="211"/>
      <c r="AH66" s="211"/>
      <c r="AI66" s="211"/>
      <c r="AJ66" s="211"/>
      <c r="AK66" s="211"/>
      <c r="AL66" s="211"/>
      <c r="AM66" s="211"/>
      <c r="AN66" s="212"/>
      <c r="AO66" s="237"/>
      <c r="AP66" s="210"/>
      <c r="AQ66" s="211"/>
      <c r="AR66" s="211"/>
      <c r="AS66" s="211"/>
      <c r="AT66" s="211"/>
      <c r="AU66" s="211"/>
      <c r="AV66" s="211"/>
      <c r="AW66" s="211"/>
      <c r="AX66" s="211"/>
      <c r="AY66" s="211"/>
      <c r="AZ66" s="212"/>
      <c r="BA66" s="226"/>
      <c r="BB66" s="226"/>
    </row>
    <row r="67" spans="1:54" x14ac:dyDescent="0.25">
      <c r="A67" s="230">
        <v>-3.4</v>
      </c>
      <c r="B67" s="210">
        <v>64</v>
      </c>
      <c r="C67" s="211">
        <v>134</v>
      </c>
      <c r="D67" s="211">
        <v>92</v>
      </c>
      <c r="E67" s="211">
        <v>78</v>
      </c>
      <c r="F67" s="211">
        <v>88</v>
      </c>
      <c r="G67" s="211">
        <v>72</v>
      </c>
      <c r="H67" s="211">
        <v>71</v>
      </c>
      <c r="I67" s="211">
        <v>92</v>
      </c>
      <c r="J67" s="211">
        <v>89</v>
      </c>
      <c r="K67" s="211">
        <v>82</v>
      </c>
      <c r="L67" s="211">
        <v>100</v>
      </c>
      <c r="M67" s="211">
        <v>96</v>
      </c>
      <c r="N67" s="211">
        <v>57</v>
      </c>
      <c r="O67" s="212">
        <v>116</v>
      </c>
      <c r="P67" s="237"/>
      <c r="Q67" s="210">
        <v>86</v>
      </c>
      <c r="R67" s="211">
        <v>100</v>
      </c>
      <c r="S67" s="211">
        <v>74</v>
      </c>
      <c r="T67" s="211">
        <v>54</v>
      </c>
      <c r="U67" s="211">
        <v>50</v>
      </c>
      <c r="V67" s="211">
        <v>52</v>
      </c>
      <c r="W67" s="211">
        <v>58</v>
      </c>
      <c r="X67" s="211">
        <v>64</v>
      </c>
      <c r="Y67" s="211">
        <v>77</v>
      </c>
      <c r="Z67" s="211">
        <v>71</v>
      </c>
      <c r="AA67" s="211">
        <v>74</v>
      </c>
      <c r="AB67" s="211">
        <v>86</v>
      </c>
      <c r="AC67" s="212">
        <v>40</v>
      </c>
      <c r="AD67" s="237"/>
      <c r="AE67" s="210">
        <v>110</v>
      </c>
      <c r="AF67" s="211">
        <v>80</v>
      </c>
      <c r="AG67" s="211">
        <v>110</v>
      </c>
      <c r="AH67" s="211">
        <v>74</v>
      </c>
      <c r="AI67" s="211">
        <v>92</v>
      </c>
      <c r="AJ67" s="211">
        <v>56</v>
      </c>
      <c r="AK67" s="211">
        <v>74</v>
      </c>
      <c r="AL67" s="211">
        <v>64</v>
      </c>
      <c r="AM67" s="211">
        <v>68</v>
      </c>
      <c r="AN67" s="212">
        <v>71</v>
      </c>
      <c r="AO67" s="237"/>
      <c r="AP67" s="210">
        <v>60</v>
      </c>
      <c r="AQ67" s="211">
        <v>38</v>
      </c>
      <c r="AR67" s="211">
        <v>74</v>
      </c>
      <c r="AS67" s="211">
        <v>56</v>
      </c>
      <c r="AT67" s="211">
        <v>96</v>
      </c>
      <c r="AU67" s="211">
        <v>78</v>
      </c>
      <c r="AV67" s="211">
        <v>65</v>
      </c>
      <c r="AW67" s="211">
        <v>67</v>
      </c>
      <c r="AX67" s="211">
        <v>80</v>
      </c>
      <c r="AY67" s="211">
        <v>40</v>
      </c>
      <c r="AZ67" s="212">
        <v>73</v>
      </c>
      <c r="BA67" s="226"/>
      <c r="BB67" s="226"/>
    </row>
    <row r="68" spans="1:54" x14ac:dyDescent="0.25">
      <c r="A68" s="230">
        <v>-3.37</v>
      </c>
      <c r="B68" s="210"/>
      <c r="C68" s="211"/>
      <c r="D68" s="211"/>
      <c r="E68" s="211"/>
      <c r="F68" s="211"/>
      <c r="G68" s="211"/>
      <c r="H68" s="211"/>
      <c r="I68" s="211"/>
      <c r="J68" s="211"/>
      <c r="K68" s="211"/>
      <c r="L68" s="211"/>
      <c r="M68" s="211"/>
      <c r="N68" s="211"/>
      <c r="O68" s="212"/>
      <c r="P68" s="237"/>
      <c r="Q68" s="210"/>
      <c r="R68" s="211"/>
      <c r="S68" s="211"/>
      <c r="T68" s="211"/>
      <c r="U68" s="211"/>
      <c r="V68" s="211"/>
      <c r="W68" s="211"/>
      <c r="X68" s="211"/>
      <c r="Y68" s="211"/>
      <c r="Z68" s="211"/>
      <c r="AA68" s="211"/>
      <c r="AB68" s="211"/>
      <c r="AC68" s="212"/>
      <c r="AD68" s="237"/>
      <c r="AE68" s="210"/>
      <c r="AF68" s="211"/>
      <c r="AG68" s="211"/>
      <c r="AH68" s="211"/>
      <c r="AI68" s="211"/>
      <c r="AJ68" s="211"/>
      <c r="AK68" s="211"/>
      <c r="AL68" s="211"/>
      <c r="AM68" s="211"/>
      <c r="AN68" s="212"/>
      <c r="AO68" s="237"/>
      <c r="AP68" s="210"/>
      <c r="AQ68" s="211"/>
      <c r="AR68" s="211"/>
      <c r="AS68" s="211"/>
      <c r="AT68" s="211"/>
      <c r="AU68" s="211"/>
      <c r="AV68" s="211"/>
      <c r="AW68" s="211"/>
      <c r="AX68" s="211"/>
      <c r="AY68" s="211"/>
      <c r="AZ68" s="212"/>
      <c r="BA68" s="226"/>
      <c r="BB68" s="226"/>
    </row>
    <row r="69" spans="1:54" x14ac:dyDescent="0.25">
      <c r="A69" s="230">
        <v>-3.34</v>
      </c>
      <c r="B69" s="210">
        <v>76</v>
      </c>
      <c r="C69" s="211">
        <v>132</v>
      </c>
      <c r="D69" s="211">
        <v>142</v>
      </c>
      <c r="E69" s="211">
        <v>72</v>
      </c>
      <c r="F69" s="211">
        <v>84</v>
      </c>
      <c r="G69" s="211">
        <v>62</v>
      </c>
      <c r="H69" s="211">
        <v>94</v>
      </c>
      <c r="I69" s="211">
        <v>78</v>
      </c>
      <c r="J69" s="211">
        <v>27</v>
      </c>
      <c r="K69" s="211">
        <v>78</v>
      </c>
      <c r="L69" s="211">
        <v>80</v>
      </c>
      <c r="M69" s="211">
        <v>85</v>
      </c>
      <c r="N69" s="211">
        <v>75</v>
      </c>
      <c r="O69" s="212">
        <v>108</v>
      </c>
      <c r="P69" s="237"/>
      <c r="Q69" s="210">
        <v>108</v>
      </c>
      <c r="R69" s="211">
        <v>76</v>
      </c>
      <c r="S69" s="211">
        <v>80</v>
      </c>
      <c r="T69" s="211">
        <v>54</v>
      </c>
      <c r="U69" s="211">
        <v>42</v>
      </c>
      <c r="V69" s="211">
        <v>76</v>
      </c>
      <c r="W69" s="211">
        <v>71</v>
      </c>
      <c r="X69" s="211">
        <v>75</v>
      </c>
      <c r="Y69" s="211">
        <v>74</v>
      </c>
      <c r="Z69" s="211">
        <v>60</v>
      </c>
      <c r="AA69" s="211">
        <v>89</v>
      </c>
      <c r="AB69" s="211">
        <v>85</v>
      </c>
      <c r="AC69" s="212">
        <v>54</v>
      </c>
      <c r="AD69" s="237"/>
      <c r="AE69" s="210">
        <v>130</v>
      </c>
      <c r="AF69" s="211">
        <v>98</v>
      </c>
      <c r="AG69" s="211">
        <v>84</v>
      </c>
      <c r="AH69" s="211">
        <v>88</v>
      </c>
      <c r="AI69" s="211">
        <v>98</v>
      </c>
      <c r="AJ69" s="211">
        <v>91</v>
      </c>
      <c r="AK69" s="211">
        <v>62</v>
      </c>
      <c r="AL69" s="211">
        <v>79</v>
      </c>
      <c r="AM69" s="211">
        <v>86</v>
      </c>
      <c r="AN69" s="212">
        <v>98</v>
      </c>
      <c r="AO69" s="237"/>
      <c r="AP69" s="210">
        <v>54</v>
      </c>
      <c r="AQ69" s="211">
        <v>50</v>
      </c>
      <c r="AR69" s="211">
        <v>70</v>
      </c>
      <c r="AS69" s="211">
        <v>38</v>
      </c>
      <c r="AT69" s="211">
        <v>80</v>
      </c>
      <c r="AU69" s="211">
        <v>74</v>
      </c>
      <c r="AV69" s="211">
        <v>67</v>
      </c>
      <c r="AW69" s="211">
        <v>63</v>
      </c>
      <c r="AX69" s="211">
        <v>86</v>
      </c>
      <c r="AY69" s="211">
        <v>36</v>
      </c>
      <c r="AZ69" s="212">
        <v>70</v>
      </c>
      <c r="BA69" s="226"/>
      <c r="BB69" s="226"/>
    </row>
    <row r="70" spans="1:54" x14ac:dyDescent="0.25">
      <c r="A70" s="230">
        <v>-3.31</v>
      </c>
      <c r="B70" s="210"/>
      <c r="C70" s="211"/>
      <c r="D70" s="211"/>
      <c r="E70" s="211"/>
      <c r="F70" s="211"/>
      <c r="G70" s="211"/>
      <c r="H70" s="211"/>
      <c r="I70" s="211"/>
      <c r="J70" s="211"/>
      <c r="K70" s="211"/>
      <c r="L70" s="211"/>
      <c r="M70" s="211"/>
      <c r="N70" s="211"/>
      <c r="O70" s="212"/>
      <c r="P70" s="237"/>
      <c r="Q70" s="210"/>
      <c r="R70" s="211"/>
      <c r="S70" s="211"/>
      <c r="T70" s="211"/>
      <c r="U70" s="211"/>
      <c r="V70" s="211"/>
      <c r="W70" s="211"/>
      <c r="X70" s="211"/>
      <c r="Y70" s="211"/>
      <c r="Z70" s="211"/>
      <c r="AA70" s="211"/>
      <c r="AB70" s="211"/>
      <c r="AC70" s="212"/>
      <c r="AD70" s="237"/>
      <c r="AE70" s="210"/>
      <c r="AF70" s="211"/>
      <c r="AG70" s="211"/>
      <c r="AH70" s="211"/>
      <c r="AI70" s="211"/>
      <c r="AJ70" s="211"/>
      <c r="AK70" s="211"/>
      <c r="AL70" s="211"/>
      <c r="AM70" s="211"/>
      <c r="AN70" s="212"/>
      <c r="AO70" s="237"/>
      <c r="AP70" s="210"/>
      <c r="AQ70" s="211"/>
      <c r="AR70" s="211"/>
      <c r="AS70" s="211"/>
      <c r="AT70" s="211"/>
      <c r="AU70" s="211"/>
      <c r="AV70" s="211"/>
      <c r="AW70" s="211"/>
      <c r="AX70" s="211"/>
      <c r="AY70" s="211"/>
      <c r="AZ70" s="212"/>
      <c r="BA70" s="226"/>
      <c r="BB70" s="226"/>
    </row>
    <row r="71" spans="1:54" x14ac:dyDescent="0.25">
      <c r="A71" s="230">
        <v>-3.28</v>
      </c>
      <c r="B71" s="210">
        <v>94</v>
      </c>
      <c r="C71" s="211">
        <v>114</v>
      </c>
      <c r="D71" s="211">
        <v>100</v>
      </c>
      <c r="E71" s="211">
        <v>74</v>
      </c>
      <c r="F71" s="211">
        <v>80</v>
      </c>
      <c r="G71" s="211">
        <v>54</v>
      </c>
      <c r="H71" s="211">
        <v>105</v>
      </c>
      <c r="I71" s="211">
        <v>76</v>
      </c>
      <c r="J71" s="211">
        <v>78</v>
      </c>
      <c r="K71" s="211">
        <v>68</v>
      </c>
      <c r="L71" s="211">
        <v>90</v>
      </c>
      <c r="M71" s="211">
        <v>87</v>
      </c>
      <c r="N71" s="211">
        <v>64</v>
      </c>
      <c r="O71" s="212">
        <v>119</v>
      </c>
      <c r="P71" s="237"/>
      <c r="Q71" s="210">
        <v>82</v>
      </c>
      <c r="R71" s="211">
        <v>94</v>
      </c>
      <c r="S71" s="211">
        <v>50</v>
      </c>
      <c r="T71" s="211">
        <v>26</v>
      </c>
      <c r="U71" s="211">
        <v>42</v>
      </c>
      <c r="V71" s="211">
        <v>66</v>
      </c>
      <c r="W71" s="211">
        <v>67</v>
      </c>
      <c r="X71" s="211">
        <v>70</v>
      </c>
      <c r="Y71" s="211">
        <v>84</v>
      </c>
      <c r="Z71" s="211">
        <v>73</v>
      </c>
      <c r="AA71" s="211">
        <v>69</v>
      </c>
      <c r="AB71" s="211">
        <v>98</v>
      </c>
      <c r="AC71" s="212">
        <v>15</v>
      </c>
      <c r="AD71" s="237"/>
      <c r="AE71" s="210">
        <v>106</v>
      </c>
      <c r="AF71" s="211">
        <v>74</v>
      </c>
      <c r="AG71" s="211">
        <v>60</v>
      </c>
      <c r="AH71" s="211">
        <v>72</v>
      </c>
      <c r="AI71" s="211">
        <v>100</v>
      </c>
      <c r="AJ71" s="211">
        <v>61</v>
      </c>
      <c r="AK71" s="211">
        <v>69</v>
      </c>
      <c r="AL71" s="211">
        <v>99</v>
      </c>
      <c r="AM71" s="211">
        <v>109</v>
      </c>
      <c r="AN71" s="212">
        <v>60</v>
      </c>
      <c r="AO71" s="237"/>
      <c r="AP71" s="210">
        <v>32</v>
      </c>
      <c r="AQ71" s="211">
        <v>42</v>
      </c>
      <c r="AR71" s="211">
        <v>60</v>
      </c>
      <c r="AS71" s="211">
        <v>54</v>
      </c>
      <c r="AT71" s="211">
        <v>64</v>
      </c>
      <c r="AU71" s="211">
        <v>70</v>
      </c>
      <c r="AV71" s="211">
        <v>62</v>
      </c>
      <c r="AW71" s="211">
        <v>43</v>
      </c>
      <c r="AX71" s="211">
        <v>70</v>
      </c>
      <c r="AY71" s="211">
        <v>18</v>
      </c>
      <c r="AZ71" s="212">
        <v>64</v>
      </c>
      <c r="BA71" s="226"/>
      <c r="BB71" s="226"/>
    </row>
    <row r="72" spans="1:54" x14ac:dyDescent="0.25">
      <c r="A72" s="230">
        <v>-3.25</v>
      </c>
      <c r="B72" s="210"/>
      <c r="C72" s="211"/>
      <c r="D72" s="211"/>
      <c r="E72" s="211"/>
      <c r="F72" s="211"/>
      <c r="G72" s="211"/>
      <c r="H72" s="211"/>
      <c r="I72" s="211"/>
      <c r="J72" s="211"/>
      <c r="K72" s="211"/>
      <c r="L72" s="211"/>
      <c r="M72" s="211"/>
      <c r="N72" s="211"/>
      <c r="O72" s="212"/>
      <c r="P72" s="237"/>
      <c r="Q72" s="210"/>
      <c r="R72" s="211"/>
      <c r="S72" s="211"/>
      <c r="T72" s="211"/>
      <c r="U72" s="211"/>
      <c r="V72" s="211"/>
      <c r="W72" s="211"/>
      <c r="X72" s="211"/>
      <c r="Y72" s="211"/>
      <c r="Z72" s="211"/>
      <c r="AA72" s="211"/>
      <c r="AB72" s="211"/>
      <c r="AC72" s="212"/>
      <c r="AD72" s="237"/>
      <c r="AE72" s="210"/>
      <c r="AF72" s="211"/>
      <c r="AG72" s="211"/>
      <c r="AH72" s="211"/>
      <c r="AI72" s="211"/>
      <c r="AJ72" s="211"/>
      <c r="AK72" s="211"/>
      <c r="AL72" s="211"/>
      <c r="AM72" s="211"/>
      <c r="AN72" s="212"/>
      <c r="AO72" s="237"/>
      <c r="AP72" s="210"/>
      <c r="AQ72" s="211"/>
      <c r="AR72" s="211"/>
      <c r="AS72" s="211"/>
      <c r="AT72" s="211"/>
      <c r="AU72" s="211"/>
      <c r="AV72" s="211"/>
      <c r="AW72" s="211"/>
      <c r="AX72" s="211"/>
      <c r="AY72" s="211"/>
      <c r="AZ72" s="212"/>
      <c r="BA72" s="226"/>
      <c r="BB72" s="226"/>
    </row>
    <row r="73" spans="1:54" x14ac:dyDescent="0.25">
      <c r="A73" s="230">
        <v>-3.22</v>
      </c>
      <c r="B73" s="210">
        <v>78</v>
      </c>
      <c r="C73" s="211">
        <v>94</v>
      </c>
      <c r="D73" s="211">
        <v>106</v>
      </c>
      <c r="E73" s="211">
        <v>72</v>
      </c>
      <c r="F73" s="211">
        <v>66</v>
      </c>
      <c r="G73" s="211">
        <v>40</v>
      </c>
      <c r="H73" s="211">
        <v>92</v>
      </c>
      <c r="I73" s="211">
        <v>88</v>
      </c>
      <c r="J73" s="211">
        <v>84</v>
      </c>
      <c r="K73" s="211">
        <v>93</v>
      </c>
      <c r="L73" s="211">
        <v>73</v>
      </c>
      <c r="M73" s="211">
        <v>78</v>
      </c>
      <c r="N73" s="211">
        <v>71</v>
      </c>
      <c r="O73" s="212">
        <v>114</v>
      </c>
      <c r="P73" s="237"/>
      <c r="Q73" s="210">
        <v>114</v>
      </c>
      <c r="R73" s="211">
        <v>78</v>
      </c>
      <c r="S73" s="211">
        <v>62</v>
      </c>
      <c r="T73" s="211">
        <v>24</v>
      </c>
      <c r="U73" s="211">
        <v>30</v>
      </c>
      <c r="V73" s="211">
        <v>44</v>
      </c>
      <c r="W73" s="211">
        <v>23</v>
      </c>
      <c r="X73" s="211">
        <v>78</v>
      </c>
      <c r="Y73" s="211">
        <v>57</v>
      </c>
      <c r="Z73" s="211">
        <v>30</v>
      </c>
      <c r="AA73" s="211">
        <v>68</v>
      </c>
      <c r="AB73" s="211">
        <v>72</v>
      </c>
      <c r="AC73" s="212">
        <v>26</v>
      </c>
      <c r="AD73" s="237"/>
      <c r="AE73" s="210">
        <v>82</v>
      </c>
      <c r="AF73" s="211">
        <v>100</v>
      </c>
      <c r="AG73" s="211">
        <v>30</v>
      </c>
      <c r="AH73" s="211">
        <v>54</v>
      </c>
      <c r="AI73" s="211">
        <v>64</v>
      </c>
      <c r="AJ73" s="211">
        <v>49</v>
      </c>
      <c r="AK73" s="211">
        <v>59</v>
      </c>
      <c r="AL73" s="211">
        <v>70</v>
      </c>
      <c r="AM73" s="211">
        <v>64</v>
      </c>
      <c r="AN73" s="212">
        <v>75</v>
      </c>
      <c r="AO73" s="237"/>
      <c r="AP73" s="210">
        <v>40</v>
      </c>
      <c r="AQ73" s="211">
        <v>18</v>
      </c>
      <c r="AR73" s="211">
        <v>48</v>
      </c>
      <c r="AS73" s="211">
        <v>32</v>
      </c>
      <c r="AT73" s="211">
        <v>48</v>
      </c>
      <c r="AU73" s="211">
        <v>56</v>
      </c>
      <c r="AV73" s="211">
        <v>63</v>
      </c>
      <c r="AW73" s="211">
        <v>32</v>
      </c>
      <c r="AX73" s="211">
        <v>57</v>
      </c>
      <c r="AY73" s="211">
        <v>11</v>
      </c>
      <c r="AZ73" s="212">
        <v>71</v>
      </c>
      <c r="BA73" s="226"/>
      <c r="BB73" s="226"/>
    </row>
    <row r="74" spans="1:54" x14ac:dyDescent="0.25">
      <c r="A74" s="230">
        <v>-3.19</v>
      </c>
      <c r="B74" s="210"/>
      <c r="C74" s="211"/>
      <c r="D74" s="211"/>
      <c r="E74" s="211"/>
      <c r="F74" s="211"/>
      <c r="G74" s="211"/>
      <c r="H74" s="211"/>
      <c r="I74" s="211"/>
      <c r="J74" s="211"/>
      <c r="K74" s="211"/>
      <c r="L74" s="211"/>
      <c r="M74" s="211"/>
      <c r="N74" s="211"/>
      <c r="O74" s="212"/>
      <c r="P74" s="237"/>
      <c r="Q74" s="210"/>
      <c r="R74" s="211"/>
      <c r="S74" s="211"/>
      <c r="T74" s="211"/>
      <c r="U74" s="211"/>
      <c r="V74" s="211"/>
      <c r="W74" s="211"/>
      <c r="X74" s="211"/>
      <c r="Y74" s="211"/>
      <c r="Z74" s="211"/>
      <c r="AA74" s="211"/>
      <c r="AB74" s="211"/>
      <c r="AC74" s="212"/>
      <c r="AD74" s="237"/>
      <c r="AE74" s="210"/>
      <c r="AF74" s="211"/>
      <c r="AG74" s="211"/>
      <c r="AH74" s="211"/>
      <c r="AI74" s="211"/>
      <c r="AJ74" s="211"/>
      <c r="AK74" s="211"/>
      <c r="AL74" s="211"/>
      <c r="AM74" s="211"/>
      <c r="AN74" s="212"/>
      <c r="AO74" s="237"/>
      <c r="AP74" s="210"/>
      <c r="AQ74" s="211"/>
      <c r="AR74" s="211"/>
      <c r="AS74" s="211"/>
      <c r="AT74" s="211"/>
      <c r="AU74" s="211"/>
      <c r="AV74" s="211"/>
      <c r="AW74" s="211"/>
      <c r="AX74" s="211"/>
      <c r="AY74" s="211"/>
      <c r="AZ74" s="212"/>
      <c r="BA74" s="226"/>
      <c r="BB74" s="226"/>
    </row>
    <row r="75" spans="1:54" x14ac:dyDescent="0.25">
      <c r="A75" s="230">
        <v>-3.16</v>
      </c>
      <c r="B75" s="210">
        <v>64</v>
      </c>
      <c r="C75" s="211">
        <v>84</v>
      </c>
      <c r="D75" s="211">
        <v>72</v>
      </c>
      <c r="E75" s="211">
        <v>84</v>
      </c>
      <c r="F75" s="211">
        <v>44</v>
      </c>
      <c r="G75" s="211">
        <v>30</v>
      </c>
      <c r="H75" s="211">
        <v>76</v>
      </c>
      <c r="I75" s="211">
        <v>75</v>
      </c>
      <c r="J75" s="211">
        <v>64</v>
      </c>
      <c r="K75" s="211">
        <v>78</v>
      </c>
      <c r="L75" s="211">
        <v>55</v>
      </c>
      <c r="M75" s="211">
        <v>81</v>
      </c>
      <c r="N75" s="211">
        <v>64</v>
      </c>
      <c r="O75" s="212">
        <v>94</v>
      </c>
      <c r="P75" s="237"/>
      <c r="Q75" s="210">
        <v>76</v>
      </c>
      <c r="R75" s="211">
        <v>62</v>
      </c>
      <c r="S75" s="211">
        <v>54</v>
      </c>
      <c r="T75" s="211">
        <v>10</v>
      </c>
      <c r="U75" s="211">
        <v>28</v>
      </c>
      <c r="V75" s="211">
        <v>56</v>
      </c>
      <c r="W75" s="211">
        <v>36</v>
      </c>
      <c r="X75" s="211">
        <v>69</v>
      </c>
      <c r="Y75" s="211">
        <v>57</v>
      </c>
      <c r="Z75" s="211">
        <v>37</v>
      </c>
      <c r="AA75" s="211">
        <v>43</v>
      </c>
      <c r="AB75" s="211">
        <v>68</v>
      </c>
      <c r="AC75" s="212">
        <v>25</v>
      </c>
      <c r="AD75" s="237"/>
      <c r="AE75" s="210">
        <v>80</v>
      </c>
      <c r="AF75" s="211">
        <v>86</v>
      </c>
      <c r="AG75" s="211">
        <v>34</v>
      </c>
      <c r="AH75" s="211">
        <v>14</v>
      </c>
      <c r="AI75" s="211">
        <v>48</v>
      </c>
      <c r="AJ75" s="211">
        <v>45</v>
      </c>
      <c r="AK75" s="211">
        <v>56</v>
      </c>
      <c r="AL75" s="211">
        <v>70</v>
      </c>
      <c r="AM75" s="211">
        <v>71</v>
      </c>
      <c r="AN75" s="212">
        <v>63</v>
      </c>
      <c r="AO75" s="237"/>
      <c r="AP75" s="210">
        <v>28</v>
      </c>
      <c r="AQ75" s="211">
        <v>8</v>
      </c>
      <c r="AR75" s="211">
        <v>18</v>
      </c>
      <c r="AS75" s="211">
        <v>28</v>
      </c>
      <c r="AT75" s="211">
        <v>38</v>
      </c>
      <c r="AU75" s="211">
        <v>56</v>
      </c>
      <c r="AV75" s="211">
        <v>44</v>
      </c>
      <c r="AW75" s="211">
        <v>25</v>
      </c>
      <c r="AX75" s="211">
        <v>48</v>
      </c>
      <c r="AY75" s="211">
        <v>27</v>
      </c>
      <c r="AZ75" s="212">
        <v>36</v>
      </c>
      <c r="BA75" s="226"/>
      <c r="BB75" s="226"/>
    </row>
    <row r="76" spans="1:54" x14ac:dyDescent="0.25">
      <c r="A76" s="230">
        <v>-3.13</v>
      </c>
      <c r="B76" s="210"/>
      <c r="C76" s="211"/>
      <c r="D76" s="211"/>
      <c r="E76" s="211"/>
      <c r="F76" s="211"/>
      <c r="G76" s="211"/>
      <c r="H76" s="211"/>
      <c r="I76" s="211"/>
      <c r="J76" s="211"/>
      <c r="K76" s="211"/>
      <c r="L76" s="211"/>
      <c r="M76" s="211"/>
      <c r="N76" s="211"/>
      <c r="O76" s="212"/>
      <c r="P76" s="237"/>
      <c r="Q76" s="210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2"/>
      <c r="AD76" s="237"/>
      <c r="AE76" s="210"/>
      <c r="AF76" s="211"/>
      <c r="AG76" s="211"/>
      <c r="AH76" s="211"/>
      <c r="AI76" s="211"/>
      <c r="AJ76" s="211"/>
      <c r="AK76" s="211"/>
      <c r="AL76" s="211"/>
      <c r="AM76" s="211"/>
      <c r="AN76" s="212"/>
      <c r="AO76" s="237"/>
      <c r="AP76" s="210"/>
      <c r="AQ76" s="211"/>
      <c r="AR76" s="211"/>
      <c r="AS76" s="211"/>
      <c r="AT76" s="211"/>
      <c r="AU76" s="211"/>
      <c r="AV76" s="211"/>
      <c r="AW76" s="211"/>
      <c r="AX76" s="211"/>
      <c r="AY76" s="211"/>
      <c r="AZ76" s="212"/>
      <c r="BA76" s="226"/>
      <c r="BB76" s="226"/>
    </row>
    <row r="77" spans="1:54" x14ac:dyDescent="0.25">
      <c r="A77" s="230">
        <v>-3.1</v>
      </c>
      <c r="B77" s="210">
        <v>50</v>
      </c>
      <c r="C77" s="211">
        <v>68</v>
      </c>
      <c r="D77" s="211">
        <v>84</v>
      </c>
      <c r="E77" s="211">
        <v>76</v>
      </c>
      <c r="F77" s="211">
        <v>64</v>
      </c>
      <c r="G77" s="211">
        <v>38</v>
      </c>
      <c r="H77" s="211">
        <v>93</v>
      </c>
      <c r="I77" s="211">
        <v>65</v>
      </c>
      <c r="J77" s="211">
        <v>116</v>
      </c>
      <c r="K77" s="211">
        <v>67</v>
      </c>
      <c r="L77" s="211">
        <v>56</v>
      </c>
      <c r="M77" s="211">
        <v>68</v>
      </c>
      <c r="N77" s="211">
        <v>60</v>
      </c>
      <c r="O77" s="212">
        <v>83</v>
      </c>
      <c r="P77" s="237"/>
      <c r="Q77" s="210">
        <v>66</v>
      </c>
      <c r="R77" s="211">
        <v>68</v>
      </c>
      <c r="S77" s="211">
        <v>56</v>
      </c>
      <c r="T77" s="211">
        <v>10</v>
      </c>
      <c r="U77" s="211">
        <v>26</v>
      </c>
      <c r="V77" s="211">
        <v>70</v>
      </c>
      <c r="W77" s="211">
        <v>24</v>
      </c>
      <c r="X77" s="211">
        <v>67</v>
      </c>
      <c r="Y77" s="211">
        <v>50</v>
      </c>
      <c r="Z77" s="211">
        <v>40</v>
      </c>
      <c r="AA77" s="211">
        <v>45</v>
      </c>
      <c r="AB77" s="211">
        <v>88</v>
      </c>
      <c r="AC77" s="212">
        <v>75</v>
      </c>
      <c r="AD77" s="237"/>
      <c r="AE77" s="210">
        <v>64</v>
      </c>
      <c r="AF77" s="211">
        <v>74</v>
      </c>
      <c r="AG77" s="211">
        <v>40</v>
      </c>
      <c r="AH77" s="211">
        <v>40</v>
      </c>
      <c r="AI77" s="211">
        <v>38</v>
      </c>
      <c r="AJ77" s="211">
        <v>39</v>
      </c>
      <c r="AK77" s="211">
        <v>59</v>
      </c>
      <c r="AL77" s="211">
        <v>93</v>
      </c>
      <c r="AM77" s="211">
        <v>70</v>
      </c>
      <c r="AN77" s="212">
        <v>64</v>
      </c>
      <c r="AO77" s="237"/>
      <c r="AP77" s="210">
        <v>20</v>
      </c>
      <c r="AQ77" s="211">
        <v>6</v>
      </c>
      <c r="AR77" s="211">
        <v>18</v>
      </c>
      <c r="AS77" s="211">
        <v>20</v>
      </c>
      <c r="AT77" s="211">
        <v>36</v>
      </c>
      <c r="AU77" s="211">
        <v>28</v>
      </c>
      <c r="AV77" s="211">
        <v>38</v>
      </c>
      <c r="AW77" s="211">
        <v>23</v>
      </c>
      <c r="AX77" s="211">
        <v>52</v>
      </c>
      <c r="AY77" s="211">
        <v>16</v>
      </c>
      <c r="AZ77" s="212">
        <v>41</v>
      </c>
      <c r="BA77" s="226"/>
      <c r="BB77" s="226"/>
    </row>
    <row r="78" spans="1:54" x14ac:dyDescent="0.25">
      <c r="A78" s="230">
        <v>-3.07</v>
      </c>
      <c r="B78" s="210"/>
      <c r="C78" s="211"/>
      <c r="D78" s="211"/>
      <c r="E78" s="211"/>
      <c r="F78" s="211"/>
      <c r="G78" s="211"/>
      <c r="H78" s="211"/>
      <c r="I78" s="211"/>
      <c r="J78" s="211"/>
      <c r="K78" s="211"/>
      <c r="L78" s="211"/>
      <c r="M78" s="211"/>
      <c r="N78" s="211"/>
      <c r="O78" s="212"/>
      <c r="P78" s="237"/>
      <c r="Q78" s="210"/>
      <c r="R78" s="211"/>
      <c r="S78" s="211"/>
      <c r="T78" s="211"/>
      <c r="U78" s="211"/>
      <c r="V78" s="211"/>
      <c r="W78" s="211"/>
      <c r="X78" s="211"/>
      <c r="Y78" s="211"/>
      <c r="Z78" s="211"/>
      <c r="AA78" s="211"/>
      <c r="AB78" s="211"/>
      <c r="AC78" s="212"/>
      <c r="AD78" s="237"/>
      <c r="AE78" s="210"/>
      <c r="AF78" s="211"/>
      <c r="AG78" s="211"/>
      <c r="AH78" s="211"/>
      <c r="AI78" s="211"/>
      <c r="AJ78" s="211"/>
      <c r="AK78" s="211"/>
      <c r="AL78" s="211"/>
      <c r="AM78" s="211"/>
      <c r="AN78" s="212"/>
      <c r="AO78" s="237"/>
      <c r="AP78" s="210"/>
      <c r="AQ78" s="211"/>
      <c r="AR78" s="211"/>
      <c r="AS78" s="211"/>
      <c r="AT78" s="211"/>
      <c r="AU78" s="211"/>
      <c r="AV78" s="211"/>
      <c r="AW78" s="211"/>
      <c r="AX78" s="211"/>
      <c r="AY78" s="211"/>
      <c r="AZ78" s="212"/>
      <c r="BA78" s="226"/>
      <c r="BB78" s="226"/>
    </row>
    <row r="79" spans="1:54" x14ac:dyDescent="0.25">
      <c r="A79" s="230">
        <v>-3.04</v>
      </c>
      <c r="B79" s="210">
        <v>48</v>
      </c>
      <c r="C79" s="211">
        <v>60</v>
      </c>
      <c r="D79" s="211">
        <v>120</v>
      </c>
      <c r="E79" s="211">
        <v>38</v>
      </c>
      <c r="F79" s="211">
        <v>72</v>
      </c>
      <c r="G79" s="211">
        <v>34</v>
      </c>
      <c r="H79" s="211">
        <v>74</v>
      </c>
      <c r="I79" s="211">
        <v>56</v>
      </c>
      <c r="J79" s="211">
        <v>79</v>
      </c>
      <c r="K79" s="211">
        <v>69</v>
      </c>
      <c r="L79" s="211">
        <v>46</v>
      </c>
      <c r="M79" s="211">
        <v>70</v>
      </c>
      <c r="N79" s="211">
        <v>63</v>
      </c>
      <c r="O79" s="212">
        <v>104</v>
      </c>
      <c r="P79" s="237"/>
      <c r="Q79" s="210">
        <v>68</v>
      </c>
      <c r="R79" s="211">
        <v>46</v>
      </c>
      <c r="S79" s="211">
        <v>88</v>
      </c>
      <c r="T79" s="211">
        <v>14</v>
      </c>
      <c r="U79" s="211">
        <v>48</v>
      </c>
      <c r="V79" s="211">
        <v>52</v>
      </c>
      <c r="W79" s="211">
        <v>37</v>
      </c>
      <c r="X79" s="211">
        <v>53</v>
      </c>
      <c r="Y79" s="211">
        <v>44</v>
      </c>
      <c r="Z79" s="211">
        <v>40</v>
      </c>
      <c r="AA79" s="211">
        <v>39</v>
      </c>
      <c r="AB79" s="211">
        <v>53</v>
      </c>
      <c r="AC79" s="212">
        <v>52</v>
      </c>
      <c r="AD79" s="237"/>
      <c r="AE79" s="210">
        <v>118</v>
      </c>
      <c r="AF79" s="211">
        <v>60</v>
      </c>
      <c r="AG79" s="211">
        <v>56</v>
      </c>
      <c r="AH79" s="211">
        <v>56</v>
      </c>
      <c r="AI79" s="211">
        <v>18</v>
      </c>
      <c r="AJ79" s="211">
        <v>55</v>
      </c>
      <c r="AK79" s="211">
        <v>47</v>
      </c>
      <c r="AL79" s="211">
        <v>69</v>
      </c>
      <c r="AM79" s="211">
        <v>57</v>
      </c>
      <c r="AN79" s="212">
        <v>72</v>
      </c>
      <c r="AO79" s="237"/>
      <c r="AP79" s="210">
        <v>28</v>
      </c>
      <c r="AQ79" s="211">
        <v>2</v>
      </c>
      <c r="AR79" s="211">
        <v>14</v>
      </c>
      <c r="AS79" s="211">
        <v>24</v>
      </c>
      <c r="AT79" s="211">
        <v>34</v>
      </c>
      <c r="AU79" s="211">
        <v>40</v>
      </c>
      <c r="AV79" s="211">
        <v>40</v>
      </c>
      <c r="AW79" s="211">
        <v>33</v>
      </c>
      <c r="AX79" s="211">
        <v>44</v>
      </c>
      <c r="AY79" s="211">
        <v>22</v>
      </c>
      <c r="AZ79" s="212">
        <v>36</v>
      </c>
      <c r="BA79" s="226"/>
      <c r="BB79" s="226"/>
    </row>
    <row r="80" spans="1:54" x14ac:dyDescent="0.25">
      <c r="A80" s="230">
        <v>-3.01</v>
      </c>
      <c r="B80" s="210"/>
      <c r="C80" s="211"/>
      <c r="D80" s="211"/>
      <c r="E80" s="211"/>
      <c r="F80" s="211"/>
      <c r="G80" s="211"/>
      <c r="H80" s="211"/>
      <c r="I80" s="211"/>
      <c r="J80" s="211"/>
      <c r="K80" s="211"/>
      <c r="L80" s="211"/>
      <c r="M80" s="211"/>
      <c r="N80" s="211"/>
      <c r="O80" s="212"/>
      <c r="P80" s="237"/>
      <c r="Q80" s="210"/>
      <c r="R80" s="211"/>
      <c r="S80" s="211"/>
      <c r="T80" s="211"/>
      <c r="U80" s="211"/>
      <c r="V80" s="211"/>
      <c r="W80" s="211"/>
      <c r="X80" s="211"/>
      <c r="Y80" s="211"/>
      <c r="Z80" s="211"/>
      <c r="AA80" s="211"/>
      <c r="AB80" s="211"/>
      <c r="AC80" s="212"/>
      <c r="AD80" s="237"/>
      <c r="AE80" s="210"/>
      <c r="AF80" s="211"/>
      <c r="AG80" s="211"/>
      <c r="AH80" s="211"/>
      <c r="AI80" s="211"/>
      <c r="AJ80" s="211"/>
      <c r="AK80" s="211"/>
      <c r="AL80" s="211"/>
      <c r="AM80" s="211"/>
      <c r="AN80" s="212"/>
      <c r="AO80" s="237"/>
      <c r="AP80" s="210"/>
      <c r="AQ80" s="211"/>
      <c r="AR80" s="211"/>
      <c r="AS80" s="211"/>
      <c r="AT80" s="211"/>
      <c r="AU80" s="211"/>
      <c r="AV80" s="211"/>
      <c r="AW80" s="211"/>
      <c r="AX80" s="211"/>
      <c r="AY80" s="211"/>
      <c r="AZ80" s="212"/>
      <c r="BA80" s="226"/>
      <c r="BB80" s="226"/>
    </row>
    <row r="81" spans="1:54" x14ac:dyDescent="0.25">
      <c r="A81" s="230">
        <v>-2.98</v>
      </c>
      <c r="B81" s="210">
        <v>70</v>
      </c>
      <c r="C81" s="211">
        <v>118</v>
      </c>
      <c r="D81" s="211">
        <v>74</v>
      </c>
      <c r="E81" s="211">
        <v>52</v>
      </c>
      <c r="F81" s="211">
        <v>78</v>
      </c>
      <c r="G81" s="211">
        <v>40</v>
      </c>
      <c r="H81" s="211">
        <v>61</v>
      </c>
      <c r="I81" s="211">
        <v>57</v>
      </c>
      <c r="J81" s="211">
        <v>38</v>
      </c>
      <c r="K81" s="211">
        <v>99</v>
      </c>
      <c r="L81" s="211">
        <v>52</v>
      </c>
      <c r="M81" s="211">
        <v>62</v>
      </c>
      <c r="N81" s="211">
        <v>62</v>
      </c>
      <c r="O81" s="212">
        <v>114</v>
      </c>
      <c r="P81" s="237"/>
      <c r="Q81" s="210">
        <v>72</v>
      </c>
      <c r="R81" s="211">
        <v>68</v>
      </c>
      <c r="S81" s="211">
        <v>76</v>
      </c>
      <c r="T81" s="211">
        <v>16</v>
      </c>
      <c r="U81" s="211">
        <v>70</v>
      </c>
      <c r="V81" s="211">
        <v>62</v>
      </c>
      <c r="W81" s="211">
        <v>16</v>
      </c>
      <c r="X81" s="211">
        <v>70</v>
      </c>
      <c r="Y81" s="211">
        <v>34</v>
      </c>
      <c r="Z81" s="211">
        <v>41</v>
      </c>
      <c r="AA81" s="211">
        <v>46</v>
      </c>
      <c r="AB81" s="211">
        <v>63</v>
      </c>
      <c r="AC81" s="212">
        <v>64</v>
      </c>
      <c r="AD81" s="237"/>
      <c r="AE81" s="210">
        <v>112</v>
      </c>
      <c r="AF81" s="211">
        <v>96</v>
      </c>
      <c r="AG81" s="211">
        <v>84</v>
      </c>
      <c r="AH81" s="211">
        <v>46</v>
      </c>
      <c r="AI81" s="211">
        <v>56</v>
      </c>
      <c r="AJ81" s="211">
        <v>37</v>
      </c>
      <c r="AK81" s="211">
        <v>80</v>
      </c>
      <c r="AL81" s="211">
        <v>94</v>
      </c>
      <c r="AM81" s="211">
        <v>93</v>
      </c>
      <c r="AN81" s="212">
        <v>96</v>
      </c>
      <c r="AO81" s="237"/>
      <c r="AP81" s="210">
        <v>28</v>
      </c>
      <c r="AQ81" s="211">
        <v>4</v>
      </c>
      <c r="AR81" s="211">
        <v>26</v>
      </c>
      <c r="AS81" s="211">
        <v>36</v>
      </c>
      <c r="AT81" s="211">
        <v>42</v>
      </c>
      <c r="AU81" s="211">
        <v>48</v>
      </c>
      <c r="AV81" s="211">
        <v>47</v>
      </c>
      <c r="AW81" s="211">
        <v>36</v>
      </c>
      <c r="AX81" s="211">
        <v>46</v>
      </c>
      <c r="AY81" s="211">
        <v>0</v>
      </c>
      <c r="AZ81" s="212">
        <v>36</v>
      </c>
      <c r="BA81" s="226"/>
      <c r="BB81" s="226"/>
    </row>
    <row r="82" spans="1:54" x14ac:dyDescent="0.25">
      <c r="A82" s="230">
        <v>-2.95</v>
      </c>
      <c r="B82" s="210"/>
      <c r="C82" s="211"/>
      <c r="D82" s="211"/>
      <c r="E82" s="211"/>
      <c r="F82" s="211"/>
      <c r="G82" s="211"/>
      <c r="H82" s="211"/>
      <c r="I82" s="211"/>
      <c r="J82" s="211"/>
      <c r="K82" s="211"/>
      <c r="L82" s="211"/>
      <c r="M82" s="211"/>
      <c r="N82" s="211"/>
      <c r="O82" s="212"/>
      <c r="P82" s="237"/>
      <c r="Q82" s="210"/>
      <c r="R82" s="211"/>
      <c r="S82" s="211"/>
      <c r="T82" s="211"/>
      <c r="U82" s="211"/>
      <c r="V82" s="211"/>
      <c r="W82" s="211"/>
      <c r="X82" s="211"/>
      <c r="Y82" s="211"/>
      <c r="Z82" s="211"/>
      <c r="AA82" s="211"/>
      <c r="AB82" s="211"/>
      <c r="AC82" s="212"/>
      <c r="AD82" s="237"/>
      <c r="AE82" s="210"/>
      <c r="AF82" s="211"/>
      <c r="AG82" s="211"/>
      <c r="AH82" s="211"/>
      <c r="AI82" s="211"/>
      <c r="AJ82" s="211"/>
      <c r="AK82" s="211"/>
      <c r="AL82" s="211"/>
      <c r="AM82" s="211"/>
      <c r="AN82" s="212"/>
      <c r="AO82" s="237"/>
      <c r="AP82" s="210"/>
      <c r="AQ82" s="211"/>
      <c r="AR82" s="211"/>
      <c r="AS82" s="211"/>
      <c r="AT82" s="211"/>
      <c r="AU82" s="211"/>
      <c r="AV82" s="211"/>
      <c r="AW82" s="211"/>
      <c r="AX82" s="211"/>
      <c r="AY82" s="211"/>
      <c r="AZ82" s="212"/>
      <c r="BA82" s="226"/>
      <c r="BB82" s="226"/>
    </row>
    <row r="83" spans="1:54" x14ac:dyDescent="0.25">
      <c r="A83" s="230">
        <v>-2.92</v>
      </c>
      <c r="B83" s="210">
        <v>40</v>
      </c>
      <c r="C83" s="211">
        <v>76</v>
      </c>
      <c r="D83" s="211">
        <v>44</v>
      </c>
      <c r="E83" s="211">
        <v>42</v>
      </c>
      <c r="F83" s="211">
        <v>88</v>
      </c>
      <c r="G83" s="211">
        <v>0</v>
      </c>
      <c r="H83" s="211">
        <v>57</v>
      </c>
      <c r="I83" s="211">
        <v>73</v>
      </c>
      <c r="J83" s="211">
        <v>114</v>
      </c>
      <c r="K83" s="211">
        <v>72</v>
      </c>
      <c r="L83" s="211">
        <v>21</v>
      </c>
      <c r="M83" s="211">
        <v>68</v>
      </c>
      <c r="N83" s="211">
        <v>65</v>
      </c>
      <c r="O83" s="212">
        <v>70</v>
      </c>
      <c r="P83" s="237"/>
      <c r="Q83" s="210">
        <v>82</v>
      </c>
      <c r="R83" s="211">
        <v>78</v>
      </c>
      <c r="S83" s="211">
        <v>68</v>
      </c>
      <c r="T83" s="211">
        <v>34</v>
      </c>
      <c r="U83" s="211">
        <v>36</v>
      </c>
      <c r="V83" s="211">
        <v>74</v>
      </c>
      <c r="W83" s="211">
        <v>37</v>
      </c>
      <c r="X83" s="211">
        <v>59</v>
      </c>
      <c r="Y83" s="211">
        <v>30</v>
      </c>
      <c r="Z83" s="211">
        <v>27</v>
      </c>
      <c r="AA83" s="211">
        <v>35</v>
      </c>
      <c r="AB83" s="211">
        <v>46</v>
      </c>
      <c r="AC83" s="212">
        <v>53</v>
      </c>
      <c r="AD83" s="237"/>
      <c r="AE83" s="210">
        <v>98</v>
      </c>
      <c r="AF83" s="211">
        <v>52</v>
      </c>
      <c r="AG83" s="211">
        <v>46</v>
      </c>
      <c r="AH83" s="211">
        <v>48</v>
      </c>
      <c r="AI83" s="211">
        <v>44</v>
      </c>
      <c r="AJ83" s="211">
        <v>41</v>
      </c>
      <c r="AK83" s="211">
        <v>43</v>
      </c>
      <c r="AL83" s="211">
        <v>82</v>
      </c>
      <c r="AM83" s="211">
        <v>52</v>
      </c>
      <c r="AN83" s="212">
        <v>58</v>
      </c>
      <c r="AO83" s="237"/>
      <c r="AP83" s="210">
        <v>24</v>
      </c>
      <c r="AQ83" s="211">
        <v>8</v>
      </c>
      <c r="AR83" s="211">
        <v>34</v>
      </c>
      <c r="AS83" s="211">
        <v>34</v>
      </c>
      <c r="AT83" s="211">
        <v>0</v>
      </c>
      <c r="AU83" s="211">
        <v>48</v>
      </c>
      <c r="AV83" s="211">
        <v>46</v>
      </c>
      <c r="AW83" s="211">
        <v>23</v>
      </c>
      <c r="AX83" s="211">
        <v>40</v>
      </c>
      <c r="AY83" s="211">
        <v>17</v>
      </c>
      <c r="AZ83" s="212">
        <v>28</v>
      </c>
      <c r="BA83" s="226"/>
      <c r="BB83" s="226"/>
    </row>
    <row r="84" spans="1:54" x14ac:dyDescent="0.25">
      <c r="A84" s="230">
        <v>-2.89</v>
      </c>
      <c r="B84" s="210"/>
      <c r="C84" s="211"/>
      <c r="D84" s="211"/>
      <c r="E84" s="211"/>
      <c r="F84" s="211"/>
      <c r="G84" s="211"/>
      <c r="H84" s="211"/>
      <c r="I84" s="211"/>
      <c r="J84" s="211"/>
      <c r="K84" s="211"/>
      <c r="L84" s="211"/>
      <c r="M84" s="211"/>
      <c r="N84" s="211"/>
      <c r="O84" s="212"/>
      <c r="P84" s="237"/>
      <c r="Q84" s="210"/>
      <c r="R84" s="211"/>
      <c r="S84" s="211"/>
      <c r="T84" s="211"/>
      <c r="U84" s="211"/>
      <c r="V84" s="211"/>
      <c r="W84" s="211"/>
      <c r="X84" s="211"/>
      <c r="Y84" s="211"/>
      <c r="Z84" s="211"/>
      <c r="AA84" s="211"/>
      <c r="AB84" s="211"/>
      <c r="AC84" s="212"/>
      <c r="AD84" s="237"/>
      <c r="AE84" s="210"/>
      <c r="AF84" s="211"/>
      <c r="AG84" s="211"/>
      <c r="AH84" s="211"/>
      <c r="AI84" s="211"/>
      <c r="AJ84" s="211"/>
      <c r="AK84" s="211"/>
      <c r="AL84" s="211"/>
      <c r="AM84" s="211"/>
      <c r="AN84" s="212"/>
      <c r="AO84" s="237"/>
      <c r="AP84" s="210"/>
      <c r="AQ84" s="211"/>
      <c r="AR84" s="211"/>
      <c r="AS84" s="211"/>
      <c r="AT84" s="211"/>
      <c r="AU84" s="211"/>
      <c r="AV84" s="211"/>
      <c r="AW84" s="211"/>
      <c r="AX84" s="211"/>
      <c r="AY84" s="211"/>
      <c r="AZ84" s="212"/>
      <c r="BA84" s="226"/>
      <c r="BB84" s="226"/>
    </row>
    <row r="85" spans="1:54" x14ac:dyDescent="0.25">
      <c r="A85" s="230">
        <v>-2.86</v>
      </c>
      <c r="B85" s="210">
        <v>26</v>
      </c>
      <c r="C85" s="211">
        <v>46</v>
      </c>
      <c r="D85" s="211">
        <v>42</v>
      </c>
      <c r="E85" s="211">
        <v>30</v>
      </c>
      <c r="F85" s="211">
        <v>50</v>
      </c>
      <c r="G85" s="211">
        <v>36</v>
      </c>
      <c r="H85" s="211">
        <v>46</v>
      </c>
      <c r="I85" s="211">
        <v>66</v>
      </c>
      <c r="J85" s="211">
        <v>7</v>
      </c>
      <c r="K85" s="211">
        <v>93</v>
      </c>
      <c r="L85" s="211">
        <v>57</v>
      </c>
      <c r="M85" s="211">
        <v>33</v>
      </c>
      <c r="N85" s="211">
        <v>63</v>
      </c>
      <c r="O85" s="212">
        <v>75</v>
      </c>
      <c r="P85" s="237"/>
      <c r="Q85" s="210">
        <v>82</v>
      </c>
      <c r="R85" s="211">
        <v>60</v>
      </c>
      <c r="S85" s="211">
        <v>66</v>
      </c>
      <c r="T85" s="211">
        <v>54</v>
      </c>
      <c r="U85" s="211">
        <v>44</v>
      </c>
      <c r="V85" s="211">
        <v>58</v>
      </c>
      <c r="W85" s="211">
        <v>13</v>
      </c>
      <c r="X85" s="211">
        <v>81</v>
      </c>
      <c r="Y85" s="211">
        <v>30</v>
      </c>
      <c r="Z85" s="211">
        <v>13</v>
      </c>
      <c r="AA85" s="211">
        <v>22</v>
      </c>
      <c r="AB85" s="211">
        <v>47</v>
      </c>
      <c r="AC85" s="212">
        <v>46</v>
      </c>
      <c r="AD85" s="237"/>
      <c r="AE85" s="210">
        <v>76</v>
      </c>
      <c r="AF85" s="211">
        <v>60</v>
      </c>
      <c r="AG85" s="211">
        <v>0</v>
      </c>
      <c r="AH85" s="211">
        <v>48</v>
      </c>
      <c r="AI85" s="211">
        <v>60</v>
      </c>
      <c r="AJ85" s="211">
        <v>39</v>
      </c>
      <c r="AK85" s="211">
        <v>23</v>
      </c>
      <c r="AL85" s="211">
        <v>88</v>
      </c>
      <c r="AM85" s="211">
        <v>41</v>
      </c>
      <c r="AN85" s="212">
        <v>58</v>
      </c>
      <c r="AO85" s="237"/>
      <c r="AP85" s="210">
        <v>42</v>
      </c>
      <c r="AQ85" s="211">
        <v>14</v>
      </c>
      <c r="AR85" s="211">
        <v>32</v>
      </c>
      <c r="AS85" s="211">
        <v>44</v>
      </c>
      <c r="AT85" s="211">
        <v>48</v>
      </c>
      <c r="AU85" s="211">
        <v>40</v>
      </c>
      <c r="AV85" s="211">
        <v>33</v>
      </c>
      <c r="AW85" s="211">
        <v>4</v>
      </c>
      <c r="AX85" s="211">
        <v>23</v>
      </c>
      <c r="AY85" s="211">
        <v>9</v>
      </c>
      <c r="AZ85" s="212">
        <v>27</v>
      </c>
      <c r="BA85" s="226"/>
      <c r="BB85" s="226"/>
    </row>
    <row r="86" spans="1:54" x14ac:dyDescent="0.25">
      <c r="A86" s="230">
        <v>-2.83</v>
      </c>
      <c r="B86" s="210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2"/>
      <c r="P86" s="237"/>
      <c r="Q86" s="210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2"/>
      <c r="AD86" s="237"/>
      <c r="AE86" s="210"/>
      <c r="AF86" s="211"/>
      <c r="AG86" s="211"/>
      <c r="AH86" s="211"/>
      <c r="AI86" s="211"/>
      <c r="AJ86" s="211"/>
      <c r="AK86" s="211"/>
      <c r="AL86" s="211"/>
      <c r="AM86" s="211"/>
      <c r="AN86" s="212"/>
      <c r="AO86" s="237"/>
      <c r="AP86" s="210"/>
      <c r="AQ86" s="211"/>
      <c r="AR86" s="211"/>
      <c r="AS86" s="211"/>
      <c r="AT86" s="211"/>
      <c r="AU86" s="211"/>
      <c r="AV86" s="211"/>
      <c r="AW86" s="211"/>
      <c r="AX86" s="211"/>
      <c r="AY86" s="211"/>
      <c r="AZ86" s="212"/>
      <c r="BA86" s="226"/>
      <c r="BB86" s="226"/>
    </row>
    <row r="87" spans="1:54" x14ac:dyDescent="0.25">
      <c r="A87" s="230">
        <v>-2.8</v>
      </c>
      <c r="B87" s="210">
        <v>20</v>
      </c>
      <c r="C87" s="211">
        <v>24</v>
      </c>
      <c r="D87" s="211">
        <v>8</v>
      </c>
      <c r="E87" s="211">
        <v>32</v>
      </c>
      <c r="F87" s="211">
        <v>36</v>
      </c>
      <c r="G87" s="211">
        <v>6</v>
      </c>
      <c r="H87" s="211">
        <v>29</v>
      </c>
      <c r="I87" s="211">
        <v>63</v>
      </c>
      <c r="J87" s="211">
        <v>60</v>
      </c>
      <c r="K87" s="211">
        <v>62</v>
      </c>
      <c r="L87" s="211">
        <v>28</v>
      </c>
      <c r="M87" s="211">
        <v>18</v>
      </c>
      <c r="N87" s="211">
        <v>28</v>
      </c>
      <c r="O87" s="212">
        <v>54</v>
      </c>
      <c r="P87" s="237"/>
      <c r="Q87" s="210">
        <v>48</v>
      </c>
      <c r="R87" s="211">
        <v>54</v>
      </c>
      <c r="S87" s="211">
        <v>82</v>
      </c>
      <c r="T87" s="211">
        <v>54</v>
      </c>
      <c r="U87" s="211">
        <v>14</v>
      </c>
      <c r="V87" s="211">
        <v>28</v>
      </c>
      <c r="W87" s="211">
        <v>8</v>
      </c>
      <c r="X87" s="211">
        <v>32</v>
      </c>
      <c r="Y87" s="211">
        <v>7</v>
      </c>
      <c r="Z87" s="211">
        <v>7</v>
      </c>
      <c r="AA87" s="211">
        <v>16</v>
      </c>
      <c r="AB87" s="211">
        <v>30</v>
      </c>
      <c r="AC87" s="212">
        <v>27</v>
      </c>
      <c r="AD87" s="237"/>
      <c r="AE87" s="210">
        <v>46</v>
      </c>
      <c r="AF87" s="211">
        <v>56</v>
      </c>
      <c r="AG87" s="211">
        <v>16</v>
      </c>
      <c r="AH87" s="211">
        <v>34</v>
      </c>
      <c r="AI87" s="211">
        <v>48</v>
      </c>
      <c r="AJ87" s="211">
        <v>26</v>
      </c>
      <c r="AK87" s="211">
        <v>24</v>
      </c>
      <c r="AL87" s="211">
        <v>46</v>
      </c>
      <c r="AM87" s="211">
        <v>37</v>
      </c>
      <c r="AN87" s="212">
        <v>41</v>
      </c>
      <c r="AO87" s="237"/>
      <c r="AP87" s="210">
        <v>8</v>
      </c>
      <c r="AQ87" s="211">
        <v>2</v>
      </c>
      <c r="AR87" s="211">
        <v>12</v>
      </c>
      <c r="AS87" s="211">
        <v>10</v>
      </c>
      <c r="AT87" s="211">
        <v>18</v>
      </c>
      <c r="AU87" s="211">
        <v>18</v>
      </c>
      <c r="AV87" s="211">
        <v>22</v>
      </c>
      <c r="AW87" s="211">
        <v>2</v>
      </c>
      <c r="AX87" s="211">
        <v>15</v>
      </c>
      <c r="AY87" s="211">
        <v>4</v>
      </c>
      <c r="AZ87" s="212">
        <v>27</v>
      </c>
      <c r="BA87" s="226"/>
      <c r="BB87" s="226"/>
    </row>
    <row r="88" spans="1:54" x14ac:dyDescent="0.25">
      <c r="A88" s="230">
        <v>-2.77</v>
      </c>
      <c r="B88" s="210"/>
      <c r="C88" s="211"/>
      <c r="D88" s="211"/>
      <c r="E88" s="211"/>
      <c r="F88" s="211"/>
      <c r="G88" s="211"/>
      <c r="H88" s="211"/>
      <c r="I88" s="211"/>
      <c r="J88" s="211"/>
      <c r="K88" s="211"/>
      <c r="L88" s="211"/>
      <c r="M88" s="211"/>
      <c r="N88" s="211"/>
      <c r="O88" s="212"/>
      <c r="P88" s="237"/>
      <c r="Q88" s="210"/>
      <c r="R88" s="211"/>
      <c r="S88" s="211"/>
      <c r="T88" s="211"/>
      <c r="U88" s="211"/>
      <c r="V88" s="211"/>
      <c r="W88" s="211"/>
      <c r="X88" s="211"/>
      <c r="Y88" s="211"/>
      <c r="Z88" s="211"/>
      <c r="AA88" s="211"/>
      <c r="AB88" s="211"/>
      <c r="AC88" s="212"/>
      <c r="AD88" s="237"/>
      <c r="AE88" s="210"/>
      <c r="AF88" s="211"/>
      <c r="AG88" s="211"/>
      <c r="AH88" s="211"/>
      <c r="AI88" s="211"/>
      <c r="AJ88" s="211"/>
      <c r="AK88" s="211"/>
      <c r="AL88" s="211"/>
      <c r="AM88" s="211"/>
      <c r="AN88" s="212"/>
      <c r="AO88" s="237"/>
      <c r="AP88" s="210"/>
      <c r="AQ88" s="211"/>
      <c r="AR88" s="211"/>
      <c r="AS88" s="211"/>
      <c r="AT88" s="211"/>
      <c r="AU88" s="211"/>
      <c r="AV88" s="211"/>
      <c r="AW88" s="211"/>
      <c r="AX88" s="211"/>
      <c r="AY88" s="211"/>
      <c r="AZ88" s="212"/>
      <c r="BA88" s="226"/>
      <c r="BB88" s="226"/>
    </row>
    <row r="89" spans="1:54" x14ac:dyDescent="0.25">
      <c r="A89" s="230">
        <v>-2.74</v>
      </c>
      <c r="B89" s="210">
        <v>0</v>
      </c>
      <c r="C89" s="211">
        <v>16</v>
      </c>
      <c r="D89" s="211">
        <v>2</v>
      </c>
      <c r="E89" s="211">
        <v>8</v>
      </c>
      <c r="F89" s="211">
        <v>8</v>
      </c>
      <c r="G89" s="211">
        <v>18</v>
      </c>
      <c r="H89" s="211">
        <v>22</v>
      </c>
      <c r="I89" s="211">
        <v>31</v>
      </c>
      <c r="J89" s="211">
        <v>29</v>
      </c>
      <c r="K89" s="211">
        <v>56</v>
      </c>
      <c r="L89" s="211">
        <v>8</v>
      </c>
      <c r="M89" s="211">
        <v>8</v>
      </c>
      <c r="N89" s="211">
        <v>12</v>
      </c>
      <c r="O89" s="212">
        <v>47</v>
      </c>
      <c r="P89" s="237"/>
      <c r="Q89" s="210">
        <v>26</v>
      </c>
      <c r="R89" s="211">
        <v>22</v>
      </c>
      <c r="S89" s="211">
        <v>36</v>
      </c>
      <c r="T89" s="211">
        <v>26</v>
      </c>
      <c r="U89" s="211">
        <v>14</v>
      </c>
      <c r="V89" s="211">
        <v>36</v>
      </c>
      <c r="W89" s="211">
        <v>29</v>
      </c>
      <c r="X89" s="211">
        <v>44</v>
      </c>
      <c r="Y89" s="211">
        <v>14</v>
      </c>
      <c r="Z89" s="211">
        <v>2</v>
      </c>
      <c r="AA89" s="211">
        <v>7</v>
      </c>
      <c r="AB89" s="211">
        <v>16</v>
      </c>
      <c r="AC89" s="212">
        <v>34</v>
      </c>
      <c r="AD89" s="237"/>
      <c r="AE89" s="210">
        <v>54</v>
      </c>
      <c r="AF89" s="211">
        <v>2</v>
      </c>
      <c r="AG89" s="211">
        <v>18</v>
      </c>
      <c r="AH89" s="211">
        <v>6</v>
      </c>
      <c r="AI89" s="211">
        <v>54</v>
      </c>
      <c r="AJ89" s="211">
        <v>16</v>
      </c>
      <c r="AK89" s="211">
        <v>21</v>
      </c>
      <c r="AL89" s="211">
        <v>17</v>
      </c>
      <c r="AM89" s="211">
        <v>24</v>
      </c>
      <c r="AN89" s="212">
        <v>23</v>
      </c>
      <c r="AO89" s="237"/>
      <c r="AP89" s="210">
        <v>2</v>
      </c>
      <c r="AQ89" s="211">
        <v>0</v>
      </c>
      <c r="AR89" s="211">
        <v>2</v>
      </c>
      <c r="AS89" s="211">
        <v>18</v>
      </c>
      <c r="AT89" s="211">
        <v>18</v>
      </c>
      <c r="AU89" s="211">
        <v>14</v>
      </c>
      <c r="AV89" s="211">
        <v>4</v>
      </c>
      <c r="AW89" s="211">
        <v>2</v>
      </c>
      <c r="AX89" s="211">
        <v>5</v>
      </c>
      <c r="AY89" s="211">
        <v>2</v>
      </c>
      <c r="AZ89" s="212">
        <v>17</v>
      </c>
      <c r="BA89" s="226"/>
      <c r="BB89" s="226"/>
    </row>
    <row r="90" spans="1:54" ht="15.75" thickBot="1" x14ac:dyDescent="0.3">
      <c r="A90" s="231">
        <v>-2.71</v>
      </c>
      <c r="B90" s="239"/>
      <c r="C90" s="240"/>
      <c r="D90" s="240"/>
      <c r="E90" s="240"/>
      <c r="F90" s="240"/>
      <c r="G90" s="240"/>
      <c r="H90" s="240"/>
      <c r="I90" s="240"/>
      <c r="J90" s="240"/>
      <c r="K90" s="240"/>
      <c r="L90" s="240"/>
      <c r="M90" s="240"/>
      <c r="N90" s="240"/>
      <c r="O90" s="241"/>
      <c r="P90" s="237"/>
      <c r="Q90" s="239"/>
      <c r="R90" s="240"/>
      <c r="S90" s="240"/>
      <c r="T90" s="240"/>
      <c r="U90" s="240"/>
      <c r="V90" s="240"/>
      <c r="W90" s="240"/>
      <c r="X90" s="240"/>
      <c r="Y90" s="240"/>
      <c r="Z90" s="240"/>
      <c r="AA90" s="240"/>
      <c r="AB90" s="240"/>
      <c r="AC90" s="241"/>
      <c r="AD90" s="237"/>
      <c r="AE90" s="239"/>
      <c r="AF90" s="240"/>
      <c r="AG90" s="240"/>
      <c r="AH90" s="240"/>
      <c r="AI90" s="240"/>
      <c r="AJ90" s="240"/>
      <c r="AK90" s="240"/>
      <c r="AL90" s="240"/>
      <c r="AM90" s="240"/>
      <c r="AN90" s="241"/>
      <c r="AO90" s="237"/>
      <c r="AP90" s="239"/>
      <c r="AQ90" s="240"/>
      <c r="AR90" s="240"/>
      <c r="AS90" s="240"/>
      <c r="AT90" s="240"/>
      <c r="AU90" s="240"/>
      <c r="AV90" s="240"/>
      <c r="AW90" s="240"/>
      <c r="AX90" s="240"/>
      <c r="AY90" s="240"/>
      <c r="AZ90" s="241"/>
    </row>
  </sheetData>
  <mergeCells count="11">
    <mergeCell ref="B2:AZ2"/>
    <mergeCell ref="B1:AZ1"/>
    <mergeCell ref="B50:O50"/>
    <mergeCell ref="Q50:AC50"/>
    <mergeCell ref="AE50:AN50"/>
    <mergeCell ref="AP50:AZ50"/>
    <mergeCell ref="B49:AZ49"/>
    <mergeCell ref="B3:O3"/>
    <mergeCell ref="Q3:AC3"/>
    <mergeCell ref="AE3:AN3"/>
    <mergeCell ref="AP3:AZ3"/>
  </mergeCells>
  <pageMargins left="0.7" right="0.7" top="0.78740157499999996" bottom="0.78740157499999996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/>
  </sheetViews>
  <sheetFormatPr baseColWidth="10" defaultRowHeight="15" x14ac:dyDescent="0.25"/>
  <cols>
    <col min="1" max="1" width="14.85546875" customWidth="1"/>
    <col min="14" max="14" width="13.7109375" customWidth="1"/>
  </cols>
  <sheetData>
    <row r="1" spans="1:14" ht="15.75" thickBot="1" x14ac:dyDescent="0.3">
      <c r="A1" s="14"/>
      <c r="B1" s="265" t="s">
        <v>92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5"/>
      <c r="B2" s="268" t="s">
        <v>93</v>
      </c>
      <c r="C2" s="269"/>
      <c r="D2" s="269"/>
      <c r="E2" s="269"/>
      <c r="F2" s="269"/>
      <c r="G2" s="270"/>
      <c r="H2" s="268" t="s">
        <v>94</v>
      </c>
      <c r="I2" s="269"/>
      <c r="J2" s="269"/>
      <c r="K2" s="269"/>
      <c r="L2" s="269"/>
      <c r="M2" s="270"/>
      <c r="N2" s="17"/>
    </row>
    <row r="3" spans="1:14" ht="15.75" thickBot="1" x14ac:dyDescent="0.3">
      <c r="A3" s="25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3" t="s">
        <v>1</v>
      </c>
      <c r="J3" s="19" t="s">
        <v>2</v>
      </c>
      <c r="K3" s="19" t="s">
        <v>3</v>
      </c>
      <c r="L3" s="19" t="s">
        <v>4</v>
      </c>
      <c r="M3" s="3" t="s">
        <v>33</v>
      </c>
      <c r="N3" s="3" t="s">
        <v>50</v>
      </c>
    </row>
    <row r="4" spans="1:14" ht="26.25" thickBot="1" x14ac:dyDescent="0.3">
      <c r="A4" s="29" t="s">
        <v>95</v>
      </c>
      <c r="B4" s="7">
        <v>64.099999999999994</v>
      </c>
      <c r="C4" s="7">
        <v>23</v>
      </c>
      <c r="D4" s="8">
        <v>6.4</v>
      </c>
      <c r="E4" s="8">
        <v>74.599999999999994</v>
      </c>
      <c r="F4" s="8" t="s">
        <v>96</v>
      </c>
      <c r="G4" s="7">
        <v>13</v>
      </c>
      <c r="H4" s="7">
        <v>95.4</v>
      </c>
      <c r="I4" s="7">
        <v>11</v>
      </c>
      <c r="J4" s="8">
        <v>3.5</v>
      </c>
      <c r="K4" s="8">
        <v>93.8</v>
      </c>
      <c r="L4" s="8" t="s">
        <v>97</v>
      </c>
      <c r="M4" s="7">
        <v>10</v>
      </c>
      <c r="N4" s="3">
        <v>6.9999999999999999E-4</v>
      </c>
    </row>
    <row r="5" spans="1:14" ht="26.25" thickBot="1" x14ac:dyDescent="0.3">
      <c r="A5" s="29" t="s">
        <v>98</v>
      </c>
      <c r="B5" s="7">
        <v>58.2</v>
      </c>
      <c r="C5" s="7">
        <v>23.8</v>
      </c>
      <c r="D5" s="8">
        <v>6.9</v>
      </c>
      <c r="E5" s="8">
        <v>65.2</v>
      </c>
      <c r="F5" s="8" t="s">
        <v>99</v>
      </c>
      <c r="G5" s="7">
        <v>12</v>
      </c>
      <c r="H5" s="7">
        <v>87.9</v>
      </c>
      <c r="I5" s="7">
        <v>8.8000000000000007</v>
      </c>
      <c r="J5" s="8">
        <v>2.8</v>
      </c>
      <c r="K5" s="8">
        <v>86.9</v>
      </c>
      <c r="L5" s="8" t="s">
        <v>100</v>
      </c>
      <c r="M5" s="7">
        <v>10</v>
      </c>
      <c r="N5" s="3">
        <v>1.2999999999999999E-3</v>
      </c>
    </row>
    <row r="6" spans="1:14" x14ac:dyDescent="0.25">
      <c r="A6" s="113" t="s">
        <v>317</v>
      </c>
    </row>
    <row r="8" spans="1:14" ht="15.75" thickBot="1" x14ac:dyDescent="0.3"/>
    <row r="9" spans="1:14" ht="15.75" thickBot="1" x14ac:dyDescent="0.3">
      <c r="B9" s="271" t="s">
        <v>348</v>
      </c>
      <c r="C9" s="272"/>
      <c r="D9" s="272"/>
      <c r="E9" s="272"/>
      <c r="F9" s="273"/>
    </row>
    <row r="10" spans="1:14" ht="15.75" thickBot="1" x14ac:dyDescent="0.3">
      <c r="B10" s="277" t="s">
        <v>384</v>
      </c>
      <c r="C10" s="279"/>
      <c r="D10" s="134"/>
      <c r="E10" s="277" t="s">
        <v>385</v>
      </c>
      <c r="F10" s="279"/>
    </row>
    <row r="11" spans="1:14" x14ac:dyDescent="0.25">
      <c r="B11" s="136" t="s">
        <v>83</v>
      </c>
      <c r="C11" s="137" t="s">
        <v>75</v>
      </c>
      <c r="D11" s="134"/>
      <c r="E11" s="136" t="s">
        <v>83</v>
      </c>
      <c r="F11" s="137" t="s">
        <v>75</v>
      </c>
    </row>
    <row r="12" spans="1:14" x14ac:dyDescent="0.25">
      <c r="B12" s="192">
        <v>37.26</v>
      </c>
      <c r="C12" s="194">
        <v>101.91</v>
      </c>
      <c r="E12" s="192">
        <v>33.78</v>
      </c>
      <c r="F12" s="194">
        <v>79.25</v>
      </c>
    </row>
    <row r="13" spans="1:14" x14ac:dyDescent="0.25">
      <c r="B13" s="192">
        <v>53.65</v>
      </c>
      <c r="C13" s="194">
        <v>92.24</v>
      </c>
      <c r="E13" s="192">
        <v>68.2</v>
      </c>
      <c r="F13" s="194">
        <v>80.02</v>
      </c>
    </row>
    <row r="14" spans="1:14" x14ac:dyDescent="0.25">
      <c r="B14" s="192">
        <v>52.7</v>
      </c>
      <c r="C14" s="194">
        <v>94.46</v>
      </c>
      <c r="E14" s="192">
        <v>50.97</v>
      </c>
      <c r="F14" s="194">
        <v>94.09</v>
      </c>
    </row>
    <row r="15" spans="1:14" x14ac:dyDescent="0.25">
      <c r="B15" s="192">
        <v>26.27</v>
      </c>
      <c r="C15" s="194">
        <v>109.26</v>
      </c>
      <c r="E15" s="192">
        <v>21.03</v>
      </c>
      <c r="F15" s="194">
        <v>92.68</v>
      </c>
    </row>
    <row r="16" spans="1:14" x14ac:dyDescent="0.25">
      <c r="B16" s="192">
        <v>86.68</v>
      </c>
      <c r="C16" s="194">
        <v>93.19</v>
      </c>
      <c r="E16" s="192">
        <v>67.13</v>
      </c>
      <c r="F16" s="194">
        <v>78.72</v>
      </c>
    </row>
    <row r="17" spans="1:6" x14ac:dyDescent="0.25">
      <c r="B17" s="192">
        <v>90.97</v>
      </c>
      <c r="C17" s="194">
        <v>76.260000000000005</v>
      </c>
      <c r="E17" s="192">
        <v>87.58</v>
      </c>
      <c r="F17" s="194">
        <v>105.82</v>
      </c>
    </row>
    <row r="18" spans="1:6" x14ac:dyDescent="0.25">
      <c r="B18" s="192">
        <v>76.28</v>
      </c>
      <c r="C18" s="194">
        <v>86.17</v>
      </c>
      <c r="E18" s="192">
        <v>74.489999999999995</v>
      </c>
      <c r="F18" s="194">
        <v>87.57</v>
      </c>
    </row>
    <row r="19" spans="1:6" x14ac:dyDescent="0.25">
      <c r="B19" s="192">
        <v>85.76</v>
      </c>
      <c r="C19" s="194">
        <v>88.81</v>
      </c>
      <c r="E19" s="192">
        <v>80.36</v>
      </c>
      <c r="F19" s="194">
        <v>86.18</v>
      </c>
    </row>
    <row r="20" spans="1:6" x14ac:dyDescent="0.25">
      <c r="B20" s="192">
        <v>74.63</v>
      </c>
      <c r="C20" s="194">
        <v>98.14</v>
      </c>
      <c r="E20" s="192">
        <v>63.35</v>
      </c>
      <c r="F20" s="194">
        <v>80.47</v>
      </c>
    </row>
    <row r="21" spans="1:6" x14ac:dyDescent="0.25">
      <c r="B21" s="192">
        <v>74.91</v>
      </c>
      <c r="C21" s="194">
        <v>113.75</v>
      </c>
      <c r="E21" s="192">
        <v>88.5</v>
      </c>
      <c r="F21" s="194">
        <v>94.3</v>
      </c>
    </row>
    <row r="22" spans="1:6" x14ac:dyDescent="0.25">
      <c r="B22" s="192">
        <v>92.59</v>
      </c>
      <c r="C22" s="194"/>
      <c r="E22" s="192">
        <v>26.87</v>
      </c>
      <c r="F22" s="194"/>
    </row>
    <row r="23" spans="1:6" ht="15.75" thickBot="1" x14ac:dyDescent="0.3">
      <c r="B23" s="192">
        <v>40.21</v>
      </c>
      <c r="C23" s="194"/>
      <c r="E23" s="203">
        <v>35.94</v>
      </c>
      <c r="F23" s="196"/>
    </row>
    <row r="24" spans="1:6" ht="15.75" thickBot="1" x14ac:dyDescent="0.3">
      <c r="B24" s="203">
        <v>41.51</v>
      </c>
      <c r="C24" s="147"/>
    </row>
    <row r="27" spans="1:6" ht="15.75" thickBot="1" x14ac:dyDescent="0.3"/>
    <row r="28" spans="1:6" x14ac:dyDescent="0.25">
      <c r="A28" s="171" t="s">
        <v>0</v>
      </c>
      <c r="B28" s="142">
        <f>AVERAGE(B12:B24)</f>
        <v>64.109230769230777</v>
      </c>
      <c r="C28" s="143">
        <f t="shared" ref="C28:F28" si="0">AVERAGE(C12:C24)</f>
        <v>95.418999999999997</v>
      </c>
      <c r="D28" s="131"/>
      <c r="E28" s="142">
        <f t="shared" si="0"/>
        <v>58.183333333333337</v>
      </c>
      <c r="F28" s="143">
        <f t="shared" si="0"/>
        <v>87.91</v>
      </c>
    </row>
    <row r="29" spans="1:6" x14ac:dyDescent="0.25">
      <c r="A29" s="172" t="s">
        <v>347</v>
      </c>
      <c r="B29" s="144">
        <f>(STDEV(B12:B24))/SQRT(B30)</f>
        <v>6.3853169370507912</v>
      </c>
      <c r="C29" s="145">
        <f t="shared" ref="C29:F29" si="1">(STDEV(C12:C24))/SQRT(C30)</f>
        <v>3.479176291403852</v>
      </c>
      <c r="D29" s="131"/>
      <c r="E29" s="144">
        <f t="shared" si="1"/>
        <v>6.8817186821463396</v>
      </c>
      <c r="F29" s="145">
        <f t="shared" si="1"/>
        <v>2.7942627729768796</v>
      </c>
    </row>
    <row r="30" spans="1:6" ht="15.75" thickBot="1" x14ac:dyDescent="0.3">
      <c r="A30" s="173" t="s">
        <v>33</v>
      </c>
      <c r="B30" s="146">
        <f>COUNT(B12:B24)</f>
        <v>13</v>
      </c>
      <c r="C30" s="147">
        <f t="shared" ref="C30:F30" si="2">COUNT(C12:C24)</f>
        <v>10</v>
      </c>
      <c r="E30" s="146">
        <f t="shared" si="2"/>
        <v>12</v>
      </c>
      <c r="F30" s="147">
        <f t="shared" si="2"/>
        <v>10</v>
      </c>
    </row>
  </sheetData>
  <mergeCells count="6">
    <mergeCell ref="B1:N1"/>
    <mergeCell ref="B2:G2"/>
    <mergeCell ref="H2:M2"/>
    <mergeCell ref="B9:F9"/>
    <mergeCell ref="B10:C10"/>
    <mergeCell ref="E10:F10"/>
  </mergeCells>
  <pageMargins left="0.7" right="0.7" top="0.78740157499999996" bottom="0.78740157499999996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36"/>
  <sheetViews>
    <sheetView workbookViewId="0"/>
  </sheetViews>
  <sheetFormatPr baseColWidth="10" defaultRowHeight="15" x14ac:dyDescent="0.25"/>
  <cols>
    <col min="1" max="1" width="11.140625" customWidth="1"/>
    <col min="14" max="14" width="14.28515625" customWidth="1"/>
  </cols>
  <sheetData>
    <row r="1" spans="1:14" ht="15.75" thickBot="1" x14ac:dyDescent="0.3">
      <c r="A1" s="14"/>
      <c r="B1" s="265" t="s">
        <v>89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4"/>
      <c r="B2" s="265" t="s">
        <v>78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14" ht="15.75" thickBot="1" x14ac:dyDescent="0.3">
      <c r="A3" s="15"/>
      <c r="B3" s="268" t="s">
        <v>69</v>
      </c>
      <c r="C3" s="269"/>
      <c r="D3" s="269"/>
      <c r="E3" s="269"/>
      <c r="F3" s="269"/>
      <c r="G3" s="270"/>
      <c r="H3" s="268" t="s">
        <v>70</v>
      </c>
      <c r="I3" s="269"/>
      <c r="J3" s="269"/>
      <c r="K3" s="269"/>
      <c r="L3" s="269"/>
      <c r="M3" s="270"/>
      <c r="N3" s="17"/>
    </row>
    <row r="4" spans="1:14" ht="15.75" thickBot="1" x14ac:dyDescent="0.3">
      <c r="A4" s="25"/>
      <c r="B4" s="3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4" t="s">
        <v>33</v>
      </c>
      <c r="H4" s="3" t="s">
        <v>71</v>
      </c>
      <c r="I4" s="3" t="s">
        <v>1</v>
      </c>
      <c r="J4" s="19" t="s">
        <v>2</v>
      </c>
      <c r="K4" s="19" t="s">
        <v>3</v>
      </c>
      <c r="L4" s="19" t="s">
        <v>4</v>
      </c>
      <c r="M4" s="3" t="s">
        <v>33</v>
      </c>
      <c r="N4" s="3" t="s">
        <v>56</v>
      </c>
    </row>
    <row r="5" spans="1:14" ht="26.25" thickBot="1" x14ac:dyDescent="0.3">
      <c r="A5" s="20" t="s">
        <v>72</v>
      </c>
      <c r="B5" s="7">
        <v>13121</v>
      </c>
      <c r="C5" s="7">
        <v>2726</v>
      </c>
      <c r="D5" s="8">
        <v>909</v>
      </c>
      <c r="E5" s="8">
        <v>14078</v>
      </c>
      <c r="F5" s="8" t="s">
        <v>79</v>
      </c>
      <c r="G5" s="7">
        <v>9</v>
      </c>
      <c r="H5" s="7">
        <v>9918</v>
      </c>
      <c r="I5" s="7">
        <v>2243</v>
      </c>
      <c r="J5" s="8">
        <v>648</v>
      </c>
      <c r="K5" s="8">
        <v>9411</v>
      </c>
      <c r="L5" s="8" t="s">
        <v>80</v>
      </c>
      <c r="M5" s="7">
        <v>12</v>
      </c>
      <c r="N5" s="3">
        <v>1.18E-2</v>
      </c>
    </row>
    <row r="6" spans="1:14" ht="26.25" thickBot="1" x14ac:dyDescent="0.3">
      <c r="A6" s="20" t="s">
        <v>75</v>
      </c>
      <c r="B6" s="7">
        <v>14392</v>
      </c>
      <c r="C6" s="7">
        <v>2336</v>
      </c>
      <c r="D6" s="8">
        <v>779</v>
      </c>
      <c r="E6" s="8">
        <v>14338</v>
      </c>
      <c r="F6" s="8" t="s">
        <v>81</v>
      </c>
      <c r="G6" s="7">
        <v>9</v>
      </c>
      <c r="H6" s="7">
        <v>14365</v>
      </c>
      <c r="I6" s="7">
        <v>1426</v>
      </c>
      <c r="J6" s="8">
        <v>451</v>
      </c>
      <c r="K6" s="8">
        <v>14757</v>
      </c>
      <c r="L6" s="8" t="s">
        <v>82</v>
      </c>
      <c r="M6" s="7">
        <v>10</v>
      </c>
      <c r="N6" s="7">
        <v>0.96819999999999995</v>
      </c>
    </row>
    <row r="8" spans="1:14" ht="15.75" thickBot="1" x14ac:dyDescent="0.3"/>
    <row r="9" spans="1:14" ht="15.75" customHeight="1" thickBot="1" x14ac:dyDescent="0.3">
      <c r="A9" s="35"/>
      <c r="B9" s="274" t="s">
        <v>92</v>
      </c>
      <c r="C9" s="275"/>
      <c r="D9" s="275"/>
      <c r="E9" s="275"/>
      <c r="F9" s="275"/>
      <c r="G9" s="275"/>
      <c r="H9" s="275"/>
      <c r="I9" s="275"/>
      <c r="J9" s="275"/>
      <c r="K9" s="275"/>
      <c r="L9" s="275"/>
      <c r="M9" s="275"/>
      <c r="N9" s="276"/>
    </row>
    <row r="10" spans="1:14" ht="15.75" customHeight="1" thickBot="1" x14ac:dyDescent="0.3">
      <c r="A10" s="15"/>
      <c r="B10" s="346" t="s">
        <v>93</v>
      </c>
      <c r="C10" s="330"/>
      <c r="D10" s="330"/>
      <c r="E10" s="330"/>
      <c r="F10" s="330"/>
      <c r="G10" s="347"/>
      <c r="H10" s="346" t="s">
        <v>94</v>
      </c>
      <c r="I10" s="330"/>
      <c r="J10" s="330"/>
      <c r="K10" s="330"/>
      <c r="L10" s="330"/>
      <c r="M10" s="347"/>
      <c r="N10" s="127"/>
    </row>
    <row r="11" spans="1:14" ht="15.75" thickBot="1" x14ac:dyDescent="0.3">
      <c r="A11" s="25"/>
      <c r="B11" s="3" t="s">
        <v>0</v>
      </c>
      <c r="C11" s="4" t="s">
        <v>1</v>
      </c>
      <c r="D11" s="28" t="s">
        <v>2</v>
      </c>
      <c r="E11" s="5" t="s">
        <v>3</v>
      </c>
      <c r="F11" s="5" t="s">
        <v>4</v>
      </c>
      <c r="G11" s="4" t="s">
        <v>33</v>
      </c>
      <c r="H11" s="3" t="s">
        <v>0</v>
      </c>
      <c r="I11" s="3" t="s">
        <v>1</v>
      </c>
      <c r="J11" s="28" t="s">
        <v>2</v>
      </c>
      <c r="K11" s="19" t="s">
        <v>3</v>
      </c>
      <c r="L11" s="19" t="s">
        <v>4</v>
      </c>
      <c r="M11" s="3" t="s">
        <v>33</v>
      </c>
      <c r="N11" s="3" t="s">
        <v>50</v>
      </c>
    </row>
    <row r="12" spans="1:14" ht="15.75" thickBot="1" x14ac:dyDescent="0.3">
      <c r="A12" s="20" t="s">
        <v>318</v>
      </c>
      <c r="B12" s="7">
        <v>75.5</v>
      </c>
      <c r="C12" s="7">
        <v>18.5</v>
      </c>
      <c r="D12" s="32">
        <v>5.3</v>
      </c>
      <c r="E12" s="8">
        <v>73.400000000000006</v>
      </c>
      <c r="F12" s="8" t="s">
        <v>101</v>
      </c>
      <c r="G12" s="7">
        <v>12</v>
      </c>
      <c r="H12" s="7">
        <v>99.3</v>
      </c>
      <c r="I12" s="7">
        <v>8.4</v>
      </c>
      <c r="J12" s="32">
        <v>2.7</v>
      </c>
      <c r="K12" s="8">
        <v>100.2</v>
      </c>
      <c r="L12" s="8" t="s">
        <v>102</v>
      </c>
      <c r="M12" s="7">
        <v>10</v>
      </c>
      <c r="N12" s="3">
        <v>1.1999999999999999E-3</v>
      </c>
    </row>
    <row r="13" spans="1:14" ht="15.75" customHeight="1" thickBot="1" x14ac:dyDescent="0.3">
      <c r="A13" s="42"/>
      <c r="B13" s="274" t="s">
        <v>300</v>
      </c>
      <c r="C13" s="275"/>
      <c r="D13" s="275"/>
      <c r="E13" s="275"/>
      <c r="F13" s="275"/>
      <c r="G13" s="275"/>
      <c r="H13" s="275"/>
      <c r="I13" s="275"/>
      <c r="J13" s="275"/>
      <c r="K13" s="275"/>
      <c r="L13" s="275"/>
      <c r="M13" s="275"/>
      <c r="N13" s="276"/>
    </row>
    <row r="14" spans="1:14" ht="15.75" customHeight="1" thickBot="1" x14ac:dyDescent="0.3">
      <c r="A14" s="15"/>
      <c r="B14" s="346" t="s">
        <v>93</v>
      </c>
      <c r="C14" s="330"/>
      <c r="D14" s="330"/>
      <c r="E14" s="330"/>
      <c r="F14" s="330"/>
      <c r="G14" s="347"/>
      <c r="H14" s="346" t="s">
        <v>94</v>
      </c>
      <c r="I14" s="330"/>
      <c r="J14" s="330"/>
      <c r="K14" s="330"/>
      <c r="L14" s="330"/>
      <c r="M14" s="347"/>
      <c r="N14" s="127"/>
    </row>
    <row r="15" spans="1:14" ht="15.75" thickBot="1" x14ac:dyDescent="0.3">
      <c r="A15" s="25"/>
      <c r="B15" s="3" t="s">
        <v>0</v>
      </c>
      <c r="C15" s="4" t="s">
        <v>1</v>
      </c>
      <c r="D15" s="5" t="s">
        <v>2</v>
      </c>
      <c r="E15" s="28" t="s">
        <v>3</v>
      </c>
      <c r="F15" s="5" t="s">
        <v>4</v>
      </c>
      <c r="G15" s="4" t="s">
        <v>33</v>
      </c>
      <c r="H15" s="3" t="s">
        <v>0</v>
      </c>
      <c r="I15" s="12" t="s">
        <v>1</v>
      </c>
      <c r="J15" s="19" t="s">
        <v>2</v>
      </c>
      <c r="K15" s="19" t="s">
        <v>3</v>
      </c>
      <c r="L15" s="19" t="s">
        <v>4</v>
      </c>
      <c r="M15" s="3" t="s">
        <v>33</v>
      </c>
      <c r="N15" s="3" t="s">
        <v>56</v>
      </c>
    </row>
    <row r="16" spans="1:14" ht="15.75" thickBot="1" x14ac:dyDescent="0.3">
      <c r="A16" s="20" t="s">
        <v>319</v>
      </c>
      <c r="B16" s="7">
        <v>79.7</v>
      </c>
      <c r="C16" s="7">
        <v>28</v>
      </c>
      <c r="D16" s="8">
        <v>2.7</v>
      </c>
      <c r="E16" s="32">
        <v>72.599999999999994</v>
      </c>
      <c r="F16" s="8" t="s">
        <v>303</v>
      </c>
      <c r="G16" s="7">
        <v>108</v>
      </c>
      <c r="H16" s="7">
        <v>102.6</v>
      </c>
      <c r="I16" s="33">
        <v>20.9</v>
      </c>
      <c r="J16" s="8">
        <v>2.2000000000000002</v>
      </c>
      <c r="K16" s="8">
        <v>101.2</v>
      </c>
      <c r="L16" s="8" t="s">
        <v>304</v>
      </c>
      <c r="M16" s="7">
        <v>90</v>
      </c>
      <c r="N16" s="3" t="s">
        <v>37</v>
      </c>
    </row>
    <row r="18" spans="2:16" ht="15.75" thickBot="1" x14ac:dyDescent="0.3"/>
    <row r="19" spans="2:16" ht="15.75" thickBot="1" x14ac:dyDescent="0.3">
      <c r="B19" s="271" t="s">
        <v>348</v>
      </c>
      <c r="C19" s="272"/>
      <c r="D19" s="272"/>
      <c r="E19" s="272"/>
      <c r="F19" s="272"/>
      <c r="G19" s="272"/>
      <c r="H19" s="272"/>
      <c r="I19" s="272"/>
      <c r="J19" s="272"/>
      <c r="K19" s="273"/>
      <c r="L19" s="202"/>
      <c r="M19" s="202"/>
      <c r="N19" s="202"/>
      <c r="O19" s="202"/>
      <c r="P19" s="202"/>
    </row>
    <row r="20" spans="2:16" ht="15.75" thickBot="1" x14ac:dyDescent="0.3">
      <c r="B20" s="271" t="s">
        <v>318</v>
      </c>
      <c r="C20" s="272"/>
      <c r="D20" s="272"/>
      <c r="E20" s="272"/>
      <c r="F20" s="272"/>
      <c r="G20" s="272"/>
      <c r="H20" s="272"/>
      <c r="I20" s="272"/>
      <c r="J20" s="272"/>
      <c r="K20" s="273"/>
      <c r="L20" s="202"/>
      <c r="M20" s="202"/>
      <c r="N20" s="202"/>
      <c r="O20" s="202"/>
      <c r="P20" s="202"/>
    </row>
    <row r="21" spans="2:16" ht="31.5" customHeight="1" thickBot="1" x14ac:dyDescent="0.3">
      <c r="B21" s="277" t="s">
        <v>375</v>
      </c>
      <c r="C21" s="278"/>
      <c r="D21" s="278"/>
      <c r="E21" s="279"/>
      <c r="F21" s="134"/>
      <c r="G21" s="277" t="s">
        <v>373</v>
      </c>
      <c r="H21" s="279"/>
      <c r="I21" s="134"/>
      <c r="J21" s="306" t="s">
        <v>386</v>
      </c>
      <c r="K21" s="307"/>
      <c r="L21" s="202"/>
      <c r="M21" s="202"/>
      <c r="N21" s="134"/>
      <c r="O21" s="314"/>
      <c r="P21" s="314"/>
    </row>
    <row r="22" spans="2:16" ht="30" x14ac:dyDescent="0.25">
      <c r="B22" s="189" t="s">
        <v>369</v>
      </c>
      <c r="C22" s="190" t="s">
        <v>370</v>
      </c>
      <c r="D22" s="190" t="s">
        <v>371</v>
      </c>
      <c r="E22" s="191" t="s">
        <v>372</v>
      </c>
      <c r="F22" s="134"/>
      <c r="G22" s="136" t="s">
        <v>83</v>
      </c>
      <c r="H22" s="137" t="s">
        <v>75</v>
      </c>
      <c r="I22" s="134"/>
      <c r="J22" s="136" t="s">
        <v>83</v>
      </c>
      <c r="K22" s="137" t="s">
        <v>75</v>
      </c>
      <c r="L22" s="200"/>
      <c r="M22" s="200"/>
      <c r="N22" s="134"/>
      <c r="O22" s="134"/>
      <c r="P22" s="134"/>
    </row>
    <row r="23" spans="2:16" x14ac:dyDescent="0.25">
      <c r="B23" s="192">
        <v>14394</v>
      </c>
      <c r="C23" s="193">
        <v>9074</v>
      </c>
      <c r="D23" s="193">
        <v>12532</v>
      </c>
      <c r="E23" s="194">
        <v>14756.5</v>
      </c>
      <c r="F23" s="132"/>
      <c r="G23" s="192">
        <v>66.19</v>
      </c>
      <c r="H23" s="194">
        <v>108.38</v>
      </c>
      <c r="I23" s="132"/>
      <c r="J23" s="138">
        <v>63.040155599999999</v>
      </c>
      <c r="K23" s="139">
        <v>117.750559</v>
      </c>
      <c r="L23" s="182"/>
      <c r="M23" s="182"/>
      <c r="N23" s="132"/>
      <c r="O23" s="135"/>
      <c r="P23" s="135"/>
    </row>
    <row r="24" spans="2:16" x14ac:dyDescent="0.25">
      <c r="B24" s="192">
        <v>12654</v>
      </c>
      <c r="C24" s="193">
        <v>8756.5</v>
      </c>
      <c r="D24" s="193">
        <v>14114</v>
      </c>
      <c r="E24" s="194">
        <v>10721.5</v>
      </c>
      <c r="F24" s="132"/>
      <c r="G24" s="192">
        <v>63.88</v>
      </c>
      <c r="H24" s="194">
        <v>78.739999999999995</v>
      </c>
      <c r="I24" s="132"/>
      <c r="J24" s="138">
        <v>71.708550700000004</v>
      </c>
      <c r="K24" s="139">
        <v>104.552218</v>
      </c>
      <c r="L24" s="182"/>
      <c r="M24" s="182"/>
      <c r="N24" s="132"/>
      <c r="O24" s="135"/>
      <c r="P24" s="135"/>
    </row>
    <row r="25" spans="2:16" x14ac:dyDescent="0.25">
      <c r="B25" s="192">
        <v>14077.5</v>
      </c>
      <c r="C25" s="193">
        <v>7074</v>
      </c>
      <c r="D25" s="193">
        <v>14338</v>
      </c>
      <c r="E25" s="194">
        <v>13318</v>
      </c>
      <c r="F25" s="132"/>
      <c r="G25" s="192">
        <v>51.6</v>
      </c>
      <c r="H25" s="194">
        <v>97.81</v>
      </c>
      <c r="I25" s="132"/>
      <c r="J25" s="138">
        <v>64.457467600000001</v>
      </c>
      <c r="K25" s="139">
        <v>102.918817</v>
      </c>
      <c r="L25" s="182"/>
      <c r="M25" s="182"/>
      <c r="N25" s="132"/>
      <c r="O25" s="135"/>
      <c r="P25" s="135"/>
    </row>
    <row r="26" spans="2:16" x14ac:dyDescent="0.25">
      <c r="B26" s="192">
        <v>7343.5</v>
      </c>
      <c r="C26" s="193">
        <v>8995</v>
      </c>
      <c r="D26" s="193">
        <v>13478.5</v>
      </c>
      <c r="E26" s="194">
        <v>14757</v>
      </c>
      <c r="F26" s="132"/>
      <c r="G26" s="192">
        <v>65.62</v>
      </c>
      <c r="H26" s="194">
        <v>108.38</v>
      </c>
      <c r="I26" s="132"/>
      <c r="J26" s="138">
        <v>123.56505799999999</v>
      </c>
      <c r="K26" s="139">
        <v>109.481767</v>
      </c>
      <c r="L26" s="182"/>
      <c r="M26" s="182"/>
      <c r="N26" s="132"/>
      <c r="O26" s="135"/>
      <c r="P26" s="135"/>
    </row>
    <row r="27" spans="2:16" x14ac:dyDescent="0.25">
      <c r="B27" s="192">
        <v>14695.5</v>
      </c>
      <c r="C27" s="193">
        <v>10246.5</v>
      </c>
      <c r="D27" s="193">
        <v>9792.5</v>
      </c>
      <c r="E27" s="194">
        <v>14848.5</v>
      </c>
      <c r="F27" s="132"/>
      <c r="G27" s="192">
        <v>74.75</v>
      </c>
      <c r="H27" s="194">
        <v>98.9</v>
      </c>
      <c r="I27" s="132"/>
      <c r="J27" s="138">
        <v>61.746793199999999</v>
      </c>
      <c r="K27" s="139">
        <v>150.691856</v>
      </c>
      <c r="L27" s="182"/>
      <c r="M27" s="182"/>
      <c r="N27" s="132"/>
      <c r="O27" s="135"/>
      <c r="P27" s="135"/>
    </row>
    <row r="28" spans="2:16" x14ac:dyDescent="0.25">
      <c r="B28" s="192">
        <v>15475.5</v>
      </c>
      <c r="C28" s="193">
        <v>14171</v>
      </c>
      <c r="D28" s="193">
        <v>16237</v>
      </c>
      <c r="E28" s="194">
        <v>14505</v>
      </c>
      <c r="F28" s="132"/>
      <c r="G28" s="192">
        <v>110.47</v>
      </c>
      <c r="H28" s="194">
        <v>96.62</v>
      </c>
      <c r="I28" s="132"/>
      <c r="J28" s="138">
        <v>58.634616000000001</v>
      </c>
      <c r="K28" s="139">
        <v>90.881936300000007</v>
      </c>
      <c r="L28" s="182"/>
      <c r="M28" s="182"/>
      <c r="N28" s="132"/>
      <c r="O28" s="135"/>
      <c r="P28" s="135"/>
    </row>
    <row r="29" spans="2:16" x14ac:dyDescent="0.25">
      <c r="B29" s="192">
        <v>16287.5</v>
      </c>
      <c r="C29" s="193">
        <v>12786.5</v>
      </c>
      <c r="D29" s="193">
        <v>14911</v>
      </c>
      <c r="E29" s="194">
        <v>15224</v>
      </c>
      <c r="F29" s="132"/>
      <c r="G29" s="192">
        <v>99.68</v>
      </c>
      <c r="H29" s="194">
        <v>101.41</v>
      </c>
      <c r="I29" s="132"/>
      <c r="J29" s="138">
        <v>55.711435100000003</v>
      </c>
      <c r="K29" s="139">
        <v>98.963852200000005</v>
      </c>
      <c r="L29" s="182"/>
      <c r="M29" s="182"/>
      <c r="N29" s="132"/>
      <c r="O29" s="135"/>
      <c r="P29" s="135"/>
    </row>
    <row r="30" spans="2:16" x14ac:dyDescent="0.25">
      <c r="B30" s="192">
        <v>12100.5</v>
      </c>
      <c r="C30" s="193">
        <v>12451</v>
      </c>
      <c r="D30" s="193">
        <v>17379</v>
      </c>
      <c r="E30" s="194">
        <v>14524.5</v>
      </c>
      <c r="F30" s="132"/>
      <c r="G30" s="192">
        <v>97.06</v>
      </c>
      <c r="H30" s="194">
        <v>96.75</v>
      </c>
      <c r="I30" s="132"/>
      <c r="J30" s="138">
        <v>74.988636799999995</v>
      </c>
      <c r="K30" s="139">
        <v>84.909948799999995</v>
      </c>
      <c r="L30" s="182"/>
      <c r="M30" s="182"/>
      <c r="N30" s="132"/>
      <c r="O30" s="135"/>
      <c r="P30" s="135"/>
    </row>
    <row r="31" spans="2:16" x14ac:dyDescent="0.25">
      <c r="B31" s="192">
        <v>11062.5</v>
      </c>
      <c r="C31" s="193">
        <v>9373.5</v>
      </c>
      <c r="D31" s="193">
        <v>16745.5</v>
      </c>
      <c r="E31" s="194">
        <v>15338</v>
      </c>
      <c r="F31" s="132"/>
      <c r="G31" s="192">
        <v>73.069999999999993</v>
      </c>
      <c r="H31" s="194">
        <v>102.16</v>
      </c>
      <c r="I31" s="132"/>
      <c r="J31" s="138">
        <v>82.024858800000004</v>
      </c>
      <c r="K31" s="139">
        <v>88.122182100000003</v>
      </c>
      <c r="L31" s="182"/>
      <c r="M31" s="182"/>
      <c r="N31" s="132"/>
      <c r="O31" s="135"/>
      <c r="P31" s="135"/>
    </row>
    <row r="32" spans="2:16" x14ac:dyDescent="0.25">
      <c r="B32" s="192"/>
      <c r="C32" s="193">
        <v>10032</v>
      </c>
      <c r="D32" s="193"/>
      <c r="E32" s="194">
        <v>15652</v>
      </c>
      <c r="F32" s="132"/>
      <c r="G32" s="192">
        <v>78.209999999999994</v>
      </c>
      <c r="H32" s="194">
        <v>104.26</v>
      </c>
      <c r="I32" s="132"/>
      <c r="J32" s="138">
        <v>60.834375399999999</v>
      </c>
      <c r="K32" s="139">
        <v>85.5529844</v>
      </c>
      <c r="L32" s="182"/>
      <c r="M32" s="182"/>
      <c r="N32" s="132"/>
      <c r="O32" s="135"/>
      <c r="P32" s="135"/>
    </row>
    <row r="33" spans="1:16" x14ac:dyDescent="0.25">
      <c r="B33" s="192"/>
      <c r="C33" s="193">
        <v>6604</v>
      </c>
      <c r="D33" s="78"/>
      <c r="E33" s="160"/>
      <c r="F33" s="132"/>
      <c r="G33" s="192">
        <v>51.48</v>
      </c>
      <c r="H33" s="160"/>
      <c r="I33" s="132"/>
      <c r="J33" s="138">
        <v>69.199462600000004</v>
      </c>
      <c r="K33" s="139">
        <v>75.963582299999999</v>
      </c>
      <c r="L33" s="132"/>
      <c r="M33" s="132"/>
      <c r="N33" s="132"/>
      <c r="O33" s="135"/>
      <c r="P33" s="131"/>
    </row>
    <row r="34" spans="1:16" ht="15.75" thickBot="1" x14ac:dyDescent="0.3">
      <c r="B34" s="153"/>
      <c r="C34" s="201">
        <v>9448.5</v>
      </c>
      <c r="D34" s="162"/>
      <c r="E34" s="147"/>
      <c r="F34" s="132"/>
      <c r="G34" s="203">
        <v>73.66</v>
      </c>
      <c r="H34" s="147"/>
      <c r="I34" s="132"/>
      <c r="J34" s="138">
        <v>62.202095499999999</v>
      </c>
      <c r="K34" s="139">
        <v>74.7768169</v>
      </c>
      <c r="L34" s="132"/>
      <c r="M34" s="132"/>
      <c r="N34" s="132"/>
      <c r="O34" s="135"/>
      <c r="P34" s="131"/>
    </row>
    <row r="35" spans="1:16" x14ac:dyDescent="0.25">
      <c r="B35" s="132"/>
      <c r="C35" s="132"/>
      <c r="D35" s="130"/>
      <c r="E35" s="130"/>
      <c r="F35" s="132"/>
      <c r="G35" s="131"/>
      <c r="H35" s="130"/>
      <c r="I35" s="132"/>
      <c r="J35" s="138">
        <v>119.241506</v>
      </c>
      <c r="K35" s="139">
        <v>79.545201599999999</v>
      </c>
      <c r="L35" s="182"/>
      <c r="M35" s="182"/>
      <c r="N35" s="132"/>
      <c r="O35" s="135"/>
      <c r="P35" s="135"/>
    </row>
    <row r="36" spans="1:16" x14ac:dyDescent="0.25">
      <c r="B36" s="132"/>
      <c r="C36" s="132"/>
      <c r="D36" s="130"/>
      <c r="E36" s="130"/>
      <c r="F36" s="132"/>
      <c r="G36" s="131"/>
      <c r="H36" s="130"/>
      <c r="I36" s="132"/>
      <c r="J36" s="138">
        <v>59.586267900000003</v>
      </c>
      <c r="K36" s="139">
        <v>109.486852</v>
      </c>
      <c r="L36" s="182"/>
      <c r="M36" s="182"/>
      <c r="N36" s="132"/>
      <c r="O36" s="131"/>
      <c r="P36" s="135"/>
    </row>
    <row r="37" spans="1:16" ht="15.75" thickBot="1" x14ac:dyDescent="0.3">
      <c r="B37" s="132"/>
      <c r="C37" s="132"/>
      <c r="D37" s="132"/>
      <c r="E37" s="132"/>
      <c r="F37" s="132"/>
      <c r="G37" s="131"/>
      <c r="H37" s="131"/>
      <c r="I37" s="132"/>
      <c r="J37" s="138">
        <v>56.582985999999998</v>
      </c>
      <c r="K37" s="139">
        <v>66.031286600000001</v>
      </c>
      <c r="L37" s="132"/>
      <c r="M37" s="132"/>
      <c r="N37" s="132"/>
      <c r="O37" s="131"/>
      <c r="P37" s="131"/>
    </row>
    <row r="38" spans="1:16" x14ac:dyDescent="0.25">
      <c r="A38" s="171" t="s">
        <v>0</v>
      </c>
      <c r="B38" s="204">
        <f>AVERAGE(B23:B34)</f>
        <v>13121.166666666666</v>
      </c>
      <c r="C38" s="205">
        <f>AVERAGE(C23:C34)</f>
        <v>9917.7083333333339</v>
      </c>
      <c r="D38" s="205">
        <f>AVERAGE(D23:D34)</f>
        <v>14391.944444444445</v>
      </c>
      <c r="E38" s="206">
        <f>AVERAGE(E23:E34)</f>
        <v>14364.5</v>
      </c>
      <c r="G38" s="142">
        <f>AVERAGE(G23:G34)</f>
        <v>75.472499999999997</v>
      </c>
      <c r="H38" s="143">
        <f>AVERAGE(H23:H34)</f>
        <v>99.340999999999994</v>
      </c>
      <c r="I38" s="132"/>
      <c r="J38" s="138">
        <v>53.7620875</v>
      </c>
      <c r="K38" s="139">
        <v>71.903292899999997</v>
      </c>
      <c r="L38" s="132"/>
      <c r="M38" s="132"/>
      <c r="N38" s="132"/>
      <c r="O38" s="131"/>
      <c r="P38" s="131"/>
    </row>
    <row r="39" spans="1:16" x14ac:dyDescent="0.25">
      <c r="A39" s="172" t="s">
        <v>347</v>
      </c>
      <c r="B39" s="207">
        <f>(STDEV(B23:B34))/SQRT(B40)</f>
        <v>908.76367099605284</v>
      </c>
      <c r="C39" s="208">
        <f>(STDEV(C23:C34))/SQRT(C40)</f>
        <v>647.57406987813829</v>
      </c>
      <c r="D39" s="208">
        <f>(STDEV(D23:D34))/SQRT(D40)</f>
        <v>778.74721082274118</v>
      </c>
      <c r="E39" s="209">
        <f>(STDEV(E23:E34))/SQRT(E40)</f>
        <v>450.90066040709621</v>
      </c>
      <c r="G39" s="144">
        <f>(STDEV(G23:G34))/SQRT(G40)</f>
        <v>5.3350472328998952</v>
      </c>
      <c r="H39" s="145">
        <f>(STDEV(H23:H34))/SQRT(H40)</f>
        <v>2.6685157963848658</v>
      </c>
      <c r="I39" s="132"/>
      <c r="J39" s="138">
        <v>72.364778299999998</v>
      </c>
      <c r="K39" s="139">
        <v>61.692272299999999</v>
      </c>
      <c r="L39" s="132"/>
      <c r="M39" s="132"/>
      <c r="N39" s="132"/>
      <c r="O39" s="131"/>
      <c r="P39" s="131"/>
    </row>
    <row r="40" spans="1:16" ht="15.75" thickBot="1" x14ac:dyDescent="0.3">
      <c r="A40" s="173" t="s">
        <v>33</v>
      </c>
      <c r="B40" s="146">
        <f>COUNT(B23:B34)</f>
        <v>9</v>
      </c>
      <c r="C40" s="162">
        <f>COUNT(C23:C34)</f>
        <v>12</v>
      </c>
      <c r="D40" s="162">
        <f>COUNT(D23:D34)</f>
        <v>9</v>
      </c>
      <c r="E40" s="147">
        <f>COUNT(E23:E34)</f>
        <v>10</v>
      </c>
      <c r="G40" s="146">
        <f>COUNT(G23:G34)</f>
        <v>12</v>
      </c>
      <c r="H40" s="147">
        <f>COUNT(H23:H34)</f>
        <v>10</v>
      </c>
      <c r="I40" s="132"/>
      <c r="J40" s="138">
        <v>79.1548023</v>
      </c>
      <c r="K40" s="139">
        <v>64.026156299999997</v>
      </c>
      <c r="L40" s="132"/>
      <c r="M40" s="132"/>
      <c r="N40" s="132"/>
      <c r="O40" s="131"/>
      <c r="P40" s="131"/>
    </row>
    <row r="41" spans="1:16" x14ac:dyDescent="0.25">
      <c r="J41" s="138">
        <v>49.145477300000003</v>
      </c>
      <c r="K41" s="139">
        <v>106.271944</v>
      </c>
    </row>
    <row r="42" spans="1:16" x14ac:dyDescent="0.25">
      <c r="J42" s="138">
        <v>55.903271699999998</v>
      </c>
      <c r="K42" s="139">
        <v>94.360209699999999</v>
      </c>
    </row>
    <row r="43" spans="1:16" x14ac:dyDescent="0.25">
      <c r="J43" s="138">
        <v>50.250399600000001</v>
      </c>
      <c r="K43" s="139">
        <v>92.886037099999996</v>
      </c>
    </row>
    <row r="44" spans="1:16" x14ac:dyDescent="0.25">
      <c r="J44" s="138">
        <v>96.330087800000001</v>
      </c>
      <c r="K44" s="139">
        <v>98.809214699999998</v>
      </c>
    </row>
    <row r="45" spans="1:16" x14ac:dyDescent="0.25">
      <c r="J45" s="138">
        <v>48.137184900000001</v>
      </c>
      <c r="K45" s="139">
        <v>136.00204199999999</v>
      </c>
    </row>
    <row r="46" spans="1:16" x14ac:dyDescent="0.25">
      <c r="J46" s="138">
        <v>45.710962500000001</v>
      </c>
      <c r="K46" s="139">
        <v>82.022541099999998</v>
      </c>
    </row>
    <row r="47" spans="1:16" x14ac:dyDescent="0.25">
      <c r="J47" s="138">
        <v>43.432079799999997</v>
      </c>
      <c r="K47" s="139">
        <v>89.316611899999998</v>
      </c>
    </row>
    <row r="48" spans="1:16" x14ac:dyDescent="0.25">
      <c r="J48" s="138">
        <v>58.460394200000003</v>
      </c>
      <c r="K48" s="139">
        <v>76.632717600000007</v>
      </c>
    </row>
    <row r="49" spans="10:11" x14ac:dyDescent="0.25">
      <c r="J49" s="138">
        <v>63.945762700000003</v>
      </c>
      <c r="K49" s="139">
        <v>79.531814499999996</v>
      </c>
    </row>
    <row r="50" spans="10:11" x14ac:dyDescent="0.25">
      <c r="J50" s="138">
        <v>62.491315800000002</v>
      </c>
      <c r="K50" s="139">
        <v>117.754548</v>
      </c>
    </row>
    <row r="51" spans="10:11" x14ac:dyDescent="0.25">
      <c r="J51" s="138">
        <v>71.084242099999997</v>
      </c>
      <c r="K51" s="139">
        <v>104.55576000000001</v>
      </c>
    </row>
    <row r="52" spans="10:11" x14ac:dyDescent="0.25">
      <c r="J52" s="138">
        <v>63.896288400000003</v>
      </c>
      <c r="K52" s="139">
        <v>102.922304</v>
      </c>
    </row>
    <row r="53" spans="10:11" x14ac:dyDescent="0.25">
      <c r="J53" s="138">
        <v>122.489276</v>
      </c>
      <c r="K53" s="139">
        <v>109.485477</v>
      </c>
    </row>
    <row r="54" spans="10:11" x14ac:dyDescent="0.25">
      <c r="J54" s="138">
        <v>61.209213699999999</v>
      </c>
      <c r="K54" s="139">
        <v>150.69696200000001</v>
      </c>
    </row>
    <row r="55" spans="10:11" x14ac:dyDescent="0.25">
      <c r="J55" s="138">
        <v>58.1241317</v>
      </c>
      <c r="K55" s="139">
        <v>90.885015699999997</v>
      </c>
    </row>
    <row r="56" spans="10:11" x14ac:dyDescent="0.25">
      <c r="J56" s="138">
        <v>55.226400599999998</v>
      </c>
      <c r="K56" s="139">
        <v>98.967205399999997</v>
      </c>
    </row>
    <row r="57" spans="10:11" x14ac:dyDescent="0.25">
      <c r="J57" s="138">
        <v>74.335771199999996</v>
      </c>
      <c r="K57" s="139">
        <v>84.912825799999993</v>
      </c>
    </row>
    <row r="58" spans="10:11" x14ac:dyDescent="0.25">
      <c r="J58" s="138">
        <v>81.310734499999995</v>
      </c>
      <c r="K58" s="139">
        <v>88.125168000000002</v>
      </c>
    </row>
    <row r="59" spans="10:11" x14ac:dyDescent="0.25">
      <c r="J59" s="138">
        <v>71.185910800000002</v>
      </c>
      <c r="K59" s="139">
        <v>118.484679</v>
      </c>
    </row>
    <row r="60" spans="10:11" x14ac:dyDescent="0.25">
      <c r="J60" s="138">
        <v>80.974395400000006</v>
      </c>
      <c r="K60" s="139">
        <v>105.204053</v>
      </c>
    </row>
    <row r="61" spans="10:11" x14ac:dyDescent="0.25">
      <c r="J61" s="138">
        <v>72.786361200000002</v>
      </c>
      <c r="K61" s="139">
        <v>103.560469</v>
      </c>
    </row>
    <row r="62" spans="10:11" x14ac:dyDescent="0.25">
      <c r="J62" s="138">
        <v>139.53155899999999</v>
      </c>
      <c r="K62" s="139">
        <v>110.16433600000001</v>
      </c>
    </row>
    <row r="63" spans="10:11" x14ac:dyDescent="0.25">
      <c r="J63" s="138">
        <v>69.725426200000001</v>
      </c>
      <c r="K63" s="139">
        <v>151.631351</v>
      </c>
    </row>
    <row r="64" spans="10:11" x14ac:dyDescent="0.25">
      <c r="J64" s="138">
        <v>66.211107900000002</v>
      </c>
      <c r="K64" s="139">
        <v>91.4485435</v>
      </c>
    </row>
    <row r="65" spans="10:11" x14ac:dyDescent="0.25">
      <c r="J65" s="138">
        <v>62.910207200000002</v>
      </c>
      <c r="K65" s="139">
        <v>99.580846399999999</v>
      </c>
    </row>
    <row r="66" spans="10:11" x14ac:dyDescent="0.25">
      <c r="J66" s="138">
        <v>84.678319099999996</v>
      </c>
      <c r="K66" s="139">
        <v>85.439323299999998</v>
      </c>
    </row>
    <row r="67" spans="10:11" x14ac:dyDescent="0.25">
      <c r="J67" s="138">
        <v>92.623728799999995</v>
      </c>
      <c r="K67" s="139">
        <v>88.671583400000003</v>
      </c>
    </row>
    <row r="68" spans="10:11" x14ac:dyDescent="0.25">
      <c r="J68" s="138">
        <v>98.450743399999993</v>
      </c>
      <c r="K68" s="139">
        <v>115.743696</v>
      </c>
    </row>
    <row r="69" spans="10:11" x14ac:dyDescent="0.25">
      <c r="J69" s="138">
        <v>111.988304</v>
      </c>
      <c r="K69" s="139">
        <v>102.77029899999999</v>
      </c>
    </row>
    <row r="70" spans="10:11" x14ac:dyDescent="0.25">
      <c r="J70" s="138">
        <v>100.66418</v>
      </c>
      <c r="K70" s="139">
        <v>101.164737</v>
      </c>
    </row>
    <row r="71" spans="10:11" x14ac:dyDescent="0.25">
      <c r="J71" s="138">
        <v>192.973378</v>
      </c>
      <c r="K71" s="139">
        <v>107.61583299999999</v>
      </c>
    </row>
    <row r="72" spans="10:11" x14ac:dyDescent="0.25">
      <c r="J72" s="138">
        <v>96.430880200000004</v>
      </c>
      <c r="K72" s="139">
        <v>148.12356399999999</v>
      </c>
    </row>
    <row r="73" spans="10:11" x14ac:dyDescent="0.25">
      <c r="J73" s="138">
        <v>91.570547000000005</v>
      </c>
      <c r="K73" s="139">
        <v>89.333004900000006</v>
      </c>
    </row>
    <row r="74" spans="10:11" x14ac:dyDescent="0.25">
      <c r="J74" s="138">
        <v>87.005372199999996</v>
      </c>
      <c r="K74" s="139">
        <v>97.277177899999998</v>
      </c>
    </row>
    <row r="75" spans="10:11" x14ac:dyDescent="0.25">
      <c r="J75" s="138">
        <v>117.11086299999999</v>
      </c>
      <c r="K75" s="139">
        <v>83.462799899999993</v>
      </c>
    </row>
    <row r="76" spans="10:11" x14ac:dyDescent="0.25">
      <c r="J76" s="138">
        <v>128.099435</v>
      </c>
      <c r="K76" s="139">
        <v>86.620285999999993</v>
      </c>
    </row>
    <row r="77" spans="10:11" x14ac:dyDescent="0.25">
      <c r="J77" s="138">
        <v>88.832152300000004</v>
      </c>
      <c r="K77" s="139">
        <v>121.481009</v>
      </c>
    </row>
    <row r="78" spans="10:11" x14ac:dyDescent="0.25">
      <c r="J78" s="138">
        <v>101.0471</v>
      </c>
      <c r="K78" s="139">
        <v>107.864532</v>
      </c>
    </row>
    <row r="79" spans="10:11" x14ac:dyDescent="0.25">
      <c r="J79" s="138">
        <v>90.829337600000002</v>
      </c>
      <c r="K79" s="139">
        <v>106.179383</v>
      </c>
    </row>
    <row r="80" spans="10:11" x14ac:dyDescent="0.25">
      <c r="J80" s="138">
        <v>174.11997</v>
      </c>
      <c r="K80" s="139">
        <v>112.950254</v>
      </c>
    </row>
    <row r="81" spans="10:11" x14ac:dyDescent="0.25">
      <c r="J81" s="138">
        <v>87.009628800000002</v>
      </c>
      <c r="K81" s="139">
        <v>155.46591799999999</v>
      </c>
    </row>
    <row r="82" spans="10:11" x14ac:dyDescent="0.25">
      <c r="J82" s="138">
        <v>82.624147800000003</v>
      </c>
      <c r="K82" s="139">
        <v>93.761162799999994</v>
      </c>
    </row>
    <row r="83" spans="10:11" x14ac:dyDescent="0.25">
      <c r="J83" s="138">
        <v>78.504988499999996</v>
      </c>
      <c r="K83" s="139">
        <v>102.099121</v>
      </c>
    </row>
    <row r="84" spans="10:11" x14ac:dyDescent="0.25">
      <c r="J84" s="138">
        <v>105.66918699999999</v>
      </c>
      <c r="K84" s="139">
        <v>87.599976999999996</v>
      </c>
    </row>
    <row r="85" spans="10:11" x14ac:dyDescent="0.25">
      <c r="J85" s="138">
        <v>115.584181</v>
      </c>
      <c r="K85" s="139">
        <v>90.913976899999994</v>
      </c>
    </row>
    <row r="86" spans="10:11" x14ac:dyDescent="0.25">
      <c r="J86" s="138">
        <v>86.501320000000007</v>
      </c>
      <c r="K86" s="139">
        <v>115.899298</v>
      </c>
    </row>
    <row r="87" spans="10:11" x14ac:dyDescent="0.25">
      <c r="J87" s="138">
        <v>98.395764200000002</v>
      </c>
      <c r="K87" s="139">
        <v>102.90846000000001</v>
      </c>
    </row>
    <row r="88" spans="10:11" x14ac:dyDescent="0.25">
      <c r="J88" s="138">
        <v>88.446101900000002</v>
      </c>
      <c r="K88" s="139">
        <v>101.30073899999999</v>
      </c>
    </row>
    <row r="89" spans="10:11" x14ac:dyDescent="0.25">
      <c r="J89" s="138">
        <v>169.55130399999999</v>
      </c>
      <c r="K89" s="139">
        <v>107.760507</v>
      </c>
    </row>
    <row r="90" spans="10:11" x14ac:dyDescent="0.25">
      <c r="J90" s="138">
        <v>84.726617000000005</v>
      </c>
      <c r="K90" s="139">
        <v>148.32269600000001</v>
      </c>
    </row>
    <row r="91" spans="10:11" x14ac:dyDescent="0.25">
      <c r="J91" s="138">
        <v>80.456204999999997</v>
      </c>
      <c r="K91" s="139">
        <v>89.453100899999995</v>
      </c>
    </row>
    <row r="92" spans="10:11" x14ac:dyDescent="0.25">
      <c r="J92" s="138">
        <v>76.445126599999995</v>
      </c>
      <c r="K92" s="139">
        <v>97.407953899999995</v>
      </c>
    </row>
    <row r="93" spans="10:11" x14ac:dyDescent="0.25">
      <c r="J93" s="138">
        <v>102.896575</v>
      </c>
      <c r="K93" s="139">
        <v>83.575004300000003</v>
      </c>
    </row>
    <row r="94" spans="10:11" x14ac:dyDescent="0.25">
      <c r="J94" s="138">
        <v>112.551412</v>
      </c>
      <c r="K94" s="139">
        <v>86.736735199999998</v>
      </c>
    </row>
    <row r="95" spans="10:11" x14ac:dyDescent="0.25">
      <c r="J95" s="138">
        <v>65.120883699999993</v>
      </c>
      <c r="K95" s="139">
        <v>122.39068</v>
      </c>
    </row>
    <row r="96" spans="10:11" x14ac:dyDescent="0.25">
      <c r="J96" s="138">
        <v>74.075391199999999</v>
      </c>
      <c r="K96" s="139">
        <v>108.67224</v>
      </c>
    </row>
    <row r="97" spans="10:11" x14ac:dyDescent="0.25">
      <c r="J97" s="138">
        <v>66.584975999999997</v>
      </c>
      <c r="K97" s="139">
        <v>106.974473</v>
      </c>
    </row>
    <row r="98" spans="10:11" x14ac:dyDescent="0.25">
      <c r="J98" s="138">
        <v>127.643494</v>
      </c>
      <c r="K98" s="139">
        <v>113.796046</v>
      </c>
    </row>
    <row r="99" spans="10:11" x14ac:dyDescent="0.25">
      <c r="J99" s="138">
        <v>63.784832100000003</v>
      </c>
      <c r="K99" s="139">
        <v>156.63007400000001</v>
      </c>
    </row>
    <row r="100" spans="10:11" x14ac:dyDescent="0.25">
      <c r="J100" s="138">
        <v>60.5699331</v>
      </c>
      <c r="K100" s="139">
        <v>94.463262900000004</v>
      </c>
    </row>
    <row r="101" spans="10:11" x14ac:dyDescent="0.25">
      <c r="J101" s="138">
        <v>57.550268600000003</v>
      </c>
      <c r="K101" s="139">
        <v>102.863658</v>
      </c>
    </row>
    <row r="102" spans="10:11" x14ac:dyDescent="0.25">
      <c r="J102" s="138">
        <v>77.463741200000001</v>
      </c>
      <c r="K102" s="139">
        <v>88.255941100000001</v>
      </c>
    </row>
    <row r="103" spans="10:11" x14ac:dyDescent="0.25">
      <c r="J103" s="138">
        <v>84.732203400000003</v>
      </c>
      <c r="K103" s="139">
        <v>91.594756799999999</v>
      </c>
    </row>
    <row r="104" spans="10:11" x14ac:dyDescent="0.25">
      <c r="J104" s="138">
        <v>69.6957065</v>
      </c>
      <c r="K104" s="139">
        <v>124.896266</v>
      </c>
    </row>
    <row r="105" spans="10:11" x14ac:dyDescent="0.25">
      <c r="J105" s="138">
        <v>79.279279299999999</v>
      </c>
      <c r="K105" s="139">
        <v>110.89698199999999</v>
      </c>
    </row>
    <row r="106" spans="10:11" x14ac:dyDescent="0.25">
      <c r="J106" s="138">
        <v>71.262653200000003</v>
      </c>
      <c r="K106" s="139">
        <v>109.164458</v>
      </c>
    </row>
    <row r="107" spans="10:11" x14ac:dyDescent="0.25">
      <c r="J107" s="138">
        <v>136.61060800000001</v>
      </c>
      <c r="K107" s="139">
        <v>116.125682</v>
      </c>
    </row>
    <row r="108" spans="10:11" x14ac:dyDescent="0.25">
      <c r="J108" s="138">
        <v>68.265795699999998</v>
      </c>
      <c r="K108" s="139">
        <v>159.83661000000001</v>
      </c>
    </row>
    <row r="109" spans="10:11" x14ac:dyDescent="0.25">
      <c r="J109" s="138">
        <v>64.825046</v>
      </c>
      <c r="K109" s="139">
        <v>96.397117699999995</v>
      </c>
    </row>
    <row r="110" spans="10:11" x14ac:dyDescent="0.25">
      <c r="J110" s="138">
        <v>61.593246399999998</v>
      </c>
      <c r="K110" s="139">
        <v>104.969486</v>
      </c>
    </row>
    <row r="111" spans="10:11" x14ac:dyDescent="0.25">
      <c r="J111" s="138">
        <v>82.905665099999993</v>
      </c>
      <c r="K111" s="139">
        <v>90.062719400000006</v>
      </c>
    </row>
    <row r="112" spans="10:11" x14ac:dyDescent="0.25">
      <c r="J112" s="138">
        <v>90.684745800000002</v>
      </c>
      <c r="K112" s="139">
        <v>93.469887400000005</v>
      </c>
    </row>
    <row r="113" spans="10:11" x14ac:dyDescent="0.25">
      <c r="J113" s="138">
        <v>45.880227900000001</v>
      </c>
      <c r="K113" s="139"/>
    </row>
    <row r="114" spans="10:11" x14ac:dyDescent="0.25">
      <c r="J114" s="138">
        <v>52.189031100000001</v>
      </c>
      <c r="K114" s="139"/>
    </row>
    <row r="115" spans="10:11" x14ac:dyDescent="0.25">
      <c r="J115" s="138">
        <v>46.9117386</v>
      </c>
      <c r="K115" s="139"/>
    </row>
    <row r="116" spans="10:11" x14ac:dyDescent="0.25">
      <c r="J116" s="138">
        <v>89.929869999999994</v>
      </c>
      <c r="K116" s="139"/>
    </row>
    <row r="117" spans="10:11" x14ac:dyDescent="0.25">
      <c r="J117" s="138">
        <v>44.938926899999998</v>
      </c>
      <c r="K117" s="139"/>
    </row>
    <row r="118" spans="10:11" x14ac:dyDescent="0.25">
      <c r="J118" s="138">
        <v>42.673903899999999</v>
      </c>
      <c r="K118" s="139"/>
    </row>
    <row r="119" spans="10:11" x14ac:dyDescent="0.25">
      <c r="J119" s="138">
        <v>40.546431300000002</v>
      </c>
      <c r="K119" s="139"/>
    </row>
    <row r="120" spans="10:11" x14ac:dyDescent="0.25">
      <c r="J120" s="138">
        <v>54.576257200000001</v>
      </c>
      <c r="K120" s="139"/>
    </row>
    <row r="121" spans="10:11" x14ac:dyDescent="0.25">
      <c r="J121" s="138">
        <v>59.697175100000003</v>
      </c>
      <c r="K121" s="139"/>
    </row>
    <row r="122" spans="10:11" x14ac:dyDescent="0.25">
      <c r="J122" s="138">
        <v>65.6419341</v>
      </c>
      <c r="K122" s="139"/>
    </row>
    <row r="123" spans="10:11" x14ac:dyDescent="0.25">
      <c r="J123" s="138">
        <v>74.668089100000003</v>
      </c>
      <c r="K123" s="139"/>
    </row>
    <row r="124" spans="10:11" x14ac:dyDescent="0.25">
      <c r="J124" s="138">
        <v>67.117741100000003</v>
      </c>
      <c r="K124" s="139"/>
    </row>
    <row r="125" spans="10:11" x14ac:dyDescent="0.25">
      <c r="J125" s="138">
        <v>128.664806</v>
      </c>
      <c r="K125" s="139"/>
    </row>
    <row r="126" spans="10:11" x14ac:dyDescent="0.25">
      <c r="J126" s="138">
        <v>64.295192400000005</v>
      </c>
      <c r="K126" s="139"/>
    </row>
    <row r="127" spans="10:11" x14ac:dyDescent="0.25">
      <c r="J127" s="138">
        <v>61.054570099999999</v>
      </c>
      <c r="K127" s="139"/>
    </row>
    <row r="128" spans="10:11" x14ac:dyDescent="0.25">
      <c r="J128" s="138">
        <v>58.0107444</v>
      </c>
      <c r="K128" s="139"/>
    </row>
    <row r="129" spans="9:11" x14ac:dyDescent="0.25">
      <c r="J129" s="138">
        <v>78.083550299999999</v>
      </c>
      <c r="K129" s="139"/>
    </row>
    <row r="130" spans="9:11" ht="15.75" thickBot="1" x14ac:dyDescent="0.3">
      <c r="J130" s="140">
        <v>85.410169499999995</v>
      </c>
      <c r="K130" s="141"/>
    </row>
    <row r="131" spans="9:11" x14ac:dyDescent="0.25">
      <c r="K131" s="130"/>
    </row>
    <row r="132" spans="9:11" x14ac:dyDescent="0.25">
      <c r="K132" s="130"/>
    </row>
    <row r="133" spans="9:11" ht="15.75" thickBot="1" x14ac:dyDescent="0.3"/>
    <row r="134" spans="9:11" x14ac:dyDescent="0.25">
      <c r="I134" s="171" t="s">
        <v>0</v>
      </c>
      <c r="J134" s="142">
        <f>AVERAGE(J23:J130)</f>
        <v>79.651292529629643</v>
      </c>
      <c r="K134" s="143">
        <f>AVERAGE(K23:K130)</f>
        <v>102.56474145333337</v>
      </c>
    </row>
    <row r="135" spans="9:11" x14ac:dyDescent="0.25">
      <c r="I135" s="172" t="s">
        <v>347</v>
      </c>
      <c r="J135" s="144">
        <f>(STDEV(J23:J130))/SQRT(J136)</f>
        <v>2.694124148267107</v>
      </c>
      <c r="K135" s="145">
        <f>(STDEV(K23:K130))/SQRT(K136)</f>
        <v>2.2056502657919861</v>
      </c>
    </row>
    <row r="136" spans="9:11" ht="15.75" thickBot="1" x14ac:dyDescent="0.3">
      <c r="I136" s="173" t="s">
        <v>33</v>
      </c>
      <c r="J136" s="146">
        <f>COUNT(J23:J130)</f>
        <v>108</v>
      </c>
      <c r="K136" s="147">
        <f>COUNT(K23:K130)</f>
        <v>90</v>
      </c>
    </row>
  </sheetData>
  <mergeCells count="16">
    <mergeCell ref="B21:E21"/>
    <mergeCell ref="G21:H21"/>
    <mergeCell ref="O21:P21"/>
    <mergeCell ref="J21:K21"/>
    <mergeCell ref="B20:K20"/>
    <mergeCell ref="B1:N1"/>
    <mergeCell ref="B2:N2"/>
    <mergeCell ref="B3:G3"/>
    <mergeCell ref="H3:M3"/>
    <mergeCell ref="B19:K19"/>
    <mergeCell ref="B13:N13"/>
    <mergeCell ref="B14:G14"/>
    <mergeCell ref="H14:M14"/>
    <mergeCell ref="B9:N9"/>
    <mergeCell ref="B10:G10"/>
    <mergeCell ref="H10:M10"/>
  </mergeCells>
  <pageMargins left="0.7" right="0.7" top="0.78740157499999996" bottom="0.78740157499999996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0"/>
  <sheetViews>
    <sheetView workbookViewId="0"/>
  </sheetViews>
  <sheetFormatPr baseColWidth="10" defaultRowHeight="15" x14ac:dyDescent="0.25"/>
  <sheetData>
    <row r="1" spans="1:44" s="133" customFormat="1" x14ac:dyDescent="0.25">
      <c r="B1" s="348" t="s">
        <v>348</v>
      </c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48"/>
      <c r="R1" s="348"/>
      <c r="S1" s="348"/>
      <c r="T1" s="348"/>
      <c r="U1" s="348"/>
      <c r="V1" s="348"/>
      <c r="W1" s="348"/>
      <c r="X1" s="348"/>
      <c r="Y1" s="348"/>
      <c r="Z1" s="348"/>
      <c r="AA1" s="348"/>
      <c r="AB1" s="348"/>
      <c r="AC1" s="348"/>
      <c r="AD1" s="348"/>
      <c r="AE1" s="348"/>
      <c r="AF1" s="348"/>
      <c r="AG1" s="348"/>
      <c r="AH1" s="348"/>
      <c r="AI1" s="348"/>
      <c r="AJ1" s="348"/>
      <c r="AK1" s="348"/>
      <c r="AL1" s="348"/>
      <c r="AM1" s="348"/>
      <c r="AN1" s="348"/>
      <c r="AO1" s="348"/>
      <c r="AP1" s="348"/>
      <c r="AQ1" s="348"/>
      <c r="AR1" s="348"/>
    </row>
    <row r="2" spans="1:44" s="133" customFormat="1" ht="15.75" thickBot="1" x14ac:dyDescent="0.3">
      <c r="B2" s="348" t="s">
        <v>400</v>
      </c>
      <c r="C2" s="348"/>
      <c r="D2" s="348"/>
      <c r="E2" s="348"/>
      <c r="F2" s="348"/>
      <c r="G2" s="348"/>
      <c r="H2" s="348"/>
      <c r="I2" s="348"/>
      <c r="J2" s="348"/>
      <c r="K2" s="348"/>
      <c r="L2" s="348"/>
      <c r="M2" s="348"/>
      <c r="N2" s="348"/>
      <c r="O2" s="348"/>
      <c r="P2" s="348"/>
      <c r="Q2" s="348"/>
      <c r="R2" s="348"/>
      <c r="S2" s="348"/>
      <c r="T2" s="348"/>
      <c r="U2" s="348"/>
      <c r="V2" s="348"/>
      <c r="W2" s="348"/>
      <c r="X2" s="348"/>
      <c r="Y2" s="348"/>
      <c r="Z2" s="348"/>
      <c r="AA2" s="348"/>
      <c r="AB2" s="348"/>
      <c r="AC2" s="348"/>
      <c r="AD2" s="348"/>
      <c r="AE2" s="348"/>
      <c r="AF2" s="348"/>
      <c r="AG2" s="348"/>
      <c r="AH2" s="348"/>
      <c r="AI2" s="348"/>
      <c r="AJ2" s="348"/>
      <c r="AK2" s="348"/>
      <c r="AL2" s="348"/>
      <c r="AM2" s="348"/>
      <c r="AN2" s="348"/>
      <c r="AO2" s="348"/>
      <c r="AP2" s="348"/>
      <c r="AQ2" s="348"/>
      <c r="AR2" s="348"/>
    </row>
    <row r="3" spans="1:44" s="133" customFormat="1" x14ac:dyDescent="0.25">
      <c r="A3" s="171" t="s">
        <v>387</v>
      </c>
      <c r="B3" s="343" t="s">
        <v>369</v>
      </c>
      <c r="C3" s="344"/>
      <c r="D3" s="344"/>
      <c r="E3" s="344"/>
      <c r="F3" s="344"/>
      <c r="G3" s="344"/>
      <c r="H3" s="344"/>
      <c r="I3" s="344"/>
      <c r="J3" s="345"/>
      <c r="L3" s="343" t="s">
        <v>370</v>
      </c>
      <c r="M3" s="344"/>
      <c r="N3" s="344"/>
      <c r="O3" s="344"/>
      <c r="P3" s="344"/>
      <c r="Q3" s="344"/>
      <c r="R3" s="344"/>
      <c r="S3" s="344"/>
      <c r="T3" s="344"/>
      <c r="U3" s="344"/>
      <c r="V3" s="344"/>
      <c r="W3" s="345"/>
      <c r="Y3" s="343" t="s">
        <v>371</v>
      </c>
      <c r="Z3" s="344"/>
      <c r="AA3" s="344"/>
      <c r="AB3" s="344"/>
      <c r="AC3" s="344"/>
      <c r="AD3" s="344"/>
      <c r="AE3" s="344"/>
      <c r="AF3" s="344"/>
      <c r="AG3" s="345"/>
      <c r="AI3" s="343" t="s">
        <v>372</v>
      </c>
      <c r="AJ3" s="344"/>
      <c r="AK3" s="344"/>
      <c r="AL3" s="344"/>
      <c r="AM3" s="344"/>
      <c r="AN3" s="344"/>
      <c r="AO3" s="344"/>
      <c r="AP3" s="344"/>
      <c r="AQ3" s="344"/>
      <c r="AR3" s="345"/>
    </row>
    <row r="4" spans="1:44" x14ac:dyDescent="0.25">
      <c r="A4" s="230">
        <v>-3.88</v>
      </c>
      <c r="B4" s="210">
        <v>52</v>
      </c>
      <c r="C4" s="211">
        <v>9</v>
      </c>
      <c r="D4" s="211"/>
      <c r="E4" s="211">
        <v>73</v>
      </c>
      <c r="F4" s="211">
        <v>20</v>
      </c>
      <c r="G4" s="211">
        <v>12</v>
      </c>
      <c r="H4" s="211">
        <v>3</v>
      </c>
      <c r="I4" s="211">
        <v>15</v>
      </c>
      <c r="J4" s="212">
        <v>26</v>
      </c>
      <c r="K4" s="237"/>
      <c r="L4" s="210">
        <v>0</v>
      </c>
      <c r="M4" s="211">
        <v>21</v>
      </c>
      <c r="N4" s="211">
        <v>5</v>
      </c>
      <c r="O4" s="211">
        <v>3</v>
      </c>
      <c r="P4" s="211">
        <v>1</v>
      </c>
      <c r="Q4" s="211">
        <v>12</v>
      </c>
      <c r="R4" s="211">
        <v>2</v>
      </c>
      <c r="S4" s="211">
        <v>13</v>
      </c>
      <c r="T4" s="211">
        <v>12</v>
      </c>
      <c r="U4" s="211">
        <v>19</v>
      </c>
      <c r="V4" s="211">
        <v>8</v>
      </c>
      <c r="W4" s="212">
        <v>1</v>
      </c>
      <c r="X4" s="237"/>
      <c r="Y4" s="210">
        <v>7</v>
      </c>
      <c r="Z4" s="211">
        <v>12</v>
      </c>
      <c r="AA4" s="211">
        <v>24</v>
      </c>
      <c r="AB4" s="211"/>
      <c r="AC4" s="211">
        <v>14</v>
      </c>
      <c r="AD4" s="211">
        <v>43</v>
      </c>
      <c r="AE4" s="211"/>
      <c r="AF4" s="211">
        <v>61</v>
      </c>
      <c r="AG4" s="212">
        <v>0</v>
      </c>
      <c r="AH4" s="237"/>
      <c r="AI4" s="210"/>
      <c r="AJ4" s="211">
        <v>8</v>
      </c>
      <c r="AK4" s="211"/>
      <c r="AL4" s="211">
        <v>16</v>
      </c>
      <c r="AM4" s="211">
        <v>13</v>
      </c>
      <c r="AN4" s="211">
        <v>13</v>
      </c>
      <c r="AO4" s="211"/>
      <c r="AP4" s="211">
        <v>17</v>
      </c>
      <c r="AQ4" s="211">
        <v>47</v>
      </c>
      <c r="AR4" s="212">
        <v>16</v>
      </c>
    </row>
    <row r="5" spans="1:44" x14ac:dyDescent="0.25">
      <c r="A5" s="230">
        <v>-3.85</v>
      </c>
      <c r="B5" s="210">
        <v>103</v>
      </c>
      <c r="C5" s="211">
        <v>41</v>
      </c>
      <c r="D5" s="211">
        <v>34</v>
      </c>
      <c r="E5" s="211">
        <v>114</v>
      </c>
      <c r="F5" s="211">
        <v>48</v>
      </c>
      <c r="G5" s="211">
        <v>66</v>
      </c>
      <c r="H5" s="211">
        <v>21</v>
      </c>
      <c r="I5" s="211">
        <v>19</v>
      </c>
      <c r="J5" s="212">
        <v>74</v>
      </c>
      <c r="K5" s="237"/>
      <c r="L5" s="210">
        <v>0</v>
      </c>
      <c r="M5" s="211">
        <v>27</v>
      </c>
      <c r="N5" s="211">
        <v>24</v>
      </c>
      <c r="O5" s="211">
        <v>9</v>
      </c>
      <c r="P5" s="211">
        <v>2</v>
      </c>
      <c r="Q5" s="211">
        <v>19</v>
      </c>
      <c r="R5" s="211">
        <v>12</v>
      </c>
      <c r="S5" s="211">
        <v>74</v>
      </c>
      <c r="T5" s="211"/>
      <c r="U5" s="211">
        <v>15</v>
      </c>
      <c r="V5" s="211">
        <v>14</v>
      </c>
      <c r="W5" s="212">
        <v>8</v>
      </c>
      <c r="X5" s="237"/>
      <c r="Y5" s="210">
        <v>3</v>
      </c>
      <c r="Z5" s="211">
        <v>26</v>
      </c>
      <c r="AA5" s="211">
        <v>57</v>
      </c>
      <c r="AB5" s="211">
        <v>22</v>
      </c>
      <c r="AC5" s="211">
        <v>36</v>
      </c>
      <c r="AD5" s="211">
        <v>39</v>
      </c>
      <c r="AE5" s="211">
        <v>67</v>
      </c>
      <c r="AF5" s="211">
        <v>59</v>
      </c>
      <c r="AG5" s="212">
        <v>8</v>
      </c>
      <c r="AH5" s="237"/>
      <c r="AI5" s="210">
        <v>35</v>
      </c>
      <c r="AJ5" s="211">
        <v>34</v>
      </c>
      <c r="AK5" s="211">
        <v>91</v>
      </c>
      <c r="AL5" s="211"/>
      <c r="AM5" s="211">
        <v>11</v>
      </c>
      <c r="AN5" s="211"/>
      <c r="AO5" s="211"/>
      <c r="AP5" s="211">
        <v>44</v>
      </c>
      <c r="AQ5" s="211">
        <v>75</v>
      </c>
      <c r="AR5" s="212">
        <v>29</v>
      </c>
    </row>
    <row r="6" spans="1:44" x14ac:dyDescent="0.25">
      <c r="A6" s="230">
        <v>-3.82</v>
      </c>
      <c r="B6" s="210">
        <v>144</v>
      </c>
      <c r="C6" s="211">
        <v>94</v>
      </c>
      <c r="D6" s="211">
        <v>101</v>
      </c>
      <c r="E6" s="211">
        <v>116</v>
      </c>
      <c r="F6" s="211">
        <v>93</v>
      </c>
      <c r="G6" s="211">
        <v>129</v>
      </c>
      <c r="H6" s="211">
        <v>46</v>
      </c>
      <c r="I6" s="211">
        <v>53</v>
      </c>
      <c r="J6" s="212"/>
      <c r="K6" s="237"/>
      <c r="L6" s="210">
        <v>11</v>
      </c>
      <c r="M6" s="211">
        <v>84</v>
      </c>
      <c r="N6" s="211">
        <v>6</v>
      </c>
      <c r="O6" s="211">
        <v>4</v>
      </c>
      <c r="P6" s="211">
        <v>8</v>
      </c>
      <c r="Q6" s="211">
        <v>23</v>
      </c>
      <c r="R6" s="211">
        <v>54</v>
      </c>
      <c r="S6" s="211">
        <v>61</v>
      </c>
      <c r="T6" s="211">
        <v>23</v>
      </c>
      <c r="U6" s="211">
        <v>51</v>
      </c>
      <c r="V6" s="211">
        <v>49</v>
      </c>
      <c r="W6" s="212">
        <v>16</v>
      </c>
      <c r="X6" s="237"/>
      <c r="Y6" s="210">
        <v>47</v>
      </c>
      <c r="Z6" s="211">
        <v>45</v>
      </c>
      <c r="AA6" s="211">
        <v>57</v>
      </c>
      <c r="AB6" s="211">
        <v>38</v>
      </c>
      <c r="AC6" s="211">
        <v>54</v>
      </c>
      <c r="AD6" s="211">
        <v>118</v>
      </c>
      <c r="AE6" s="211">
        <v>96</v>
      </c>
      <c r="AF6" s="211">
        <v>190</v>
      </c>
      <c r="AG6" s="212">
        <v>78</v>
      </c>
      <c r="AH6" s="237"/>
      <c r="AI6" s="210">
        <v>77</v>
      </c>
      <c r="AJ6" s="211"/>
      <c r="AK6" s="211">
        <v>150</v>
      </c>
      <c r="AL6" s="211">
        <v>77</v>
      </c>
      <c r="AM6" s="211">
        <v>36</v>
      </c>
      <c r="AN6" s="211">
        <v>105</v>
      </c>
      <c r="AO6" s="211">
        <v>102</v>
      </c>
      <c r="AP6" s="211">
        <v>52</v>
      </c>
      <c r="AQ6" s="211">
        <v>194</v>
      </c>
      <c r="AR6" s="212">
        <v>73</v>
      </c>
    </row>
    <row r="7" spans="1:44" x14ac:dyDescent="0.25">
      <c r="A7" s="230">
        <v>-3.79</v>
      </c>
      <c r="B7" s="210">
        <v>175</v>
      </c>
      <c r="C7" s="211">
        <v>163</v>
      </c>
      <c r="D7" s="211">
        <v>131</v>
      </c>
      <c r="E7" s="211">
        <v>123</v>
      </c>
      <c r="F7" s="211">
        <v>229</v>
      </c>
      <c r="G7" s="211">
        <v>171</v>
      </c>
      <c r="H7" s="211">
        <v>155</v>
      </c>
      <c r="I7" s="211">
        <v>131</v>
      </c>
      <c r="J7" s="212">
        <v>122</v>
      </c>
      <c r="K7" s="237"/>
      <c r="L7" s="210">
        <v>33</v>
      </c>
      <c r="M7" s="211">
        <v>110</v>
      </c>
      <c r="N7" s="211">
        <v>11</v>
      </c>
      <c r="O7" s="211">
        <v>5</v>
      </c>
      <c r="P7" s="211">
        <v>29</v>
      </c>
      <c r="Q7" s="211">
        <v>47</v>
      </c>
      <c r="R7" s="211">
        <v>123</v>
      </c>
      <c r="S7" s="211">
        <v>99</v>
      </c>
      <c r="T7" s="211">
        <v>43</v>
      </c>
      <c r="U7" s="211">
        <v>105</v>
      </c>
      <c r="V7" s="211">
        <v>102</v>
      </c>
      <c r="W7" s="212">
        <v>43</v>
      </c>
      <c r="X7" s="237"/>
      <c r="Y7" s="210">
        <v>35</v>
      </c>
      <c r="Z7" s="211">
        <v>81</v>
      </c>
      <c r="AA7" s="211">
        <v>104</v>
      </c>
      <c r="AB7" s="211">
        <v>36</v>
      </c>
      <c r="AC7" s="211">
        <v>46</v>
      </c>
      <c r="AD7" s="211">
        <v>179</v>
      </c>
      <c r="AE7" s="211">
        <v>113</v>
      </c>
      <c r="AF7" s="211">
        <v>256</v>
      </c>
      <c r="AG7" s="212">
        <v>154</v>
      </c>
      <c r="AH7" s="237"/>
      <c r="AI7" s="210"/>
      <c r="AJ7" s="211">
        <v>60</v>
      </c>
      <c r="AK7" s="211">
        <v>225</v>
      </c>
      <c r="AL7" s="211">
        <v>117</v>
      </c>
      <c r="AM7" s="211">
        <v>65</v>
      </c>
      <c r="AN7" s="211">
        <v>166</v>
      </c>
      <c r="AO7" s="211">
        <v>148</v>
      </c>
      <c r="AP7" s="211">
        <v>94</v>
      </c>
      <c r="AQ7" s="211">
        <v>52</v>
      </c>
      <c r="AR7" s="212">
        <v>134</v>
      </c>
    </row>
    <row r="8" spans="1:44" x14ac:dyDescent="0.25">
      <c r="A8" s="230">
        <v>-3.76</v>
      </c>
      <c r="B8" s="210">
        <v>193</v>
      </c>
      <c r="C8" s="211">
        <v>172</v>
      </c>
      <c r="D8" s="211">
        <v>232</v>
      </c>
      <c r="E8" s="211">
        <v>335</v>
      </c>
      <c r="F8" s="211">
        <v>198</v>
      </c>
      <c r="G8" s="211"/>
      <c r="H8" s="211"/>
      <c r="I8" s="211">
        <v>188</v>
      </c>
      <c r="J8" s="212">
        <v>198</v>
      </c>
      <c r="K8" s="237"/>
      <c r="L8" s="210">
        <v>95</v>
      </c>
      <c r="M8" s="211">
        <v>145</v>
      </c>
      <c r="N8" s="211"/>
      <c r="O8" s="211">
        <v>8</v>
      </c>
      <c r="P8" s="211">
        <v>115</v>
      </c>
      <c r="Q8" s="211"/>
      <c r="R8" s="211">
        <v>129</v>
      </c>
      <c r="S8" s="211">
        <v>127</v>
      </c>
      <c r="T8" s="211">
        <v>83</v>
      </c>
      <c r="U8" s="211"/>
      <c r="V8" s="211">
        <v>82</v>
      </c>
      <c r="W8" s="212">
        <v>156</v>
      </c>
      <c r="X8" s="237"/>
      <c r="Y8" s="210">
        <v>73</v>
      </c>
      <c r="Z8" s="211">
        <v>128</v>
      </c>
      <c r="AA8" s="211"/>
      <c r="AB8" s="211">
        <v>86</v>
      </c>
      <c r="AC8" s="211">
        <v>162</v>
      </c>
      <c r="AD8" s="211">
        <v>203</v>
      </c>
      <c r="AE8" s="211">
        <v>187</v>
      </c>
      <c r="AF8" s="211"/>
      <c r="AG8" s="212"/>
      <c r="AH8" s="237"/>
      <c r="AI8" s="210">
        <v>158</v>
      </c>
      <c r="AJ8" s="211">
        <v>115</v>
      </c>
      <c r="AK8" s="211">
        <v>236</v>
      </c>
      <c r="AL8" s="211">
        <v>171</v>
      </c>
      <c r="AM8" s="211">
        <v>105</v>
      </c>
      <c r="AN8" s="211">
        <v>168</v>
      </c>
      <c r="AO8" s="211">
        <v>173</v>
      </c>
      <c r="AP8" s="211"/>
      <c r="AQ8" s="211"/>
      <c r="AR8" s="212">
        <v>162</v>
      </c>
    </row>
    <row r="9" spans="1:44" x14ac:dyDescent="0.25">
      <c r="A9" s="230">
        <v>-3.73</v>
      </c>
      <c r="B9" s="210">
        <v>181</v>
      </c>
      <c r="C9" s="211"/>
      <c r="D9" s="211">
        <v>232</v>
      </c>
      <c r="E9" s="211">
        <v>39</v>
      </c>
      <c r="F9" s="211">
        <v>208</v>
      </c>
      <c r="G9" s="211">
        <v>207</v>
      </c>
      <c r="H9" s="211">
        <v>170</v>
      </c>
      <c r="I9" s="211">
        <v>191</v>
      </c>
      <c r="J9" s="212">
        <v>199</v>
      </c>
      <c r="K9" s="237"/>
      <c r="L9" s="210">
        <v>116</v>
      </c>
      <c r="M9" s="211">
        <v>149</v>
      </c>
      <c r="N9" s="211"/>
      <c r="O9" s="211">
        <v>50</v>
      </c>
      <c r="P9" s="211">
        <v>115</v>
      </c>
      <c r="Q9" s="211">
        <v>149</v>
      </c>
      <c r="R9" s="211">
        <v>178</v>
      </c>
      <c r="S9" s="211"/>
      <c r="T9" s="211">
        <v>98</v>
      </c>
      <c r="U9" s="211">
        <v>180</v>
      </c>
      <c r="V9" s="211">
        <v>46</v>
      </c>
      <c r="W9" s="212">
        <v>108</v>
      </c>
      <c r="X9" s="237"/>
      <c r="Y9" s="210">
        <v>60</v>
      </c>
      <c r="Z9" s="211">
        <v>158</v>
      </c>
      <c r="AA9" s="211">
        <v>166</v>
      </c>
      <c r="AB9" s="211">
        <v>140</v>
      </c>
      <c r="AC9" s="211"/>
      <c r="AD9" s="211">
        <v>180</v>
      </c>
      <c r="AE9" s="211">
        <v>208</v>
      </c>
      <c r="AF9" s="211">
        <v>315</v>
      </c>
      <c r="AG9" s="212">
        <v>303</v>
      </c>
      <c r="AH9" s="237"/>
      <c r="AI9" s="210">
        <v>202</v>
      </c>
      <c r="AJ9" s="211">
        <v>129</v>
      </c>
      <c r="AK9" s="211">
        <v>228</v>
      </c>
      <c r="AL9" s="211">
        <v>224</v>
      </c>
      <c r="AM9" s="211">
        <v>149</v>
      </c>
      <c r="AN9" s="211">
        <v>254</v>
      </c>
      <c r="AO9" s="211">
        <v>162</v>
      </c>
      <c r="AP9" s="211">
        <v>178</v>
      </c>
      <c r="AQ9" s="211">
        <v>208</v>
      </c>
      <c r="AR9" s="212">
        <v>220</v>
      </c>
    </row>
    <row r="10" spans="1:44" x14ac:dyDescent="0.25">
      <c r="A10" s="230">
        <v>-3.7</v>
      </c>
      <c r="B10" s="210">
        <v>171</v>
      </c>
      <c r="C10" s="211">
        <v>217</v>
      </c>
      <c r="D10" s="211">
        <v>211</v>
      </c>
      <c r="E10" s="211"/>
      <c r="F10" s="211"/>
      <c r="G10" s="211">
        <v>182</v>
      </c>
      <c r="H10" s="211">
        <v>212</v>
      </c>
      <c r="I10" s="211">
        <v>283</v>
      </c>
      <c r="J10" s="212">
        <v>177</v>
      </c>
      <c r="K10" s="237"/>
      <c r="L10" s="210">
        <v>74</v>
      </c>
      <c r="M10" s="211">
        <v>144</v>
      </c>
      <c r="N10" s="211">
        <v>129</v>
      </c>
      <c r="O10" s="211">
        <v>57</v>
      </c>
      <c r="P10" s="211">
        <v>131</v>
      </c>
      <c r="Q10" s="211">
        <v>160</v>
      </c>
      <c r="R10" s="211">
        <v>138</v>
      </c>
      <c r="S10" s="211">
        <v>136</v>
      </c>
      <c r="T10" s="211">
        <v>109</v>
      </c>
      <c r="U10" s="211">
        <v>177</v>
      </c>
      <c r="V10" s="211"/>
      <c r="W10" s="212"/>
      <c r="X10" s="237"/>
      <c r="Y10" s="210">
        <v>73</v>
      </c>
      <c r="Z10" s="211"/>
      <c r="AA10" s="211">
        <v>165</v>
      </c>
      <c r="AB10" s="211">
        <v>222</v>
      </c>
      <c r="AC10" s="211">
        <v>165</v>
      </c>
      <c r="AD10" s="211">
        <v>256</v>
      </c>
      <c r="AE10" s="211">
        <v>230</v>
      </c>
      <c r="AF10" s="211">
        <v>268</v>
      </c>
      <c r="AG10" s="212">
        <v>268</v>
      </c>
      <c r="AH10" s="237"/>
      <c r="AI10" s="210">
        <v>170</v>
      </c>
      <c r="AJ10" s="211">
        <v>165</v>
      </c>
      <c r="AK10" s="211">
        <v>234</v>
      </c>
      <c r="AL10" s="211">
        <v>231</v>
      </c>
      <c r="AM10" s="211"/>
      <c r="AN10" s="211">
        <v>195</v>
      </c>
      <c r="AO10" s="211">
        <v>191</v>
      </c>
      <c r="AP10" s="211">
        <v>192</v>
      </c>
      <c r="AQ10" s="211">
        <v>177</v>
      </c>
      <c r="AR10" s="212"/>
    </row>
    <row r="11" spans="1:44" x14ac:dyDescent="0.25">
      <c r="A11" s="230">
        <v>-3.67</v>
      </c>
      <c r="B11" s="210">
        <v>156</v>
      </c>
      <c r="C11" s="211">
        <v>204</v>
      </c>
      <c r="D11" s="211">
        <v>168</v>
      </c>
      <c r="E11" s="211">
        <v>145</v>
      </c>
      <c r="F11" s="211">
        <v>194</v>
      </c>
      <c r="G11" s="211">
        <v>235</v>
      </c>
      <c r="H11" s="211">
        <v>198</v>
      </c>
      <c r="I11" s="211"/>
      <c r="J11" s="212">
        <v>191</v>
      </c>
      <c r="K11" s="237"/>
      <c r="L11" s="210">
        <v>81</v>
      </c>
      <c r="M11" s="211">
        <v>126</v>
      </c>
      <c r="N11" s="211">
        <v>92</v>
      </c>
      <c r="O11" s="211"/>
      <c r="P11" s="211">
        <v>129</v>
      </c>
      <c r="Q11" s="211">
        <v>130</v>
      </c>
      <c r="R11" s="211">
        <v>187</v>
      </c>
      <c r="S11" s="211">
        <v>114</v>
      </c>
      <c r="T11" s="211">
        <v>130</v>
      </c>
      <c r="U11" s="211">
        <v>184</v>
      </c>
      <c r="V11" s="211"/>
      <c r="W11" s="212">
        <v>69</v>
      </c>
      <c r="X11" s="237"/>
      <c r="Y11" s="210">
        <v>98</v>
      </c>
      <c r="Z11" s="211">
        <v>236</v>
      </c>
      <c r="AA11" s="211">
        <v>207</v>
      </c>
      <c r="AB11" s="211">
        <v>192</v>
      </c>
      <c r="AC11" s="211">
        <v>286</v>
      </c>
      <c r="AD11" s="211"/>
      <c r="AE11" s="211">
        <v>193</v>
      </c>
      <c r="AF11" s="211">
        <v>255</v>
      </c>
      <c r="AG11" s="212">
        <v>233</v>
      </c>
      <c r="AH11" s="237"/>
      <c r="AI11" s="210">
        <v>206</v>
      </c>
      <c r="AJ11" s="211">
        <v>129</v>
      </c>
      <c r="AK11" s="211">
        <v>229</v>
      </c>
      <c r="AL11" s="211">
        <v>207</v>
      </c>
      <c r="AM11" s="211">
        <v>166</v>
      </c>
      <c r="AN11" s="211">
        <v>227</v>
      </c>
      <c r="AO11" s="211">
        <v>258</v>
      </c>
      <c r="AP11" s="211">
        <v>183</v>
      </c>
      <c r="AQ11" s="211">
        <v>174</v>
      </c>
      <c r="AR11" s="212">
        <v>277</v>
      </c>
    </row>
    <row r="12" spans="1:44" x14ac:dyDescent="0.25">
      <c r="A12" s="230">
        <v>-3.64</v>
      </c>
      <c r="B12" s="210">
        <v>202</v>
      </c>
      <c r="C12" s="211">
        <v>220</v>
      </c>
      <c r="D12" s="211">
        <v>254</v>
      </c>
      <c r="E12" s="211">
        <v>207</v>
      </c>
      <c r="F12" s="211">
        <v>209</v>
      </c>
      <c r="G12" s="211">
        <v>202</v>
      </c>
      <c r="H12" s="211">
        <v>218</v>
      </c>
      <c r="I12" s="211">
        <v>196</v>
      </c>
      <c r="J12" s="212">
        <v>187</v>
      </c>
      <c r="K12" s="237"/>
      <c r="L12" s="210">
        <v>78</v>
      </c>
      <c r="M12" s="211"/>
      <c r="N12" s="211">
        <v>81</v>
      </c>
      <c r="O12" s="211">
        <v>66</v>
      </c>
      <c r="P12" s="211">
        <v>123</v>
      </c>
      <c r="Q12" s="211">
        <v>180</v>
      </c>
      <c r="R12" s="211">
        <v>156</v>
      </c>
      <c r="S12" s="211">
        <v>140</v>
      </c>
      <c r="T12" s="211">
        <v>104</v>
      </c>
      <c r="U12" s="211">
        <v>167</v>
      </c>
      <c r="V12" s="211">
        <v>39</v>
      </c>
      <c r="W12" s="212">
        <v>61</v>
      </c>
      <c r="X12" s="237"/>
      <c r="Y12" s="210"/>
      <c r="Z12" s="211">
        <v>224</v>
      </c>
      <c r="AA12" s="211">
        <v>172</v>
      </c>
      <c r="AB12" s="211">
        <v>178</v>
      </c>
      <c r="AC12" s="211">
        <v>261</v>
      </c>
      <c r="AD12" s="211"/>
      <c r="AE12" s="211">
        <v>198</v>
      </c>
      <c r="AF12" s="211">
        <v>276</v>
      </c>
      <c r="AG12" s="212">
        <v>255</v>
      </c>
      <c r="AH12" s="237"/>
      <c r="AI12" s="210">
        <v>147</v>
      </c>
      <c r="AJ12" s="211">
        <v>138</v>
      </c>
      <c r="AK12" s="211">
        <v>212</v>
      </c>
      <c r="AL12" s="211">
        <v>188</v>
      </c>
      <c r="AM12" s="211">
        <v>218</v>
      </c>
      <c r="AN12" s="211">
        <v>197</v>
      </c>
      <c r="AO12" s="211">
        <v>260</v>
      </c>
      <c r="AP12" s="211">
        <v>183</v>
      </c>
      <c r="AQ12" s="211">
        <v>181</v>
      </c>
      <c r="AR12" s="212">
        <v>222</v>
      </c>
    </row>
    <row r="13" spans="1:44" x14ac:dyDescent="0.25">
      <c r="A13" s="230">
        <v>-3.61</v>
      </c>
      <c r="B13" s="210">
        <v>265</v>
      </c>
      <c r="C13" s="211">
        <v>210</v>
      </c>
      <c r="D13" s="211">
        <v>202</v>
      </c>
      <c r="E13" s="211">
        <v>148</v>
      </c>
      <c r="F13" s="211">
        <v>199</v>
      </c>
      <c r="G13" s="211">
        <v>236</v>
      </c>
      <c r="H13" s="211">
        <v>194</v>
      </c>
      <c r="I13" s="211">
        <v>219</v>
      </c>
      <c r="J13" s="212">
        <v>228</v>
      </c>
      <c r="K13" s="237"/>
      <c r="L13" s="210">
        <v>67</v>
      </c>
      <c r="M13" s="211"/>
      <c r="N13" s="211">
        <v>101</v>
      </c>
      <c r="O13" s="211">
        <v>69</v>
      </c>
      <c r="P13" s="211"/>
      <c r="Q13" s="211">
        <v>175</v>
      </c>
      <c r="R13" s="211"/>
      <c r="S13" s="211">
        <v>140</v>
      </c>
      <c r="T13" s="211">
        <v>137</v>
      </c>
      <c r="U13" s="211">
        <v>145</v>
      </c>
      <c r="V13" s="211">
        <v>57</v>
      </c>
      <c r="W13" s="212">
        <v>68</v>
      </c>
      <c r="X13" s="237"/>
      <c r="Y13" s="210">
        <v>161</v>
      </c>
      <c r="Z13" s="211">
        <v>253</v>
      </c>
      <c r="AA13" s="211">
        <v>184</v>
      </c>
      <c r="AB13" s="211">
        <v>170</v>
      </c>
      <c r="AC13" s="211">
        <v>208</v>
      </c>
      <c r="AD13" s="211">
        <v>220</v>
      </c>
      <c r="AE13" s="211">
        <v>217</v>
      </c>
      <c r="AF13" s="211">
        <v>290</v>
      </c>
      <c r="AG13" s="212">
        <v>305</v>
      </c>
      <c r="AH13" s="237"/>
      <c r="AI13" s="210">
        <v>188</v>
      </c>
      <c r="AJ13" s="211">
        <v>162</v>
      </c>
      <c r="AK13" s="211">
        <v>306</v>
      </c>
      <c r="AL13" s="211">
        <v>229</v>
      </c>
      <c r="AM13" s="211">
        <v>231</v>
      </c>
      <c r="AN13" s="211">
        <v>254</v>
      </c>
      <c r="AO13" s="211">
        <v>227</v>
      </c>
      <c r="AP13" s="211">
        <v>229</v>
      </c>
      <c r="AQ13" s="211">
        <v>206</v>
      </c>
      <c r="AR13" s="212">
        <v>198</v>
      </c>
    </row>
    <row r="14" spans="1:44" x14ac:dyDescent="0.25">
      <c r="A14" s="230">
        <v>-3.58</v>
      </c>
      <c r="B14" s="210"/>
      <c r="C14" s="211">
        <v>187</v>
      </c>
      <c r="D14" s="211">
        <v>196</v>
      </c>
      <c r="E14" s="211">
        <v>138</v>
      </c>
      <c r="F14" s="211">
        <v>216</v>
      </c>
      <c r="G14" s="211">
        <v>209</v>
      </c>
      <c r="H14" s="211">
        <v>214</v>
      </c>
      <c r="I14" s="211">
        <v>222</v>
      </c>
      <c r="J14" s="212">
        <v>205</v>
      </c>
      <c r="K14" s="237"/>
      <c r="L14" s="210"/>
      <c r="M14" s="211">
        <v>185</v>
      </c>
      <c r="N14" s="211">
        <v>98</v>
      </c>
      <c r="O14" s="211">
        <v>60</v>
      </c>
      <c r="P14" s="211">
        <v>180</v>
      </c>
      <c r="Q14" s="211">
        <v>205</v>
      </c>
      <c r="R14" s="211">
        <v>161</v>
      </c>
      <c r="S14" s="211">
        <v>179</v>
      </c>
      <c r="T14" s="211">
        <v>132</v>
      </c>
      <c r="U14" s="211">
        <v>201</v>
      </c>
      <c r="V14" s="211">
        <v>51</v>
      </c>
      <c r="W14" s="212">
        <v>88</v>
      </c>
      <c r="X14" s="237"/>
      <c r="Y14" s="210">
        <v>167</v>
      </c>
      <c r="Z14" s="211">
        <v>235</v>
      </c>
      <c r="AA14" s="211">
        <v>191</v>
      </c>
      <c r="AB14" s="211">
        <v>213</v>
      </c>
      <c r="AC14" s="211">
        <v>202</v>
      </c>
      <c r="AD14" s="211">
        <v>210</v>
      </c>
      <c r="AE14" s="211">
        <v>224</v>
      </c>
      <c r="AF14" s="211">
        <v>305</v>
      </c>
      <c r="AG14" s="212">
        <v>283</v>
      </c>
      <c r="AH14" s="237"/>
      <c r="AI14" s="210">
        <v>217</v>
      </c>
      <c r="AJ14" s="211">
        <v>186</v>
      </c>
      <c r="AK14" s="211">
        <v>186</v>
      </c>
      <c r="AL14" s="211">
        <v>181</v>
      </c>
      <c r="AM14" s="211">
        <v>201</v>
      </c>
      <c r="AN14" s="211">
        <v>207</v>
      </c>
      <c r="AO14" s="211">
        <v>229</v>
      </c>
      <c r="AP14" s="211">
        <v>235</v>
      </c>
      <c r="AQ14" s="211">
        <v>186</v>
      </c>
      <c r="AR14" s="212">
        <v>253</v>
      </c>
    </row>
    <row r="15" spans="1:44" x14ac:dyDescent="0.25">
      <c r="A15" s="230">
        <v>-3.55</v>
      </c>
      <c r="B15" s="210">
        <v>283</v>
      </c>
      <c r="C15" s="211">
        <v>172</v>
      </c>
      <c r="D15" s="211">
        <v>306</v>
      </c>
      <c r="E15" s="211">
        <v>162</v>
      </c>
      <c r="F15" s="211">
        <v>220</v>
      </c>
      <c r="G15" s="211">
        <v>190</v>
      </c>
      <c r="H15" s="211">
        <v>213</v>
      </c>
      <c r="I15" s="211">
        <v>274</v>
      </c>
      <c r="J15" s="212">
        <v>191</v>
      </c>
      <c r="K15" s="237"/>
      <c r="L15" s="210">
        <v>76</v>
      </c>
      <c r="M15" s="211">
        <v>231</v>
      </c>
      <c r="N15" s="211">
        <v>89</v>
      </c>
      <c r="O15" s="211">
        <v>40</v>
      </c>
      <c r="P15" s="211">
        <v>179</v>
      </c>
      <c r="Q15" s="211">
        <v>163</v>
      </c>
      <c r="R15" s="211">
        <v>236</v>
      </c>
      <c r="S15" s="211">
        <v>155</v>
      </c>
      <c r="T15" s="211">
        <v>105</v>
      </c>
      <c r="U15" s="211">
        <v>181</v>
      </c>
      <c r="V15" s="211">
        <v>53</v>
      </c>
      <c r="W15" s="212">
        <v>86</v>
      </c>
      <c r="X15" s="237"/>
      <c r="Y15" s="210">
        <v>185</v>
      </c>
      <c r="Z15" s="211">
        <v>203</v>
      </c>
      <c r="AA15" s="211">
        <v>158</v>
      </c>
      <c r="AB15" s="211">
        <v>213</v>
      </c>
      <c r="AC15" s="211">
        <v>339</v>
      </c>
      <c r="AD15" s="211">
        <v>209</v>
      </c>
      <c r="AE15" s="211">
        <v>297</v>
      </c>
      <c r="AF15" s="211">
        <v>347</v>
      </c>
      <c r="AG15" s="212">
        <v>284</v>
      </c>
      <c r="AH15" s="237"/>
      <c r="AI15" s="210">
        <v>198</v>
      </c>
      <c r="AJ15" s="211">
        <v>184</v>
      </c>
      <c r="AK15" s="211"/>
      <c r="AL15" s="211">
        <v>181</v>
      </c>
      <c r="AM15" s="211">
        <v>185</v>
      </c>
      <c r="AN15" s="211">
        <v>280</v>
      </c>
      <c r="AO15" s="211">
        <v>271</v>
      </c>
      <c r="AP15" s="211">
        <v>226</v>
      </c>
      <c r="AQ15" s="211">
        <v>211</v>
      </c>
      <c r="AR15" s="212">
        <v>315</v>
      </c>
    </row>
    <row r="16" spans="1:44" x14ac:dyDescent="0.25">
      <c r="A16" s="230">
        <v>-3.52</v>
      </c>
      <c r="B16" s="210">
        <v>233</v>
      </c>
      <c r="C16" s="211">
        <v>184</v>
      </c>
      <c r="D16" s="211">
        <v>250</v>
      </c>
      <c r="E16" s="211">
        <v>206</v>
      </c>
      <c r="F16" s="211">
        <v>196</v>
      </c>
      <c r="G16" s="211">
        <v>296</v>
      </c>
      <c r="H16" s="211">
        <v>225</v>
      </c>
      <c r="I16" s="211">
        <v>259</v>
      </c>
      <c r="J16" s="212">
        <v>250</v>
      </c>
      <c r="K16" s="237"/>
      <c r="L16" s="210">
        <v>83</v>
      </c>
      <c r="M16" s="211">
        <v>194</v>
      </c>
      <c r="N16" s="211">
        <v>130</v>
      </c>
      <c r="O16" s="211">
        <v>41</v>
      </c>
      <c r="P16" s="211">
        <v>168</v>
      </c>
      <c r="Q16" s="211">
        <v>155</v>
      </c>
      <c r="R16" s="211">
        <v>190</v>
      </c>
      <c r="S16" s="211">
        <v>153</v>
      </c>
      <c r="T16" s="211">
        <v>147</v>
      </c>
      <c r="U16" s="211">
        <v>159</v>
      </c>
      <c r="V16" s="211">
        <v>39</v>
      </c>
      <c r="W16" s="212">
        <v>100</v>
      </c>
      <c r="X16" s="237"/>
      <c r="Y16" s="210">
        <v>228</v>
      </c>
      <c r="Z16" s="211">
        <v>219</v>
      </c>
      <c r="AA16" s="211">
        <v>211</v>
      </c>
      <c r="AB16" s="211"/>
      <c r="AC16" s="211">
        <v>277</v>
      </c>
      <c r="AD16" s="211">
        <v>236</v>
      </c>
      <c r="AE16" s="211"/>
      <c r="AF16" s="211">
        <v>243</v>
      </c>
      <c r="AG16" s="212">
        <v>252</v>
      </c>
      <c r="AH16" s="237"/>
      <c r="AI16" s="210">
        <v>185</v>
      </c>
      <c r="AJ16" s="211">
        <v>174</v>
      </c>
      <c r="AK16" s="211"/>
      <c r="AL16" s="211">
        <v>209</v>
      </c>
      <c r="AM16" s="211">
        <v>193</v>
      </c>
      <c r="AN16" s="211">
        <v>263</v>
      </c>
      <c r="AO16" s="211">
        <v>211</v>
      </c>
      <c r="AP16" s="211">
        <v>219</v>
      </c>
      <c r="AQ16" s="211">
        <v>183</v>
      </c>
      <c r="AR16" s="212">
        <v>226</v>
      </c>
    </row>
    <row r="17" spans="1:44" x14ac:dyDescent="0.25">
      <c r="A17" s="230">
        <v>-3.49</v>
      </c>
      <c r="B17" s="210">
        <v>174</v>
      </c>
      <c r="C17" s="211">
        <v>207</v>
      </c>
      <c r="D17" s="211"/>
      <c r="E17" s="211">
        <v>256</v>
      </c>
      <c r="F17" s="211">
        <v>277</v>
      </c>
      <c r="G17" s="211">
        <v>221</v>
      </c>
      <c r="H17" s="211">
        <v>173</v>
      </c>
      <c r="I17" s="211">
        <v>247</v>
      </c>
      <c r="J17" s="212">
        <v>200</v>
      </c>
      <c r="K17" s="237"/>
      <c r="L17" s="210">
        <v>74</v>
      </c>
      <c r="M17" s="211">
        <v>168</v>
      </c>
      <c r="N17" s="211">
        <v>101</v>
      </c>
      <c r="O17" s="211">
        <v>40</v>
      </c>
      <c r="P17" s="211">
        <v>212</v>
      </c>
      <c r="Q17" s="211">
        <v>215</v>
      </c>
      <c r="R17" s="211">
        <v>213</v>
      </c>
      <c r="S17" s="211">
        <v>169</v>
      </c>
      <c r="T17" s="211"/>
      <c r="U17" s="211">
        <v>198</v>
      </c>
      <c r="V17" s="211">
        <v>45</v>
      </c>
      <c r="W17" s="212">
        <v>62</v>
      </c>
      <c r="X17" s="237"/>
      <c r="Y17" s="210">
        <v>199</v>
      </c>
      <c r="Z17" s="211">
        <v>207</v>
      </c>
      <c r="AA17" s="211">
        <v>200</v>
      </c>
      <c r="AB17" s="211">
        <v>309</v>
      </c>
      <c r="AC17" s="211">
        <v>313</v>
      </c>
      <c r="AD17" s="211">
        <v>237</v>
      </c>
      <c r="AE17" s="211">
        <v>208</v>
      </c>
      <c r="AF17" s="211">
        <v>277</v>
      </c>
      <c r="AG17" s="212">
        <v>277</v>
      </c>
      <c r="AH17" s="237"/>
      <c r="AI17" s="210">
        <v>166</v>
      </c>
      <c r="AJ17" s="211">
        <v>208</v>
      </c>
      <c r="AK17" s="211">
        <v>255</v>
      </c>
      <c r="AL17" s="211">
        <v>218</v>
      </c>
      <c r="AM17" s="211">
        <v>188</v>
      </c>
      <c r="AN17" s="211"/>
      <c r="AO17" s="211">
        <v>316</v>
      </c>
      <c r="AP17" s="211">
        <v>238</v>
      </c>
      <c r="AQ17" s="211">
        <v>163</v>
      </c>
      <c r="AR17" s="212">
        <v>232</v>
      </c>
    </row>
    <row r="18" spans="1:44" x14ac:dyDescent="0.25">
      <c r="A18" s="230">
        <v>-3.46</v>
      </c>
      <c r="B18" s="210">
        <v>224</v>
      </c>
      <c r="C18" s="211">
        <v>189</v>
      </c>
      <c r="D18" s="211">
        <v>291</v>
      </c>
      <c r="E18" s="211">
        <v>226</v>
      </c>
      <c r="F18" s="211">
        <v>150</v>
      </c>
      <c r="G18" s="211">
        <v>192</v>
      </c>
      <c r="H18" s="211">
        <v>145</v>
      </c>
      <c r="I18" s="211">
        <v>194</v>
      </c>
      <c r="J18" s="212">
        <v>295</v>
      </c>
      <c r="K18" s="237"/>
      <c r="L18" s="210">
        <v>57</v>
      </c>
      <c r="M18" s="211">
        <v>165</v>
      </c>
      <c r="N18" s="211">
        <v>94</v>
      </c>
      <c r="O18" s="211">
        <v>39</v>
      </c>
      <c r="P18" s="211">
        <v>226</v>
      </c>
      <c r="Q18" s="211">
        <v>185</v>
      </c>
      <c r="R18" s="211">
        <v>163</v>
      </c>
      <c r="S18" s="211">
        <v>208</v>
      </c>
      <c r="T18" s="211">
        <v>144</v>
      </c>
      <c r="U18" s="211">
        <v>178</v>
      </c>
      <c r="V18" s="211">
        <v>56</v>
      </c>
      <c r="W18" s="212">
        <v>61</v>
      </c>
      <c r="X18" s="237"/>
      <c r="Y18" s="210">
        <v>207</v>
      </c>
      <c r="Z18" s="211">
        <v>254</v>
      </c>
      <c r="AA18" s="211">
        <v>183</v>
      </c>
      <c r="AB18" s="211">
        <v>263</v>
      </c>
      <c r="AC18" s="211">
        <v>279</v>
      </c>
      <c r="AD18" s="211">
        <v>243</v>
      </c>
      <c r="AE18" s="211">
        <v>215</v>
      </c>
      <c r="AF18" s="211">
        <v>283</v>
      </c>
      <c r="AG18" s="212">
        <v>254</v>
      </c>
      <c r="AH18" s="237"/>
      <c r="AI18" s="210">
        <v>148</v>
      </c>
      <c r="AJ18" s="211">
        <v>159</v>
      </c>
      <c r="AK18" s="211">
        <v>229</v>
      </c>
      <c r="AL18" s="211"/>
      <c r="AM18" s="211">
        <v>180</v>
      </c>
      <c r="AN18" s="211">
        <v>262</v>
      </c>
      <c r="AO18" s="211"/>
      <c r="AP18" s="211">
        <v>206</v>
      </c>
      <c r="AQ18" s="211">
        <v>173</v>
      </c>
      <c r="AR18" s="212">
        <v>244</v>
      </c>
    </row>
    <row r="19" spans="1:44" x14ac:dyDescent="0.25">
      <c r="A19" s="230">
        <v>-3.43</v>
      </c>
      <c r="B19" s="210">
        <v>272</v>
      </c>
      <c r="C19" s="211">
        <v>254</v>
      </c>
      <c r="D19" s="211">
        <v>254</v>
      </c>
      <c r="E19" s="211">
        <v>171</v>
      </c>
      <c r="F19" s="211">
        <v>193</v>
      </c>
      <c r="G19" s="211">
        <v>188</v>
      </c>
      <c r="H19" s="211">
        <v>237</v>
      </c>
      <c r="I19" s="211">
        <v>181</v>
      </c>
      <c r="J19" s="212"/>
      <c r="K19" s="237"/>
      <c r="L19" s="210">
        <v>52</v>
      </c>
      <c r="M19" s="211">
        <v>174</v>
      </c>
      <c r="N19" s="211">
        <v>82</v>
      </c>
      <c r="O19" s="211">
        <v>30</v>
      </c>
      <c r="P19" s="211">
        <v>172</v>
      </c>
      <c r="Q19" s="211">
        <v>172</v>
      </c>
      <c r="R19" s="211">
        <v>212</v>
      </c>
      <c r="S19" s="211">
        <v>159</v>
      </c>
      <c r="T19" s="211">
        <v>153</v>
      </c>
      <c r="U19" s="211"/>
      <c r="V19" s="211">
        <v>66</v>
      </c>
      <c r="W19" s="212">
        <v>62</v>
      </c>
      <c r="X19" s="237"/>
      <c r="Y19" s="210">
        <v>233</v>
      </c>
      <c r="Z19" s="211">
        <v>253</v>
      </c>
      <c r="AA19" s="211">
        <v>283</v>
      </c>
      <c r="AB19" s="211">
        <v>207</v>
      </c>
      <c r="AC19" s="211">
        <v>219</v>
      </c>
      <c r="AD19" s="211">
        <v>185</v>
      </c>
      <c r="AE19" s="211">
        <v>196</v>
      </c>
      <c r="AF19" s="211">
        <v>409</v>
      </c>
      <c r="AG19" s="212">
        <v>289</v>
      </c>
      <c r="AH19" s="237"/>
      <c r="AI19" s="210">
        <v>224</v>
      </c>
      <c r="AJ19" s="211">
        <v>196</v>
      </c>
      <c r="AK19" s="211">
        <v>302</v>
      </c>
      <c r="AL19" s="211">
        <v>220</v>
      </c>
      <c r="AM19" s="211">
        <v>230</v>
      </c>
      <c r="AN19" s="211">
        <v>280</v>
      </c>
      <c r="AO19" s="211">
        <v>219</v>
      </c>
      <c r="AP19" s="211">
        <v>233</v>
      </c>
      <c r="AQ19" s="211">
        <v>165</v>
      </c>
      <c r="AR19" s="212">
        <v>235</v>
      </c>
    </row>
    <row r="20" spans="1:44" x14ac:dyDescent="0.25">
      <c r="A20" s="230">
        <v>-3.4</v>
      </c>
      <c r="B20" s="210">
        <v>305</v>
      </c>
      <c r="C20" s="211">
        <v>168</v>
      </c>
      <c r="D20" s="211">
        <v>302</v>
      </c>
      <c r="E20" s="211">
        <v>150</v>
      </c>
      <c r="F20" s="211">
        <v>136</v>
      </c>
      <c r="G20" s="211"/>
      <c r="H20" s="211">
        <v>392</v>
      </c>
      <c r="I20" s="211">
        <v>169</v>
      </c>
      <c r="J20" s="212">
        <v>269</v>
      </c>
      <c r="K20" s="237"/>
      <c r="L20" s="210">
        <v>190</v>
      </c>
      <c r="M20" s="211">
        <v>195</v>
      </c>
      <c r="N20" s="211">
        <v>140</v>
      </c>
      <c r="O20" s="211">
        <v>25</v>
      </c>
      <c r="P20" s="211">
        <v>143</v>
      </c>
      <c r="Q20" s="211"/>
      <c r="R20" s="211">
        <v>195</v>
      </c>
      <c r="S20" s="211">
        <v>170</v>
      </c>
      <c r="T20" s="211">
        <v>156</v>
      </c>
      <c r="U20" s="211"/>
      <c r="V20" s="211">
        <v>53</v>
      </c>
      <c r="W20" s="212">
        <v>91</v>
      </c>
      <c r="X20" s="237"/>
      <c r="Y20" s="210">
        <v>213</v>
      </c>
      <c r="Z20" s="211">
        <v>210</v>
      </c>
      <c r="AA20" s="211">
        <v>294</v>
      </c>
      <c r="AB20" s="211">
        <v>260</v>
      </c>
      <c r="AC20" s="211">
        <v>247</v>
      </c>
      <c r="AD20" s="211">
        <v>224</v>
      </c>
      <c r="AE20" s="211">
        <v>199</v>
      </c>
      <c r="AF20" s="211">
        <v>447</v>
      </c>
      <c r="AG20" s="212"/>
      <c r="AH20" s="237"/>
      <c r="AI20" s="210"/>
      <c r="AJ20" s="211"/>
      <c r="AK20" s="211">
        <v>277</v>
      </c>
      <c r="AL20" s="211">
        <v>228</v>
      </c>
      <c r="AM20" s="211">
        <v>235</v>
      </c>
      <c r="AN20" s="211">
        <v>237</v>
      </c>
      <c r="AO20" s="211">
        <v>156</v>
      </c>
      <c r="AP20" s="211"/>
      <c r="AQ20" s="211">
        <v>294</v>
      </c>
      <c r="AR20" s="212">
        <v>182</v>
      </c>
    </row>
    <row r="21" spans="1:44" x14ac:dyDescent="0.25">
      <c r="A21" s="230">
        <v>-3.37</v>
      </c>
      <c r="B21" s="210">
        <v>297</v>
      </c>
      <c r="C21" s="211">
        <v>265</v>
      </c>
      <c r="D21" s="211">
        <v>252</v>
      </c>
      <c r="E21" s="211">
        <v>165</v>
      </c>
      <c r="F21" s="211">
        <v>242</v>
      </c>
      <c r="G21" s="211"/>
      <c r="H21" s="211"/>
      <c r="I21" s="211">
        <v>189</v>
      </c>
      <c r="J21" s="212">
        <v>220</v>
      </c>
      <c r="K21" s="237"/>
      <c r="L21" s="210">
        <v>58</v>
      </c>
      <c r="M21" s="211">
        <v>183</v>
      </c>
      <c r="N21" s="211"/>
      <c r="O21" s="211">
        <v>34</v>
      </c>
      <c r="P21" s="211">
        <v>151</v>
      </c>
      <c r="Q21" s="211">
        <v>252</v>
      </c>
      <c r="R21" s="211">
        <v>175</v>
      </c>
      <c r="S21" s="211">
        <v>135</v>
      </c>
      <c r="T21" s="211">
        <v>147</v>
      </c>
      <c r="U21" s="211">
        <v>216</v>
      </c>
      <c r="V21" s="211">
        <v>50</v>
      </c>
      <c r="W21" s="212">
        <v>61</v>
      </c>
      <c r="X21" s="237"/>
      <c r="Y21" s="210">
        <v>182</v>
      </c>
      <c r="Z21" s="211">
        <v>249</v>
      </c>
      <c r="AA21" s="211"/>
      <c r="AB21" s="211">
        <v>303</v>
      </c>
      <c r="AC21" s="211">
        <v>313</v>
      </c>
      <c r="AD21" s="211">
        <v>232</v>
      </c>
      <c r="AE21" s="211">
        <v>264</v>
      </c>
      <c r="AF21" s="211"/>
      <c r="AG21" s="212"/>
      <c r="AH21" s="237"/>
      <c r="AI21" s="210">
        <v>207</v>
      </c>
      <c r="AJ21" s="211">
        <v>234</v>
      </c>
      <c r="AK21" s="211">
        <v>253</v>
      </c>
      <c r="AL21" s="211">
        <v>177</v>
      </c>
      <c r="AM21" s="211"/>
      <c r="AN21" s="211">
        <v>274</v>
      </c>
      <c r="AO21" s="211">
        <v>168</v>
      </c>
      <c r="AP21" s="211">
        <v>269</v>
      </c>
      <c r="AQ21" s="211"/>
      <c r="AR21" s="212">
        <v>246</v>
      </c>
    </row>
    <row r="22" spans="1:44" x14ac:dyDescent="0.25">
      <c r="A22" s="230">
        <v>-3.34</v>
      </c>
      <c r="B22" s="210"/>
      <c r="C22" s="211"/>
      <c r="D22" s="211">
        <v>173</v>
      </c>
      <c r="E22" s="211"/>
      <c r="F22" s="211">
        <v>102</v>
      </c>
      <c r="G22" s="211">
        <v>232</v>
      </c>
      <c r="H22" s="211">
        <v>227</v>
      </c>
      <c r="I22" s="211"/>
      <c r="J22" s="212">
        <v>223</v>
      </c>
      <c r="K22" s="237"/>
      <c r="L22" s="210">
        <v>58</v>
      </c>
      <c r="M22" s="211">
        <v>174</v>
      </c>
      <c r="N22" s="211">
        <v>89</v>
      </c>
      <c r="O22" s="211">
        <v>38</v>
      </c>
      <c r="P22" s="211">
        <v>170</v>
      </c>
      <c r="Q22" s="211">
        <v>239</v>
      </c>
      <c r="R22" s="211">
        <v>167</v>
      </c>
      <c r="S22" s="211"/>
      <c r="T22" s="211">
        <v>144</v>
      </c>
      <c r="U22" s="211">
        <v>218</v>
      </c>
      <c r="V22" s="211">
        <v>78</v>
      </c>
      <c r="W22" s="212"/>
      <c r="X22" s="237"/>
      <c r="Y22" s="210">
        <v>161</v>
      </c>
      <c r="Z22" s="211">
        <v>236</v>
      </c>
      <c r="AA22" s="211">
        <v>260</v>
      </c>
      <c r="AB22" s="211">
        <v>280</v>
      </c>
      <c r="AC22" s="211"/>
      <c r="AD22" s="211">
        <v>358</v>
      </c>
      <c r="AE22" s="211">
        <v>259</v>
      </c>
      <c r="AF22" s="211">
        <v>291</v>
      </c>
      <c r="AG22" s="212">
        <v>287</v>
      </c>
      <c r="AH22" s="237"/>
      <c r="AI22" s="210">
        <v>195</v>
      </c>
      <c r="AJ22" s="211">
        <v>195</v>
      </c>
      <c r="AK22" s="211">
        <v>240</v>
      </c>
      <c r="AL22" s="211">
        <v>214</v>
      </c>
      <c r="AM22" s="211"/>
      <c r="AN22" s="211">
        <v>307</v>
      </c>
      <c r="AO22" s="211">
        <v>196</v>
      </c>
      <c r="AP22" s="211">
        <v>265</v>
      </c>
      <c r="AQ22" s="211">
        <v>252</v>
      </c>
      <c r="AR22" s="212"/>
    </row>
    <row r="23" spans="1:44" x14ac:dyDescent="0.25">
      <c r="A23" s="230">
        <v>-3.31</v>
      </c>
      <c r="B23" s="210"/>
      <c r="C23" s="211">
        <v>178</v>
      </c>
      <c r="D23" s="211">
        <v>213</v>
      </c>
      <c r="E23" s="211">
        <v>181</v>
      </c>
      <c r="F23" s="211"/>
      <c r="G23" s="211">
        <v>232</v>
      </c>
      <c r="H23" s="211">
        <v>222</v>
      </c>
      <c r="I23" s="211"/>
      <c r="J23" s="212">
        <v>183</v>
      </c>
      <c r="K23" s="237"/>
      <c r="L23" s="210">
        <v>71</v>
      </c>
      <c r="M23" s="211">
        <v>130</v>
      </c>
      <c r="N23" s="211">
        <v>95</v>
      </c>
      <c r="O23" s="211">
        <v>29</v>
      </c>
      <c r="P23" s="211">
        <v>135</v>
      </c>
      <c r="Q23" s="211">
        <v>211</v>
      </c>
      <c r="R23" s="211">
        <v>187</v>
      </c>
      <c r="S23" s="211">
        <v>155</v>
      </c>
      <c r="T23" s="211">
        <v>128</v>
      </c>
      <c r="U23" s="211">
        <v>189</v>
      </c>
      <c r="V23" s="211">
        <v>80</v>
      </c>
      <c r="W23" s="212"/>
      <c r="X23" s="237"/>
      <c r="Y23" s="210">
        <v>201</v>
      </c>
      <c r="Z23" s="211"/>
      <c r="AA23" s="211">
        <v>204</v>
      </c>
      <c r="AB23" s="211">
        <v>316</v>
      </c>
      <c r="AC23" s="211">
        <v>311</v>
      </c>
      <c r="AD23" s="211">
        <v>292</v>
      </c>
      <c r="AE23" s="211">
        <v>216</v>
      </c>
      <c r="AF23" s="211">
        <v>299</v>
      </c>
      <c r="AG23" s="212">
        <v>223</v>
      </c>
      <c r="AH23" s="237"/>
      <c r="AI23" s="210">
        <v>296</v>
      </c>
      <c r="AJ23" s="211">
        <v>220</v>
      </c>
      <c r="AK23" s="211">
        <v>179</v>
      </c>
      <c r="AL23" s="211">
        <v>232</v>
      </c>
      <c r="AM23" s="211">
        <v>213</v>
      </c>
      <c r="AN23" s="211">
        <v>241</v>
      </c>
      <c r="AO23" s="211">
        <v>237</v>
      </c>
      <c r="AP23" s="211">
        <v>271</v>
      </c>
      <c r="AQ23" s="211">
        <v>225</v>
      </c>
      <c r="AR23" s="212"/>
    </row>
    <row r="24" spans="1:44" x14ac:dyDescent="0.25">
      <c r="A24" s="230">
        <v>-3.28</v>
      </c>
      <c r="B24" s="210"/>
      <c r="C24" s="211">
        <v>164</v>
      </c>
      <c r="D24" s="211">
        <v>297</v>
      </c>
      <c r="E24" s="211">
        <v>151</v>
      </c>
      <c r="F24" s="211">
        <v>159</v>
      </c>
      <c r="G24" s="211">
        <v>193</v>
      </c>
      <c r="H24" s="211">
        <v>194</v>
      </c>
      <c r="I24" s="211">
        <v>184</v>
      </c>
      <c r="J24" s="212">
        <v>173</v>
      </c>
      <c r="K24" s="237"/>
      <c r="L24" s="210">
        <v>72</v>
      </c>
      <c r="M24" s="211"/>
      <c r="N24" s="211">
        <v>82</v>
      </c>
      <c r="O24" s="211"/>
      <c r="P24" s="211">
        <v>148</v>
      </c>
      <c r="Q24" s="211">
        <v>268</v>
      </c>
      <c r="R24" s="211">
        <v>154</v>
      </c>
      <c r="S24" s="211">
        <v>156</v>
      </c>
      <c r="T24" s="211">
        <v>130</v>
      </c>
      <c r="U24" s="211">
        <v>189</v>
      </c>
      <c r="V24" s="211"/>
      <c r="W24" s="212">
        <v>94</v>
      </c>
      <c r="X24" s="237"/>
      <c r="Y24" s="210">
        <v>284</v>
      </c>
      <c r="Z24" s="211">
        <v>273</v>
      </c>
      <c r="AA24" s="211">
        <v>185</v>
      </c>
      <c r="AB24" s="211">
        <v>297</v>
      </c>
      <c r="AC24" s="211">
        <v>191</v>
      </c>
      <c r="AD24" s="211">
        <v>238</v>
      </c>
      <c r="AE24" s="211">
        <v>246</v>
      </c>
      <c r="AF24" s="211">
        <v>338</v>
      </c>
      <c r="AG24" s="212">
        <v>201</v>
      </c>
      <c r="AH24" s="237"/>
      <c r="AI24" s="210">
        <v>188</v>
      </c>
      <c r="AJ24" s="211">
        <v>222</v>
      </c>
      <c r="AK24" s="211">
        <v>134</v>
      </c>
      <c r="AL24" s="211">
        <v>213</v>
      </c>
      <c r="AM24" s="211">
        <v>274</v>
      </c>
      <c r="AN24" s="211">
        <v>282</v>
      </c>
      <c r="AO24" s="211">
        <v>239</v>
      </c>
      <c r="AP24" s="211"/>
      <c r="AQ24" s="211">
        <v>167</v>
      </c>
      <c r="AR24" s="212">
        <v>246</v>
      </c>
    </row>
    <row r="25" spans="1:44" x14ac:dyDescent="0.25">
      <c r="A25" s="230">
        <v>-3.25</v>
      </c>
      <c r="B25" s="210"/>
      <c r="C25" s="211">
        <v>189</v>
      </c>
      <c r="D25" s="211">
        <v>206</v>
      </c>
      <c r="E25" s="211">
        <v>145</v>
      </c>
      <c r="F25" s="211">
        <v>148</v>
      </c>
      <c r="G25" s="211">
        <v>274</v>
      </c>
      <c r="H25" s="211">
        <v>254</v>
      </c>
      <c r="I25" s="211">
        <v>163</v>
      </c>
      <c r="J25" s="212">
        <v>187</v>
      </c>
      <c r="K25" s="237"/>
      <c r="L25" s="210">
        <v>76</v>
      </c>
      <c r="M25" s="211"/>
      <c r="N25" s="211">
        <v>93</v>
      </c>
      <c r="O25" s="211">
        <v>51</v>
      </c>
      <c r="P25" s="211">
        <v>186</v>
      </c>
      <c r="Q25" s="211">
        <v>204</v>
      </c>
      <c r="R25" s="211">
        <v>201</v>
      </c>
      <c r="S25" s="211">
        <v>142</v>
      </c>
      <c r="T25" s="211">
        <v>98</v>
      </c>
      <c r="U25" s="211">
        <v>183</v>
      </c>
      <c r="V25" s="211">
        <v>58</v>
      </c>
      <c r="W25" s="212">
        <v>62</v>
      </c>
      <c r="X25" s="237"/>
      <c r="Y25" s="210"/>
      <c r="Z25" s="211">
        <v>267</v>
      </c>
      <c r="AA25" s="211">
        <v>209</v>
      </c>
      <c r="AB25" s="211">
        <v>242</v>
      </c>
      <c r="AC25" s="211">
        <v>237</v>
      </c>
      <c r="AD25" s="211"/>
      <c r="AE25" s="211">
        <v>254</v>
      </c>
      <c r="AF25" s="211">
        <v>321</v>
      </c>
      <c r="AG25" s="212">
        <v>263</v>
      </c>
      <c r="AH25" s="237"/>
      <c r="AI25" s="210">
        <v>178</v>
      </c>
      <c r="AJ25" s="211">
        <v>184</v>
      </c>
      <c r="AK25" s="211">
        <v>201</v>
      </c>
      <c r="AL25" s="211">
        <v>197</v>
      </c>
      <c r="AM25" s="211">
        <v>242</v>
      </c>
      <c r="AN25" s="211">
        <v>190</v>
      </c>
      <c r="AO25" s="211">
        <v>196</v>
      </c>
      <c r="AP25" s="211">
        <v>221</v>
      </c>
      <c r="AQ25" s="211">
        <v>141</v>
      </c>
      <c r="AR25" s="212">
        <v>187</v>
      </c>
    </row>
    <row r="26" spans="1:44" x14ac:dyDescent="0.25">
      <c r="A26" s="230">
        <v>-3.22</v>
      </c>
      <c r="B26" s="210"/>
      <c r="C26" s="211">
        <v>148</v>
      </c>
      <c r="D26" s="211">
        <v>259</v>
      </c>
      <c r="E26" s="211">
        <v>157</v>
      </c>
      <c r="F26" s="211">
        <v>151</v>
      </c>
      <c r="G26" s="211">
        <v>197</v>
      </c>
      <c r="H26" s="211">
        <v>221</v>
      </c>
      <c r="I26" s="211">
        <v>135</v>
      </c>
      <c r="J26" s="212">
        <v>179</v>
      </c>
      <c r="K26" s="237"/>
      <c r="L26" s="210"/>
      <c r="M26" s="211">
        <v>124</v>
      </c>
      <c r="N26" s="211">
        <v>116</v>
      </c>
      <c r="O26" s="211">
        <v>34</v>
      </c>
      <c r="P26" s="211"/>
      <c r="Q26" s="211"/>
      <c r="R26" s="211"/>
      <c r="S26" s="211">
        <v>176</v>
      </c>
      <c r="T26" s="211">
        <v>115</v>
      </c>
      <c r="U26" s="211">
        <v>178</v>
      </c>
      <c r="V26" s="211">
        <v>45</v>
      </c>
      <c r="W26" s="212">
        <v>48</v>
      </c>
      <c r="X26" s="237"/>
      <c r="Y26" s="210">
        <v>236</v>
      </c>
      <c r="Z26" s="211">
        <v>249</v>
      </c>
      <c r="AA26" s="211">
        <v>267</v>
      </c>
      <c r="AB26" s="211">
        <v>271</v>
      </c>
      <c r="AC26" s="211">
        <v>206</v>
      </c>
      <c r="AD26" s="211">
        <v>181</v>
      </c>
      <c r="AE26" s="211">
        <v>272</v>
      </c>
      <c r="AF26" s="211">
        <v>263</v>
      </c>
      <c r="AG26" s="212">
        <v>260</v>
      </c>
      <c r="AH26" s="237"/>
      <c r="AI26" s="210">
        <v>160</v>
      </c>
      <c r="AJ26" s="211">
        <v>136</v>
      </c>
      <c r="AK26" s="211">
        <v>162</v>
      </c>
      <c r="AL26" s="211">
        <v>256</v>
      </c>
      <c r="AM26" s="211">
        <v>179</v>
      </c>
      <c r="AN26" s="211">
        <v>177</v>
      </c>
      <c r="AO26" s="211">
        <v>226</v>
      </c>
      <c r="AP26" s="211">
        <v>210</v>
      </c>
      <c r="AQ26" s="211">
        <v>180</v>
      </c>
      <c r="AR26" s="212">
        <v>276</v>
      </c>
    </row>
    <row r="27" spans="1:44" x14ac:dyDescent="0.25">
      <c r="A27" s="230">
        <v>-3.19</v>
      </c>
      <c r="B27" s="210">
        <v>217</v>
      </c>
      <c r="C27" s="211">
        <v>155</v>
      </c>
      <c r="D27" s="211">
        <v>205</v>
      </c>
      <c r="E27" s="211">
        <v>183</v>
      </c>
      <c r="F27" s="211">
        <v>162</v>
      </c>
      <c r="G27" s="211">
        <v>241</v>
      </c>
      <c r="H27" s="211">
        <v>210</v>
      </c>
      <c r="I27" s="211">
        <v>171</v>
      </c>
      <c r="J27" s="212">
        <v>200</v>
      </c>
      <c r="K27" s="237"/>
      <c r="L27" s="210">
        <v>43</v>
      </c>
      <c r="M27" s="211">
        <v>160</v>
      </c>
      <c r="N27" s="211">
        <v>80</v>
      </c>
      <c r="O27" s="211">
        <v>58</v>
      </c>
      <c r="P27" s="211">
        <v>126</v>
      </c>
      <c r="Q27" s="211">
        <v>159</v>
      </c>
      <c r="R27" s="211">
        <v>199</v>
      </c>
      <c r="S27" s="211">
        <v>170</v>
      </c>
      <c r="T27" s="211">
        <v>127</v>
      </c>
      <c r="U27" s="211">
        <v>138</v>
      </c>
      <c r="V27" s="211">
        <v>30</v>
      </c>
      <c r="W27" s="212">
        <v>44</v>
      </c>
      <c r="X27" s="237"/>
      <c r="Y27" s="210">
        <v>257</v>
      </c>
      <c r="Z27" s="211">
        <v>210</v>
      </c>
      <c r="AA27" s="211">
        <v>167</v>
      </c>
      <c r="AB27" s="211">
        <v>249</v>
      </c>
      <c r="AC27" s="211">
        <v>194</v>
      </c>
      <c r="AD27" s="211">
        <v>214</v>
      </c>
      <c r="AE27" s="211">
        <v>351</v>
      </c>
      <c r="AF27" s="211">
        <v>280</v>
      </c>
      <c r="AG27" s="212">
        <v>217</v>
      </c>
      <c r="AH27" s="237"/>
      <c r="AI27" s="210">
        <v>137</v>
      </c>
      <c r="AJ27" s="211">
        <v>149</v>
      </c>
      <c r="AK27" s="211">
        <v>236</v>
      </c>
      <c r="AL27" s="211">
        <v>231</v>
      </c>
      <c r="AM27" s="211">
        <v>134</v>
      </c>
      <c r="AN27" s="211">
        <v>221</v>
      </c>
      <c r="AO27" s="211">
        <v>213</v>
      </c>
      <c r="AP27" s="211">
        <v>184</v>
      </c>
      <c r="AQ27" s="211">
        <v>185</v>
      </c>
      <c r="AR27" s="212">
        <v>246</v>
      </c>
    </row>
    <row r="28" spans="1:44" x14ac:dyDescent="0.25">
      <c r="A28" s="230">
        <v>-3.16</v>
      </c>
      <c r="B28" s="210">
        <v>227</v>
      </c>
      <c r="C28" s="211">
        <v>136</v>
      </c>
      <c r="D28" s="211">
        <v>284</v>
      </c>
      <c r="E28" s="211">
        <v>253</v>
      </c>
      <c r="F28" s="211">
        <v>179</v>
      </c>
      <c r="G28" s="211">
        <v>241</v>
      </c>
      <c r="H28" s="211">
        <v>184</v>
      </c>
      <c r="I28" s="211">
        <v>212</v>
      </c>
      <c r="J28" s="212">
        <v>211</v>
      </c>
      <c r="K28" s="237"/>
      <c r="L28" s="210">
        <v>68</v>
      </c>
      <c r="M28" s="211">
        <v>215</v>
      </c>
      <c r="N28" s="211">
        <v>94</v>
      </c>
      <c r="O28" s="211">
        <v>67</v>
      </c>
      <c r="P28" s="211">
        <v>159</v>
      </c>
      <c r="Q28" s="211">
        <v>128</v>
      </c>
      <c r="R28" s="211">
        <v>220</v>
      </c>
      <c r="S28" s="211">
        <v>223</v>
      </c>
      <c r="T28" s="211">
        <v>111</v>
      </c>
      <c r="U28" s="211">
        <v>190</v>
      </c>
      <c r="V28" s="211">
        <v>51</v>
      </c>
      <c r="W28" s="212">
        <v>70</v>
      </c>
      <c r="X28" s="237"/>
      <c r="Y28" s="210">
        <v>187</v>
      </c>
      <c r="Z28" s="211">
        <v>193</v>
      </c>
      <c r="AA28" s="211">
        <v>224</v>
      </c>
      <c r="AB28" s="211"/>
      <c r="AC28" s="211">
        <v>165</v>
      </c>
      <c r="AD28" s="211">
        <v>182</v>
      </c>
      <c r="AE28" s="211">
        <v>376</v>
      </c>
      <c r="AF28" s="211">
        <v>270</v>
      </c>
      <c r="AG28" s="212">
        <v>164</v>
      </c>
      <c r="AH28" s="237"/>
      <c r="AI28" s="210">
        <v>134</v>
      </c>
      <c r="AJ28" s="211">
        <v>186</v>
      </c>
      <c r="AK28" s="211">
        <v>168</v>
      </c>
      <c r="AL28" s="211">
        <v>204</v>
      </c>
      <c r="AM28" s="211">
        <v>158</v>
      </c>
      <c r="AN28" s="211">
        <v>209</v>
      </c>
      <c r="AO28" s="211">
        <v>123</v>
      </c>
      <c r="AP28" s="211">
        <v>171</v>
      </c>
      <c r="AQ28" s="211">
        <v>203</v>
      </c>
      <c r="AR28" s="212">
        <v>229</v>
      </c>
    </row>
    <row r="29" spans="1:44" x14ac:dyDescent="0.25">
      <c r="A29" s="230">
        <v>-3.13</v>
      </c>
      <c r="B29" s="210">
        <v>249</v>
      </c>
      <c r="C29" s="211">
        <v>230</v>
      </c>
      <c r="D29" s="211"/>
      <c r="E29" s="211">
        <v>220</v>
      </c>
      <c r="F29" s="211">
        <v>196</v>
      </c>
      <c r="G29" s="211">
        <v>312</v>
      </c>
      <c r="H29" s="211">
        <v>259</v>
      </c>
      <c r="I29" s="211">
        <v>259</v>
      </c>
      <c r="J29" s="212">
        <v>201</v>
      </c>
      <c r="K29" s="237"/>
      <c r="L29" s="210">
        <v>61</v>
      </c>
      <c r="M29" s="211">
        <v>180</v>
      </c>
      <c r="N29" s="211">
        <v>86</v>
      </c>
      <c r="O29" s="211">
        <v>29</v>
      </c>
      <c r="P29" s="211">
        <v>181</v>
      </c>
      <c r="Q29" s="211">
        <v>128</v>
      </c>
      <c r="R29" s="211">
        <v>197</v>
      </c>
      <c r="S29" s="211">
        <v>239</v>
      </c>
      <c r="T29" s="211">
        <v>186</v>
      </c>
      <c r="U29" s="211">
        <v>216</v>
      </c>
      <c r="V29" s="211">
        <v>103</v>
      </c>
      <c r="W29" s="212">
        <v>70</v>
      </c>
      <c r="X29" s="237"/>
      <c r="Y29" s="210">
        <v>202</v>
      </c>
      <c r="Z29" s="211">
        <v>233</v>
      </c>
      <c r="AA29" s="211">
        <v>211</v>
      </c>
      <c r="AB29" s="211"/>
      <c r="AC29" s="211">
        <v>122</v>
      </c>
      <c r="AD29" s="211">
        <v>184</v>
      </c>
      <c r="AE29" s="211">
        <v>318</v>
      </c>
      <c r="AF29" s="211">
        <v>329</v>
      </c>
      <c r="AG29" s="212">
        <v>131</v>
      </c>
      <c r="AH29" s="237"/>
      <c r="AI29" s="210">
        <v>180</v>
      </c>
      <c r="AJ29" s="211">
        <v>214</v>
      </c>
      <c r="AK29" s="211"/>
      <c r="AL29" s="211">
        <v>221</v>
      </c>
      <c r="AM29" s="211">
        <v>164</v>
      </c>
      <c r="AN29" s="211">
        <v>145</v>
      </c>
      <c r="AO29" s="211">
        <v>218</v>
      </c>
      <c r="AP29" s="211">
        <v>147</v>
      </c>
      <c r="AQ29" s="211">
        <v>240</v>
      </c>
      <c r="AR29" s="212">
        <v>214</v>
      </c>
    </row>
    <row r="30" spans="1:44" x14ac:dyDescent="0.25">
      <c r="A30" s="230">
        <v>-3.1</v>
      </c>
      <c r="B30" s="210">
        <v>255</v>
      </c>
      <c r="C30" s="211">
        <v>253</v>
      </c>
      <c r="D30" s="211"/>
      <c r="E30" s="211">
        <v>219</v>
      </c>
      <c r="F30" s="211">
        <v>218</v>
      </c>
      <c r="G30" s="211">
        <v>322</v>
      </c>
      <c r="H30" s="211">
        <v>235</v>
      </c>
      <c r="I30" s="211">
        <v>360</v>
      </c>
      <c r="J30" s="212">
        <v>266</v>
      </c>
      <c r="K30" s="237"/>
      <c r="L30" s="210">
        <v>115</v>
      </c>
      <c r="M30" s="211">
        <v>244</v>
      </c>
      <c r="N30" s="211">
        <v>111</v>
      </c>
      <c r="O30" s="211">
        <v>69</v>
      </c>
      <c r="P30" s="211">
        <v>150</v>
      </c>
      <c r="Q30" s="211">
        <v>146</v>
      </c>
      <c r="R30" s="211">
        <v>196</v>
      </c>
      <c r="S30" s="211">
        <v>249</v>
      </c>
      <c r="T30" s="211">
        <v>176</v>
      </c>
      <c r="U30" s="211">
        <v>228</v>
      </c>
      <c r="V30" s="211">
        <v>95</v>
      </c>
      <c r="W30" s="212">
        <v>68</v>
      </c>
      <c r="X30" s="237"/>
      <c r="Y30" s="210">
        <v>286</v>
      </c>
      <c r="Z30" s="211">
        <v>205</v>
      </c>
      <c r="AA30" s="211">
        <v>281</v>
      </c>
      <c r="AB30" s="211">
        <v>295</v>
      </c>
      <c r="AC30" s="211">
        <v>151</v>
      </c>
      <c r="AD30" s="211">
        <v>233</v>
      </c>
      <c r="AE30" s="211">
        <v>294</v>
      </c>
      <c r="AF30" s="211">
        <v>378</v>
      </c>
      <c r="AG30" s="212">
        <v>139</v>
      </c>
      <c r="AH30" s="237"/>
      <c r="AI30" s="210">
        <v>146</v>
      </c>
      <c r="AJ30" s="211">
        <v>202</v>
      </c>
      <c r="AK30" s="211"/>
      <c r="AL30" s="211">
        <v>196</v>
      </c>
      <c r="AM30" s="211">
        <v>227</v>
      </c>
      <c r="AN30" s="211">
        <v>344</v>
      </c>
      <c r="AO30" s="211">
        <v>213</v>
      </c>
      <c r="AP30" s="211">
        <v>181</v>
      </c>
      <c r="AQ30" s="211">
        <v>224</v>
      </c>
      <c r="AR30" s="212">
        <v>179</v>
      </c>
    </row>
    <row r="31" spans="1:44" x14ac:dyDescent="0.25">
      <c r="A31" s="230">
        <v>-3.07</v>
      </c>
      <c r="B31" s="210">
        <v>253</v>
      </c>
      <c r="C31" s="211">
        <v>258</v>
      </c>
      <c r="D31" s="211">
        <v>288</v>
      </c>
      <c r="E31" s="211">
        <v>217</v>
      </c>
      <c r="F31" s="211">
        <v>190</v>
      </c>
      <c r="G31" s="211">
        <v>327</v>
      </c>
      <c r="H31" s="211">
        <v>269</v>
      </c>
      <c r="I31" s="211">
        <v>242</v>
      </c>
      <c r="J31" s="212">
        <v>315</v>
      </c>
      <c r="K31" s="237"/>
      <c r="L31" s="210">
        <v>110</v>
      </c>
      <c r="M31" s="211">
        <v>244</v>
      </c>
      <c r="N31" s="211">
        <v>102</v>
      </c>
      <c r="O31" s="211">
        <v>56</v>
      </c>
      <c r="P31" s="211">
        <v>201</v>
      </c>
      <c r="Q31" s="211"/>
      <c r="R31" s="211">
        <v>173</v>
      </c>
      <c r="S31" s="211"/>
      <c r="T31" s="211"/>
      <c r="U31" s="211">
        <v>220</v>
      </c>
      <c r="V31" s="211">
        <v>93</v>
      </c>
      <c r="W31" s="212">
        <v>72</v>
      </c>
      <c r="X31" s="237"/>
      <c r="Y31" s="210">
        <v>369</v>
      </c>
      <c r="Z31" s="211">
        <v>325</v>
      </c>
      <c r="AA31" s="211">
        <v>210</v>
      </c>
      <c r="AB31" s="211">
        <v>239</v>
      </c>
      <c r="AC31" s="211">
        <v>168</v>
      </c>
      <c r="AD31" s="211">
        <v>194</v>
      </c>
      <c r="AE31" s="211"/>
      <c r="AF31" s="211">
        <v>279</v>
      </c>
      <c r="AG31" s="212">
        <v>216</v>
      </c>
      <c r="AH31" s="237"/>
      <c r="AI31" s="210">
        <v>137</v>
      </c>
      <c r="AJ31" s="211">
        <v>231</v>
      </c>
      <c r="AK31" s="211">
        <v>234</v>
      </c>
      <c r="AL31" s="211">
        <v>164</v>
      </c>
      <c r="AM31" s="211">
        <v>143</v>
      </c>
      <c r="AN31" s="211"/>
      <c r="AO31" s="211"/>
      <c r="AP31" s="211">
        <v>171</v>
      </c>
      <c r="AQ31" s="211">
        <v>168</v>
      </c>
      <c r="AR31" s="212">
        <v>270</v>
      </c>
    </row>
    <row r="32" spans="1:44" x14ac:dyDescent="0.25">
      <c r="A32" s="230">
        <v>-3.04</v>
      </c>
      <c r="B32" s="210">
        <v>275</v>
      </c>
      <c r="C32" s="211">
        <v>266</v>
      </c>
      <c r="D32" s="211">
        <v>281</v>
      </c>
      <c r="E32" s="211">
        <v>186</v>
      </c>
      <c r="F32" s="211">
        <v>260</v>
      </c>
      <c r="G32" s="211"/>
      <c r="H32" s="211">
        <v>260</v>
      </c>
      <c r="I32" s="211">
        <v>267</v>
      </c>
      <c r="J32" s="212"/>
      <c r="K32" s="237"/>
      <c r="L32" s="210">
        <v>153</v>
      </c>
      <c r="M32" s="211">
        <v>277</v>
      </c>
      <c r="N32" s="211">
        <v>106</v>
      </c>
      <c r="O32" s="211">
        <v>62</v>
      </c>
      <c r="P32" s="211">
        <v>248</v>
      </c>
      <c r="Q32" s="211"/>
      <c r="R32" s="211">
        <v>138</v>
      </c>
      <c r="S32" s="211">
        <v>220</v>
      </c>
      <c r="T32" s="211">
        <v>187</v>
      </c>
      <c r="U32" s="211">
        <v>239</v>
      </c>
      <c r="V32" s="211">
        <v>61</v>
      </c>
      <c r="W32" s="212">
        <v>127</v>
      </c>
      <c r="X32" s="237"/>
      <c r="Y32" s="210">
        <v>211</v>
      </c>
      <c r="Z32" s="211">
        <v>251</v>
      </c>
      <c r="AA32" s="211">
        <v>249</v>
      </c>
      <c r="AB32" s="211"/>
      <c r="AC32" s="211">
        <v>256</v>
      </c>
      <c r="AD32" s="211">
        <v>192</v>
      </c>
      <c r="AE32" s="211">
        <v>270</v>
      </c>
      <c r="AF32" s="211">
        <v>303</v>
      </c>
      <c r="AG32" s="212">
        <v>274</v>
      </c>
      <c r="AH32" s="237"/>
      <c r="AI32" s="210">
        <v>143</v>
      </c>
      <c r="AJ32" s="211">
        <v>262</v>
      </c>
      <c r="AK32" s="211">
        <v>244</v>
      </c>
      <c r="AL32" s="211">
        <v>262</v>
      </c>
      <c r="AM32" s="211">
        <v>185</v>
      </c>
      <c r="AN32" s="211">
        <v>267</v>
      </c>
      <c r="AO32" s="211">
        <v>239</v>
      </c>
      <c r="AP32" s="211">
        <v>225</v>
      </c>
      <c r="AQ32" s="211">
        <v>291</v>
      </c>
      <c r="AR32" s="212">
        <v>317</v>
      </c>
    </row>
    <row r="33" spans="1:44" x14ac:dyDescent="0.25">
      <c r="A33" s="230">
        <v>-3.01</v>
      </c>
      <c r="B33" s="210">
        <v>310</v>
      </c>
      <c r="C33" s="211">
        <v>253</v>
      </c>
      <c r="D33" s="211">
        <v>283</v>
      </c>
      <c r="E33" s="211"/>
      <c r="F33" s="211">
        <v>310</v>
      </c>
      <c r="G33" s="211">
        <v>347</v>
      </c>
      <c r="H33" s="211"/>
      <c r="I33" s="211">
        <v>305</v>
      </c>
      <c r="J33" s="212">
        <v>381</v>
      </c>
      <c r="K33" s="237"/>
      <c r="L33" s="210">
        <v>152</v>
      </c>
      <c r="M33" s="211">
        <v>200</v>
      </c>
      <c r="N33" s="211">
        <v>135</v>
      </c>
      <c r="O33" s="211">
        <v>56</v>
      </c>
      <c r="P33" s="211">
        <v>236</v>
      </c>
      <c r="Q33" s="211">
        <v>236</v>
      </c>
      <c r="R33" s="211">
        <v>94</v>
      </c>
      <c r="S33" s="211">
        <v>214</v>
      </c>
      <c r="T33" s="211">
        <v>167</v>
      </c>
      <c r="U33" s="211"/>
      <c r="V33" s="211">
        <v>40</v>
      </c>
      <c r="W33" s="212">
        <v>99</v>
      </c>
      <c r="X33" s="237"/>
      <c r="Y33" s="210">
        <v>274</v>
      </c>
      <c r="Z33" s="211">
        <v>223</v>
      </c>
      <c r="AA33" s="211">
        <v>221</v>
      </c>
      <c r="AB33" s="211">
        <v>256</v>
      </c>
      <c r="AC33" s="211">
        <v>208</v>
      </c>
      <c r="AD33" s="211">
        <v>202</v>
      </c>
      <c r="AE33" s="211">
        <v>304</v>
      </c>
      <c r="AF33" s="211"/>
      <c r="AG33" s="212"/>
      <c r="AH33" s="237"/>
      <c r="AI33" s="210"/>
      <c r="AJ33" s="211">
        <v>258</v>
      </c>
      <c r="AK33" s="211">
        <v>327</v>
      </c>
      <c r="AL33" s="211"/>
      <c r="AM33" s="211">
        <v>221</v>
      </c>
      <c r="AN33" s="211">
        <v>286</v>
      </c>
      <c r="AO33" s="211">
        <v>210</v>
      </c>
      <c r="AP33" s="211"/>
      <c r="AQ33" s="211">
        <v>269</v>
      </c>
      <c r="AR33" s="212">
        <v>287</v>
      </c>
    </row>
    <row r="34" spans="1:44" x14ac:dyDescent="0.25">
      <c r="A34" s="230">
        <v>-2.98</v>
      </c>
      <c r="B34" s="210">
        <v>317</v>
      </c>
      <c r="C34" s="211"/>
      <c r="D34" s="211">
        <v>263</v>
      </c>
      <c r="E34" s="211">
        <v>138</v>
      </c>
      <c r="F34" s="211">
        <v>315</v>
      </c>
      <c r="G34" s="211">
        <v>248</v>
      </c>
      <c r="H34" s="211">
        <v>193</v>
      </c>
      <c r="I34" s="211"/>
      <c r="J34" s="212">
        <v>287</v>
      </c>
      <c r="K34" s="237"/>
      <c r="L34" s="210">
        <v>127</v>
      </c>
      <c r="M34" s="211">
        <v>203</v>
      </c>
      <c r="N34" s="211">
        <v>133</v>
      </c>
      <c r="O34" s="211">
        <v>78</v>
      </c>
      <c r="P34" s="211">
        <v>195</v>
      </c>
      <c r="Q34" s="211">
        <v>250</v>
      </c>
      <c r="R34" s="211">
        <v>54</v>
      </c>
      <c r="S34" s="211">
        <v>235</v>
      </c>
      <c r="T34" s="211">
        <v>118</v>
      </c>
      <c r="U34" s="211">
        <v>219</v>
      </c>
      <c r="V34" s="211">
        <v>22</v>
      </c>
      <c r="W34" s="212">
        <v>130</v>
      </c>
      <c r="X34" s="237"/>
      <c r="Y34" s="210">
        <v>164</v>
      </c>
      <c r="Z34" s="211">
        <v>237</v>
      </c>
      <c r="AA34" s="211"/>
      <c r="AB34" s="211">
        <v>310</v>
      </c>
      <c r="AC34" s="211"/>
      <c r="AD34" s="211">
        <v>228</v>
      </c>
      <c r="AE34" s="211">
        <v>257</v>
      </c>
      <c r="AF34" s="211"/>
      <c r="AG34" s="212">
        <v>224</v>
      </c>
      <c r="AH34" s="237"/>
      <c r="AI34" s="210">
        <v>189</v>
      </c>
      <c r="AJ34" s="211">
        <v>252</v>
      </c>
      <c r="AK34" s="211">
        <v>232</v>
      </c>
      <c r="AL34" s="211">
        <v>248</v>
      </c>
      <c r="AM34" s="211">
        <v>159</v>
      </c>
      <c r="AN34" s="211">
        <v>293</v>
      </c>
      <c r="AO34" s="211">
        <v>191</v>
      </c>
      <c r="AP34" s="211">
        <v>189</v>
      </c>
      <c r="AQ34" s="211"/>
      <c r="AR34" s="212">
        <v>397</v>
      </c>
    </row>
    <row r="35" spans="1:44" x14ac:dyDescent="0.25">
      <c r="A35" s="230">
        <v>-2.95</v>
      </c>
      <c r="B35" s="210">
        <v>169</v>
      </c>
      <c r="C35" s="211">
        <v>249</v>
      </c>
      <c r="D35" s="211">
        <v>287</v>
      </c>
      <c r="E35" s="211">
        <v>127</v>
      </c>
      <c r="F35" s="211"/>
      <c r="G35" s="211">
        <v>192</v>
      </c>
      <c r="H35" s="211">
        <v>237</v>
      </c>
      <c r="I35" s="211">
        <v>83</v>
      </c>
      <c r="J35" s="212">
        <v>238</v>
      </c>
      <c r="K35" s="237"/>
      <c r="L35" s="210">
        <v>81</v>
      </c>
      <c r="M35" s="211">
        <v>95</v>
      </c>
      <c r="N35" s="211"/>
      <c r="O35" s="211">
        <v>76</v>
      </c>
      <c r="P35" s="211">
        <v>194</v>
      </c>
      <c r="Q35" s="211">
        <v>207</v>
      </c>
      <c r="R35" s="211">
        <v>25</v>
      </c>
      <c r="S35" s="211"/>
      <c r="T35" s="211">
        <v>163</v>
      </c>
      <c r="U35" s="211">
        <v>179</v>
      </c>
      <c r="V35" s="211"/>
      <c r="W35" s="212"/>
      <c r="X35" s="237"/>
      <c r="Y35" s="210">
        <v>190</v>
      </c>
      <c r="Z35" s="211">
        <v>382</v>
      </c>
      <c r="AA35" s="211"/>
      <c r="AB35" s="211">
        <v>254</v>
      </c>
      <c r="AC35" s="211">
        <v>185</v>
      </c>
      <c r="AD35" s="211">
        <v>201</v>
      </c>
      <c r="AE35" s="211">
        <v>204</v>
      </c>
      <c r="AF35" s="211">
        <v>239</v>
      </c>
      <c r="AG35" s="212">
        <v>215</v>
      </c>
      <c r="AH35" s="237"/>
      <c r="AI35" s="210">
        <v>231</v>
      </c>
      <c r="AJ35" s="211"/>
      <c r="AK35" s="211">
        <v>228</v>
      </c>
      <c r="AL35" s="211">
        <v>284</v>
      </c>
      <c r="AM35" s="211"/>
      <c r="AN35" s="211">
        <v>278</v>
      </c>
      <c r="AO35" s="211">
        <v>226</v>
      </c>
      <c r="AP35" s="211">
        <v>238</v>
      </c>
      <c r="AQ35" s="211">
        <v>175</v>
      </c>
      <c r="AR35" s="212"/>
    </row>
    <row r="36" spans="1:44" x14ac:dyDescent="0.25">
      <c r="A36" s="230">
        <v>-2.92</v>
      </c>
      <c r="B36" s="210">
        <v>188</v>
      </c>
      <c r="C36" s="211">
        <v>216</v>
      </c>
      <c r="D36" s="211">
        <v>234</v>
      </c>
      <c r="E36" s="211">
        <v>76</v>
      </c>
      <c r="F36" s="211">
        <v>109</v>
      </c>
      <c r="G36" s="211">
        <v>82</v>
      </c>
      <c r="H36" s="211">
        <v>45</v>
      </c>
      <c r="I36" s="211">
        <v>73</v>
      </c>
      <c r="J36" s="212">
        <v>139</v>
      </c>
      <c r="K36" s="237"/>
      <c r="L36" s="210">
        <v>46</v>
      </c>
      <c r="M36" s="211"/>
      <c r="N36" s="211">
        <v>145</v>
      </c>
      <c r="O36" s="211">
        <v>87</v>
      </c>
      <c r="P36" s="211">
        <v>135</v>
      </c>
      <c r="Q36" s="211">
        <v>218</v>
      </c>
      <c r="R36" s="211"/>
      <c r="S36" s="211">
        <v>88</v>
      </c>
      <c r="T36" s="211">
        <v>142</v>
      </c>
      <c r="U36" s="211">
        <v>170</v>
      </c>
      <c r="V36" s="211">
        <v>18</v>
      </c>
      <c r="W36" s="212">
        <v>12</v>
      </c>
      <c r="X36" s="237"/>
      <c r="Y36" s="210">
        <v>199</v>
      </c>
      <c r="Z36" s="211"/>
      <c r="AA36" s="211">
        <v>210</v>
      </c>
      <c r="AB36" s="211">
        <v>380</v>
      </c>
      <c r="AC36" s="211">
        <v>156</v>
      </c>
      <c r="AD36" s="211"/>
      <c r="AE36" s="211">
        <v>235</v>
      </c>
      <c r="AF36" s="211">
        <v>207</v>
      </c>
      <c r="AG36" s="212">
        <v>224</v>
      </c>
      <c r="AH36" s="237"/>
      <c r="AI36" s="210">
        <v>177</v>
      </c>
      <c r="AJ36" s="211">
        <v>201</v>
      </c>
      <c r="AK36" s="211">
        <v>161</v>
      </c>
      <c r="AL36" s="211">
        <v>185</v>
      </c>
      <c r="AM36" s="211">
        <v>277</v>
      </c>
      <c r="AN36" s="211">
        <v>347</v>
      </c>
      <c r="AO36" s="211">
        <v>204</v>
      </c>
      <c r="AP36" s="211">
        <v>219</v>
      </c>
      <c r="AQ36" s="211">
        <v>129</v>
      </c>
      <c r="AR36" s="212">
        <v>164</v>
      </c>
    </row>
    <row r="37" spans="1:44" x14ac:dyDescent="0.25">
      <c r="A37" s="230">
        <v>-2.88</v>
      </c>
      <c r="B37" s="210">
        <v>104</v>
      </c>
      <c r="C37" s="211">
        <v>149</v>
      </c>
      <c r="D37" s="211">
        <v>217</v>
      </c>
      <c r="E37" s="211">
        <v>58</v>
      </c>
      <c r="F37" s="211">
        <v>101</v>
      </c>
      <c r="G37" s="211">
        <v>86</v>
      </c>
      <c r="H37" s="211">
        <v>81</v>
      </c>
      <c r="I37" s="211">
        <v>47</v>
      </c>
      <c r="J37" s="212">
        <v>111</v>
      </c>
      <c r="K37" s="237"/>
      <c r="L37" s="210"/>
      <c r="M37" s="211">
        <v>39</v>
      </c>
      <c r="N37" s="211">
        <v>209</v>
      </c>
      <c r="O37" s="211"/>
      <c r="P37" s="211">
        <v>93</v>
      </c>
      <c r="Q37" s="211">
        <v>147</v>
      </c>
      <c r="R37" s="211"/>
      <c r="S37" s="211">
        <v>70</v>
      </c>
      <c r="T37" s="211">
        <v>56</v>
      </c>
      <c r="U37" s="211">
        <v>75</v>
      </c>
      <c r="V37" s="211">
        <v>7</v>
      </c>
      <c r="W37" s="212">
        <v>9</v>
      </c>
      <c r="X37" s="237"/>
      <c r="Y37" s="210">
        <v>175</v>
      </c>
      <c r="Z37" s="211">
        <v>297</v>
      </c>
      <c r="AA37" s="211">
        <v>180</v>
      </c>
      <c r="AB37" s="211">
        <v>251</v>
      </c>
      <c r="AC37" s="211">
        <v>152</v>
      </c>
      <c r="AD37" s="211"/>
      <c r="AE37" s="211">
        <v>176</v>
      </c>
      <c r="AF37" s="211">
        <v>192</v>
      </c>
      <c r="AG37" s="212">
        <v>222</v>
      </c>
      <c r="AH37" s="237"/>
      <c r="AI37" s="210">
        <v>130</v>
      </c>
      <c r="AJ37" s="211">
        <v>181</v>
      </c>
      <c r="AK37" s="211">
        <v>70</v>
      </c>
      <c r="AL37" s="211">
        <v>215</v>
      </c>
      <c r="AM37" s="211">
        <v>174</v>
      </c>
      <c r="AN37" s="211">
        <v>224</v>
      </c>
      <c r="AO37" s="211">
        <v>143</v>
      </c>
      <c r="AP37" s="211">
        <v>178</v>
      </c>
      <c r="AQ37" s="211">
        <v>114</v>
      </c>
      <c r="AR37" s="212">
        <v>103</v>
      </c>
    </row>
    <row r="38" spans="1:44" x14ac:dyDescent="0.25">
      <c r="A38" s="230">
        <v>-2.86</v>
      </c>
      <c r="B38" s="210"/>
      <c r="C38" s="211">
        <v>129</v>
      </c>
      <c r="D38" s="211">
        <v>140</v>
      </c>
      <c r="E38" s="211">
        <v>42</v>
      </c>
      <c r="F38" s="211">
        <v>47</v>
      </c>
      <c r="G38" s="211">
        <v>70</v>
      </c>
      <c r="H38" s="211">
        <v>73</v>
      </c>
      <c r="I38" s="211">
        <v>23</v>
      </c>
      <c r="J38" s="212">
        <v>126</v>
      </c>
      <c r="K38" s="237"/>
      <c r="L38" s="210">
        <v>33</v>
      </c>
      <c r="M38" s="211">
        <v>14</v>
      </c>
      <c r="N38" s="211">
        <v>261</v>
      </c>
      <c r="O38" s="211">
        <v>12</v>
      </c>
      <c r="P38" s="211"/>
      <c r="Q38" s="211">
        <v>98</v>
      </c>
      <c r="R38" s="211">
        <v>12</v>
      </c>
      <c r="S38" s="211">
        <v>40</v>
      </c>
      <c r="T38" s="211">
        <v>20</v>
      </c>
      <c r="U38" s="211">
        <v>25</v>
      </c>
      <c r="V38" s="211">
        <v>5</v>
      </c>
      <c r="W38" s="212">
        <v>3</v>
      </c>
      <c r="X38" s="237"/>
      <c r="Y38" s="210">
        <v>272</v>
      </c>
      <c r="Z38" s="211">
        <v>222</v>
      </c>
      <c r="AA38" s="211">
        <v>173</v>
      </c>
      <c r="AB38" s="211">
        <v>448</v>
      </c>
      <c r="AC38" s="211">
        <v>115</v>
      </c>
      <c r="AD38" s="211">
        <v>69</v>
      </c>
      <c r="AE38" s="211">
        <v>188</v>
      </c>
      <c r="AF38" s="211">
        <v>122</v>
      </c>
      <c r="AG38" s="212">
        <v>159</v>
      </c>
      <c r="AH38" s="237"/>
      <c r="AI38" s="210">
        <v>144</v>
      </c>
      <c r="AJ38" s="211">
        <v>141</v>
      </c>
      <c r="AK38" s="211">
        <v>62</v>
      </c>
      <c r="AL38" s="211">
        <v>206</v>
      </c>
      <c r="AM38" s="211">
        <v>145</v>
      </c>
      <c r="AN38" s="211">
        <v>226</v>
      </c>
      <c r="AO38" s="211">
        <v>99</v>
      </c>
      <c r="AP38" s="211">
        <v>159</v>
      </c>
      <c r="AQ38" s="211">
        <v>78</v>
      </c>
      <c r="AR38" s="212">
        <v>80</v>
      </c>
    </row>
    <row r="39" spans="1:44" x14ac:dyDescent="0.25">
      <c r="A39" s="230">
        <v>-2.83</v>
      </c>
      <c r="B39" s="210">
        <v>60</v>
      </c>
      <c r="C39" s="211">
        <v>96</v>
      </c>
      <c r="D39" s="211">
        <v>99</v>
      </c>
      <c r="E39" s="211">
        <v>57</v>
      </c>
      <c r="F39" s="211">
        <v>25</v>
      </c>
      <c r="G39" s="211">
        <v>47</v>
      </c>
      <c r="H39" s="211">
        <v>35</v>
      </c>
      <c r="I39" s="211">
        <v>33</v>
      </c>
      <c r="J39" s="212">
        <v>79</v>
      </c>
      <c r="K39" s="237"/>
      <c r="L39" s="210">
        <v>13</v>
      </c>
      <c r="M39" s="211">
        <v>8</v>
      </c>
      <c r="N39" s="211">
        <v>110</v>
      </c>
      <c r="O39" s="211">
        <v>23</v>
      </c>
      <c r="P39" s="211">
        <v>45</v>
      </c>
      <c r="Q39" s="211">
        <v>46</v>
      </c>
      <c r="R39" s="211">
        <v>17</v>
      </c>
      <c r="S39" s="211">
        <v>33</v>
      </c>
      <c r="T39" s="211">
        <v>27</v>
      </c>
      <c r="U39" s="211">
        <v>22</v>
      </c>
      <c r="V39" s="211">
        <v>9</v>
      </c>
      <c r="W39" s="212">
        <v>6</v>
      </c>
      <c r="X39" s="237"/>
      <c r="Y39" s="210"/>
      <c r="Z39" s="211">
        <v>114</v>
      </c>
      <c r="AA39" s="211">
        <v>189</v>
      </c>
      <c r="AB39" s="211">
        <v>361</v>
      </c>
      <c r="AC39" s="211">
        <v>55</v>
      </c>
      <c r="AD39" s="211">
        <v>46</v>
      </c>
      <c r="AE39" s="211">
        <v>186</v>
      </c>
      <c r="AF39" s="211">
        <v>93</v>
      </c>
      <c r="AG39" s="212">
        <v>141</v>
      </c>
      <c r="AH39" s="237"/>
      <c r="AI39" s="210">
        <v>85</v>
      </c>
      <c r="AJ39" s="211">
        <v>98</v>
      </c>
      <c r="AK39" s="211">
        <v>23</v>
      </c>
      <c r="AL39" s="211">
        <v>147</v>
      </c>
      <c r="AM39" s="211">
        <v>111</v>
      </c>
      <c r="AN39" s="211">
        <v>204</v>
      </c>
      <c r="AO39" s="211">
        <v>50</v>
      </c>
      <c r="AP39" s="211">
        <v>148</v>
      </c>
      <c r="AQ39" s="211">
        <v>68</v>
      </c>
      <c r="AR39" s="212">
        <v>55</v>
      </c>
    </row>
    <row r="40" spans="1:44" x14ac:dyDescent="0.25">
      <c r="A40" s="230">
        <v>-2.8</v>
      </c>
      <c r="B40" s="210">
        <v>60</v>
      </c>
      <c r="C40" s="211">
        <v>34</v>
      </c>
      <c r="D40" s="211"/>
      <c r="E40" s="211">
        <v>53</v>
      </c>
      <c r="F40" s="211">
        <v>32</v>
      </c>
      <c r="G40" s="211">
        <v>21</v>
      </c>
      <c r="H40" s="211">
        <v>23</v>
      </c>
      <c r="I40" s="211">
        <v>21</v>
      </c>
      <c r="J40" s="212">
        <v>22</v>
      </c>
      <c r="K40" s="237"/>
      <c r="L40" s="210">
        <v>7</v>
      </c>
      <c r="M40" s="211">
        <v>8</v>
      </c>
      <c r="N40" s="211">
        <v>176</v>
      </c>
      <c r="O40" s="211">
        <v>42</v>
      </c>
      <c r="P40" s="211">
        <v>23</v>
      </c>
      <c r="Q40" s="211">
        <v>23</v>
      </c>
      <c r="R40" s="211">
        <v>22</v>
      </c>
      <c r="S40" s="211">
        <v>22</v>
      </c>
      <c r="T40" s="211">
        <v>11</v>
      </c>
      <c r="U40" s="211">
        <v>35</v>
      </c>
      <c r="V40" s="211">
        <v>9</v>
      </c>
      <c r="W40" s="212">
        <v>9</v>
      </c>
      <c r="X40" s="237"/>
      <c r="Y40" s="210">
        <v>139</v>
      </c>
      <c r="Z40" s="211">
        <v>115</v>
      </c>
      <c r="AA40" s="211">
        <v>199</v>
      </c>
      <c r="AB40" s="211">
        <v>227</v>
      </c>
      <c r="AC40" s="211">
        <v>55</v>
      </c>
      <c r="AD40" s="211">
        <v>41</v>
      </c>
      <c r="AE40" s="211">
        <v>107</v>
      </c>
      <c r="AF40" s="211">
        <v>53</v>
      </c>
      <c r="AG40" s="212">
        <v>78</v>
      </c>
      <c r="AH40" s="237"/>
      <c r="AI40" s="210">
        <v>76</v>
      </c>
      <c r="AJ40" s="211">
        <v>50</v>
      </c>
      <c r="AK40" s="211">
        <v>33</v>
      </c>
      <c r="AL40" s="211">
        <v>103</v>
      </c>
      <c r="AM40" s="211">
        <v>42</v>
      </c>
      <c r="AN40" s="211">
        <v>152</v>
      </c>
      <c r="AO40" s="211">
        <v>47</v>
      </c>
      <c r="AP40" s="211">
        <v>82</v>
      </c>
      <c r="AQ40" s="211">
        <v>24</v>
      </c>
      <c r="AR40" s="212">
        <v>23</v>
      </c>
    </row>
    <row r="41" spans="1:44" x14ac:dyDescent="0.25">
      <c r="A41" s="230">
        <v>-2.77</v>
      </c>
      <c r="B41" s="210">
        <v>66</v>
      </c>
      <c r="C41" s="211">
        <v>38</v>
      </c>
      <c r="D41" s="211"/>
      <c r="E41" s="211">
        <v>47</v>
      </c>
      <c r="F41" s="211">
        <v>35</v>
      </c>
      <c r="G41" s="211"/>
      <c r="H41" s="211">
        <v>16</v>
      </c>
      <c r="I41" s="211">
        <v>47</v>
      </c>
      <c r="J41" s="212">
        <v>33</v>
      </c>
      <c r="K41" s="237"/>
      <c r="L41" s="210">
        <v>3</v>
      </c>
      <c r="M41" s="211">
        <v>16</v>
      </c>
      <c r="N41" s="211">
        <v>61</v>
      </c>
      <c r="O41" s="211">
        <v>17</v>
      </c>
      <c r="P41" s="211">
        <v>43</v>
      </c>
      <c r="Q41" s="211">
        <v>29</v>
      </c>
      <c r="R41" s="211">
        <v>12</v>
      </c>
      <c r="S41" s="211">
        <v>15</v>
      </c>
      <c r="T41" s="211">
        <v>22</v>
      </c>
      <c r="U41" s="211">
        <v>29</v>
      </c>
      <c r="V41" s="211">
        <v>5</v>
      </c>
      <c r="W41" s="212">
        <v>10</v>
      </c>
      <c r="X41" s="237"/>
      <c r="Y41" s="210">
        <v>94</v>
      </c>
      <c r="Z41" s="211">
        <v>118</v>
      </c>
      <c r="AA41" s="211">
        <v>174</v>
      </c>
      <c r="AB41" s="211"/>
      <c r="AC41" s="211">
        <v>25</v>
      </c>
      <c r="AD41" s="211">
        <v>29</v>
      </c>
      <c r="AE41" s="211">
        <v>120</v>
      </c>
      <c r="AF41" s="211">
        <v>29</v>
      </c>
      <c r="AG41" s="212">
        <v>66</v>
      </c>
      <c r="AH41" s="237"/>
      <c r="AI41" s="210"/>
      <c r="AJ41" s="211">
        <v>36</v>
      </c>
      <c r="AK41" s="211"/>
      <c r="AL41" s="211">
        <v>47</v>
      </c>
      <c r="AM41" s="211">
        <v>61</v>
      </c>
      <c r="AN41" s="211">
        <v>79</v>
      </c>
      <c r="AO41" s="211">
        <v>14</v>
      </c>
      <c r="AP41" s="211">
        <v>54</v>
      </c>
      <c r="AQ41" s="211">
        <v>13</v>
      </c>
      <c r="AR41" s="212">
        <v>20</v>
      </c>
    </row>
    <row r="42" spans="1:44" x14ac:dyDescent="0.25">
      <c r="A42" s="230">
        <v>-2.74</v>
      </c>
      <c r="B42" s="210">
        <v>55</v>
      </c>
      <c r="C42" s="211">
        <v>50</v>
      </c>
      <c r="D42" s="211"/>
      <c r="E42" s="211">
        <v>18</v>
      </c>
      <c r="F42" s="211">
        <v>30</v>
      </c>
      <c r="G42" s="211"/>
      <c r="H42" s="211">
        <v>30</v>
      </c>
      <c r="I42" s="211">
        <v>38</v>
      </c>
      <c r="J42" s="212">
        <v>35</v>
      </c>
      <c r="K42" s="237"/>
      <c r="L42" s="210">
        <v>4</v>
      </c>
      <c r="M42" s="211">
        <v>4</v>
      </c>
      <c r="N42" s="211">
        <v>43</v>
      </c>
      <c r="O42" s="211">
        <v>7</v>
      </c>
      <c r="P42" s="211">
        <v>28</v>
      </c>
      <c r="Q42" s="211">
        <v>8</v>
      </c>
      <c r="R42" s="211">
        <v>5</v>
      </c>
      <c r="S42" s="211">
        <v>19</v>
      </c>
      <c r="T42" s="211">
        <v>28</v>
      </c>
      <c r="U42" s="211">
        <v>31</v>
      </c>
      <c r="V42" s="211">
        <v>6</v>
      </c>
      <c r="W42" s="212"/>
      <c r="X42" s="237"/>
      <c r="Y42" s="210">
        <v>110</v>
      </c>
      <c r="Z42" s="211">
        <v>96</v>
      </c>
      <c r="AA42" s="211">
        <v>115</v>
      </c>
      <c r="AB42" s="211">
        <v>120</v>
      </c>
      <c r="AC42" s="211">
        <v>26</v>
      </c>
      <c r="AD42" s="211">
        <v>26</v>
      </c>
      <c r="AE42" s="211">
        <v>48</v>
      </c>
      <c r="AF42" s="211">
        <v>43</v>
      </c>
      <c r="AG42" s="212">
        <v>42</v>
      </c>
      <c r="AH42" s="237"/>
      <c r="AI42" s="210"/>
      <c r="AJ42" s="211">
        <v>49</v>
      </c>
      <c r="AK42" s="211"/>
      <c r="AL42" s="211">
        <v>39</v>
      </c>
      <c r="AM42" s="211">
        <v>29</v>
      </c>
      <c r="AN42" s="211">
        <v>49</v>
      </c>
      <c r="AO42" s="211">
        <v>12</v>
      </c>
      <c r="AP42" s="211">
        <v>16</v>
      </c>
      <c r="AQ42" s="211">
        <v>27</v>
      </c>
      <c r="AR42" s="212">
        <v>27</v>
      </c>
    </row>
    <row r="43" spans="1:44" ht="15.75" thickBot="1" x14ac:dyDescent="0.3">
      <c r="A43" s="231">
        <v>-2.71</v>
      </c>
      <c r="B43" s="213">
        <v>48</v>
      </c>
      <c r="C43" s="214">
        <v>67</v>
      </c>
      <c r="D43" s="214"/>
      <c r="E43" s="214">
        <v>20</v>
      </c>
      <c r="F43" s="214">
        <v>20</v>
      </c>
      <c r="G43" s="214"/>
      <c r="H43" s="214">
        <v>26</v>
      </c>
      <c r="I43" s="214">
        <v>9</v>
      </c>
      <c r="J43" s="215">
        <v>28</v>
      </c>
      <c r="K43" s="237"/>
      <c r="L43" s="213">
        <v>6</v>
      </c>
      <c r="M43" s="214">
        <v>11</v>
      </c>
      <c r="N43" s="214">
        <v>42</v>
      </c>
      <c r="O43" s="214">
        <v>6</v>
      </c>
      <c r="P43" s="214">
        <v>40</v>
      </c>
      <c r="Q43" s="214">
        <v>9</v>
      </c>
      <c r="R43" s="214">
        <v>0</v>
      </c>
      <c r="S43" s="214">
        <v>15</v>
      </c>
      <c r="T43" s="214">
        <v>22</v>
      </c>
      <c r="U43" s="214">
        <v>17</v>
      </c>
      <c r="V43" s="214"/>
      <c r="W43" s="215"/>
      <c r="X43" s="237"/>
      <c r="Y43" s="213">
        <v>26</v>
      </c>
      <c r="Z43" s="214">
        <v>66</v>
      </c>
      <c r="AA43" s="214">
        <v>108</v>
      </c>
      <c r="AB43" s="214">
        <v>44</v>
      </c>
      <c r="AC43" s="214">
        <v>12</v>
      </c>
      <c r="AD43" s="214">
        <v>19</v>
      </c>
      <c r="AE43" s="214">
        <v>50</v>
      </c>
      <c r="AF43" s="214">
        <v>51</v>
      </c>
      <c r="AG43" s="215">
        <v>25</v>
      </c>
      <c r="AH43" s="237"/>
      <c r="AI43" s="213"/>
      <c r="AJ43" s="214">
        <v>40</v>
      </c>
      <c r="AK43" s="214"/>
      <c r="AL43" s="214">
        <v>11</v>
      </c>
      <c r="AM43" s="214">
        <v>17</v>
      </c>
      <c r="AN43" s="214">
        <v>52</v>
      </c>
      <c r="AO43" s="214">
        <v>18</v>
      </c>
      <c r="AP43" s="214">
        <v>22</v>
      </c>
      <c r="AQ43" s="214">
        <v>39</v>
      </c>
      <c r="AR43" s="215">
        <v>43</v>
      </c>
    </row>
    <row r="48" spans="1:44" ht="15.75" thickBot="1" x14ac:dyDescent="0.3"/>
    <row r="49" spans="1:44" s="133" customFormat="1" ht="15.75" thickBot="1" x14ac:dyDescent="0.3">
      <c r="B49" s="308" t="s">
        <v>391</v>
      </c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10"/>
    </row>
    <row r="50" spans="1:44" s="133" customFormat="1" x14ac:dyDescent="0.25">
      <c r="A50" s="171" t="s">
        <v>387</v>
      </c>
      <c r="B50" s="311" t="s">
        <v>369</v>
      </c>
      <c r="C50" s="312"/>
      <c r="D50" s="312"/>
      <c r="E50" s="312"/>
      <c r="F50" s="312"/>
      <c r="G50" s="312"/>
      <c r="H50" s="312"/>
      <c r="I50" s="312"/>
      <c r="J50" s="313"/>
      <c r="L50" s="311" t="s">
        <v>370</v>
      </c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3"/>
      <c r="Y50" s="311" t="s">
        <v>371</v>
      </c>
      <c r="Z50" s="312"/>
      <c r="AA50" s="312"/>
      <c r="AB50" s="312"/>
      <c r="AC50" s="312"/>
      <c r="AD50" s="312"/>
      <c r="AE50" s="312"/>
      <c r="AF50" s="312"/>
      <c r="AG50" s="313"/>
      <c r="AI50" s="311" t="s">
        <v>372</v>
      </c>
      <c r="AJ50" s="312"/>
      <c r="AK50" s="312"/>
      <c r="AL50" s="312"/>
      <c r="AM50" s="312"/>
      <c r="AN50" s="312"/>
      <c r="AO50" s="312"/>
      <c r="AP50" s="312"/>
      <c r="AQ50" s="312"/>
      <c r="AR50" s="313"/>
    </row>
    <row r="51" spans="1:44" x14ac:dyDescent="0.25">
      <c r="A51" s="230">
        <v>-3.88</v>
      </c>
      <c r="B51" s="210">
        <v>186</v>
      </c>
      <c r="C51" s="211">
        <v>102</v>
      </c>
      <c r="D51" s="211"/>
      <c r="E51" s="211">
        <v>109</v>
      </c>
      <c r="F51" s="211">
        <v>166</v>
      </c>
      <c r="G51" s="211">
        <v>116</v>
      </c>
      <c r="H51" s="211">
        <v>65</v>
      </c>
      <c r="I51" s="211">
        <v>67</v>
      </c>
      <c r="J51" s="212">
        <v>161</v>
      </c>
      <c r="K51" s="237"/>
      <c r="L51" s="210">
        <v>45</v>
      </c>
      <c r="M51" s="211">
        <v>180</v>
      </c>
      <c r="N51" s="211">
        <v>106</v>
      </c>
      <c r="O51" s="211">
        <v>50</v>
      </c>
      <c r="P51" s="211">
        <v>15</v>
      </c>
      <c r="Q51" s="211">
        <v>127</v>
      </c>
      <c r="R51" s="211">
        <v>21</v>
      </c>
      <c r="S51" s="211">
        <v>213</v>
      </c>
      <c r="T51" s="211">
        <v>196</v>
      </c>
      <c r="U51" s="211">
        <v>139</v>
      </c>
      <c r="V51" s="211">
        <v>67</v>
      </c>
      <c r="W51" s="212">
        <v>50</v>
      </c>
      <c r="X51" s="237"/>
      <c r="Y51" s="210">
        <v>67</v>
      </c>
      <c r="Z51" s="211">
        <v>110</v>
      </c>
      <c r="AA51" s="211">
        <v>189</v>
      </c>
      <c r="AB51" s="211"/>
      <c r="AC51" s="211">
        <v>77</v>
      </c>
      <c r="AD51" s="211">
        <v>234</v>
      </c>
      <c r="AE51" s="211"/>
      <c r="AF51" s="211">
        <v>299</v>
      </c>
      <c r="AG51" s="212">
        <v>6</v>
      </c>
      <c r="AH51" s="237"/>
      <c r="AI51" s="210"/>
      <c r="AJ51" s="211">
        <v>40</v>
      </c>
      <c r="AK51" s="211"/>
      <c r="AL51" s="211">
        <v>176</v>
      </c>
      <c r="AM51" s="211">
        <v>138</v>
      </c>
      <c r="AN51" s="211">
        <v>179</v>
      </c>
      <c r="AO51" s="211"/>
      <c r="AP51" s="211">
        <v>104</v>
      </c>
      <c r="AQ51" s="211">
        <v>197</v>
      </c>
      <c r="AR51" s="212">
        <v>88</v>
      </c>
    </row>
    <row r="52" spans="1:44" x14ac:dyDescent="0.25">
      <c r="A52" s="230">
        <v>-3.85</v>
      </c>
      <c r="B52" s="210">
        <v>336</v>
      </c>
      <c r="C52" s="211">
        <v>142</v>
      </c>
      <c r="D52" s="211">
        <v>175</v>
      </c>
      <c r="E52" s="211">
        <v>146</v>
      </c>
      <c r="F52" s="211">
        <v>242</v>
      </c>
      <c r="G52" s="211">
        <v>311</v>
      </c>
      <c r="H52" s="211">
        <v>218</v>
      </c>
      <c r="I52" s="211">
        <v>76</v>
      </c>
      <c r="J52" s="212">
        <v>196</v>
      </c>
      <c r="K52" s="237"/>
      <c r="L52" s="210">
        <v>63</v>
      </c>
      <c r="M52" s="211">
        <v>213</v>
      </c>
      <c r="N52" s="211">
        <v>121</v>
      </c>
      <c r="O52" s="211">
        <v>54</v>
      </c>
      <c r="P52" s="211">
        <v>39</v>
      </c>
      <c r="Q52" s="211">
        <v>161</v>
      </c>
      <c r="R52" s="211">
        <v>76</v>
      </c>
      <c r="S52" s="211">
        <v>215</v>
      </c>
      <c r="T52" s="211"/>
      <c r="U52" s="211">
        <v>163</v>
      </c>
      <c r="V52" s="211">
        <v>179</v>
      </c>
      <c r="W52" s="212">
        <v>136</v>
      </c>
      <c r="X52" s="237"/>
      <c r="Y52" s="210">
        <v>46</v>
      </c>
      <c r="Z52" s="211">
        <v>179</v>
      </c>
      <c r="AA52" s="211">
        <v>273</v>
      </c>
      <c r="AB52" s="211">
        <v>73</v>
      </c>
      <c r="AC52" s="211">
        <v>100</v>
      </c>
      <c r="AD52" s="211">
        <v>246</v>
      </c>
      <c r="AE52" s="211">
        <v>304</v>
      </c>
      <c r="AF52" s="211">
        <v>349</v>
      </c>
      <c r="AG52" s="212">
        <v>83</v>
      </c>
      <c r="AH52" s="237"/>
      <c r="AI52" s="210">
        <v>220</v>
      </c>
      <c r="AJ52" s="211">
        <v>146</v>
      </c>
      <c r="AK52" s="211">
        <v>315</v>
      </c>
      <c r="AL52" s="211"/>
      <c r="AM52" s="211">
        <v>149</v>
      </c>
      <c r="AN52" s="211"/>
      <c r="AO52" s="211"/>
      <c r="AP52" s="211">
        <v>230</v>
      </c>
      <c r="AQ52" s="211">
        <v>289</v>
      </c>
      <c r="AR52" s="212">
        <v>148</v>
      </c>
    </row>
    <row r="53" spans="1:44" x14ac:dyDescent="0.25">
      <c r="A53" s="230">
        <v>-3.82</v>
      </c>
      <c r="B53" s="210">
        <v>425</v>
      </c>
      <c r="C53" s="211">
        <v>276</v>
      </c>
      <c r="D53" s="211">
        <v>279</v>
      </c>
      <c r="E53" s="211">
        <v>168</v>
      </c>
      <c r="F53" s="211">
        <v>359</v>
      </c>
      <c r="G53" s="211">
        <v>426</v>
      </c>
      <c r="H53" s="211">
        <v>344</v>
      </c>
      <c r="I53" s="211">
        <v>169</v>
      </c>
      <c r="J53" s="212"/>
      <c r="K53" s="237"/>
      <c r="L53" s="210">
        <v>129</v>
      </c>
      <c r="M53" s="211">
        <v>225</v>
      </c>
      <c r="N53" s="211">
        <v>58</v>
      </c>
      <c r="O53" s="211">
        <v>25</v>
      </c>
      <c r="P53" s="211">
        <v>95</v>
      </c>
      <c r="Q53" s="211">
        <v>235</v>
      </c>
      <c r="R53" s="211">
        <v>178</v>
      </c>
      <c r="S53" s="211">
        <v>423</v>
      </c>
      <c r="T53" s="211">
        <v>174</v>
      </c>
      <c r="U53" s="211">
        <v>198</v>
      </c>
      <c r="V53" s="211">
        <v>212</v>
      </c>
      <c r="W53" s="212">
        <v>195</v>
      </c>
      <c r="X53" s="237"/>
      <c r="Y53" s="210">
        <v>137</v>
      </c>
      <c r="Z53" s="211">
        <v>278</v>
      </c>
      <c r="AA53" s="211">
        <v>202</v>
      </c>
      <c r="AB53" s="211">
        <v>93</v>
      </c>
      <c r="AC53" s="211">
        <v>205</v>
      </c>
      <c r="AD53" s="211">
        <v>408</v>
      </c>
      <c r="AE53" s="211">
        <v>366</v>
      </c>
      <c r="AF53" s="211">
        <v>431</v>
      </c>
      <c r="AG53" s="212">
        <v>303</v>
      </c>
      <c r="AH53" s="237"/>
      <c r="AI53" s="210">
        <v>330</v>
      </c>
      <c r="AJ53" s="211"/>
      <c r="AK53" s="211">
        <v>340</v>
      </c>
      <c r="AL53" s="211">
        <v>305</v>
      </c>
      <c r="AM53" s="211">
        <v>295</v>
      </c>
      <c r="AN53" s="211">
        <v>332</v>
      </c>
      <c r="AO53" s="211">
        <v>387</v>
      </c>
      <c r="AP53" s="211">
        <v>289</v>
      </c>
      <c r="AQ53" s="211">
        <v>356</v>
      </c>
      <c r="AR53" s="212">
        <v>255</v>
      </c>
    </row>
    <row r="54" spans="1:44" x14ac:dyDescent="0.25">
      <c r="A54" s="230">
        <v>-3.79</v>
      </c>
      <c r="B54" s="210">
        <v>390</v>
      </c>
      <c r="C54" s="211">
        <v>309</v>
      </c>
      <c r="D54" s="211">
        <v>417</v>
      </c>
      <c r="E54" s="211">
        <v>141</v>
      </c>
      <c r="F54" s="211">
        <v>490</v>
      </c>
      <c r="G54" s="211">
        <v>455</v>
      </c>
      <c r="H54" s="211">
        <v>488</v>
      </c>
      <c r="I54" s="211">
        <v>250</v>
      </c>
      <c r="J54" s="212">
        <v>319</v>
      </c>
      <c r="K54" s="237"/>
      <c r="L54" s="210">
        <v>256</v>
      </c>
      <c r="M54" s="211">
        <v>253</v>
      </c>
      <c r="N54" s="211">
        <v>79</v>
      </c>
      <c r="O54" s="211">
        <v>38</v>
      </c>
      <c r="P54" s="211">
        <v>178</v>
      </c>
      <c r="Q54" s="211">
        <v>194</v>
      </c>
      <c r="R54" s="211">
        <v>260</v>
      </c>
      <c r="S54" s="211">
        <v>509</v>
      </c>
      <c r="T54" s="211">
        <v>184</v>
      </c>
      <c r="U54" s="211">
        <v>248</v>
      </c>
      <c r="V54" s="211">
        <v>337</v>
      </c>
      <c r="W54" s="212">
        <v>299</v>
      </c>
      <c r="X54" s="237"/>
      <c r="Y54" s="210">
        <v>163</v>
      </c>
      <c r="Z54" s="211">
        <v>289</v>
      </c>
      <c r="AA54" s="211">
        <v>358</v>
      </c>
      <c r="AB54" s="211">
        <v>129</v>
      </c>
      <c r="AC54" s="211">
        <v>229</v>
      </c>
      <c r="AD54" s="211">
        <v>500</v>
      </c>
      <c r="AE54" s="211">
        <v>399</v>
      </c>
      <c r="AF54" s="211">
        <v>454</v>
      </c>
      <c r="AG54" s="212">
        <v>366</v>
      </c>
      <c r="AH54" s="237"/>
      <c r="AI54" s="210"/>
      <c r="AJ54" s="211">
        <v>144</v>
      </c>
      <c r="AK54" s="211">
        <v>400</v>
      </c>
      <c r="AL54" s="211">
        <v>347</v>
      </c>
      <c r="AM54" s="211">
        <v>313</v>
      </c>
      <c r="AN54" s="211">
        <v>278</v>
      </c>
      <c r="AO54" s="211">
        <v>390</v>
      </c>
      <c r="AP54" s="211">
        <v>320</v>
      </c>
      <c r="AQ54" s="211">
        <v>414</v>
      </c>
      <c r="AR54" s="212">
        <v>397</v>
      </c>
    </row>
    <row r="55" spans="1:44" x14ac:dyDescent="0.25">
      <c r="A55" s="230">
        <v>-3.76</v>
      </c>
      <c r="B55" s="210">
        <v>423</v>
      </c>
      <c r="C55" s="211">
        <v>328</v>
      </c>
      <c r="D55" s="211">
        <v>416</v>
      </c>
      <c r="E55" s="211">
        <v>462</v>
      </c>
      <c r="F55" s="211">
        <v>552</v>
      </c>
      <c r="G55" s="211"/>
      <c r="H55" s="211"/>
      <c r="I55" s="211">
        <v>392</v>
      </c>
      <c r="J55" s="212">
        <v>375</v>
      </c>
      <c r="K55" s="237"/>
      <c r="L55" s="210">
        <v>347</v>
      </c>
      <c r="M55" s="211">
        <v>293</v>
      </c>
      <c r="N55" s="211"/>
      <c r="O55" s="211">
        <v>76</v>
      </c>
      <c r="P55" s="211">
        <v>322</v>
      </c>
      <c r="Q55" s="211"/>
      <c r="R55" s="211">
        <v>239</v>
      </c>
      <c r="S55" s="211">
        <v>456</v>
      </c>
      <c r="T55" s="211">
        <v>204</v>
      </c>
      <c r="U55" s="211"/>
      <c r="V55" s="211">
        <v>261</v>
      </c>
      <c r="W55" s="212">
        <v>163</v>
      </c>
      <c r="X55" s="237"/>
      <c r="Y55" s="210">
        <v>209</v>
      </c>
      <c r="Z55" s="211">
        <v>418</v>
      </c>
      <c r="AA55" s="211"/>
      <c r="AB55" s="211">
        <v>157</v>
      </c>
      <c r="AC55" s="211">
        <v>255</v>
      </c>
      <c r="AD55" s="211">
        <v>560</v>
      </c>
      <c r="AE55" s="211">
        <v>486</v>
      </c>
      <c r="AF55" s="211"/>
      <c r="AG55" s="212"/>
      <c r="AH55" s="237"/>
      <c r="AI55" s="210">
        <v>396</v>
      </c>
      <c r="AJ55" s="211">
        <v>196</v>
      </c>
      <c r="AK55" s="211">
        <v>478</v>
      </c>
      <c r="AL55" s="211">
        <v>395</v>
      </c>
      <c r="AM55" s="211">
        <v>376</v>
      </c>
      <c r="AN55" s="211">
        <v>339</v>
      </c>
      <c r="AO55" s="211">
        <v>451</v>
      </c>
      <c r="AP55" s="211"/>
      <c r="AQ55" s="211"/>
      <c r="AR55" s="212">
        <v>494</v>
      </c>
    </row>
    <row r="56" spans="1:44" x14ac:dyDescent="0.25">
      <c r="A56" s="230">
        <v>-3.73</v>
      </c>
      <c r="B56" s="210">
        <v>382</v>
      </c>
      <c r="C56" s="211"/>
      <c r="D56" s="211">
        <v>464</v>
      </c>
      <c r="E56" s="211">
        <v>87</v>
      </c>
      <c r="F56" s="211">
        <v>549</v>
      </c>
      <c r="G56" s="211">
        <v>604</v>
      </c>
      <c r="H56" s="211">
        <v>582</v>
      </c>
      <c r="I56" s="211">
        <v>449</v>
      </c>
      <c r="J56" s="212">
        <v>350</v>
      </c>
      <c r="K56" s="237"/>
      <c r="L56" s="210">
        <v>441</v>
      </c>
      <c r="M56" s="211">
        <v>324</v>
      </c>
      <c r="N56" s="211"/>
      <c r="O56" s="211">
        <v>14</v>
      </c>
      <c r="P56" s="211">
        <v>293</v>
      </c>
      <c r="Q56" s="211">
        <v>508</v>
      </c>
      <c r="R56" s="211">
        <v>268</v>
      </c>
      <c r="S56" s="211"/>
      <c r="T56" s="211">
        <v>240</v>
      </c>
      <c r="U56" s="211">
        <v>297</v>
      </c>
      <c r="V56" s="211">
        <v>251</v>
      </c>
      <c r="W56" s="212">
        <v>371</v>
      </c>
      <c r="X56" s="237"/>
      <c r="Y56" s="210">
        <v>205</v>
      </c>
      <c r="Z56" s="211">
        <v>400</v>
      </c>
      <c r="AA56" s="211">
        <v>409</v>
      </c>
      <c r="AB56" s="211">
        <v>201</v>
      </c>
      <c r="AC56" s="211"/>
      <c r="AD56" s="211">
        <v>616</v>
      </c>
      <c r="AE56" s="211">
        <v>470</v>
      </c>
      <c r="AF56" s="211">
        <v>595</v>
      </c>
      <c r="AG56" s="212">
        <v>612</v>
      </c>
      <c r="AH56" s="237"/>
      <c r="AI56" s="210">
        <v>471</v>
      </c>
      <c r="AJ56" s="211">
        <v>218</v>
      </c>
      <c r="AK56" s="211">
        <v>449</v>
      </c>
      <c r="AL56" s="211">
        <v>390</v>
      </c>
      <c r="AM56" s="211">
        <v>398</v>
      </c>
      <c r="AN56" s="211">
        <v>461</v>
      </c>
      <c r="AO56" s="211">
        <v>496</v>
      </c>
      <c r="AP56" s="211">
        <v>420</v>
      </c>
      <c r="AQ56" s="211">
        <v>454</v>
      </c>
      <c r="AR56" s="212">
        <v>450</v>
      </c>
    </row>
    <row r="57" spans="1:44" x14ac:dyDescent="0.25">
      <c r="A57" s="230">
        <v>-3.7</v>
      </c>
      <c r="B57" s="210">
        <v>420</v>
      </c>
      <c r="C57" s="211">
        <v>435</v>
      </c>
      <c r="D57" s="211">
        <v>438</v>
      </c>
      <c r="E57" s="211"/>
      <c r="F57" s="211"/>
      <c r="G57" s="211">
        <v>509</v>
      </c>
      <c r="H57" s="211">
        <v>636</v>
      </c>
      <c r="I57" s="211">
        <v>362</v>
      </c>
      <c r="J57" s="212">
        <v>362</v>
      </c>
      <c r="K57" s="237"/>
      <c r="L57" s="210">
        <v>375</v>
      </c>
      <c r="M57" s="211">
        <v>317</v>
      </c>
      <c r="N57" s="211">
        <v>230</v>
      </c>
      <c r="O57" s="211">
        <v>79</v>
      </c>
      <c r="P57" s="211">
        <v>356</v>
      </c>
      <c r="Q57" s="211">
        <v>490</v>
      </c>
      <c r="R57" s="211">
        <v>209</v>
      </c>
      <c r="S57" s="211">
        <v>521</v>
      </c>
      <c r="T57" s="211">
        <v>213</v>
      </c>
      <c r="U57" s="211">
        <v>340</v>
      </c>
      <c r="V57" s="211">
        <v>222</v>
      </c>
      <c r="W57" s="212"/>
      <c r="X57" s="237"/>
      <c r="Y57" s="210">
        <v>248</v>
      </c>
      <c r="Z57" s="211"/>
      <c r="AA57" s="211">
        <v>495</v>
      </c>
      <c r="AB57" s="211">
        <v>283</v>
      </c>
      <c r="AC57" s="211">
        <v>328</v>
      </c>
      <c r="AD57" s="211">
        <v>563</v>
      </c>
      <c r="AE57" s="211">
        <v>468</v>
      </c>
      <c r="AF57" s="211">
        <v>689</v>
      </c>
      <c r="AG57" s="212">
        <v>674</v>
      </c>
      <c r="AH57" s="237"/>
      <c r="AI57" s="210">
        <v>481</v>
      </c>
      <c r="AJ57" s="211">
        <v>271</v>
      </c>
      <c r="AK57" s="211">
        <v>488</v>
      </c>
      <c r="AL57" s="211">
        <v>462</v>
      </c>
      <c r="AM57" s="211"/>
      <c r="AN57" s="211">
        <v>425</v>
      </c>
      <c r="AO57" s="211">
        <v>577</v>
      </c>
      <c r="AP57" s="211">
        <v>402</v>
      </c>
      <c r="AQ57" s="211">
        <v>529</v>
      </c>
      <c r="AR57" s="212"/>
    </row>
    <row r="58" spans="1:44" x14ac:dyDescent="0.25">
      <c r="A58" s="230">
        <v>-3.67</v>
      </c>
      <c r="B58" s="210">
        <v>462</v>
      </c>
      <c r="C58" s="211">
        <v>392</v>
      </c>
      <c r="D58" s="211">
        <v>362</v>
      </c>
      <c r="E58" s="211">
        <v>186</v>
      </c>
      <c r="F58" s="211">
        <v>531</v>
      </c>
      <c r="G58" s="211">
        <v>515</v>
      </c>
      <c r="H58" s="211">
        <v>599</v>
      </c>
      <c r="I58" s="211"/>
      <c r="J58" s="212">
        <v>399</v>
      </c>
      <c r="K58" s="237"/>
      <c r="L58" s="210">
        <v>406</v>
      </c>
      <c r="M58" s="211">
        <v>341</v>
      </c>
      <c r="N58" s="211">
        <v>225</v>
      </c>
      <c r="O58" s="211"/>
      <c r="P58" s="211">
        <v>328</v>
      </c>
      <c r="Q58" s="211">
        <v>435</v>
      </c>
      <c r="R58" s="211">
        <v>420</v>
      </c>
      <c r="S58" s="211">
        <v>508</v>
      </c>
      <c r="T58" s="211">
        <v>302</v>
      </c>
      <c r="U58" s="211">
        <v>310</v>
      </c>
      <c r="V58" s="211"/>
      <c r="W58" s="212">
        <v>355</v>
      </c>
      <c r="X58" s="237"/>
      <c r="Y58" s="210">
        <v>273</v>
      </c>
      <c r="Z58" s="211">
        <v>464</v>
      </c>
      <c r="AA58" s="211">
        <v>445</v>
      </c>
      <c r="AB58" s="211">
        <v>283</v>
      </c>
      <c r="AC58" s="211">
        <v>416</v>
      </c>
      <c r="AD58" s="211"/>
      <c r="AE58" s="211">
        <v>522</v>
      </c>
      <c r="AF58" s="211">
        <v>732</v>
      </c>
      <c r="AG58" s="212">
        <v>650</v>
      </c>
      <c r="AH58" s="237"/>
      <c r="AI58" s="210">
        <v>516</v>
      </c>
      <c r="AJ58" s="211">
        <v>318</v>
      </c>
      <c r="AK58" s="211">
        <v>511</v>
      </c>
      <c r="AL58" s="211">
        <v>488</v>
      </c>
      <c r="AM58" s="211">
        <v>454</v>
      </c>
      <c r="AN58" s="211">
        <v>431</v>
      </c>
      <c r="AO58" s="211">
        <v>535</v>
      </c>
      <c r="AP58" s="211">
        <v>461</v>
      </c>
      <c r="AQ58" s="211">
        <v>543</v>
      </c>
      <c r="AR58" s="212">
        <v>614</v>
      </c>
    </row>
    <row r="59" spans="1:44" x14ac:dyDescent="0.25">
      <c r="A59" s="230">
        <v>-3.64</v>
      </c>
      <c r="B59" s="210">
        <v>549</v>
      </c>
      <c r="C59" s="211">
        <v>444</v>
      </c>
      <c r="D59" s="211">
        <v>454</v>
      </c>
      <c r="E59" s="211">
        <v>181</v>
      </c>
      <c r="F59" s="211">
        <v>506</v>
      </c>
      <c r="G59" s="211">
        <v>548</v>
      </c>
      <c r="H59" s="211">
        <v>592</v>
      </c>
      <c r="I59" s="211">
        <v>426</v>
      </c>
      <c r="J59" s="212">
        <v>391</v>
      </c>
      <c r="K59" s="237"/>
      <c r="L59" s="210">
        <v>476</v>
      </c>
      <c r="M59" s="211"/>
      <c r="N59" s="211">
        <v>274</v>
      </c>
      <c r="O59" s="211">
        <v>361</v>
      </c>
      <c r="P59" s="211">
        <v>298</v>
      </c>
      <c r="Q59" s="211">
        <v>516</v>
      </c>
      <c r="R59" s="211">
        <v>530</v>
      </c>
      <c r="S59" s="211">
        <v>508</v>
      </c>
      <c r="T59" s="211">
        <v>295</v>
      </c>
      <c r="U59" s="211">
        <v>396</v>
      </c>
      <c r="V59" s="211">
        <v>263</v>
      </c>
      <c r="W59" s="212">
        <v>421</v>
      </c>
      <c r="X59" s="237"/>
      <c r="Y59" s="210"/>
      <c r="Z59" s="211">
        <v>455</v>
      </c>
      <c r="AA59" s="211">
        <v>500</v>
      </c>
      <c r="AB59" s="211">
        <v>341</v>
      </c>
      <c r="AC59" s="211">
        <v>450</v>
      </c>
      <c r="AD59" s="211"/>
      <c r="AE59" s="211">
        <v>463</v>
      </c>
      <c r="AF59" s="211">
        <v>725</v>
      </c>
      <c r="AG59" s="212">
        <v>646</v>
      </c>
      <c r="AH59" s="237"/>
      <c r="AI59" s="210">
        <v>505</v>
      </c>
      <c r="AJ59" s="211">
        <v>338</v>
      </c>
      <c r="AK59" s="211">
        <v>480</v>
      </c>
      <c r="AL59" s="211">
        <v>515</v>
      </c>
      <c r="AM59" s="211">
        <v>557</v>
      </c>
      <c r="AN59" s="211">
        <v>515</v>
      </c>
      <c r="AO59" s="211">
        <v>550</v>
      </c>
      <c r="AP59" s="211">
        <v>461</v>
      </c>
      <c r="AQ59" s="211">
        <v>606</v>
      </c>
      <c r="AR59" s="212">
        <v>537</v>
      </c>
    </row>
    <row r="60" spans="1:44" x14ac:dyDescent="0.25">
      <c r="A60" s="230">
        <v>-3.61</v>
      </c>
      <c r="B60" s="210">
        <v>410</v>
      </c>
      <c r="C60" s="211">
        <v>433</v>
      </c>
      <c r="D60" s="211">
        <v>371</v>
      </c>
      <c r="E60" s="211">
        <v>149</v>
      </c>
      <c r="F60" s="211">
        <v>593</v>
      </c>
      <c r="G60" s="211">
        <v>564</v>
      </c>
      <c r="H60" s="211">
        <v>554</v>
      </c>
      <c r="I60" s="211">
        <v>495</v>
      </c>
      <c r="J60" s="212">
        <v>395</v>
      </c>
      <c r="K60" s="237"/>
      <c r="L60" s="210">
        <v>390</v>
      </c>
      <c r="M60" s="211"/>
      <c r="N60" s="211">
        <v>213</v>
      </c>
      <c r="O60" s="211">
        <v>393</v>
      </c>
      <c r="P60" s="211"/>
      <c r="Q60" s="211">
        <v>484</v>
      </c>
      <c r="R60" s="211"/>
      <c r="S60" s="211">
        <v>581</v>
      </c>
      <c r="T60" s="211">
        <v>320</v>
      </c>
      <c r="U60" s="211">
        <v>408</v>
      </c>
      <c r="V60" s="211">
        <v>274</v>
      </c>
      <c r="W60" s="212">
        <v>274</v>
      </c>
      <c r="X60" s="237"/>
      <c r="Y60" s="210">
        <v>455</v>
      </c>
      <c r="Z60" s="211">
        <v>501</v>
      </c>
      <c r="AA60" s="211">
        <v>550</v>
      </c>
      <c r="AB60" s="211">
        <v>353</v>
      </c>
      <c r="AC60" s="211">
        <v>452</v>
      </c>
      <c r="AD60" s="211">
        <v>593</v>
      </c>
      <c r="AE60" s="211">
        <v>487</v>
      </c>
      <c r="AF60" s="211">
        <v>704</v>
      </c>
      <c r="AG60" s="212">
        <v>681</v>
      </c>
      <c r="AH60" s="237"/>
      <c r="AI60" s="210">
        <v>597</v>
      </c>
      <c r="AJ60" s="211">
        <v>347</v>
      </c>
      <c r="AK60" s="211">
        <v>526</v>
      </c>
      <c r="AL60" s="211">
        <v>504</v>
      </c>
      <c r="AM60" s="211">
        <v>564</v>
      </c>
      <c r="AN60" s="211">
        <v>503</v>
      </c>
      <c r="AO60" s="211">
        <v>557</v>
      </c>
      <c r="AP60" s="211">
        <v>496</v>
      </c>
      <c r="AQ60" s="211">
        <v>580</v>
      </c>
      <c r="AR60" s="212">
        <v>579</v>
      </c>
    </row>
    <row r="61" spans="1:44" x14ac:dyDescent="0.25">
      <c r="A61" s="230">
        <v>-3.58</v>
      </c>
      <c r="B61" s="210"/>
      <c r="C61" s="211">
        <v>407</v>
      </c>
      <c r="D61" s="211">
        <v>461</v>
      </c>
      <c r="E61" s="211">
        <v>145</v>
      </c>
      <c r="F61" s="211">
        <v>540</v>
      </c>
      <c r="G61" s="211">
        <v>571</v>
      </c>
      <c r="H61" s="211">
        <v>549</v>
      </c>
      <c r="I61" s="211">
        <v>591</v>
      </c>
      <c r="J61" s="212">
        <v>379</v>
      </c>
      <c r="K61" s="237"/>
      <c r="L61" s="210"/>
      <c r="M61" s="211">
        <v>280</v>
      </c>
      <c r="N61" s="211">
        <v>222</v>
      </c>
      <c r="O61" s="211">
        <v>383</v>
      </c>
      <c r="P61" s="211">
        <v>355</v>
      </c>
      <c r="Q61" s="211">
        <v>514</v>
      </c>
      <c r="R61" s="211">
        <v>606</v>
      </c>
      <c r="S61" s="211">
        <v>588</v>
      </c>
      <c r="T61" s="211">
        <v>323</v>
      </c>
      <c r="U61" s="211">
        <v>372</v>
      </c>
      <c r="V61" s="211">
        <v>212</v>
      </c>
      <c r="W61" s="212">
        <v>344</v>
      </c>
      <c r="X61" s="237"/>
      <c r="Y61" s="210">
        <v>409</v>
      </c>
      <c r="Z61" s="211">
        <v>481</v>
      </c>
      <c r="AA61" s="211">
        <v>529</v>
      </c>
      <c r="AB61" s="211">
        <v>417</v>
      </c>
      <c r="AC61" s="211">
        <v>402</v>
      </c>
      <c r="AD61" s="211">
        <v>642</v>
      </c>
      <c r="AE61" s="211">
        <v>461</v>
      </c>
      <c r="AF61" s="211">
        <v>700</v>
      </c>
      <c r="AG61" s="212">
        <v>668</v>
      </c>
      <c r="AH61" s="237"/>
      <c r="AI61" s="210">
        <v>633</v>
      </c>
      <c r="AJ61" s="211">
        <v>357</v>
      </c>
      <c r="AK61" s="211">
        <v>459</v>
      </c>
      <c r="AL61" s="211">
        <v>523</v>
      </c>
      <c r="AM61" s="211">
        <v>579</v>
      </c>
      <c r="AN61" s="211">
        <v>553</v>
      </c>
      <c r="AO61" s="211">
        <v>572</v>
      </c>
      <c r="AP61" s="211">
        <v>553</v>
      </c>
      <c r="AQ61" s="211">
        <v>566</v>
      </c>
      <c r="AR61" s="212">
        <v>579</v>
      </c>
    </row>
    <row r="62" spans="1:44" x14ac:dyDescent="0.25">
      <c r="A62" s="230">
        <v>-3.55</v>
      </c>
      <c r="B62" s="210">
        <v>512</v>
      </c>
      <c r="C62" s="211">
        <v>404</v>
      </c>
      <c r="D62" s="211">
        <v>496</v>
      </c>
      <c r="E62" s="211">
        <v>164</v>
      </c>
      <c r="F62" s="211">
        <v>614</v>
      </c>
      <c r="G62" s="211">
        <v>617</v>
      </c>
      <c r="H62" s="211">
        <v>656</v>
      </c>
      <c r="I62" s="211">
        <v>545</v>
      </c>
      <c r="J62" s="212">
        <v>393</v>
      </c>
      <c r="K62" s="237"/>
      <c r="L62" s="210">
        <v>325</v>
      </c>
      <c r="M62" s="211">
        <v>241</v>
      </c>
      <c r="N62" s="211">
        <v>205</v>
      </c>
      <c r="O62" s="211">
        <v>408</v>
      </c>
      <c r="P62" s="211">
        <v>368</v>
      </c>
      <c r="Q62" s="211">
        <v>566</v>
      </c>
      <c r="R62" s="211">
        <v>612</v>
      </c>
      <c r="S62" s="211">
        <v>559</v>
      </c>
      <c r="T62" s="211">
        <v>279</v>
      </c>
      <c r="U62" s="211">
        <v>380</v>
      </c>
      <c r="V62" s="211">
        <v>302</v>
      </c>
      <c r="W62" s="212">
        <v>419</v>
      </c>
      <c r="X62" s="237"/>
      <c r="Y62" s="210">
        <v>429</v>
      </c>
      <c r="Z62" s="211">
        <v>494</v>
      </c>
      <c r="AA62" s="211">
        <v>457</v>
      </c>
      <c r="AB62" s="211">
        <v>383</v>
      </c>
      <c r="AC62" s="211">
        <v>414</v>
      </c>
      <c r="AD62" s="211">
        <v>638</v>
      </c>
      <c r="AE62" s="211">
        <v>332</v>
      </c>
      <c r="AF62" s="211">
        <v>688</v>
      </c>
      <c r="AG62" s="212">
        <v>636</v>
      </c>
      <c r="AH62" s="237"/>
      <c r="AI62" s="210">
        <v>518</v>
      </c>
      <c r="AJ62" s="211">
        <v>388</v>
      </c>
      <c r="AK62" s="211"/>
      <c r="AL62" s="211">
        <v>494</v>
      </c>
      <c r="AM62" s="211">
        <v>541</v>
      </c>
      <c r="AN62" s="211">
        <v>586</v>
      </c>
      <c r="AO62" s="211">
        <v>596</v>
      </c>
      <c r="AP62" s="211">
        <v>555</v>
      </c>
      <c r="AQ62" s="211">
        <v>600</v>
      </c>
      <c r="AR62" s="212">
        <v>634</v>
      </c>
    </row>
    <row r="63" spans="1:44" x14ac:dyDescent="0.25">
      <c r="A63" s="230">
        <v>-3.52</v>
      </c>
      <c r="B63" s="210">
        <v>494</v>
      </c>
      <c r="C63" s="211">
        <v>452</v>
      </c>
      <c r="D63" s="211">
        <v>433</v>
      </c>
      <c r="E63" s="211">
        <v>199</v>
      </c>
      <c r="F63" s="211">
        <v>600</v>
      </c>
      <c r="G63" s="211">
        <v>591</v>
      </c>
      <c r="H63" s="211">
        <v>668</v>
      </c>
      <c r="I63" s="211">
        <v>547</v>
      </c>
      <c r="J63" s="212">
        <v>394</v>
      </c>
      <c r="K63" s="237"/>
      <c r="L63" s="210">
        <v>343</v>
      </c>
      <c r="M63" s="211">
        <v>163</v>
      </c>
      <c r="N63" s="211">
        <v>252</v>
      </c>
      <c r="O63" s="211">
        <v>377</v>
      </c>
      <c r="P63" s="211">
        <v>404</v>
      </c>
      <c r="Q63" s="211">
        <v>555</v>
      </c>
      <c r="R63" s="211">
        <v>705</v>
      </c>
      <c r="S63" s="211">
        <v>565</v>
      </c>
      <c r="T63" s="211">
        <v>328</v>
      </c>
      <c r="U63" s="211">
        <v>346</v>
      </c>
      <c r="V63" s="211">
        <v>211</v>
      </c>
      <c r="W63" s="212">
        <v>384</v>
      </c>
      <c r="X63" s="237"/>
      <c r="Y63" s="210">
        <v>500</v>
      </c>
      <c r="Z63" s="211">
        <v>474</v>
      </c>
      <c r="AA63" s="211">
        <v>500</v>
      </c>
      <c r="AB63" s="211"/>
      <c r="AC63" s="211">
        <v>414</v>
      </c>
      <c r="AD63" s="211">
        <v>645</v>
      </c>
      <c r="AE63" s="211"/>
      <c r="AF63" s="211">
        <v>689</v>
      </c>
      <c r="AG63" s="212">
        <v>599</v>
      </c>
      <c r="AH63" s="237"/>
      <c r="AI63" s="210">
        <v>419</v>
      </c>
      <c r="AJ63" s="211">
        <v>400</v>
      </c>
      <c r="AK63" s="211"/>
      <c r="AL63" s="211">
        <v>519</v>
      </c>
      <c r="AM63" s="211">
        <v>582</v>
      </c>
      <c r="AN63" s="211">
        <v>243</v>
      </c>
      <c r="AO63" s="211">
        <v>641</v>
      </c>
      <c r="AP63" s="211">
        <v>566</v>
      </c>
      <c r="AQ63" s="211">
        <v>579</v>
      </c>
      <c r="AR63" s="212">
        <v>600</v>
      </c>
    </row>
    <row r="64" spans="1:44" x14ac:dyDescent="0.25">
      <c r="A64" s="230">
        <v>-3.49</v>
      </c>
      <c r="B64" s="210">
        <v>489</v>
      </c>
      <c r="C64" s="211">
        <v>434</v>
      </c>
      <c r="D64" s="211"/>
      <c r="E64" s="211">
        <v>245</v>
      </c>
      <c r="F64" s="211">
        <v>612</v>
      </c>
      <c r="G64" s="211">
        <v>570</v>
      </c>
      <c r="H64" s="211">
        <v>552</v>
      </c>
      <c r="I64" s="211">
        <v>535</v>
      </c>
      <c r="J64" s="212">
        <v>348</v>
      </c>
      <c r="K64" s="237"/>
      <c r="L64" s="210">
        <v>311</v>
      </c>
      <c r="M64" s="211">
        <v>146</v>
      </c>
      <c r="N64" s="211">
        <v>270</v>
      </c>
      <c r="O64" s="211">
        <v>414</v>
      </c>
      <c r="P64" s="211">
        <v>404</v>
      </c>
      <c r="Q64" s="211">
        <v>537</v>
      </c>
      <c r="R64" s="211">
        <v>669</v>
      </c>
      <c r="S64" s="211">
        <v>486</v>
      </c>
      <c r="T64" s="211"/>
      <c r="U64" s="211">
        <v>366</v>
      </c>
      <c r="V64" s="211">
        <v>206</v>
      </c>
      <c r="W64" s="212">
        <v>333</v>
      </c>
      <c r="X64" s="237"/>
      <c r="Y64" s="210">
        <v>433</v>
      </c>
      <c r="Z64" s="211">
        <v>485</v>
      </c>
      <c r="AA64" s="211">
        <v>432</v>
      </c>
      <c r="AB64" s="211">
        <v>486</v>
      </c>
      <c r="AC64" s="211">
        <v>492</v>
      </c>
      <c r="AD64" s="211">
        <v>679</v>
      </c>
      <c r="AE64" s="211">
        <v>502</v>
      </c>
      <c r="AF64" s="211">
        <v>714</v>
      </c>
      <c r="AG64" s="212">
        <v>646</v>
      </c>
      <c r="AH64" s="237"/>
      <c r="AI64" s="210">
        <v>452</v>
      </c>
      <c r="AJ64" s="211">
        <v>377</v>
      </c>
      <c r="AK64" s="211">
        <v>526</v>
      </c>
      <c r="AL64" s="211">
        <v>479</v>
      </c>
      <c r="AM64" s="211">
        <v>540</v>
      </c>
      <c r="AN64" s="211"/>
      <c r="AO64" s="211">
        <v>322</v>
      </c>
      <c r="AP64" s="211">
        <v>515</v>
      </c>
      <c r="AQ64" s="211">
        <v>513</v>
      </c>
      <c r="AR64" s="212">
        <v>561</v>
      </c>
    </row>
    <row r="65" spans="1:44" x14ac:dyDescent="0.25">
      <c r="A65" s="230">
        <v>-3.46</v>
      </c>
      <c r="B65" s="210">
        <v>514</v>
      </c>
      <c r="C65" s="211">
        <v>440</v>
      </c>
      <c r="D65" s="211">
        <v>552</v>
      </c>
      <c r="E65" s="211">
        <v>243</v>
      </c>
      <c r="F65" s="211">
        <v>563</v>
      </c>
      <c r="G65" s="211">
        <v>507</v>
      </c>
      <c r="H65" s="211">
        <v>520</v>
      </c>
      <c r="I65" s="211">
        <v>421</v>
      </c>
      <c r="J65" s="212">
        <v>299</v>
      </c>
      <c r="K65" s="237"/>
      <c r="L65" s="210">
        <v>129</v>
      </c>
      <c r="M65" s="211">
        <v>138</v>
      </c>
      <c r="N65" s="211">
        <v>233</v>
      </c>
      <c r="O65" s="211">
        <v>484</v>
      </c>
      <c r="P65" s="211">
        <v>422</v>
      </c>
      <c r="Q65" s="211">
        <v>494</v>
      </c>
      <c r="R65" s="211">
        <v>590</v>
      </c>
      <c r="S65" s="211">
        <v>517</v>
      </c>
      <c r="T65" s="211">
        <v>280</v>
      </c>
      <c r="U65" s="211">
        <v>336</v>
      </c>
      <c r="V65" s="211">
        <v>263</v>
      </c>
      <c r="W65" s="212">
        <v>386</v>
      </c>
      <c r="X65" s="237"/>
      <c r="Y65" s="210">
        <v>444</v>
      </c>
      <c r="Z65" s="211">
        <v>531</v>
      </c>
      <c r="AA65" s="211">
        <v>455</v>
      </c>
      <c r="AB65" s="211">
        <v>466</v>
      </c>
      <c r="AC65" s="211">
        <v>501</v>
      </c>
      <c r="AD65" s="211">
        <v>673</v>
      </c>
      <c r="AE65" s="211">
        <v>490</v>
      </c>
      <c r="AF65" s="211">
        <v>715</v>
      </c>
      <c r="AG65" s="212">
        <v>605</v>
      </c>
      <c r="AH65" s="237"/>
      <c r="AI65" s="210">
        <v>516</v>
      </c>
      <c r="AJ65" s="211">
        <v>380</v>
      </c>
      <c r="AK65" s="211">
        <v>461</v>
      </c>
      <c r="AL65" s="211"/>
      <c r="AM65" s="211">
        <v>562</v>
      </c>
      <c r="AN65" s="211">
        <v>609</v>
      </c>
      <c r="AO65" s="211"/>
      <c r="AP65" s="211">
        <v>557</v>
      </c>
      <c r="AQ65" s="211">
        <v>519</v>
      </c>
      <c r="AR65" s="212">
        <v>540</v>
      </c>
    </row>
    <row r="66" spans="1:44" x14ac:dyDescent="0.25">
      <c r="A66" s="230">
        <v>-3.43</v>
      </c>
      <c r="B66" s="210">
        <v>592</v>
      </c>
      <c r="C66" s="211">
        <v>491</v>
      </c>
      <c r="D66" s="211">
        <v>519</v>
      </c>
      <c r="E66" s="211">
        <v>209</v>
      </c>
      <c r="F66" s="211">
        <v>532</v>
      </c>
      <c r="G66" s="211">
        <v>406</v>
      </c>
      <c r="H66" s="211">
        <v>609</v>
      </c>
      <c r="I66" s="211">
        <v>439</v>
      </c>
      <c r="J66" s="212"/>
      <c r="K66" s="237"/>
      <c r="L66" s="210">
        <v>237</v>
      </c>
      <c r="M66" s="211">
        <v>186</v>
      </c>
      <c r="N66" s="211">
        <v>241</v>
      </c>
      <c r="O66" s="211">
        <v>354</v>
      </c>
      <c r="P66" s="211">
        <v>309</v>
      </c>
      <c r="Q66" s="211">
        <v>396</v>
      </c>
      <c r="R66" s="211">
        <v>652</v>
      </c>
      <c r="S66" s="211">
        <v>494</v>
      </c>
      <c r="T66" s="211">
        <v>350</v>
      </c>
      <c r="U66" s="211"/>
      <c r="V66" s="211">
        <v>241</v>
      </c>
      <c r="W66" s="212">
        <v>366</v>
      </c>
      <c r="X66" s="237"/>
      <c r="Y66" s="210">
        <v>452</v>
      </c>
      <c r="Z66" s="211">
        <v>503</v>
      </c>
      <c r="AA66" s="211">
        <v>455</v>
      </c>
      <c r="AB66" s="211">
        <v>430</v>
      </c>
      <c r="AC66" s="211">
        <v>456</v>
      </c>
      <c r="AD66" s="211">
        <v>536</v>
      </c>
      <c r="AE66" s="211">
        <v>449</v>
      </c>
      <c r="AF66" s="211">
        <v>661</v>
      </c>
      <c r="AG66" s="212">
        <v>585</v>
      </c>
      <c r="AH66" s="237"/>
      <c r="AI66" s="210">
        <v>555</v>
      </c>
      <c r="AJ66" s="211">
        <v>309</v>
      </c>
      <c r="AK66" s="211">
        <v>520</v>
      </c>
      <c r="AL66" s="211">
        <v>470</v>
      </c>
      <c r="AM66" s="211">
        <v>589</v>
      </c>
      <c r="AN66" s="211">
        <v>555</v>
      </c>
      <c r="AO66" s="211">
        <v>517</v>
      </c>
      <c r="AP66" s="211">
        <v>279</v>
      </c>
      <c r="AQ66" s="211">
        <v>487</v>
      </c>
      <c r="AR66" s="212">
        <v>552</v>
      </c>
    </row>
    <row r="67" spans="1:44" x14ac:dyDescent="0.25">
      <c r="A67" s="230">
        <v>-3.4</v>
      </c>
      <c r="B67" s="210">
        <v>501</v>
      </c>
      <c r="C67" s="211">
        <v>350</v>
      </c>
      <c r="D67" s="211">
        <v>527</v>
      </c>
      <c r="E67" s="211">
        <v>217</v>
      </c>
      <c r="F67" s="211">
        <v>416</v>
      </c>
      <c r="G67" s="211"/>
      <c r="H67" s="211">
        <v>435</v>
      </c>
      <c r="I67" s="211">
        <v>491</v>
      </c>
      <c r="J67" s="212">
        <v>365</v>
      </c>
      <c r="K67" s="237"/>
      <c r="L67" s="210">
        <v>185</v>
      </c>
      <c r="M67" s="211">
        <v>181</v>
      </c>
      <c r="N67" s="211">
        <v>178</v>
      </c>
      <c r="O67" s="211">
        <v>318</v>
      </c>
      <c r="P67" s="211">
        <v>358</v>
      </c>
      <c r="Q67" s="211"/>
      <c r="R67" s="211">
        <v>584</v>
      </c>
      <c r="S67" s="211">
        <v>436</v>
      </c>
      <c r="T67" s="211">
        <v>327</v>
      </c>
      <c r="U67" s="211"/>
      <c r="V67" s="211">
        <v>255</v>
      </c>
      <c r="W67" s="212">
        <v>411</v>
      </c>
      <c r="X67" s="237"/>
      <c r="Y67" s="210">
        <v>374</v>
      </c>
      <c r="Z67" s="211">
        <v>454</v>
      </c>
      <c r="AA67" s="211">
        <v>280</v>
      </c>
      <c r="AB67" s="211">
        <v>451</v>
      </c>
      <c r="AC67" s="211">
        <v>424</v>
      </c>
      <c r="AD67" s="211">
        <v>583</v>
      </c>
      <c r="AE67" s="211">
        <v>428</v>
      </c>
      <c r="AF67" s="211">
        <v>506</v>
      </c>
      <c r="AG67" s="212"/>
      <c r="AH67" s="237"/>
      <c r="AI67" s="210"/>
      <c r="AJ67" s="211"/>
      <c r="AK67" s="211">
        <v>455</v>
      </c>
      <c r="AL67" s="211">
        <v>444</v>
      </c>
      <c r="AM67" s="211">
        <v>593</v>
      </c>
      <c r="AN67" s="211">
        <v>495</v>
      </c>
      <c r="AO67" s="211">
        <v>482</v>
      </c>
      <c r="AP67" s="211"/>
      <c r="AQ67" s="211">
        <v>360</v>
      </c>
      <c r="AR67" s="212">
        <v>518</v>
      </c>
    </row>
    <row r="68" spans="1:44" x14ac:dyDescent="0.25">
      <c r="A68" s="230">
        <v>-3.37</v>
      </c>
      <c r="B68" s="210">
        <v>412</v>
      </c>
      <c r="C68" s="211">
        <v>383</v>
      </c>
      <c r="D68" s="211">
        <v>492</v>
      </c>
      <c r="E68" s="211">
        <v>240</v>
      </c>
      <c r="F68" s="211">
        <v>503</v>
      </c>
      <c r="G68" s="211"/>
      <c r="H68" s="211"/>
      <c r="I68" s="211">
        <v>485</v>
      </c>
      <c r="J68" s="212">
        <v>398</v>
      </c>
      <c r="K68" s="237"/>
      <c r="L68" s="210">
        <v>246</v>
      </c>
      <c r="M68" s="211">
        <v>237</v>
      </c>
      <c r="N68" s="211"/>
      <c r="O68" s="211">
        <v>323</v>
      </c>
      <c r="P68" s="211">
        <v>329</v>
      </c>
      <c r="Q68" s="211">
        <v>592</v>
      </c>
      <c r="R68" s="211">
        <v>559</v>
      </c>
      <c r="S68" s="211">
        <v>416</v>
      </c>
      <c r="T68" s="211">
        <v>387</v>
      </c>
      <c r="U68" s="211">
        <v>392</v>
      </c>
      <c r="V68" s="211">
        <v>220</v>
      </c>
      <c r="W68" s="212">
        <v>371</v>
      </c>
      <c r="X68" s="237"/>
      <c r="Y68" s="210">
        <v>370</v>
      </c>
      <c r="Z68" s="211">
        <v>413</v>
      </c>
      <c r="AA68" s="211"/>
      <c r="AB68" s="211">
        <v>396</v>
      </c>
      <c r="AC68" s="211">
        <v>357</v>
      </c>
      <c r="AD68" s="211">
        <v>534</v>
      </c>
      <c r="AE68" s="211">
        <v>490</v>
      </c>
      <c r="AF68" s="211"/>
      <c r="AG68" s="212"/>
      <c r="AH68" s="237"/>
      <c r="AI68" s="210">
        <v>533</v>
      </c>
      <c r="AJ68" s="211">
        <v>412</v>
      </c>
      <c r="AK68" s="211">
        <v>423</v>
      </c>
      <c r="AL68" s="211">
        <v>441</v>
      </c>
      <c r="AM68" s="211"/>
      <c r="AN68" s="211">
        <v>550</v>
      </c>
      <c r="AO68" s="211">
        <v>541</v>
      </c>
      <c r="AP68" s="211">
        <v>544</v>
      </c>
      <c r="AQ68" s="211"/>
      <c r="AR68" s="212">
        <v>424</v>
      </c>
    </row>
    <row r="69" spans="1:44" x14ac:dyDescent="0.25">
      <c r="A69" s="230">
        <v>-3.34</v>
      </c>
      <c r="B69" s="210"/>
      <c r="C69" s="211"/>
      <c r="D69" s="211">
        <v>473</v>
      </c>
      <c r="E69" s="211"/>
      <c r="F69" s="211">
        <v>253</v>
      </c>
      <c r="G69" s="211">
        <v>614</v>
      </c>
      <c r="H69" s="211">
        <v>669</v>
      </c>
      <c r="I69" s="211"/>
      <c r="J69" s="212">
        <v>339</v>
      </c>
      <c r="K69" s="237"/>
      <c r="L69" s="210">
        <v>221</v>
      </c>
      <c r="M69" s="211">
        <v>285</v>
      </c>
      <c r="N69" s="211">
        <v>199</v>
      </c>
      <c r="O69" s="211">
        <v>367</v>
      </c>
      <c r="P69" s="211">
        <v>401</v>
      </c>
      <c r="Q69" s="211">
        <v>569</v>
      </c>
      <c r="R69" s="211">
        <v>541</v>
      </c>
      <c r="S69" s="211"/>
      <c r="T69" s="211">
        <v>365</v>
      </c>
      <c r="U69" s="211">
        <v>352</v>
      </c>
      <c r="V69" s="211">
        <v>277</v>
      </c>
      <c r="W69" s="212"/>
      <c r="X69" s="237"/>
      <c r="Y69" s="210">
        <v>432</v>
      </c>
      <c r="Z69" s="211">
        <v>342</v>
      </c>
      <c r="AA69" s="211">
        <v>391</v>
      </c>
      <c r="AB69" s="211">
        <v>445</v>
      </c>
      <c r="AC69" s="211"/>
      <c r="AD69" s="211">
        <v>554</v>
      </c>
      <c r="AE69" s="211">
        <v>417</v>
      </c>
      <c r="AF69" s="211">
        <v>619</v>
      </c>
      <c r="AG69" s="212">
        <v>587</v>
      </c>
      <c r="AH69" s="237"/>
      <c r="AI69" s="210">
        <v>498</v>
      </c>
      <c r="AJ69" s="211">
        <v>363</v>
      </c>
      <c r="AK69" s="211">
        <v>431</v>
      </c>
      <c r="AL69" s="211">
        <v>531</v>
      </c>
      <c r="AM69" s="211"/>
      <c r="AN69" s="211">
        <v>600</v>
      </c>
      <c r="AO69" s="211">
        <v>526</v>
      </c>
      <c r="AP69" s="211">
        <v>488</v>
      </c>
      <c r="AQ69" s="211">
        <v>535</v>
      </c>
      <c r="AR69" s="212"/>
    </row>
    <row r="70" spans="1:44" x14ac:dyDescent="0.25">
      <c r="A70" s="230">
        <v>-3.31</v>
      </c>
      <c r="B70" s="210"/>
      <c r="C70" s="211">
        <v>384</v>
      </c>
      <c r="D70" s="211">
        <v>455</v>
      </c>
      <c r="E70" s="211">
        <v>281</v>
      </c>
      <c r="F70" s="211"/>
      <c r="G70" s="211">
        <v>560</v>
      </c>
      <c r="H70" s="211">
        <v>543</v>
      </c>
      <c r="I70" s="211"/>
      <c r="J70" s="212">
        <v>365</v>
      </c>
      <c r="K70" s="237"/>
      <c r="L70" s="210">
        <v>252</v>
      </c>
      <c r="M70" s="211">
        <v>313</v>
      </c>
      <c r="N70" s="211">
        <v>182</v>
      </c>
      <c r="O70" s="211">
        <v>287</v>
      </c>
      <c r="P70" s="211">
        <v>324</v>
      </c>
      <c r="Q70" s="211">
        <v>463</v>
      </c>
      <c r="R70" s="211">
        <v>523</v>
      </c>
      <c r="S70" s="211">
        <v>179</v>
      </c>
      <c r="T70" s="211">
        <v>318</v>
      </c>
      <c r="U70" s="211">
        <v>280</v>
      </c>
      <c r="V70" s="211">
        <v>167</v>
      </c>
      <c r="W70" s="212"/>
      <c r="X70" s="237"/>
      <c r="Y70" s="210">
        <v>405</v>
      </c>
      <c r="Z70" s="211"/>
      <c r="AA70" s="211">
        <v>413</v>
      </c>
      <c r="AB70" s="211">
        <v>492</v>
      </c>
      <c r="AC70" s="211">
        <v>292</v>
      </c>
      <c r="AD70" s="211">
        <v>546</v>
      </c>
      <c r="AE70" s="211">
        <v>419</v>
      </c>
      <c r="AF70" s="211">
        <v>589</v>
      </c>
      <c r="AG70" s="212">
        <v>526</v>
      </c>
      <c r="AH70" s="237"/>
      <c r="AI70" s="210">
        <v>521</v>
      </c>
      <c r="AJ70" s="211">
        <v>393</v>
      </c>
      <c r="AK70" s="211">
        <v>353</v>
      </c>
      <c r="AL70" s="211">
        <v>469</v>
      </c>
      <c r="AM70" s="211">
        <v>460</v>
      </c>
      <c r="AN70" s="211">
        <v>510</v>
      </c>
      <c r="AO70" s="211">
        <v>423</v>
      </c>
      <c r="AP70" s="211">
        <v>475</v>
      </c>
      <c r="AQ70" s="211">
        <v>478</v>
      </c>
      <c r="AR70" s="212"/>
    </row>
    <row r="71" spans="1:44" x14ac:dyDescent="0.25">
      <c r="A71" s="230">
        <v>-3.28</v>
      </c>
      <c r="B71" s="210"/>
      <c r="C71" s="211">
        <v>359</v>
      </c>
      <c r="D71" s="211">
        <v>473</v>
      </c>
      <c r="E71" s="211">
        <v>248</v>
      </c>
      <c r="F71" s="211">
        <v>494</v>
      </c>
      <c r="G71" s="211">
        <v>446</v>
      </c>
      <c r="H71" s="211">
        <v>516</v>
      </c>
      <c r="I71" s="211">
        <v>393</v>
      </c>
      <c r="J71" s="212">
        <v>347</v>
      </c>
      <c r="K71" s="237"/>
      <c r="L71" s="210">
        <v>227</v>
      </c>
      <c r="M71" s="211"/>
      <c r="N71" s="211">
        <v>178</v>
      </c>
      <c r="O71" s="211"/>
      <c r="P71" s="211">
        <v>348</v>
      </c>
      <c r="Q71" s="211">
        <v>530</v>
      </c>
      <c r="R71" s="211">
        <v>295</v>
      </c>
      <c r="S71" s="211">
        <v>158</v>
      </c>
      <c r="T71" s="211">
        <v>365</v>
      </c>
      <c r="U71" s="211">
        <v>337</v>
      </c>
      <c r="V71" s="211"/>
      <c r="W71" s="212">
        <v>394</v>
      </c>
      <c r="X71" s="237"/>
      <c r="Y71" s="210">
        <v>399</v>
      </c>
      <c r="Z71" s="211">
        <v>441</v>
      </c>
      <c r="AA71" s="211">
        <v>416</v>
      </c>
      <c r="AB71" s="211">
        <v>430</v>
      </c>
      <c r="AC71" s="211">
        <v>283</v>
      </c>
      <c r="AD71" s="211">
        <v>561</v>
      </c>
      <c r="AE71" s="211">
        <v>478</v>
      </c>
      <c r="AF71" s="211">
        <v>522</v>
      </c>
      <c r="AG71" s="212">
        <v>506</v>
      </c>
      <c r="AH71" s="237"/>
      <c r="AI71" s="210">
        <v>464</v>
      </c>
      <c r="AJ71" s="211">
        <v>390</v>
      </c>
      <c r="AK71" s="211">
        <v>293</v>
      </c>
      <c r="AL71" s="211">
        <v>479</v>
      </c>
      <c r="AM71" s="211">
        <v>493</v>
      </c>
      <c r="AN71" s="211">
        <v>477</v>
      </c>
      <c r="AO71" s="211">
        <v>484</v>
      </c>
      <c r="AP71" s="211"/>
      <c r="AQ71" s="211">
        <v>458</v>
      </c>
      <c r="AR71" s="212">
        <v>569</v>
      </c>
    </row>
    <row r="72" spans="1:44" x14ac:dyDescent="0.25">
      <c r="A72" s="230">
        <v>-3.25</v>
      </c>
      <c r="B72" s="210"/>
      <c r="C72" s="211">
        <v>393</v>
      </c>
      <c r="D72" s="211">
        <v>400</v>
      </c>
      <c r="E72" s="211">
        <v>262</v>
      </c>
      <c r="F72" s="211">
        <v>468</v>
      </c>
      <c r="G72" s="211">
        <v>484</v>
      </c>
      <c r="H72" s="211">
        <v>560</v>
      </c>
      <c r="I72" s="211">
        <v>358</v>
      </c>
      <c r="J72" s="212">
        <v>338</v>
      </c>
      <c r="K72" s="237"/>
      <c r="L72" s="210">
        <v>191</v>
      </c>
      <c r="M72" s="211"/>
      <c r="N72" s="211">
        <v>172</v>
      </c>
      <c r="O72" s="211">
        <v>303</v>
      </c>
      <c r="P72" s="211">
        <v>371</v>
      </c>
      <c r="Q72" s="211">
        <v>460</v>
      </c>
      <c r="R72" s="211">
        <v>314</v>
      </c>
      <c r="S72" s="211">
        <v>223</v>
      </c>
      <c r="T72" s="211">
        <v>298</v>
      </c>
      <c r="U72" s="211">
        <v>267</v>
      </c>
      <c r="V72" s="211">
        <v>184</v>
      </c>
      <c r="W72" s="212">
        <v>253</v>
      </c>
      <c r="X72" s="237"/>
      <c r="Y72" s="210"/>
      <c r="Z72" s="211">
        <v>424</v>
      </c>
      <c r="AA72" s="211">
        <v>473</v>
      </c>
      <c r="AB72" s="211">
        <v>429</v>
      </c>
      <c r="AC72" s="211">
        <v>291</v>
      </c>
      <c r="AD72" s="211"/>
      <c r="AE72" s="211">
        <v>546</v>
      </c>
      <c r="AF72" s="211">
        <v>426</v>
      </c>
      <c r="AG72" s="212">
        <v>550</v>
      </c>
      <c r="AH72" s="237"/>
      <c r="AI72" s="210">
        <v>492</v>
      </c>
      <c r="AJ72" s="211">
        <v>384</v>
      </c>
      <c r="AK72" s="211">
        <v>414</v>
      </c>
      <c r="AL72" s="211">
        <v>420</v>
      </c>
      <c r="AM72" s="211">
        <v>465</v>
      </c>
      <c r="AN72" s="211">
        <v>432</v>
      </c>
      <c r="AO72" s="211">
        <v>460</v>
      </c>
      <c r="AP72" s="211">
        <v>479</v>
      </c>
      <c r="AQ72" s="211">
        <v>405</v>
      </c>
      <c r="AR72" s="212">
        <v>493</v>
      </c>
    </row>
    <row r="73" spans="1:44" x14ac:dyDescent="0.25">
      <c r="A73" s="230">
        <v>-3.22</v>
      </c>
      <c r="B73" s="210"/>
      <c r="C73" s="211">
        <v>293</v>
      </c>
      <c r="D73" s="211">
        <v>364</v>
      </c>
      <c r="E73" s="211">
        <v>259</v>
      </c>
      <c r="F73" s="211">
        <v>447</v>
      </c>
      <c r="G73" s="211">
        <v>457</v>
      </c>
      <c r="H73" s="211">
        <v>527</v>
      </c>
      <c r="I73" s="211">
        <v>345</v>
      </c>
      <c r="J73" s="212">
        <v>315</v>
      </c>
      <c r="K73" s="237"/>
      <c r="L73" s="210"/>
      <c r="M73" s="211">
        <v>303</v>
      </c>
      <c r="N73" s="211">
        <v>215</v>
      </c>
      <c r="O73" s="211">
        <v>322</v>
      </c>
      <c r="P73" s="211"/>
      <c r="Q73" s="211"/>
      <c r="R73" s="211"/>
      <c r="S73" s="211">
        <v>200</v>
      </c>
      <c r="T73" s="211">
        <v>327</v>
      </c>
      <c r="U73" s="211">
        <v>225</v>
      </c>
      <c r="V73" s="211">
        <v>143</v>
      </c>
      <c r="W73" s="212">
        <v>228</v>
      </c>
      <c r="X73" s="237"/>
      <c r="Y73" s="210">
        <v>371</v>
      </c>
      <c r="Z73" s="211">
        <v>390</v>
      </c>
      <c r="AA73" s="211">
        <v>444</v>
      </c>
      <c r="AB73" s="211">
        <v>408</v>
      </c>
      <c r="AC73" s="211">
        <v>229</v>
      </c>
      <c r="AD73" s="211">
        <v>413</v>
      </c>
      <c r="AE73" s="211">
        <v>471</v>
      </c>
      <c r="AF73" s="211">
        <v>434</v>
      </c>
      <c r="AG73" s="212">
        <v>478</v>
      </c>
      <c r="AH73" s="237"/>
      <c r="AI73" s="210">
        <v>365</v>
      </c>
      <c r="AJ73" s="211">
        <v>354</v>
      </c>
      <c r="AK73" s="211">
        <v>356</v>
      </c>
      <c r="AL73" s="211">
        <v>394</v>
      </c>
      <c r="AM73" s="211">
        <v>473</v>
      </c>
      <c r="AN73" s="211">
        <v>425</v>
      </c>
      <c r="AO73" s="211">
        <v>443</v>
      </c>
      <c r="AP73" s="211">
        <v>398</v>
      </c>
      <c r="AQ73" s="211">
        <v>424</v>
      </c>
      <c r="AR73" s="212">
        <v>532</v>
      </c>
    </row>
    <row r="74" spans="1:44" x14ac:dyDescent="0.25">
      <c r="A74" s="230">
        <v>-3.19</v>
      </c>
      <c r="B74" s="210">
        <v>367</v>
      </c>
      <c r="C74" s="211">
        <v>233</v>
      </c>
      <c r="D74" s="211">
        <v>436</v>
      </c>
      <c r="E74" s="211">
        <v>328</v>
      </c>
      <c r="F74" s="211">
        <v>482</v>
      </c>
      <c r="G74" s="211">
        <v>501</v>
      </c>
      <c r="H74" s="211">
        <v>512</v>
      </c>
      <c r="I74" s="211">
        <v>306</v>
      </c>
      <c r="J74" s="212">
        <v>277</v>
      </c>
      <c r="K74" s="237"/>
      <c r="L74" s="210">
        <v>396</v>
      </c>
      <c r="M74" s="211">
        <v>294</v>
      </c>
      <c r="N74" s="211">
        <v>180</v>
      </c>
      <c r="O74" s="211">
        <v>382</v>
      </c>
      <c r="P74" s="211">
        <v>365</v>
      </c>
      <c r="Q74" s="211">
        <v>402</v>
      </c>
      <c r="R74" s="211">
        <v>489</v>
      </c>
      <c r="S74" s="211">
        <v>253</v>
      </c>
      <c r="T74" s="211">
        <v>270</v>
      </c>
      <c r="U74" s="211">
        <v>211</v>
      </c>
      <c r="V74" s="211">
        <v>114</v>
      </c>
      <c r="W74" s="212">
        <v>171</v>
      </c>
      <c r="X74" s="237"/>
      <c r="Y74" s="210">
        <v>462</v>
      </c>
      <c r="Z74" s="211">
        <v>406</v>
      </c>
      <c r="AA74" s="211">
        <v>338</v>
      </c>
      <c r="AB74" s="211">
        <v>402</v>
      </c>
      <c r="AC74" s="211">
        <v>212</v>
      </c>
      <c r="AD74" s="211">
        <v>352</v>
      </c>
      <c r="AE74" s="211">
        <v>465</v>
      </c>
      <c r="AF74" s="211">
        <v>423</v>
      </c>
      <c r="AG74" s="212">
        <v>440</v>
      </c>
      <c r="AH74" s="237"/>
      <c r="AI74" s="210">
        <v>384</v>
      </c>
      <c r="AJ74" s="211">
        <v>318</v>
      </c>
      <c r="AK74" s="211">
        <v>373</v>
      </c>
      <c r="AL74" s="211">
        <v>405</v>
      </c>
      <c r="AM74" s="211">
        <v>368</v>
      </c>
      <c r="AN74" s="211">
        <v>377</v>
      </c>
      <c r="AO74" s="211">
        <v>468</v>
      </c>
      <c r="AP74" s="211">
        <v>388</v>
      </c>
      <c r="AQ74" s="211">
        <v>414</v>
      </c>
      <c r="AR74" s="212">
        <v>475</v>
      </c>
    </row>
    <row r="75" spans="1:44" x14ac:dyDescent="0.25">
      <c r="A75" s="230">
        <v>-3.16</v>
      </c>
      <c r="B75" s="210">
        <v>405</v>
      </c>
      <c r="C75" s="211">
        <v>235</v>
      </c>
      <c r="D75" s="211">
        <v>372</v>
      </c>
      <c r="E75" s="211">
        <v>284</v>
      </c>
      <c r="F75" s="211">
        <v>436</v>
      </c>
      <c r="G75" s="211">
        <v>486</v>
      </c>
      <c r="H75" s="211">
        <v>376</v>
      </c>
      <c r="I75" s="211">
        <v>314</v>
      </c>
      <c r="J75" s="212">
        <v>283</v>
      </c>
      <c r="K75" s="237"/>
      <c r="L75" s="210">
        <v>287</v>
      </c>
      <c r="M75" s="211">
        <v>344</v>
      </c>
      <c r="N75" s="211">
        <v>203</v>
      </c>
      <c r="O75" s="211">
        <v>363</v>
      </c>
      <c r="P75" s="211">
        <v>398</v>
      </c>
      <c r="Q75" s="211">
        <v>327</v>
      </c>
      <c r="R75" s="211">
        <v>448</v>
      </c>
      <c r="S75" s="211">
        <v>326</v>
      </c>
      <c r="T75" s="211">
        <v>201</v>
      </c>
      <c r="U75" s="211">
        <v>282</v>
      </c>
      <c r="V75" s="211">
        <v>143</v>
      </c>
      <c r="W75" s="212">
        <v>220</v>
      </c>
      <c r="X75" s="237"/>
      <c r="Y75" s="210">
        <v>372</v>
      </c>
      <c r="Z75" s="211">
        <v>417</v>
      </c>
      <c r="AA75" s="211">
        <v>386</v>
      </c>
      <c r="AB75" s="211"/>
      <c r="AC75" s="211">
        <v>196</v>
      </c>
      <c r="AD75" s="211">
        <v>375</v>
      </c>
      <c r="AE75" s="211">
        <v>499</v>
      </c>
      <c r="AF75" s="211">
        <v>385</v>
      </c>
      <c r="AG75" s="212">
        <v>375</v>
      </c>
      <c r="AH75" s="237"/>
      <c r="AI75" s="210">
        <v>328</v>
      </c>
      <c r="AJ75" s="211">
        <v>319</v>
      </c>
      <c r="AK75" s="211">
        <v>333</v>
      </c>
      <c r="AL75" s="211">
        <v>382</v>
      </c>
      <c r="AM75" s="211">
        <v>393</v>
      </c>
      <c r="AN75" s="211">
        <v>392</v>
      </c>
      <c r="AO75" s="211">
        <v>350</v>
      </c>
      <c r="AP75" s="211">
        <v>390</v>
      </c>
      <c r="AQ75" s="211">
        <v>396</v>
      </c>
      <c r="AR75" s="212">
        <v>436</v>
      </c>
    </row>
    <row r="76" spans="1:44" x14ac:dyDescent="0.25">
      <c r="A76" s="230">
        <v>-3.13</v>
      </c>
      <c r="B76" s="210">
        <v>401</v>
      </c>
      <c r="C76" s="211">
        <v>340</v>
      </c>
      <c r="D76" s="211"/>
      <c r="E76" s="211">
        <v>254</v>
      </c>
      <c r="F76" s="211">
        <v>449</v>
      </c>
      <c r="G76" s="211">
        <v>433</v>
      </c>
      <c r="H76" s="211">
        <v>512</v>
      </c>
      <c r="I76" s="211">
        <v>367</v>
      </c>
      <c r="J76" s="212">
        <v>281</v>
      </c>
      <c r="K76" s="237"/>
      <c r="L76" s="210">
        <v>267</v>
      </c>
      <c r="M76" s="211">
        <v>361</v>
      </c>
      <c r="N76" s="211">
        <v>166</v>
      </c>
      <c r="O76" s="211">
        <v>236</v>
      </c>
      <c r="P76" s="211">
        <v>356</v>
      </c>
      <c r="Q76" s="211">
        <v>351</v>
      </c>
      <c r="R76" s="211">
        <v>308</v>
      </c>
      <c r="S76" s="211">
        <v>286</v>
      </c>
      <c r="T76" s="211">
        <v>249</v>
      </c>
      <c r="U76" s="211">
        <v>286</v>
      </c>
      <c r="V76" s="211">
        <v>142</v>
      </c>
      <c r="W76" s="212">
        <v>187</v>
      </c>
      <c r="X76" s="237"/>
      <c r="Y76" s="210">
        <v>438</v>
      </c>
      <c r="Z76" s="211">
        <v>359</v>
      </c>
      <c r="AA76" s="211">
        <v>383</v>
      </c>
      <c r="AB76" s="211"/>
      <c r="AC76" s="211">
        <v>185</v>
      </c>
      <c r="AD76" s="211">
        <v>329</v>
      </c>
      <c r="AE76" s="211">
        <v>401</v>
      </c>
      <c r="AF76" s="211">
        <v>425</v>
      </c>
      <c r="AG76" s="212">
        <v>308</v>
      </c>
      <c r="AH76" s="237"/>
      <c r="AI76" s="210">
        <v>365</v>
      </c>
      <c r="AJ76" s="211">
        <v>332</v>
      </c>
      <c r="AK76" s="211"/>
      <c r="AL76" s="211">
        <v>410</v>
      </c>
      <c r="AM76" s="211">
        <v>384</v>
      </c>
      <c r="AN76" s="211">
        <v>308</v>
      </c>
      <c r="AO76" s="211">
        <v>355</v>
      </c>
      <c r="AP76" s="211">
        <v>378</v>
      </c>
      <c r="AQ76" s="211">
        <v>443</v>
      </c>
      <c r="AR76" s="212">
        <v>399</v>
      </c>
    </row>
    <row r="77" spans="1:44" x14ac:dyDescent="0.25">
      <c r="A77" s="230">
        <v>-3.1</v>
      </c>
      <c r="B77" s="210">
        <v>417</v>
      </c>
      <c r="C77" s="211">
        <v>349</v>
      </c>
      <c r="D77" s="211"/>
      <c r="E77" s="211">
        <v>250</v>
      </c>
      <c r="F77" s="211">
        <v>399</v>
      </c>
      <c r="G77" s="211">
        <v>367</v>
      </c>
      <c r="H77" s="211">
        <v>411</v>
      </c>
      <c r="I77" s="211">
        <v>345</v>
      </c>
      <c r="J77" s="212">
        <v>355</v>
      </c>
      <c r="K77" s="237"/>
      <c r="L77" s="210">
        <v>347</v>
      </c>
      <c r="M77" s="211">
        <v>333</v>
      </c>
      <c r="N77" s="211">
        <v>106</v>
      </c>
      <c r="O77" s="211">
        <v>314</v>
      </c>
      <c r="P77" s="211">
        <v>340</v>
      </c>
      <c r="Q77" s="211">
        <v>377</v>
      </c>
      <c r="R77" s="211">
        <v>301</v>
      </c>
      <c r="S77" s="211">
        <v>288</v>
      </c>
      <c r="T77" s="211">
        <v>244</v>
      </c>
      <c r="U77" s="211">
        <v>256</v>
      </c>
      <c r="V77" s="211">
        <v>139</v>
      </c>
      <c r="W77" s="212">
        <v>191</v>
      </c>
      <c r="X77" s="237"/>
      <c r="Y77" s="210">
        <v>415</v>
      </c>
      <c r="Z77" s="211">
        <v>350</v>
      </c>
      <c r="AA77" s="211">
        <v>444</v>
      </c>
      <c r="AB77" s="211">
        <v>501</v>
      </c>
      <c r="AC77" s="211">
        <v>209</v>
      </c>
      <c r="AD77" s="211">
        <v>411</v>
      </c>
      <c r="AE77" s="211">
        <v>293</v>
      </c>
      <c r="AF77" s="211">
        <v>421</v>
      </c>
      <c r="AG77" s="212">
        <v>359</v>
      </c>
      <c r="AH77" s="237"/>
      <c r="AI77" s="210">
        <v>356</v>
      </c>
      <c r="AJ77" s="211">
        <v>328</v>
      </c>
      <c r="AK77" s="211"/>
      <c r="AL77" s="211">
        <v>390</v>
      </c>
      <c r="AM77" s="211">
        <v>378</v>
      </c>
      <c r="AN77" s="211">
        <v>223</v>
      </c>
      <c r="AO77" s="211">
        <v>414</v>
      </c>
      <c r="AP77" s="211">
        <v>319</v>
      </c>
      <c r="AQ77" s="211">
        <v>393</v>
      </c>
      <c r="AR77" s="212">
        <v>392</v>
      </c>
    </row>
    <row r="78" spans="1:44" x14ac:dyDescent="0.25">
      <c r="A78" s="230">
        <v>-3.07</v>
      </c>
      <c r="B78" s="210">
        <v>367</v>
      </c>
      <c r="C78" s="211">
        <v>324</v>
      </c>
      <c r="D78" s="211">
        <v>410</v>
      </c>
      <c r="E78" s="211">
        <v>228</v>
      </c>
      <c r="F78" s="211">
        <v>353</v>
      </c>
      <c r="G78" s="211">
        <v>390</v>
      </c>
      <c r="H78" s="211">
        <v>433</v>
      </c>
      <c r="I78" s="211">
        <v>272</v>
      </c>
      <c r="J78" s="212">
        <v>314</v>
      </c>
      <c r="K78" s="237"/>
      <c r="L78" s="210">
        <v>261</v>
      </c>
      <c r="M78" s="211">
        <v>285</v>
      </c>
      <c r="N78" s="211">
        <v>121</v>
      </c>
      <c r="O78" s="211">
        <v>263</v>
      </c>
      <c r="P78" s="211">
        <v>292</v>
      </c>
      <c r="Q78" s="211"/>
      <c r="R78" s="211">
        <v>317</v>
      </c>
      <c r="S78" s="211"/>
      <c r="T78" s="211"/>
      <c r="U78" s="211">
        <v>275</v>
      </c>
      <c r="V78" s="211">
        <v>104</v>
      </c>
      <c r="W78" s="212">
        <v>162</v>
      </c>
      <c r="X78" s="237"/>
      <c r="Y78" s="210">
        <v>359</v>
      </c>
      <c r="Z78" s="211">
        <v>385</v>
      </c>
      <c r="AA78" s="211">
        <v>316</v>
      </c>
      <c r="AB78" s="211">
        <v>405</v>
      </c>
      <c r="AC78" s="211">
        <v>212</v>
      </c>
      <c r="AD78" s="211">
        <v>329</v>
      </c>
      <c r="AE78" s="211"/>
      <c r="AF78" s="211">
        <v>437</v>
      </c>
      <c r="AG78" s="212">
        <v>381</v>
      </c>
      <c r="AH78" s="237"/>
      <c r="AI78" s="210">
        <v>356</v>
      </c>
      <c r="AJ78" s="211">
        <v>326</v>
      </c>
      <c r="AK78" s="211">
        <v>302</v>
      </c>
      <c r="AL78" s="211">
        <v>308</v>
      </c>
      <c r="AM78" s="211">
        <v>320</v>
      </c>
      <c r="AN78" s="211"/>
      <c r="AO78" s="211"/>
      <c r="AP78" s="211">
        <v>348</v>
      </c>
      <c r="AQ78" s="211">
        <v>372</v>
      </c>
      <c r="AR78" s="212">
        <v>389</v>
      </c>
    </row>
    <row r="79" spans="1:44" x14ac:dyDescent="0.25">
      <c r="A79" s="230">
        <v>-3.04</v>
      </c>
      <c r="B79" s="210">
        <v>261</v>
      </c>
      <c r="C79" s="211">
        <v>351</v>
      </c>
      <c r="D79" s="211">
        <v>381</v>
      </c>
      <c r="E79" s="211">
        <v>179</v>
      </c>
      <c r="F79" s="211">
        <v>305</v>
      </c>
      <c r="G79" s="211"/>
      <c r="H79" s="211">
        <v>411</v>
      </c>
      <c r="I79" s="211">
        <v>291</v>
      </c>
      <c r="J79" s="212"/>
      <c r="K79" s="237"/>
      <c r="L79" s="210">
        <v>232</v>
      </c>
      <c r="M79" s="211">
        <v>301</v>
      </c>
      <c r="N79" s="211">
        <v>142</v>
      </c>
      <c r="O79" s="211">
        <v>273</v>
      </c>
      <c r="P79" s="211">
        <v>306</v>
      </c>
      <c r="Q79" s="211"/>
      <c r="R79" s="211">
        <v>238</v>
      </c>
      <c r="S79" s="211">
        <v>262</v>
      </c>
      <c r="T79" s="211">
        <v>267</v>
      </c>
      <c r="U79" s="211">
        <v>266</v>
      </c>
      <c r="V79" s="211">
        <v>110</v>
      </c>
      <c r="W79" s="212">
        <v>176</v>
      </c>
      <c r="X79" s="237"/>
      <c r="Y79" s="210">
        <v>336</v>
      </c>
      <c r="Z79" s="211">
        <v>404</v>
      </c>
      <c r="AA79" s="211">
        <v>363</v>
      </c>
      <c r="AB79" s="211"/>
      <c r="AC79" s="211">
        <v>259</v>
      </c>
      <c r="AD79" s="211">
        <v>333</v>
      </c>
      <c r="AE79" s="211">
        <v>347</v>
      </c>
      <c r="AF79" s="211">
        <v>368</v>
      </c>
      <c r="AG79" s="212">
        <v>439</v>
      </c>
      <c r="AH79" s="237"/>
      <c r="AI79" s="210">
        <v>292</v>
      </c>
      <c r="AJ79" s="211">
        <v>297</v>
      </c>
      <c r="AK79" s="211">
        <v>241</v>
      </c>
      <c r="AL79" s="211">
        <v>375</v>
      </c>
      <c r="AM79" s="211">
        <v>340</v>
      </c>
      <c r="AN79" s="211">
        <v>350</v>
      </c>
      <c r="AO79" s="211">
        <v>441</v>
      </c>
      <c r="AP79" s="211">
        <v>365</v>
      </c>
      <c r="AQ79" s="211">
        <v>404</v>
      </c>
      <c r="AR79" s="212">
        <v>418</v>
      </c>
    </row>
    <row r="80" spans="1:44" x14ac:dyDescent="0.25">
      <c r="A80" s="230">
        <v>-3.01</v>
      </c>
      <c r="B80" s="210">
        <v>341</v>
      </c>
      <c r="C80" s="211">
        <v>332</v>
      </c>
      <c r="D80" s="211">
        <v>365</v>
      </c>
      <c r="E80" s="211"/>
      <c r="F80" s="211">
        <v>286</v>
      </c>
      <c r="G80" s="211">
        <v>334</v>
      </c>
      <c r="H80" s="211"/>
      <c r="I80" s="211">
        <v>315</v>
      </c>
      <c r="J80" s="212">
        <v>310</v>
      </c>
      <c r="K80" s="237"/>
      <c r="L80" s="210">
        <v>238</v>
      </c>
      <c r="M80" s="211">
        <v>201</v>
      </c>
      <c r="N80" s="211">
        <v>156</v>
      </c>
      <c r="O80" s="211">
        <v>203</v>
      </c>
      <c r="P80" s="211">
        <v>245</v>
      </c>
      <c r="Q80" s="211">
        <v>335</v>
      </c>
      <c r="R80" s="211">
        <v>160</v>
      </c>
      <c r="S80" s="211">
        <v>240</v>
      </c>
      <c r="T80" s="211">
        <v>231</v>
      </c>
      <c r="U80" s="211"/>
      <c r="V80" s="211">
        <v>65</v>
      </c>
      <c r="W80" s="212">
        <v>144</v>
      </c>
      <c r="X80" s="237"/>
      <c r="Y80" s="210">
        <v>365</v>
      </c>
      <c r="Z80" s="211">
        <v>342</v>
      </c>
      <c r="AA80" s="211">
        <v>311</v>
      </c>
      <c r="AB80" s="211">
        <v>363</v>
      </c>
      <c r="AC80" s="211">
        <v>175</v>
      </c>
      <c r="AD80" s="211">
        <v>284</v>
      </c>
      <c r="AE80" s="211">
        <v>369</v>
      </c>
      <c r="AF80" s="211"/>
      <c r="AG80" s="212"/>
      <c r="AH80" s="237"/>
      <c r="AI80" s="210"/>
      <c r="AJ80" s="211">
        <v>304</v>
      </c>
      <c r="AK80" s="211">
        <v>245</v>
      </c>
      <c r="AL80" s="211"/>
      <c r="AM80" s="211">
        <v>400</v>
      </c>
      <c r="AN80" s="211">
        <v>346</v>
      </c>
      <c r="AO80" s="211">
        <v>262</v>
      </c>
      <c r="AP80" s="211"/>
      <c r="AQ80" s="211">
        <v>346</v>
      </c>
      <c r="AR80" s="212">
        <v>397</v>
      </c>
    </row>
    <row r="81" spans="1:44" x14ac:dyDescent="0.25">
      <c r="A81" s="230">
        <v>-2.98</v>
      </c>
      <c r="B81" s="210">
        <v>359</v>
      </c>
      <c r="C81" s="211"/>
      <c r="D81" s="211">
        <v>340</v>
      </c>
      <c r="E81" s="211">
        <v>154</v>
      </c>
      <c r="F81" s="211">
        <v>275</v>
      </c>
      <c r="G81" s="211">
        <v>281</v>
      </c>
      <c r="H81" s="211">
        <v>338</v>
      </c>
      <c r="I81" s="211"/>
      <c r="J81" s="212">
        <v>259</v>
      </c>
      <c r="K81" s="237"/>
      <c r="L81" s="210">
        <v>179</v>
      </c>
      <c r="M81" s="211">
        <v>212</v>
      </c>
      <c r="N81" s="211">
        <v>191</v>
      </c>
      <c r="O81" s="211">
        <v>170</v>
      </c>
      <c r="P81" s="211">
        <v>219</v>
      </c>
      <c r="Q81" s="211">
        <v>343</v>
      </c>
      <c r="R81" s="211">
        <v>101</v>
      </c>
      <c r="S81" s="211">
        <v>211</v>
      </c>
      <c r="T81" s="211">
        <v>181</v>
      </c>
      <c r="U81" s="211">
        <v>237</v>
      </c>
      <c r="V81" s="211">
        <v>54</v>
      </c>
      <c r="W81" s="212">
        <v>158</v>
      </c>
      <c r="X81" s="237"/>
      <c r="Y81" s="210">
        <v>249</v>
      </c>
      <c r="Z81" s="211">
        <v>338</v>
      </c>
      <c r="AA81" s="211"/>
      <c r="AB81" s="211">
        <v>357</v>
      </c>
      <c r="AC81" s="211"/>
      <c r="AD81" s="211">
        <v>236</v>
      </c>
      <c r="AE81" s="211">
        <v>344</v>
      </c>
      <c r="AF81" s="211"/>
      <c r="AG81" s="212">
        <v>326</v>
      </c>
      <c r="AH81" s="237"/>
      <c r="AI81" s="210">
        <v>263</v>
      </c>
      <c r="AJ81" s="211">
        <v>259</v>
      </c>
      <c r="AK81" s="211">
        <v>185</v>
      </c>
      <c r="AL81" s="211">
        <v>365</v>
      </c>
      <c r="AM81" s="211">
        <v>302</v>
      </c>
      <c r="AN81" s="211">
        <v>341</v>
      </c>
      <c r="AO81" s="211">
        <v>255</v>
      </c>
      <c r="AP81" s="211">
        <v>361</v>
      </c>
      <c r="AQ81" s="211"/>
      <c r="AR81" s="212">
        <v>335</v>
      </c>
    </row>
    <row r="82" spans="1:44" x14ac:dyDescent="0.25">
      <c r="A82" s="230">
        <v>-2.95</v>
      </c>
      <c r="B82" s="210">
        <v>241</v>
      </c>
      <c r="C82" s="211">
        <v>308</v>
      </c>
      <c r="D82" s="211">
        <v>262</v>
      </c>
      <c r="E82" s="211">
        <v>160</v>
      </c>
      <c r="F82" s="211"/>
      <c r="G82" s="211">
        <v>198</v>
      </c>
      <c r="H82" s="211">
        <v>266</v>
      </c>
      <c r="I82" s="211">
        <v>108</v>
      </c>
      <c r="J82" s="212">
        <v>232</v>
      </c>
      <c r="K82" s="237"/>
      <c r="L82" s="210">
        <v>130</v>
      </c>
      <c r="M82" s="211">
        <v>113</v>
      </c>
      <c r="N82" s="211"/>
      <c r="O82" s="211">
        <v>192</v>
      </c>
      <c r="P82" s="211">
        <v>182</v>
      </c>
      <c r="Q82" s="211">
        <v>280</v>
      </c>
      <c r="R82" s="211">
        <v>37</v>
      </c>
      <c r="S82" s="211"/>
      <c r="T82" s="211">
        <v>227</v>
      </c>
      <c r="U82" s="211">
        <v>206</v>
      </c>
      <c r="V82" s="211"/>
      <c r="W82" s="212"/>
      <c r="X82" s="237"/>
      <c r="Y82" s="210">
        <v>311</v>
      </c>
      <c r="Z82" s="211">
        <v>315</v>
      </c>
      <c r="AA82" s="211"/>
      <c r="AB82" s="211">
        <v>316</v>
      </c>
      <c r="AC82" s="211">
        <v>90</v>
      </c>
      <c r="AD82" s="211">
        <v>216</v>
      </c>
      <c r="AE82" s="211">
        <v>291</v>
      </c>
      <c r="AF82" s="211">
        <v>282</v>
      </c>
      <c r="AG82" s="212">
        <v>316</v>
      </c>
      <c r="AH82" s="237"/>
      <c r="AI82" s="210">
        <v>261</v>
      </c>
      <c r="AJ82" s="211"/>
      <c r="AK82" s="211">
        <v>201</v>
      </c>
      <c r="AL82" s="211">
        <v>339</v>
      </c>
      <c r="AM82" s="211"/>
      <c r="AN82" s="211">
        <v>324</v>
      </c>
      <c r="AO82" s="211">
        <v>243</v>
      </c>
      <c r="AP82" s="211">
        <v>330</v>
      </c>
      <c r="AQ82" s="211">
        <v>221</v>
      </c>
      <c r="AR82" s="212"/>
    </row>
    <row r="83" spans="1:44" x14ac:dyDescent="0.25">
      <c r="A83" s="230">
        <v>-2.92</v>
      </c>
      <c r="B83" s="210">
        <v>272</v>
      </c>
      <c r="C83" s="211">
        <v>300</v>
      </c>
      <c r="D83" s="211">
        <v>225</v>
      </c>
      <c r="E83" s="211">
        <v>120</v>
      </c>
      <c r="F83" s="211">
        <v>113</v>
      </c>
      <c r="G83" s="211">
        <v>118</v>
      </c>
      <c r="H83" s="211">
        <v>54</v>
      </c>
      <c r="I83" s="211">
        <v>88</v>
      </c>
      <c r="J83" s="212">
        <v>131</v>
      </c>
      <c r="K83" s="237"/>
      <c r="L83" s="210">
        <v>84</v>
      </c>
      <c r="M83" s="211"/>
      <c r="N83" s="211">
        <v>224</v>
      </c>
      <c r="O83" s="211">
        <v>127</v>
      </c>
      <c r="P83" s="211">
        <v>130</v>
      </c>
      <c r="Q83" s="211">
        <v>243</v>
      </c>
      <c r="R83" s="211"/>
      <c r="S83" s="211">
        <v>113</v>
      </c>
      <c r="T83" s="211">
        <v>183</v>
      </c>
      <c r="U83" s="211">
        <v>160</v>
      </c>
      <c r="V83" s="211">
        <v>48</v>
      </c>
      <c r="W83" s="212">
        <v>73</v>
      </c>
      <c r="X83" s="237"/>
      <c r="Y83" s="210">
        <v>314</v>
      </c>
      <c r="Z83" s="211"/>
      <c r="AA83" s="211">
        <v>361</v>
      </c>
      <c r="AB83" s="211">
        <v>313</v>
      </c>
      <c r="AC83" s="211">
        <v>70</v>
      </c>
      <c r="AD83" s="211"/>
      <c r="AE83" s="211">
        <v>300</v>
      </c>
      <c r="AF83" s="211">
        <v>236</v>
      </c>
      <c r="AG83" s="212">
        <v>270</v>
      </c>
      <c r="AH83" s="237"/>
      <c r="AI83" s="210">
        <v>201</v>
      </c>
      <c r="AJ83" s="211">
        <v>215</v>
      </c>
      <c r="AK83" s="211">
        <v>161</v>
      </c>
      <c r="AL83" s="211">
        <v>276</v>
      </c>
      <c r="AM83" s="211">
        <v>283</v>
      </c>
      <c r="AN83" s="211">
        <v>208</v>
      </c>
      <c r="AO83" s="211">
        <v>193</v>
      </c>
      <c r="AP83" s="211">
        <v>300</v>
      </c>
      <c r="AQ83" s="211">
        <v>210</v>
      </c>
      <c r="AR83" s="212">
        <v>237</v>
      </c>
    </row>
    <row r="84" spans="1:44" x14ac:dyDescent="0.25">
      <c r="A84" s="230">
        <v>-2.88</v>
      </c>
      <c r="B84" s="210">
        <v>170</v>
      </c>
      <c r="C84" s="211">
        <v>213</v>
      </c>
      <c r="D84" s="211">
        <v>211</v>
      </c>
      <c r="E84" s="211">
        <v>51</v>
      </c>
      <c r="F84" s="211">
        <v>135</v>
      </c>
      <c r="G84" s="211">
        <v>144</v>
      </c>
      <c r="H84" s="211">
        <v>110</v>
      </c>
      <c r="I84" s="211">
        <v>85</v>
      </c>
      <c r="J84" s="212">
        <v>93</v>
      </c>
      <c r="K84" s="237"/>
      <c r="L84" s="210"/>
      <c r="M84" s="211">
        <v>44</v>
      </c>
      <c r="N84" s="211">
        <v>222</v>
      </c>
      <c r="O84" s="211"/>
      <c r="P84" s="211">
        <v>109</v>
      </c>
      <c r="Q84" s="211">
        <v>165</v>
      </c>
      <c r="R84" s="211"/>
      <c r="S84" s="211">
        <v>73</v>
      </c>
      <c r="T84" s="211">
        <v>115</v>
      </c>
      <c r="U84" s="211">
        <v>115</v>
      </c>
      <c r="V84" s="211">
        <v>78</v>
      </c>
      <c r="W84" s="212">
        <v>52</v>
      </c>
      <c r="X84" s="237"/>
      <c r="Y84" s="210">
        <v>321</v>
      </c>
      <c r="Z84" s="211">
        <v>306</v>
      </c>
      <c r="AA84" s="211">
        <v>259</v>
      </c>
      <c r="AB84" s="211">
        <v>327</v>
      </c>
      <c r="AC84" s="211">
        <v>60</v>
      </c>
      <c r="AD84" s="211"/>
      <c r="AE84" s="211">
        <v>251</v>
      </c>
      <c r="AF84" s="211">
        <v>172</v>
      </c>
      <c r="AG84" s="212">
        <v>291</v>
      </c>
      <c r="AH84" s="237"/>
      <c r="AI84" s="210">
        <v>222</v>
      </c>
      <c r="AJ84" s="211">
        <v>213</v>
      </c>
      <c r="AK84" s="211">
        <v>113</v>
      </c>
      <c r="AL84" s="211">
        <v>261</v>
      </c>
      <c r="AM84" s="211">
        <v>176</v>
      </c>
      <c r="AN84" s="211">
        <v>283</v>
      </c>
      <c r="AO84" s="211">
        <v>173</v>
      </c>
      <c r="AP84" s="211">
        <v>257</v>
      </c>
      <c r="AQ84" s="211">
        <v>191</v>
      </c>
      <c r="AR84" s="212">
        <v>169</v>
      </c>
    </row>
    <row r="85" spans="1:44" x14ac:dyDescent="0.25">
      <c r="A85" s="230">
        <v>-2.86</v>
      </c>
      <c r="B85" s="210"/>
      <c r="C85" s="211">
        <v>152</v>
      </c>
      <c r="D85" s="211">
        <v>165</v>
      </c>
      <c r="E85" s="211">
        <v>88</v>
      </c>
      <c r="F85" s="211">
        <v>60</v>
      </c>
      <c r="G85" s="211">
        <v>124</v>
      </c>
      <c r="H85" s="211">
        <v>121</v>
      </c>
      <c r="I85" s="211">
        <v>20</v>
      </c>
      <c r="J85" s="212">
        <v>122</v>
      </c>
      <c r="K85" s="237"/>
      <c r="L85" s="210">
        <v>98</v>
      </c>
      <c r="M85" s="211">
        <v>39</v>
      </c>
      <c r="N85" s="211">
        <v>249</v>
      </c>
      <c r="O85" s="211">
        <v>83</v>
      </c>
      <c r="P85" s="211"/>
      <c r="Q85" s="211">
        <v>163</v>
      </c>
      <c r="R85" s="211">
        <v>80</v>
      </c>
      <c r="S85" s="211">
        <v>66</v>
      </c>
      <c r="T85" s="211">
        <v>75</v>
      </c>
      <c r="U85" s="211">
        <v>40</v>
      </c>
      <c r="V85" s="211">
        <v>63</v>
      </c>
      <c r="W85" s="212">
        <v>41</v>
      </c>
      <c r="X85" s="237"/>
      <c r="Y85" s="210">
        <v>324</v>
      </c>
      <c r="Z85" s="211">
        <v>208</v>
      </c>
      <c r="AA85" s="211">
        <v>286</v>
      </c>
      <c r="AB85" s="211">
        <v>285</v>
      </c>
      <c r="AC85" s="211">
        <v>63</v>
      </c>
      <c r="AD85" s="211">
        <v>128</v>
      </c>
      <c r="AE85" s="211">
        <v>234</v>
      </c>
      <c r="AF85" s="211">
        <v>81</v>
      </c>
      <c r="AG85" s="212">
        <v>195</v>
      </c>
      <c r="AH85" s="237"/>
      <c r="AI85" s="210">
        <v>153</v>
      </c>
      <c r="AJ85" s="211">
        <v>156</v>
      </c>
      <c r="AK85" s="211">
        <v>106</v>
      </c>
      <c r="AL85" s="211">
        <v>247</v>
      </c>
      <c r="AM85" s="211">
        <v>170</v>
      </c>
      <c r="AN85" s="211">
        <v>243</v>
      </c>
      <c r="AO85" s="211">
        <v>124</v>
      </c>
      <c r="AP85" s="211">
        <v>186</v>
      </c>
      <c r="AQ85" s="211">
        <v>152</v>
      </c>
      <c r="AR85" s="212">
        <v>124</v>
      </c>
    </row>
    <row r="86" spans="1:44" x14ac:dyDescent="0.25">
      <c r="A86" s="230">
        <v>-2.83</v>
      </c>
      <c r="B86" s="210">
        <v>167</v>
      </c>
      <c r="C86" s="211">
        <v>176</v>
      </c>
      <c r="D86" s="211">
        <v>88</v>
      </c>
      <c r="E86" s="211">
        <v>95</v>
      </c>
      <c r="F86" s="211">
        <v>35</v>
      </c>
      <c r="G86" s="211">
        <v>109</v>
      </c>
      <c r="H86" s="211">
        <v>74</v>
      </c>
      <c r="I86" s="211">
        <v>40</v>
      </c>
      <c r="J86" s="212">
        <v>65</v>
      </c>
      <c r="K86" s="237"/>
      <c r="L86" s="210">
        <v>43</v>
      </c>
      <c r="M86" s="211">
        <v>38</v>
      </c>
      <c r="N86" s="211">
        <v>128</v>
      </c>
      <c r="O86" s="211">
        <v>85</v>
      </c>
      <c r="P86" s="211">
        <v>53</v>
      </c>
      <c r="Q86" s="211">
        <v>85</v>
      </c>
      <c r="R86" s="211">
        <v>83</v>
      </c>
      <c r="S86" s="211">
        <v>67</v>
      </c>
      <c r="T86" s="211">
        <v>99</v>
      </c>
      <c r="U86" s="211">
        <v>46</v>
      </c>
      <c r="V86" s="211">
        <v>48</v>
      </c>
      <c r="W86" s="212">
        <v>45</v>
      </c>
      <c r="X86" s="237"/>
      <c r="Y86" s="210"/>
      <c r="Z86" s="211">
        <v>138</v>
      </c>
      <c r="AA86" s="211">
        <v>229</v>
      </c>
      <c r="AB86" s="211">
        <v>297</v>
      </c>
      <c r="AC86" s="211">
        <v>49</v>
      </c>
      <c r="AD86" s="211">
        <v>112</v>
      </c>
      <c r="AE86" s="211">
        <v>182</v>
      </c>
      <c r="AF86" s="211">
        <v>53</v>
      </c>
      <c r="AG86" s="212">
        <v>165</v>
      </c>
      <c r="AH86" s="237"/>
      <c r="AI86" s="210">
        <v>137</v>
      </c>
      <c r="AJ86" s="211">
        <v>101</v>
      </c>
      <c r="AK86" s="211">
        <v>65</v>
      </c>
      <c r="AL86" s="211">
        <v>254</v>
      </c>
      <c r="AM86" s="211">
        <v>149</v>
      </c>
      <c r="AN86" s="211">
        <v>195</v>
      </c>
      <c r="AO86" s="211">
        <v>95</v>
      </c>
      <c r="AP86" s="211">
        <v>205</v>
      </c>
      <c r="AQ86" s="211">
        <v>190</v>
      </c>
      <c r="AR86" s="212">
        <v>103</v>
      </c>
    </row>
    <row r="87" spans="1:44" x14ac:dyDescent="0.25">
      <c r="A87" s="230">
        <v>-2.8</v>
      </c>
      <c r="B87" s="210">
        <v>188</v>
      </c>
      <c r="C87" s="211">
        <v>75</v>
      </c>
      <c r="D87" s="211"/>
      <c r="E87" s="211">
        <v>85</v>
      </c>
      <c r="F87" s="211">
        <v>36</v>
      </c>
      <c r="G87" s="211">
        <v>52</v>
      </c>
      <c r="H87" s="211">
        <v>81</v>
      </c>
      <c r="I87" s="211">
        <v>32</v>
      </c>
      <c r="J87" s="212">
        <v>34</v>
      </c>
      <c r="K87" s="237"/>
      <c r="L87" s="210">
        <v>47</v>
      </c>
      <c r="M87" s="211">
        <v>57</v>
      </c>
      <c r="N87" s="211">
        <v>175</v>
      </c>
      <c r="O87" s="211">
        <v>94</v>
      </c>
      <c r="P87" s="211">
        <v>30</v>
      </c>
      <c r="Q87" s="211">
        <v>52</v>
      </c>
      <c r="R87" s="211">
        <v>65</v>
      </c>
      <c r="S87" s="211">
        <v>34</v>
      </c>
      <c r="T87" s="211">
        <v>38</v>
      </c>
      <c r="U87" s="211">
        <v>84</v>
      </c>
      <c r="V87" s="211">
        <v>64</v>
      </c>
      <c r="W87" s="212">
        <v>60</v>
      </c>
      <c r="X87" s="237"/>
      <c r="Y87" s="210">
        <v>160</v>
      </c>
      <c r="Z87" s="211">
        <v>150</v>
      </c>
      <c r="AA87" s="211">
        <v>194</v>
      </c>
      <c r="AB87" s="211">
        <v>243</v>
      </c>
      <c r="AC87" s="211">
        <v>47</v>
      </c>
      <c r="AD87" s="211">
        <v>103</v>
      </c>
      <c r="AE87" s="211">
        <v>116</v>
      </c>
      <c r="AF87" s="211">
        <v>32</v>
      </c>
      <c r="AG87" s="212">
        <v>128</v>
      </c>
      <c r="AH87" s="237"/>
      <c r="AI87" s="210">
        <v>138</v>
      </c>
      <c r="AJ87" s="211">
        <v>84</v>
      </c>
      <c r="AK87" s="211">
        <v>95</v>
      </c>
      <c r="AL87" s="211">
        <v>159</v>
      </c>
      <c r="AM87" s="211">
        <v>79</v>
      </c>
      <c r="AN87" s="211">
        <v>194</v>
      </c>
      <c r="AO87" s="211">
        <v>64</v>
      </c>
      <c r="AP87" s="211">
        <v>148</v>
      </c>
      <c r="AQ87" s="211">
        <v>145</v>
      </c>
      <c r="AR87" s="212">
        <v>98</v>
      </c>
    </row>
    <row r="88" spans="1:44" x14ac:dyDescent="0.25">
      <c r="A88" s="230">
        <v>-2.77</v>
      </c>
      <c r="B88" s="210">
        <v>174</v>
      </c>
      <c r="C88" s="211">
        <v>149</v>
      </c>
      <c r="D88" s="211"/>
      <c r="E88" s="211">
        <v>49</v>
      </c>
      <c r="F88" s="211">
        <v>54</v>
      </c>
      <c r="G88" s="211"/>
      <c r="H88" s="211">
        <v>36</v>
      </c>
      <c r="I88" s="211">
        <v>73</v>
      </c>
      <c r="J88" s="212">
        <v>60</v>
      </c>
      <c r="K88" s="237"/>
      <c r="L88" s="210">
        <v>37</v>
      </c>
      <c r="M88" s="211">
        <v>45</v>
      </c>
      <c r="N88" s="211">
        <v>99</v>
      </c>
      <c r="O88" s="211">
        <v>44</v>
      </c>
      <c r="P88" s="211">
        <v>46</v>
      </c>
      <c r="Q88" s="211">
        <v>56</v>
      </c>
      <c r="R88" s="211">
        <v>74</v>
      </c>
      <c r="S88" s="211">
        <v>83</v>
      </c>
      <c r="T88" s="211">
        <v>66</v>
      </c>
      <c r="U88" s="211">
        <v>37</v>
      </c>
      <c r="V88" s="211">
        <v>44</v>
      </c>
      <c r="W88" s="212">
        <v>94</v>
      </c>
      <c r="X88" s="237"/>
      <c r="Y88" s="210">
        <v>138</v>
      </c>
      <c r="Z88" s="211">
        <v>157</v>
      </c>
      <c r="AA88" s="211">
        <v>156</v>
      </c>
      <c r="AB88" s="211"/>
      <c r="AC88" s="211">
        <v>51</v>
      </c>
      <c r="AD88" s="211">
        <v>87</v>
      </c>
      <c r="AE88" s="211">
        <v>163</v>
      </c>
      <c r="AF88" s="211">
        <v>18</v>
      </c>
      <c r="AG88" s="212">
        <v>98</v>
      </c>
      <c r="AH88" s="237"/>
      <c r="AI88" s="210"/>
      <c r="AJ88" s="211">
        <v>82</v>
      </c>
      <c r="AK88" s="211"/>
      <c r="AL88" s="211">
        <v>82</v>
      </c>
      <c r="AM88" s="211">
        <v>86</v>
      </c>
      <c r="AN88" s="211">
        <v>82</v>
      </c>
      <c r="AO88" s="211">
        <v>67</v>
      </c>
      <c r="AP88" s="211">
        <v>117</v>
      </c>
      <c r="AQ88" s="211">
        <v>120</v>
      </c>
      <c r="AR88" s="212">
        <v>128</v>
      </c>
    </row>
    <row r="89" spans="1:44" x14ac:dyDescent="0.25">
      <c r="A89" s="230">
        <v>-2.74</v>
      </c>
      <c r="B89" s="210">
        <v>80</v>
      </c>
      <c r="C89" s="211">
        <v>199</v>
      </c>
      <c r="D89" s="211"/>
      <c r="E89" s="211">
        <v>43</v>
      </c>
      <c r="F89" s="211">
        <v>54</v>
      </c>
      <c r="G89" s="211"/>
      <c r="H89" s="211">
        <v>92</v>
      </c>
      <c r="I89" s="211">
        <v>75</v>
      </c>
      <c r="J89" s="212">
        <v>67</v>
      </c>
      <c r="K89" s="237"/>
      <c r="L89" s="210">
        <v>36</v>
      </c>
      <c r="M89" s="211">
        <v>54</v>
      </c>
      <c r="N89" s="211">
        <v>75</v>
      </c>
      <c r="O89" s="211">
        <v>39</v>
      </c>
      <c r="P89" s="211">
        <v>37</v>
      </c>
      <c r="Q89" s="211">
        <v>92</v>
      </c>
      <c r="R89" s="211">
        <v>78</v>
      </c>
      <c r="S89" s="211">
        <v>90</v>
      </c>
      <c r="T89" s="211">
        <v>64</v>
      </c>
      <c r="U89" s="211">
        <v>74</v>
      </c>
      <c r="V89" s="211">
        <v>39</v>
      </c>
      <c r="W89" s="212">
        <v>135</v>
      </c>
      <c r="X89" s="237"/>
      <c r="Y89" s="210">
        <v>92</v>
      </c>
      <c r="Z89" s="211">
        <v>101</v>
      </c>
      <c r="AA89" s="211">
        <v>127</v>
      </c>
      <c r="AB89" s="211"/>
      <c r="AC89" s="211">
        <v>46</v>
      </c>
      <c r="AD89" s="211">
        <v>101</v>
      </c>
      <c r="AE89" s="211">
        <v>88</v>
      </c>
      <c r="AF89" s="211">
        <v>34</v>
      </c>
      <c r="AG89" s="212">
        <v>122</v>
      </c>
      <c r="AH89" s="237"/>
      <c r="AI89" s="210"/>
      <c r="AJ89" s="211">
        <v>56</v>
      </c>
      <c r="AK89" s="211"/>
      <c r="AL89" s="211">
        <v>101</v>
      </c>
      <c r="AM89" s="211">
        <v>75</v>
      </c>
      <c r="AN89" s="211">
        <v>79</v>
      </c>
      <c r="AO89" s="211">
        <v>62</v>
      </c>
      <c r="AP89" s="211">
        <v>89</v>
      </c>
      <c r="AQ89" s="211">
        <v>121</v>
      </c>
      <c r="AR89" s="212">
        <v>115</v>
      </c>
    </row>
    <row r="90" spans="1:44" ht="15.75" thickBot="1" x14ac:dyDescent="0.3">
      <c r="A90" s="231">
        <v>-2.71</v>
      </c>
      <c r="B90" s="213">
        <v>110</v>
      </c>
      <c r="C90" s="214">
        <v>182</v>
      </c>
      <c r="D90" s="214"/>
      <c r="E90" s="214">
        <v>71</v>
      </c>
      <c r="F90" s="214">
        <v>86</v>
      </c>
      <c r="G90" s="214"/>
      <c r="H90" s="214">
        <v>117</v>
      </c>
      <c r="I90" s="214">
        <v>50</v>
      </c>
      <c r="J90" s="215">
        <v>50</v>
      </c>
      <c r="K90" s="237"/>
      <c r="L90" s="213">
        <v>55</v>
      </c>
      <c r="M90" s="214">
        <v>101</v>
      </c>
      <c r="N90" s="214">
        <v>79</v>
      </c>
      <c r="O90" s="214">
        <v>77</v>
      </c>
      <c r="P90" s="214">
        <v>46</v>
      </c>
      <c r="Q90" s="214">
        <v>86</v>
      </c>
      <c r="R90" s="214">
        <v>70</v>
      </c>
      <c r="S90" s="214">
        <v>81</v>
      </c>
      <c r="T90" s="214">
        <v>44</v>
      </c>
      <c r="U90" s="214">
        <v>53</v>
      </c>
      <c r="V90" s="214">
        <v>133</v>
      </c>
      <c r="W90" s="215">
        <v>143</v>
      </c>
      <c r="X90" s="237"/>
      <c r="Y90" s="213">
        <v>64</v>
      </c>
      <c r="Z90" s="214">
        <v>78</v>
      </c>
      <c r="AA90" s="214">
        <v>128</v>
      </c>
      <c r="AB90" s="214"/>
      <c r="AC90" s="214">
        <v>53</v>
      </c>
      <c r="AD90" s="214">
        <v>130</v>
      </c>
      <c r="AE90" s="214">
        <v>79</v>
      </c>
      <c r="AF90" s="214">
        <v>34</v>
      </c>
      <c r="AG90" s="215">
        <v>82</v>
      </c>
      <c r="AH90" s="237"/>
      <c r="AI90" s="213"/>
      <c r="AJ90" s="214">
        <v>64</v>
      </c>
      <c r="AK90" s="214"/>
      <c r="AL90" s="214">
        <v>73</v>
      </c>
      <c r="AM90" s="214">
        <v>53</v>
      </c>
      <c r="AN90" s="214">
        <v>94</v>
      </c>
      <c r="AO90" s="214">
        <v>87</v>
      </c>
      <c r="AP90" s="214">
        <v>130</v>
      </c>
      <c r="AQ90" s="214">
        <v>163</v>
      </c>
      <c r="AR90" s="215">
        <v>62</v>
      </c>
    </row>
  </sheetData>
  <mergeCells count="11">
    <mergeCell ref="L3:W3"/>
    <mergeCell ref="Y3:AG3"/>
    <mergeCell ref="AI3:AR3"/>
    <mergeCell ref="B2:AR2"/>
    <mergeCell ref="B1:AR1"/>
    <mergeCell ref="B3:J3"/>
    <mergeCell ref="B50:J50"/>
    <mergeCell ref="L50:W50"/>
    <mergeCell ref="Y50:AG50"/>
    <mergeCell ref="AI50:AR50"/>
    <mergeCell ref="B49:AR49"/>
  </mergeCells>
  <pageMargins left="0.7" right="0.7" top="0.78740157499999996" bottom="0.78740157499999996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P28" sqref="P28"/>
    </sheetView>
  </sheetViews>
  <sheetFormatPr baseColWidth="10" defaultRowHeight="15" x14ac:dyDescent="0.25"/>
  <sheetData/>
  <pageMargins left="0.7" right="0.7" top="0.78740157499999996" bottom="0.78740157499999996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71"/>
  <sheetViews>
    <sheetView zoomScaleNormal="100" workbookViewId="0"/>
  </sheetViews>
  <sheetFormatPr baseColWidth="10" defaultRowHeight="15" x14ac:dyDescent="0.25"/>
  <cols>
    <col min="1" max="1" width="15.28515625" customWidth="1"/>
  </cols>
  <sheetData>
    <row r="1" spans="1:30" ht="15.75" thickBot="1" x14ac:dyDescent="0.3">
      <c r="A1" s="15"/>
      <c r="B1" s="265" t="s">
        <v>345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7"/>
    </row>
    <row r="2" spans="1:30" x14ac:dyDescent="0.25">
      <c r="A2" s="292"/>
      <c r="B2" s="333" t="s">
        <v>320</v>
      </c>
      <c r="C2" s="334"/>
      <c r="D2" s="334"/>
      <c r="E2" s="334"/>
      <c r="F2" s="334"/>
      <c r="G2" s="335"/>
      <c r="H2" s="333" t="s">
        <v>53</v>
      </c>
      <c r="I2" s="334"/>
      <c r="J2" s="334"/>
      <c r="K2" s="334"/>
      <c r="L2" s="334"/>
      <c r="M2" s="335"/>
    </row>
    <row r="3" spans="1:30" ht="15.75" thickBot="1" x14ac:dyDescent="0.3">
      <c r="A3" s="292"/>
      <c r="B3" s="280" t="s">
        <v>321</v>
      </c>
      <c r="C3" s="281"/>
      <c r="D3" s="281"/>
      <c r="E3" s="281"/>
      <c r="F3" s="281"/>
      <c r="G3" s="282"/>
      <c r="H3" s="280" t="s">
        <v>322</v>
      </c>
      <c r="I3" s="281"/>
      <c r="J3" s="281"/>
      <c r="K3" s="281"/>
      <c r="L3" s="281"/>
      <c r="M3" s="282"/>
    </row>
    <row r="4" spans="1:30" ht="15.75" thickBot="1" x14ac:dyDescent="0.3">
      <c r="A4" s="25"/>
      <c r="B4" s="3" t="s">
        <v>0</v>
      </c>
      <c r="C4" s="5" t="s">
        <v>1</v>
      </c>
      <c r="D4" s="4" t="s">
        <v>2</v>
      </c>
      <c r="E4" s="5" t="s">
        <v>3</v>
      </c>
      <c r="F4" s="5" t="s">
        <v>4</v>
      </c>
      <c r="G4" s="4" t="s">
        <v>5</v>
      </c>
      <c r="H4" s="3" t="s">
        <v>0</v>
      </c>
      <c r="I4" s="19" t="s">
        <v>1</v>
      </c>
      <c r="J4" s="3" t="s">
        <v>2</v>
      </c>
      <c r="K4" s="19" t="s">
        <v>3</v>
      </c>
      <c r="L4" s="19" t="s">
        <v>4</v>
      </c>
      <c r="M4" s="3" t="s">
        <v>5</v>
      </c>
    </row>
    <row r="5" spans="1:30" ht="15.75" thickBot="1" x14ac:dyDescent="0.3">
      <c r="A5" s="40" t="s">
        <v>207</v>
      </c>
      <c r="B5" s="7">
        <v>4.3099999999999996</v>
      </c>
      <c r="C5" s="63">
        <v>1</v>
      </c>
      <c r="D5" s="7">
        <v>0.06</v>
      </c>
      <c r="E5" s="8">
        <v>4.13</v>
      </c>
      <c r="F5" s="8" t="s">
        <v>323</v>
      </c>
      <c r="G5" s="7" t="s">
        <v>324</v>
      </c>
      <c r="H5" s="7">
        <v>2.23</v>
      </c>
      <c r="I5" s="8">
        <v>0.46</v>
      </c>
      <c r="J5" s="7">
        <v>0.03</v>
      </c>
      <c r="K5" s="8">
        <v>2.13</v>
      </c>
      <c r="L5" s="8" t="s">
        <v>325</v>
      </c>
      <c r="M5" s="7" t="s">
        <v>326</v>
      </c>
    </row>
    <row r="6" spans="1:30" ht="15.75" thickBot="1" x14ac:dyDescent="0.3">
      <c r="A6" s="40" t="s">
        <v>327</v>
      </c>
      <c r="B6" s="62">
        <v>3.3</v>
      </c>
      <c r="C6" s="8">
        <v>0.74</v>
      </c>
      <c r="D6" s="7">
        <v>0.04</v>
      </c>
      <c r="E6" s="8">
        <v>3.18</v>
      </c>
      <c r="F6" s="8" t="s">
        <v>328</v>
      </c>
      <c r="G6" s="7" t="s">
        <v>329</v>
      </c>
      <c r="H6" s="7">
        <v>1.28</v>
      </c>
      <c r="I6" s="8">
        <v>0.23</v>
      </c>
      <c r="J6" s="7">
        <v>0.01</v>
      </c>
      <c r="K6" s="8">
        <v>1.24</v>
      </c>
      <c r="L6" s="8" t="s">
        <v>330</v>
      </c>
      <c r="M6" s="7" t="s">
        <v>331</v>
      </c>
    </row>
    <row r="7" spans="1:30" ht="15.75" thickBot="1" x14ac:dyDescent="0.3">
      <c r="A7" s="40" t="s">
        <v>213</v>
      </c>
      <c r="B7" s="7">
        <v>3.69</v>
      </c>
      <c r="C7" s="8">
        <v>0.86</v>
      </c>
      <c r="D7" s="7">
        <v>0.05</v>
      </c>
      <c r="E7" s="8">
        <v>3.53</v>
      </c>
      <c r="F7" s="8" t="s">
        <v>332</v>
      </c>
      <c r="G7" s="7" t="s">
        <v>333</v>
      </c>
      <c r="H7" s="7">
        <v>2.16</v>
      </c>
      <c r="I7" s="8">
        <v>0.38</v>
      </c>
      <c r="J7" s="7">
        <v>0.03</v>
      </c>
      <c r="K7" s="8">
        <v>2.08</v>
      </c>
      <c r="L7" s="8" t="s">
        <v>334</v>
      </c>
      <c r="M7" s="7" t="s">
        <v>335</v>
      </c>
    </row>
    <row r="8" spans="1:30" ht="15.75" thickBot="1" x14ac:dyDescent="0.3">
      <c r="A8" s="40" t="s">
        <v>336</v>
      </c>
      <c r="B8" s="7">
        <v>3.15</v>
      </c>
      <c r="C8" s="8">
        <v>0.67</v>
      </c>
      <c r="D8" s="7">
        <v>0.04</v>
      </c>
      <c r="E8" s="8">
        <v>3.03</v>
      </c>
      <c r="F8" s="8" t="s">
        <v>337</v>
      </c>
      <c r="G8" s="7" t="s">
        <v>338</v>
      </c>
      <c r="H8" s="7">
        <v>1.34</v>
      </c>
      <c r="I8" s="8">
        <v>0.28000000000000003</v>
      </c>
      <c r="J8" s="7">
        <v>0.02</v>
      </c>
      <c r="K8" s="8">
        <v>1.28</v>
      </c>
      <c r="L8" s="8" t="s">
        <v>339</v>
      </c>
      <c r="M8" s="7" t="s">
        <v>340</v>
      </c>
    </row>
    <row r="9" spans="1:30" ht="51.75" thickBot="1" x14ac:dyDescent="0.3">
      <c r="A9" s="111" t="s">
        <v>346</v>
      </c>
      <c r="B9" s="294" t="s">
        <v>341</v>
      </c>
      <c r="C9" s="295"/>
      <c r="D9" s="295"/>
      <c r="E9" s="295"/>
      <c r="F9" s="295"/>
      <c r="G9" s="296"/>
      <c r="H9" s="294" t="s">
        <v>342</v>
      </c>
      <c r="I9" s="295"/>
      <c r="J9" s="295"/>
      <c r="K9" s="295"/>
      <c r="L9" s="295"/>
      <c r="M9" s="296"/>
    </row>
    <row r="10" spans="1:30" ht="15.75" x14ac:dyDescent="0.25">
      <c r="A10" s="128" t="s">
        <v>343</v>
      </c>
    </row>
    <row r="11" spans="1:30" ht="15.75" x14ac:dyDescent="0.25">
      <c r="A11" s="58" t="s">
        <v>344</v>
      </c>
    </row>
    <row r="13" spans="1:30" ht="15.75" thickBot="1" x14ac:dyDescent="0.3"/>
    <row r="14" spans="1:30" ht="15.75" thickBot="1" x14ac:dyDescent="0.3">
      <c r="B14" s="271" t="s">
        <v>348</v>
      </c>
      <c r="C14" s="272"/>
      <c r="D14" s="272"/>
      <c r="E14" s="272"/>
      <c r="F14" s="272"/>
      <c r="G14" s="272"/>
      <c r="H14" s="272"/>
      <c r="I14" s="272"/>
      <c r="J14" s="273"/>
    </row>
    <row r="15" spans="1:30" ht="15.75" thickBot="1" x14ac:dyDescent="0.3">
      <c r="B15" s="277" t="s">
        <v>18</v>
      </c>
      <c r="C15" s="278"/>
      <c r="D15" s="278"/>
      <c r="E15" s="279"/>
      <c r="F15" s="134"/>
      <c r="G15" s="271" t="s">
        <v>53</v>
      </c>
      <c r="H15" s="272"/>
      <c r="I15" s="272"/>
      <c r="J15" s="273"/>
      <c r="L15" s="271" t="s">
        <v>401</v>
      </c>
      <c r="M15" s="272"/>
      <c r="N15" s="272"/>
      <c r="O15" s="273"/>
      <c r="P15" s="133"/>
      <c r="Q15" s="271" t="s">
        <v>406</v>
      </c>
      <c r="R15" s="272"/>
      <c r="S15" s="272"/>
      <c r="T15" s="273"/>
      <c r="U15" s="133"/>
      <c r="V15" s="271" t="s">
        <v>407</v>
      </c>
      <c r="W15" s="272"/>
      <c r="X15" s="272"/>
      <c r="Y15" s="273"/>
      <c r="Z15" s="133"/>
      <c r="AA15" s="271" t="s">
        <v>412</v>
      </c>
      <c r="AB15" s="272"/>
      <c r="AC15" s="272"/>
      <c r="AD15" s="273"/>
    </row>
    <row r="16" spans="1:30" ht="30" x14ac:dyDescent="0.25">
      <c r="B16" s="197" t="s">
        <v>362</v>
      </c>
      <c r="C16" s="198" t="s">
        <v>210</v>
      </c>
      <c r="D16" s="198" t="s">
        <v>363</v>
      </c>
      <c r="E16" s="199" t="s">
        <v>364</v>
      </c>
      <c r="F16" s="200"/>
      <c r="G16" s="189" t="s">
        <v>365</v>
      </c>
      <c r="H16" s="190" t="s">
        <v>366</v>
      </c>
      <c r="I16" s="190" t="s">
        <v>367</v>
      </c>
      <c r="J16" s="191" t="s">
        <v>368</v>
      </c>
      <c r="L16" s="242" t="s">
        <v>402</v>
      </c>
      <c r="M16" s="243" t="s">
        <v>403</v>
      </c>
      <c r="N16" s="243" t="s">
        <v>404</v>
      </c>
      <c r="O16" s="244" t="s">
        <v>405</v>
      </c>
      <c r="Q16" s="242" t="s">
        <v>402</v>
      </c>
      <c r="R16" s="243" t="s">
        <v>403</v>
      </c>
      <c r="S16" s="243" t="s">
        <v>404</v>
      </c>
      <c r="T16" s="244" t="s">
        <v>405</v>
      </c>
      <c r="V16" s="242" t="s">
        <v>408</v>
      </c>
      <c r="W16" s="243" t="s">
        <v>409</v>
      </c>
      <c r="X16" s="243" t="s">
        <v>410</v>
      </c>
      <c r="Y16" s="244" t="s">
        <v>411</v>
      </c>
      <c r="AA16" s="242" t="s">
        <v>408</v>
      </c>
      <c r="AB16" s="243" t="s">
        <v>409</v>
      </c>
      <c r="AC16" s="243" t="s">
        <v>410</v>
      </c>
      <c r="AD16" s="244" t="s">
        <v>411</v>
      </c>
    </row>
    <row r="17" spans="2:30" x14ac:dyDescent="0.25">
      <c r="B17" s="138">
        <v>2.5858490000000001</v>
      </c>
      <c r="C17" s="164">
        <v>2.3089599999999999</v>
      </c>
      <c r="D17" s="164">
        <v>2.829834</v>
      </c>
      <c r="E17" s="139">
        <v>2.226226</v>
      </c>
      <c r="G17" s="138">
        <v>2.1010499999999999</v>
      </c>
      <c r="H17" s="164">
        <v>1.212291</v>
      </c>
      <c r="I17" s="164">
        <v>1.768969</v>
      </c>
      <c r="J17" s="139">
        <v>1.318954</v>
      </c>
      <c r="L17" s="138">
        <v>27.41</v>
      </c>
      <c r="M17" s="164">
        <v>22.42</v>
      </c>
      <c r="N17" s="164">
        <v>10.6</v>
      </c>
      <c r="O17" s="139">
        <v>9.7100000000000009</v>
      </c>
      <c r="Q17" s="138">
        <v>25.61</v>
      </c>
      <c r="R17" s="164">
        <v>22.24</v>
      </c>
      <c r="S17" s="164">
        <v>9.0500000000000007</v>
      </c>
      <c r="T17" s="139">
        <v>9.99</v>
      </c>
      <c r="V17" s="138">
        <v>32.020000000000003</v>
      </c>
      <c r="W17" s="164">
        <v>10.85</v>
      </c>
      <c r="X17" s="164">
        <v>15.24</v>
      </c>
      <c r="Y17" s="139">
        <v>8.9499999999999993</v>
      </c>
      <c r="AA17" s="138">
        <v>31.24</v>
      </c>
      <c r="AB17" s="164">
        <v>10.09</v>
      </c>
      <c r="AC17" s="164">
        <v>17.66</v>
      </c>
      <c r="AD17" s="139">
        <v>7.65</v>
      </c>
    </row>
    <row r="18" spans="2:30" x14ac:dyDescent="0.25">
      <c r="B18" s="138">
        <v>2.4769489999999998</v>
      </c>
      <c r="C18" s="164">
        <v>2.9039549999999998</v>
      </c>
      <c r="D18" s="164">
        <v>3.102789</v>
      </c>
      <c r="E18" s="139">
        <v>3.470532</v>
      </c>
      <c r="G18" s="138">
        <v>1.8342890000000001</v>
      </c>
      <c r="H18" s="164">
        <v>1.4368270000000001</v>
      </c>
      <c r="I18" s="164">
        <v>2.1575850000000001</v>
      </c>
      <c r="J18" s="139">
        <v>1.3026439999999999</v>
      </c>
      <c r="L18" s="138">
        <v>29.55</v>
      </c>
      <c r="M18" s="164">
        <v>25.7</v>
      </c>
      <c r="N18" s="164">
        <v>11.93</v>
      </c>
      <c r="O18" s="139">
        <v>8.85</v>
      </c>
      <c r="Q18" s="138">
        <v>38.94</v>
      </c>
      <c r="R18" s="164">
        <v>36.51</v>
      </c>
      <c r="S18" s="164">
        <v>12.55</v>
      </c>
      <c r="T18" s="139">
        <v>10.52</v>
      </c>
      <c r="V18" s="138">
        <v>35.200000000000003</v>
      </c>
      <c r="W18" s="164">
        <v>14.67</v>
      </c>
      <c r="X18" s="164">
        <v>19.190000000000001</v>
      </c>
      <c r="Y18" s="139">
        <v>10.210000000000001</v>
      </c>
      <c r="AA18" s="138">
        <v>29.3</v>
      </c>
      <c r="AB18" s="164">
        <v>13.3</v>
      </c>
      <c r="AC18" s="164">
        <v>13.58</v>
      </c>
      <c r="AD18" s="139">
        <v>10.210000000000001</v>
      </c>
    </row>
    <row r="19" spans="2:30" x14ac:dyDescent="0.25">
      <c r="B19" s="138">
        <v>3.1236359999999999</v>
      </c>
      <c r="C19" s="164">
        <v>2.8252429999999999</v>
      </c>
      <c r="D19" s="164">
        <v>3.490494</v>
      </c>
      <c r="E19" s="139">
        <v>3.2781389999999999</v>
      </c>
      <c r="G19" s="138">
        <v>2.3874300000000002</v>
      </c>
      <c r="H19" s="164">
        <v>1.118377</v>
      </c>
      <c r="I19" s="164">
        <v>1.744926</v>
      </c>
      <c r="J19" s="139">
        <v>1.3341430000000001</v>
      </c>
      <c r="L19" s="138">
        <v>25.77</v>
      </c>
      <c r="M19" s="164">
        <v>26.19</v>
      </c>
      <c r="N19" s="164">
        <v>8.25</v>
      </c>
      <c r="O19" s="139">
        <v>9.27</v>
      </c>
      <c r="Q19" s="138">
        <v>27.54</v>
      </c>
      <c r="R19" s="164">
        <v>30.29</v>
      </c>
      <c r="S19" s="164">
        <v>7.89</v>
      </c>
      <c r="T19" s="139">
        <v>9.24</v>
      </c>
      <c r="V19" s="138">
        <v>30.01</v>
      </c>
      <c r="W19" s="164">
        <v>9.92</v>
      </c>
      <c r="X19" s="164">
        <v>12.57</v>
      </c>
      <c r="Y19" s="139">
        <v>8.8699999999999992</v>
      </c>
      <c r="AA19" s="138">
        <v>31.81</v>
      </c>
      <c r="AB19" s="164">
        <v>10.98</v>
      </c>
      <c r="AC19" s="164">
        <v>18.23</v>
      </c>
      <c r="AD19" s="139">
        <v>8.23</v>
      </c>
    </row>
    <row r="20" spans="2:30" x14ac:dyDescent="0.25">
      <c r="B20" s="138">
        <v>2.7547890000000002</v>
      </c>
      <c r="C20" s="164">
        <v>3.0731440000000001</v>
      </c>
      <c r="D20" s="164">
        <v>3.918987</v>
      </c>
      <c r="E20" s="139">
        <v>2.299582</v>
      </c>
      <c r="G20" s="138">
        <v>2.0790510000000002</v>
      </c>
      <c r="H20" s="164">
        <v>1.285714</v>
      </c>
      <c r="I20" s="164">
        <v>1.7973539999999999</v>
      </c>
      <c r="J20" s="139">
        <v>1.398034</v>
      </c>
      <c r="L20" s="138">
        <v>28.76</v>
      </c>
      <c r="M20" s="164">
        <v>28.15</v>
      </c>
      <c r="N20" s="164">
        <v>10.44</v>
      </c>
      <c r="O20" s="139">
        <v>9.16</v>
      </c>
      <c r="Q20" s="138">
        <v>30.96</v>
      </c>
      <c r="R20" s="164">
        <v>22.03</v>
      </c>
      <c r="S20" s="164">
        <v>7.9</v>
      </c>
      <c r="T20" s="139">
        <v>9.58</v>
      </c>
      <c r="V20" s="138">
        <v>26.3</v>
      </c>
      <c r="W20" s="164">
        <v>11.61</v>
      </c>
      <c r="X20" s="164">
        <v>12.65</v>
      </c>
      <c r="Y20" s="139">
        <v>9.0299999999999994</v>
      </c>
      <c r="AA20" s="138">
        <v>25.81</v>
      </c>
      <c r="AB20" s="164">
        <v>11.38</v>
      </c>
      <c r="AC20" s="164">
        <v>14.36</v>
      </c>
      <c r="AD20" s="139">
        <v>8.14</v>
      </c>
    </row>
    <row r="21" spans="2:30" x14ac:dyDescent="0.25">
      <c r="B21" s="138">
        <v>3.0708289999999998</v>
      </c>
      <c r="C21" s="164">
        <v>2.9211360000000002</v>
      </c>
      <c r="D21" s="164">
        <v>3.354444</v>
      </c>
      <c r="E21" s="139">
        <v>2.9548019999999999</v>
      </c>
      <c r="G21" s="138">
        <v>1.9543649999999999</v>
      </c>
      <c r="H21" s="164">
        <v>1.1418839999999999</v>
      </c>
      <c r="I21" s="164">
        <v>1.8390660000000001</v>
      </c>
      <c r="J21" s="139">
        <v>1.2079059999999999</v>
      </c>
      <c r="L21" s="138">
        <v>32.950000000000003</v>
      </c>
      <c r="M21" s="164">
        <v>27.78</v>
      </c>
      <c r="N21" s="164">
        <v>10.73</v>
      </c>
      <c r="O21" s="139">
        <v>9.51</v>
      </c>
      <c r="Q21" s="138">
        <v>30.19</v>
      </c>
      <c r="R21" s="164">
        <v>26.15</v>
      </c>
      <c r="S21" s="164">
        <v>9</v>
      </c>
      <c r="T21" s="139">
        <v>8.85</v>
      </c>
      <c r="V21" s="138">
        <v>29.55</v>
      </c>
      <c r="W21" s="164">
        <v>10.06</v>
      </c>
      <c r="X21" s="164">
        <v>15.12</v>
      </c>
      <c r="Y21" s="139">
        <v>8.81</v>
      </c>
      <c r="AA21" s="138">
        <v>29.94</v>
      </c>
      <c r="AB21" s="164">
        <v>8.25</v>
      </c>
      <c r="AC21" s="164">
        <v>16.28</v>
      </c>
      <c r="AD21" s="139">
        <v>6.83</v>
      </c>
    </row>
    <row r="22" spans="2:30" x14ac:dyDescent="0.25">
      <c r="B22" s="138">
        <v>2.9582890000000002</v>
      </c>
      <c r="C22" s="164">
        <v>3.196126</v>
      </c>
      <c r="D22" s="164">
        <v>3.4506749999999999</v>
      </c>
      <c r="E22" s="139">
        <v>2.5937199999999998</v>
      </c>
      <c r="G22" s="138">
        <v>2.1728399999999999</v>
      </c>
      <c r="H22" s="164">
        <v>1.315734</v>
      </c>
      <c r="I22" s="164">
        <v>1.7881009999999999</v>
      </c>
      <c r="J22" s="139">
        <v>1.5824020000000001</v>
      </c>
      <c r="L22" s="138">
        <v>27.66</v>
      </c>
      <c r="M22" s="164">
        <v>26.4</v>
      </c>
      <c r="N22" s="164">
        <v>9.35</v>
      </c>
      <c r="O22" s="139">
        <v>8.26</v>
      </c>
      <c r="Q22" s="138">
        <v>33.229999999999997</v>
      </c>
      <c r="R22" s="164">
        <v>27.26</v>
      </c>
      <c r="S22" s="164">
        <v>9.6300000000000008</v>
      </c>
      <c r="T22" s="139">
        <v>10.51</v>
      </c>
      <c r="V22" s="138">
        <v>24.64</v>
      </c>
      <c r="W22" s="164">
        <v>12.46</v>
      </c>
      <c r="X22" s="164">
        <v>11.34</v>
      </c>
      <c r="Y22" s="139">
        <v>9.4700000000000006</v>
      </c>
      <c r="AA22" s="138">
        <v>39.07</v>
      </c>
      <c r="AB22" s="164">
        <v>22.66</v>
      </c>
      <c r="AC22" s="164">
        <v>21.85</v>
      </c>
      <c r="AD22" s="139">
        <v>14.32</v>
      </c>
    </row>
    <row r="23" spans="2:30" x14ac:dyDescent="0.25">
      <c r="B23" s="138">
        <v>3.355556</v>
      </c>
      <c r="C23" s="164">
        <v>2.7275480000000001</v>
      </c>
      <c r="D23" s="164">
        <v>3.3597480000000002</v>
      </c>
      <c r="E23" s="139">
        <v>2.2444649999999999</v>
      </c>
      <c r="G23" s="138">
        <v>2.034357</v>
      </c>
      <c r="H23" s="164">
        <v>1.1085430000000001</v>
      </c>
      <c r="I23" s="164">
        <v>1.800249</v>
      </c>
      <c r="J23" s="139">
        <v>1.789809</v>
      </c>
      <c r="L23" s="138">
        <v>36.24</v>
      </c>
      <c r="M23" s="164">
        <v>27.03</v>
      </c>
      <c r="N23" s="164">
        <v>10.8</v>
      </c>
      <c r="O23" s="139">
        <v>9.91</v>
      </c>
      <c r="Q23" s="138">
        <v>26.71</v>
      </c>
      <c r="R23" s="164">
        <v>24.33</v>
      </c>
      <c r="S23" s="164">
        <v>7.95</v>
      </c>
      <c r="T23" s="139">
        <v>10.84</v>
      </c>
      <c r="V23" s="138">
        <v>27.83</v>
      </c>
      <c r="W23" s="164">
        <v>11.03</v>
      </c>
      <c r="X23" s="164">
        <v>13.68</v>
      </c>
      <c r="Y23" s="139">
        <v>9.9499999999999993</v>
      </c>
      <c r="AA23" s="138">
        <v>43.44</v>
      </c>
      <c r="AB23" s="164">
        <v>16.39</v>
      </c>
      <c r="AC23" s="164">
        <v>24.13</v>
      </c>
      <c r="AD23" s="139">
        <v>5.25</v>
      </c>
    </row>
    <row r="24" spans="2:30" x14ac:dyDescent="0.25">
      <c r="B24" s="138">
        <v>3.3718089999999998</v>
      </c>
      <c r="C24" s="164">
        <v>3.338365</v>
      </c>
      <c r="D24" s="164">
        <v>3.697816</v>
      </c>
      <c r="E24" s="139">
        <v>2.759633</v>
      </c>
      <c r="G24" s="138">
        <v>2.037887</v>
      </c>
      <c r="H24" s="164">
        <v>1.22113</v>
      </c>
      <c r="I24" s="164">
        <v>2.240964</v>
      </c>
      <c r="J24" s="139">
        <v>0.95695399999999997</v>
      </c>
      <c r="L24" s="138">
        <v>30.38</v>
      </c>
      <c r="M24" s="164">
        <v>26.54</v>
      </c>
      <c r="N24" s="164">
        <v>9.01</v>
      </c>
      <c r="O24" s="139">
        <v>7.95</v>
      </c>
      <c r="Q24" s="138">
        <v>30.47</v>
      </c>
      <c r="R24" s="164">
        <v>30.08</v>
      </c>
      <c r="S24" s="164">
        <v>8.24</v>
      </c>
      <c r="T24" s="139">
        <v>10.9</v>
      </c>
      <c r="V24" s="138">
        <v>35.5</v>
      </c>
      <c r="W24" s="164">
        <v>9.94</v>
      </c>
      <c r="X24" s="164">
        <v>17.420000000000002</v>
      </c>
      <c r="Y24" s="139">
        <v>8.14</v>
      </c>
      <c r="AA24" s="138">
        <v>39.06</v>
      </c>
      <c r="AB24" s="164">
        <v>14.05</v>
      </c>
      <c r="AC24" s="164">
        <v>17.43</v>
      </c>
      <c r="AD24" s="139">
        <v>7.85</v>
      </c>
    </row>
    <row r="25" spans="2:30" x14ac:dyDescent="0.25">
      <c r="B25" s="138">
        <v>3.1659039999999998</v>
      </c>
      <c r="C25" s="164">
        <v>4.0057939999999999</v>
      </c>
      <c r="D25" s="164">
        <v>3.1149789999999999</v>
      </c>
      <c r="E25" s="139">
        <v>2.4333019999999999</v>
      </c>
      <c r="G25" s="138">
        <v>1.6596230000000001</v>
      </c>
      <c r="H25" s="164">
        <v>1.233379</v>
      </c>
      <c r="I25" s="164">
        <v>2.173718</v>
      </c>
      <c r="J25" s="139">
        <v>1.167975</v>
      </c>
      <c r="L25" s="138">
        <v>27.67</v>
      </c>
      <c r="M25" s="164">
        <v>34.57</v>
      </c>
      <c r="N25" s="164">
        <v>8.74</v>
      </c>
      <c r="O25" s="139">
        <v>8.6300000000000008</v>
      </c>
      <c r="Q25" s="138">
        <v>29.53</v>
      </c>
      <c r="R25" s="164">
        <v>25.72</v>
      </c>
      <c r="S25" s="164">
        <v>9.48</v>
      </c>
      <c r="T25" s="139">
        <v>10.57</v>
      </c>
      <c r="V25" s="138">
        <v>29.06</v>
      </c>
      <c r="W25" s="164">
        <v>9.09</v>
      </c>
      <c r="X25" s="164">
        <v>17.510000000000002</v>
      </c>
      <c r="Y25" s="139">
        <v>7.37</v>
      </c>
      <c r="AA25" s="138">
        <v>43.67</v>
      </c>
      <c r="AB25" s="164">
        <v>8.67</v>
      </c>
      <c r="AC25" s="164">
        <v>20.09</v>
      </c>
      <c r="AD25" s="139">
        <v>9.06</v>
      </c>
    </row>
    <row r="26" spans="2:30" x14ac:dyDescent="0.25">
      <c r="B26" s="138">
        <v>3.2269230000000002</v>
      </c>
      <c r="C26" s="164">
        <v>3.9763679999999999</v>
      </c>
      <c r="D26" s="164">
        <v>3.1103290000000001</v>
      </c>
      <c r="E26" s="139">
        <v>3.0422410000000002</v>
      </c>
      <c r="G26" s="138">
        <v>2.2478389999999999</v>
      </c>
      <c r="H26" s="164">
        <v>0.96176200000000001</v>
      </c>
      <c r="I26" s="164">
        <v>1.9552689999999999</v>
      </c>
      <c r="J26" s="139">
        <v>1.204545</v>
      </c>
      <c r="L26" s="138">
        <v>33.56</v>
      </c>
      <c r="M26" s="164">
        <v>31.97</v>
      </c>
      <c r="N26" s="164">
        <v>10.4</v>
      </c>
      <c r="O26" s="139">
        <v>8.0399999999999991</v>
      </c>
      <c r="Q26" s="138">
        <v>26.5</v>
      </c>
      <c r="R26" s="164">
        <v>33.130000000000003</v>
      </c>
      <c r="S26" s="164">
        <v>8.52</v>
      </c>
      <c r="T26" s="139">
        <v>10.89</v>
      </c>
      <c r="V26" s="138">
        <v>31.2</v>
      </c>
      <c r="W26" s="164">
        <v>11.57</v>
      </c>
      <c r="X26" s="164">
        <v>13.88</v>
      </c>
      <c r="Y26" s="139">
        <v>12.03</v>
      </c>
      <c r="AA26" s="138">
        <v>45.46</v>
      </c>
      <c r="AB26" s="164">
        <v>7.44</v>
      </c>
      <c r="AC26" s="164">
        <v>23.25</v>
      </c>
      <c r="AD26" s="139">
        <v>6.37</v>
      </c>
    </row>
    <row r="27" spans="2:30" x14ac:dyDescent="0.25">
      <c r="B27" s="138">
        <v>2.8351999999999999</v>
      </c>
      <c r="C27" s="164">
        <v>3.3544019999999999</v>
      </c>
      <c r="D27" s="164">
        <v>2.9712149999999999</v>
      </c>
      <c r="E27" s="139">
        <v>2.5927229999999999</v>
      </c>
      <c r="G27" s="138">
        <v>1.9918899999999999</v>
      </c>
      <c r="H27" s="164">
        <v>1.0898399999999999</v>
      </c>
      <c r="I27" s="164">
        <v>2.2046399999999999</v>
      </c>
      <c r="J27" s="139">
        <v>1.1713439999999999</v>
      </c>
      <c r="L27" s="138">
        <v>35.44</v>
      </c>
      <c r="M27" s="164">
        <v>29.72</v>
      </c>
      <c r="N27" s="164">
        <v>12.5</v>
      </c>
      <c r="O27" s="139">
        <v>8.86</v>
      </c>
      <c r="Q27" s="138">
        <v>27.87</v>
      </c>
      <c r="R27" s="164">
        <v>22.09</v>
      </c>
      <c r="S27" s="164">
        <v>9.3800000000000008</v>
      </c>
      <c r="T27" s="139">
        <v>8.52</v>
      </c>
      <c r="V27" s="138">
        <v>24.56</v>
      </c>
      <c r="W27" s="164">
        <v>12.98</v>
      </c>
      <c r="X27" s="164">
        <v>12.33</v>
      </c>
      <c r="Y27" s="139">
        <v>11.91</v>
      </c>
      <c r="AA27" s="138">
        <v>26.61</v>
      </c>
      <c r="AB27" s="164">
        <v>6.89</v>
      </c>
      <c r="AC27" s="164">
        <v>12.07</v>
      </c>
      <c r="AD27" s="139">
        <v>5.72</v>
      </c>
    </row>
    <row r="28" spans="2:30" x14ac:dyDescent="0.25">
      <c r="B28" s="138">
        <v>2.724675</v>
      </c>
      <c r="C28" s="164">
        <v>3.2825169999999999</v>
      </c>
      <c r="D28" s="164">
        <v>2.895349</v>
      </c>
      <c r="E28" s="139">
        <v>2.4246989999999999</v>
      </c>
      <c r="G28" s="138">
        <v>1.7697890000000001</v>
      </c>
      <c r="H28" s="164">
        <v>1.0863910000000001</v>
      </c>
      <c r="I28" s="164">
        <v>1.8845970000000001</v>
      </c>
      <c r="J28" s="139">
        <v>1.2642199999999999</v>
      </c>
      <c r="L28" s="138">
        <v>31.47</v>
      </c>
      <c r="M28" s="164">
        <v>23.47</v>
      </c>
      <c r="N28" s="164">
        <v>11.55</v>
      </c>
      <c r="O28" s="139">
        <v>7.15</v>
      </c>
      <c r="Q28" s="138">
        <v>22.41</v>
      </c>
      <c r="R28" s="164">
        <v>24.15</v>
      </c>
      <c r="S28" s="164">
        <v>7.74</v>
      </c>
      <c r="T28" s="139">
        <v>9.9600000000000009</v>
      </c>
      <c r="V28" s="138">
        <v>24.37</v>
      </c>
      <c r="W28" s="164">
        <v>9.18</v>
      </c>
      <c r="X28" s="164">
        <v>13.77</v>
      </c>
      <c r="Y28" s="139">
        <v>8.4499999999999993</v>
      </c>
      <c r="AA28" s="138">
        <v>38.54</v>
      </c>
      <c r="AB28" s="164">
        <v>7.93</v>
      </c>
      <c r="AC28" s="164">
        <v>20.45</v>
      </c>
      <c r="AD28" s="139">
        <v>6.77</v>
      </c>
    </row>
    <row r="29" spans="2:30" x14ac:dyDescent="0.25">
      <c r="B29" s="138">
        <v>3.0145300000000002</v>
      </c>
      <c r="C29" s="164">
        <v>2.8371469999999999</v>
      </c>
      <c r="D29" s="164">
        <v>3.5144510000000002</v>
      </c>
      <c r="E29" s="139">
        <v>2.5679850000000002</v>
      </c>
      <c r="G29" s="138">
        <v>2.026939</v>
      </c>
      <c r="H29" s="164">
        <v>1.097534</v>
      </c>
      <c r="I29" s="164">
        <v>1.9956780000000001</v>
      </c>
      <c r="J29" s="139">
        <v>0.97109199999999996</v>
      </c>
      <c r="L29" s="138">
        <v>35.270000000000003</v>
      </c>
      <c r="M29" s="164">
        <v>21.08</v>
      </c>
      <c r="N29" s="164">
        <v>11.7</v>
      </c>
      <c r="O29" s="139">
        <v>7.43</v>
      </c>
      <c r="Q29" s="138">
        <v>30.4</v>
      </c>
      <c r="R29" s="164">
        <v>26.63</v>
      </c>
      <c r="S29" s="164">
        <v>8.65</v>
      </c>
      <c r="T29" s="139">
        <v>10.37</v>
      </c>
      <c r="V29" s="138">
        <v>24.83</v>
      </c>
      <c r="W29" s="164">
        <v>9.7899999999999991</v>
      </c>
      <c r="X29" s="164">
        <v>12.25</v>
      </c>
      <c r="Y29" s="139">
        <v>8.92</v>
      </c>
      <c r="AA29" s="138">
        <v>36.94</v>
      </c>
      <c r="AB29" s="164">
        <v>6.89</v>
      </c>
      <c r="AC29" s="164">
        <v>18.510000000000002</v>
      </c>
      <c r="AD29" s="139">
        <v>5.45</v>
      </c>
    </row>
    <row r="30" spans="2:30" x14ac:dyDescent="0.25">
      <c r="B30" s="138">
        <v>2.6992620000000001</v>
      </c>
      <c r="C30" s="164">
        <v>2.9973079999999999</v>
      </c>
      <c r="D30" s="164">
        <v>3.4860679999999999</v>
      </c>
      <c r="E30" s="139">
        <v>2.7678210000000001</v>
      </c>
      <c r="G30" s="138">
        <v>2.1778040000000001</v>
      </c>
      <c r="H30" s="164">
        <v>1.001258</v>
      </c>
      <c r="I30" s="164">
        <v>1.8656980000000001</v>
      </c>
      <c r="J30" s="139">
        <v>1.2080420000000001</v>
      </c>
      <c r="L30" s="138">
        <v>29.26</v>
      </c>
      <c r="M30" s="164">
        <v>22.27</v>
      </c>
      <c r="N30" s="164">
        <v>10.84</v>
      </c>
      <c r="O30" s="139">
        <v>7.43</v>
      </c>
      <c r="Q30" s="138">
        <v>22.52</v>
      </c>
      <c r="R30" s="164">
        <v>27.18</v>
      </c>
      <c r="S30" s="164">
        <v>6.46</v>
      </c>
      <c r="T30" s="139">
        <v>9.82</v>
      </c>
      <c r="V30" s="138">
        <v>36.5</v>
      </c>
      <c r="W30" s="164">
        <v>7.96</v>
      </c>
      <c r="X30" s="164">
        <v>16.760000000000002</v>
      </c>
      <c r="Y30" s="139">
        <v>7.95</v>
      </c>
      <c r="AA30" s="138">
        <v>32.090000000000003</v>
      </c>
      <c r="AB30" s="164">
        <v>9.07</v>
      </c>
      <c r="AC30" s="164">
        <v>17.2</v>
      </c>
      <c r="AD30" s="139">
        <v>9.34</v>
      </c>
    </row>
    <row r="31" spans="2:30" x14ac:dyDescent="0.25">
      <c r="B31" s="138">
        <v>3.0098250000000002</v>
      </c>
      <c r="C31" s="164">
        <v>3.002516</v>
      </c>
      <c r="D31" s="164">
        <v>2.6059999999999999</v>
      </c>
      <c r="E31" s="139">
        <v>2.5678200000000002</v>
      </c>
      <c r="G31" s="138">
        <v>1.810621</v>
      </c>
      <c r="H31" s="164">
        <v>1.5067870000000001</v>
      </c>
      <c r="I31" s="164">
        <v>1.8438159999999999</v>
      </c>
      <c r="J31" s="139">
        <v>1.5973740000000001</v>
      </c>
      <c r="L31" s="138">
        <v>27.57</v>
      </c>
      <c r="M31" s="164">
        <v>23.87</v>
      </c>
      <c r="N31" s="164">
        <v>9.16</v>
      </c>
      <c r="O31" s="139">
        <v>7.95</v>
      </c>
      <c r="Q31" s="138">
        <v>26.06</v>
      </c>
      <c r="R31" s="164">
        <v>27.45</v>
      </c>
      <c r="S31" s="164">
        <v>10</v>
      </c>
      <c r="T31" s="139">
        <v>10.69</v>
      </c>
      <c r="V31" s="138">
        <v>28.3</v>
      </c>
      <c r="W31" s="164">
        <v>9.99</v>
      </c>
      <c r="X31" s="164">
        <v>15.63</v>
      </c>
      <c r="Y31" s="139">
        <v>6.63</v>
      </c>
      <c r="AA31" s="138">
        <v>26.09</v>
      </c>
      <c r="AB31" s="164">
        <v>6.91</v>
      </c>
      <c r="AC31" s="164">
        <v>14.15</v>
      </c>
      <c r="AD31" s="139">
        <v>5.72</v>
      </c>
    </row>
    <row r="32" spans="2:30" x14ac:dyDescent="0.25">
      <c r="B32" s="138">
        <v>3.4547680000000001</v>
      </c>
      <c r="C32" s="164">
        <v>2.906892</v>
      </c>
      <c r="D32" s="164">
        <v>2.5301809999999998</v>
      </c>
      <c r="E32" s="139">
        <v>2.9911430000000001</v>
      </c>
      <c r="G32" s="138">
        <v>1.7967329999999999</v>
      </c>
      <c r="H32" s="164">
        <v>1.162447</v>
      </c>
      <c r="I32" s="164">
        <v>1.9290780000000001</v>
      </c>
      <c r="J32" s="139">
        <v>0.99460300000000001</v>
      </c>
      <c r="L32" s="138">
        <v>28.26</v>
      </c>
      <c r="M32" s="164">
        <v>24.04</v>
      </c>
      <c r="N32" s="164">
        <v>8.18</v>
      </c>
      <c r="O32" s="139">
        <v>8.27</v>
      </c>
      <c r="Q32" s="138">
        <v>25.15</v>
      </c>
      <c r="R32" s="164">
        <v>37.15</v>
      </c>
      <c r="S32" s="164">
        <v>9.94</v>
      </c>
      <c r="T32" s="139">
        <v>12.42</v>
      </c>
      <c r="V32" s="138">
        <v>29.7</v>
      </c>
      <c r="W32" s="164">
        <v>11.02</v>
      </c>
      <c r="X32" s="164">
        <v>16.53</v>
      </c>
      <c r="Y32" s="139">
        <v>9.48</v>
      </c>
      <c r="AA32" s="138">
        <v>32.64</v>
      </c>
      <c r="AB32" s="164">
        <v>7.3</v>
      </c>
      <c r="AC32" s="164">
        <v>16.920000000000002</v>
      </c>
      <c r="AD32" s="139">
        <v>4.57</v>
      </c>
    </row>
    <row r="33" spans="2:30" x14ac:dyDescent="0.25">
      <c r="B33" s="138">
        <v>4.1261789999999996</v>
      </c>
      <c r="C33" s="164">
        <v>2.7289859999999999</v>
      </c>
      <c r="D33" s="164">
        <v>2.9243950000000001</v>
      </c>
      <c r="E33" s="139">
        <v>2.4854590000000001</v>
      </c>
      <c r="G33" s="138">
        <v>1.852174</v>
      </c>
      <c r="H33" s="164">
        <v>1.147894</v>
      </c>
      <c r="I33" s="164">
        <v>1.561404</v>
      </c>
      <c r="J33" s="139">
        <v>0.97383399999999998</v>
      </c>
      <c r="L33" s="138">
        <v>34.99</v>
      </c>
      <c r="M33" s="164">
        <v>18.829999999999998</v>
      </c>
      <c r="N33" s="164">
        <v>8.48</v>
      </c>
      <c r="O33" s="139">
        <v>6.9</v>
      </c>
      <c r="Q33" s="138">
        <v>29.01</v>
      </c>
      <c r="R33" s="164">
        <v>33.33</v>
      </c>
      <c r="S33" s="164">
        <v>9.92</v>
      </c>
      <c r="T33" s="139">
        <v>13.41</v>
      </c>
      <c r="V33" s="138">
        <v>29.82</v>
      </c>
      <c r="W33" s="164">
        <v>11.72</v>
      </c>
      <c r="X33" s="164">
        <v>16.100000000000001</v>
      </c>
      <c r="Y33" s="139">
        <v>10.210000000000001</v>
      </c>
      <c r="AA33" s="138">
        <v>38.270000000000003</v>
      </c>
      <c r="AB33" s="164">
        <v>12.9</v>
      </c>
      <c r="AC33" s="164">
        <v>24.51</v>
      </c>
      <c r="AD33" s="139">
        <v>12.97</v>
      </c>
    </row>
    <row r="34" spans="2:30" x14ac:dyDescent="0.25">
      <c r="B34" s="138">
        <v>4.2924530000000001</v>
      </c>
      <c r="C34" s="164">
        <v>3.1115379999999999</v>
      </c>
      <c r="D34" s="164">
        <v>3.968944</v>
      </c>
      <c r="E34" s="139">
        <v>2.6615679999999999</v>
      </c>
      <c r="G34" s="138">
        <v>1.8877360000000001</v>
      </c>
      <c r="H34" s="164">
        <v>1.123772</v>
      </c>
      <c r="I34" s="164">
        <v>1.6370119999999999</v>
      </c>
      <c r="J34" s="139">
        <v>1.4172709999999999</v>
      </c>
      <c r="L34" s="138">
        <v>36.4</v>
      </c>
      <c r="M34" s="164">
        <v>24.27</v>
      </c>
      <c r="N34" s="164">
        <v>8.48</v>
      </c>
      <c r="O34" s="139">
        <v>7.8</v>
      </c>
      <c r="Q34" s="138">
        <v>25.56</v>
      </c>
      <c r="R34" s="164">
        <v>27.84</v>
      </c>
      <c r="S34" s="164">
        <v>6.44</v>
      </c>
      <c r="T34" s="139">
        <v>10.46</v>
      </c>
      <c r="V34" s="138">
        <v>30.94</v>
      </c>
      <c r="W34" s="164">
        <v>11.44</v>
      </c>
      <c r="X34" s="164">
        <v>16.39</v>
      </c>
      <c r="Y34" s="139">
        <v>10.18</v>
      </c>
      <c r="AA34" s="138">
        <v>34.409999999999997</v>
      </c>
      <c r="AB34" s="164">
        <v>17.12</v>
      </c>
      <c r="AC34" s="164">
        <v>21.02</v>
      </c>
      <c r="AD34" s="139">
        <v>17.579999999999998</v>
      </c>
    </row>
    <row r="35" spans="2:30" x14ac:dyDescent="0.25">
      <c r="B35" s="138">
        <v>4.2142049999999998</v>
      </c>
      <c r="C35" s="164">
        <v>3.1693289999999998</v>
      </c>
      <c r="D35" s="164">
        <v>2.9753219999999998</v>
      </c>
      <c r="E35" s="139">
        <v>2.934647</v>
      </c>
      <c r="G35" s="138">
        <v>2.003314</v>
      </c>
      <c r="H35" s="164">
        <v>1.7637799999999999</v>
      </c>
      <c r="I35" s="164">
        <v>1.9463919999999999</v>
      </c>
      <c r="J35" s="139">
        <v>1.2243269999999999</v>
      </c>
      <c r="L35" s="138">
        <v>37.380000000000003</v>
      </c>
      <c r="M35" s="164">
        <v>29.76</v>
      </c>
      <c r="N35" s="164">
        <v>8.8699999999999992</v>
      </c>
      <c r="O35" s="139">
        <v>9.39</v>
      </c>
      <c r="Q35" s="138">
        <v>27.73</v>
      </c>
      <c r="R35" s="164">
        <v>28.29</v>
      </c>
      <c r="S35" s="164">
        <v>9.32</v>
      </c>
      <c r="T35" s="139">
        <v>9.64</v>
      </c>
      <c r="V35" s="138">
        <v>24.18</v>
      </c>
      <c r="W35" s="164">
        <v>11.2</v>
      </c>
      <c r="X35" s="164">
        <v>12.07</v>
      </c>
      <c r="Y35" s="139">
        <v>6.35</v>
      </c>
      <c r="AA35" s="138">
        <v>37.76</v>
      </c>
      <c r="AB35" s="164">
        <v>19.53</v>
      </c>
      <c r="AC35" s="164">
        <v>19.399999999999999</v>
      </c>
      <c r="AD35" s="139">
        <v>13.78</v>
      </c>
    </row>
    <row r="36" spans="2:30" x14ac:dyDescent="0.25">
      <c r="B36" s="138">
        <v>3.5881769999999999</v>
      </c>
      <c r="C36" s="164">
        <v>2.1580409999999999</v>
      </c>
      <c r="D36" s="164">
        <v>2.4046419999999999</v>
      </c>
      <c r="E36" s="139">
        <v>3.3949799999999999</v>
      </c>
      <c r="G36" s="138">
        <v>2.7680410000000002</v>
      </c>
      <c r="H36" s="164">
        <v>1.289436</v>
      </c>
      <c r="I36" s="164">
        <v>2.0885090000000002</v>
      </c>
      <c r="J36" s="139">
        <v>1.081599</v>
      </c>
      <c r="L36" s="138">
        <v>36.42</v>
      </c>
      <c r="M36" s="164">
        <v>23.35</v>
      </c>
      <c r="N36" s="164">
        <v>10.15</v>
      </c>
      <c r="O36" s="139">
        <v>10.82</v>
      </c>
      <c r="Q36" s="138">
        <v>23.83</v>
      </c>
      <c r="R36" s="164">
        <v>25.7</v>
      </c>
      <c r="S36" s="164">
        <v>9.91</v>
      </c>
      <c r="T36" s="139">
        <v>7.57</v>
      </c>
      <c r="V36" s="138">
        <v>26.85</v>
      </c>
      <c r="W36" s="164">
        <v>8.91</v>
      </c>
      <c r="X36" s="164">
        <v>9.6999999999999993</v>
      </c>
      <c r="Y36" s="139">
        <v>6.91</v>
      </c>
      <c r="AA36" s="138">
        <v>26.9</v>
      </c>
      <c r="AB36" s="164">
        <v>12.28</v>
      </c>
      <c r="AC36" s="164">
        <v>12.88</v>
      </c>
      <c r="AD36" s="139">
        <v>10.029999999999999</v>
      </c>
    </row>
    <row r="37" spans="2:30" x14ac:dyDescent="0.25">
      <c r="B37" s="138">
        <v>4.7217289999999998</v>
      </c>
      <c r="C37" s="164">
        <v>4.2556390000000004</v>
      </c>
      <c r="D37" s="164">
        <v>3.2009180000000002</v>
      </c>
      <c r="E37" s="139">
        <v>3.6811410000000002</v>
      </c>
      <c r="G37" s="138">
        <v>1.782529</v>
      </c>
      <c r="H37" s="164">
        <v>1.2714289999999999</v>
      </c>
      <c r="I37" s="164">
        <v>2.1628910000000001</v>
      </c>
      <c r="J37" s="139">
        <v>1.1208689999999999</v>
      </c>
      <c r="L37" s="138">
        <v>42.59</v>
      </c>
      <c r="M37" s="164">
        <v>33.96</v>
      </c>
      <c r="N37" s="164">
        <v>9.02</v>
      </c>
      <c r="O37" s="139">
        <v>7.98</v>
      </c>
      <c r="Q37" s="138">
        <v>27.88</v>
      </c>
      <c r="R37" s="164">
        <v>29.67</v>
      </c>
      <c r="S37" s="164">
        <v>8.7100000000000009</v>
      </c>
      <c r="T37" s="139">
        <v>8.06</v>
      </c>
      <c r="V37" s="138">
        <v>29.18</v>
      </c>
      <c r="W37" s="164">
        <v>11.57</v>
      </c>
      <c r="X37" s="164">
        <v>16.37</v>
      </c>
      <c r="Y37" s="139">
        <v>9.1</v>
      </c>
      <c r="AA37" s="138">
        <v>40.1</v>
      </c>
      <c r="AB37" s="164">
        <v>12.99</v>
      </c>
      <c r="AC37" s="164">
        <v>18.54</v>
      </c>
      <c r="AD37" s="139">
        <v>12.01</v>
      </c>
    </row>
    <row r="38" spans="2:30" x14ac:dyDescent="0.25">
      <c r="B38" s="138">
        <v>3.5269900000000001</v>
      </c>
      <c r="C38" s="164">
        <v>2.9224489999999999</v>
      </c>
      <c r="D38" s="164">
        <v>3.2120950000000001</v>
      </c>
      <c r="E38" s="139">
        <v>3.027933</v>
      </c>
      <c r="G38" s="138">
        <v>1.5930299999999999</v>
      </c>
      <c r="H38" s="164">
        <v>0.93215000000000003</v>
      </c>
      <c r="I38" s="164">
        <v>2.080387</v>
      </c>
      <c r="J38" s="139">
        <v>1.3825210000000001</v>
      </c>
      <c r="L38" s="138">
        <v>38.549999999999997</v>
      </c>
      <c r="M38" s="164">
        <v>28.64</v>
      </c>
      <c r="N38" s="164">
        <v>10.93</v>
      </c>
      <c r="O38" s="139">
        <v>9.8000000000000007</v>
      </c>
      <c r="Q38" s="138">
        <v>37.71</v>
      </c>
      <c r="R38" s="164">
        <v>32.520000000000003</v>
      </c>
      <c r="S38" s="164">
        <v>11.74</v>
      </c>
      <c r="T38" s="139">
        <v>10.74</v>
      </c>
      <c r="V38" s="138">
        <v>26.97</v>
      </c>
      <c r="W38" s="164">
        <v>8.93</v>
      </c>
      <c r="X38" s="164">
        <v>16.93</v>
      </c>
      <c r="Y38" s="139">
        <v>9.58</v>
      </c>
      <c r="AA38" s="138">
        <v>42.96</v>
      </c>
      <c r="AB38" s="164">
        <v>11.87</v>
      </c>
      <c r="AC38" s="164">
        <v>20.65</v>
      </c>
      <c r="AD38" s="139">
        <v>10.59</v>
      </c>
    </row>
    <row r="39" spans="2:30" x14ac:dyDescent="0.25">
      <c r="B39" s="138">
        <v>3.0468160000000002</v>
      </c>
      <c r="C39" s="164">
        <v>2.6458599999999999</v>
      </c>
      <c r="D39" s="164">
        <v>2.5065219999999999</v>
      </c>
      <c r="E39" s="139">
        <v>2.986694</v>
      </c>
      <c r="G39" s="138">
        <v>1.845728</v>
      </c>
      <c r="H39" s="164">
        <v>0.96035899999999996</v>
      </c>
      <c r="I39" s="164">
        <v>2.353275</v>
      </c>
      <c r="J39" s="139">
        <v>1.0761989999999999</v>
      </c>
      <c r="L39" s="138">
        <v>32.54</v>
      </c>
      <c r="M39" s="164">
        <v>20.77</v>
      </c>
      <c r="N39" s="164">
        <v>10.68</v>
      </c>
      <c r="O39" s="139">
        <v>7.85</v>
      </c>
      <c r="Q39" s="138">
        <v>34.590000000000003</v>
      </c>
      <c r="R39" s="164">
        <v>29.18</v>
      </c>
      <c r="S39" s="164">
        <v>13.8</v>
      </c>
      <c r="T39" s="139">
        <v>9.77</v>
      </c>
      <c r="V39" s="138">
        <v>30.03</v>
      </c>
      <c r="W39" s="164">
        <v>12.84</v>
      </c>
      <c r="X39" s="164">
        <v>16.27</v>
      </c>
      <c r="Y39" s="139">
        <v>13.37</v>
      </c>
      <c r="AA39" s="138">
        <v>37.369999999999997</v>
      </c>
      <c r="AB39" s="164">
        <v>9.65</v>
      </c>
      <c r="AC39" s="164">
        <v>15.88</v>
      </c>
      <c r="AD39" s="139">
        <v>6.98</v>
      </c>
    </row>
    <row r="40" spans="2:30" x14ac:dyDescent="0.25">
      <c r="B40" s="138">
        <v>3.185702</v>
      </c>
      <c r="C40" s="164">
        <v>3.0847259999999999</v>
      </c>
      <c r="D40" s="164">
        <v>2.9736389999999999</v>
      </c>
      <c r="E40" s="139">
        <v>2.8408850000000001</v>
      </c>
      <c r="G40" s="138">
        <v>2.1546159999999999</v>
      </c>
      <c r="H40" s="164">
        <v>0.965727</v>
      </c>
      <c r="I40" s="164">
        <v>1.9177070000000001</v>
      </c>
      <c r="J40" s="139">
        <v>1.154501</v>
      </c>
      <c r="L40" s="138">
        <v>36.54</v>
      </c>
      <c r="M40" s="164">
        <v>25.85</v>
      </c>
      <c r="N40" s="164">
        <v>11.47</v>
      </c>
      <c r="O40" s="139">
        <v>8.3800000000000008</v>
      </c>
      <c r="Q40" s="138">
        <v>34.97</v>
      </c>
      <c r="R40" s="164">
        <v>26.96</v>
      </c>
      <c r="S40" s="164">
        <v>11.76</v>
      </c>
      <c r="T40" s="139">
        <v>9.49</v>
      </c>
      <c r="V40" s="138">
        <v>19.37</v>
      </c>
      <c r="W40" s="164">
        <v>12.68</v>
      </c>
      <c r="X40" s="164">
        <v>8.99</v>
      </c>
      <c r="Y40" s="139">
        <v>13.13</v>
      </c>
      <c r="AA40" s="138">
        <v>41.48</v>
      </c>
      <c r="AB40" s="164">
        <v>12.57</v>
      </c>
      <c r="AC40" s="164">
        <v>21.63</v>
      </c>
      <c r="AD40" s="139">
        <v>11.68</v>
      </c>
    </row>
    <row r="41" spans="2:30" x14ac:dyDescent="0.25">
      <c r="B41" s="138">
        <v>3.0900099999999999</v>
      </c>
      <c r="C41" s="164">
        <v>2.5856129999999999</v>
      </c>
      <c r="D41" s="164">
        <v>3.231522</v>
      </c>
      <c r="E41" s="139">
        <v>2.671246</v>
      </c>
      <c r="G41" s="138">
        <v>2.2153109999999998</v>
      </c>
      <c r="H41" s="164">
        <v>0.94482200000000005</v>
      </c>
      <c r="I41" s="164">
        <v>2</v>
      </c>
      <c r="J41" s="139">
        <v>1.1735990000000001</v>
      </c>
      <c r="L41" s="138">
        <v>31.24</v>
      </c>
      <c r="M41" s="164">
        <v>25.52</v>
      </c>
      <c r="N41" s="164">
        <v>10.11</v>
      </c>
      <c r="O41" s="139">
        <v>9.8699999999999992</v>
      </c>
      <c r="Q41" s="138">
        <v>29.73</v>
      </c>
      <c r="R41" s="164">
        <v>27.22</v>
      </c>
      <c r="S41" s="164">
        <v>9.1999999999999993</v>
      </c>
      <c r="T41" s="139">
        <v>10.19</v>
      </c>
      <c r="V41" s="138">
        <v>18.52</v>
      </c>
      <c r="W41" s="164">
        <v>12.5</v>
      </c>
      <c r="X41" s="164">
        <v>8.36</v>
      </c>
      <c r="Y41" s="139">
        <v>13.23</v>
      </c>
      <c r="AA41" s="138">
        <v>30.2</v>
      </c>
      <c r="AB41" s="164">
        <v>9.49</v>
      </c>
      <c r="AC41" s="164">
        <v>15.1</v>
      </c>
      <c r="AD41" s="139">
        <v>8.2200000000000006</v>
      </c>
    </row>
    <row r="42" spans="2:30" x14ac:dyDescent="0.25">
      <c r="B42" s="138">
        <v>3.8747129999999999</v>
      </c>
      <c r="C42" s="164">
        <v>3.139024</v>
      </c>
      <c r="D42" s="164">
        <v>3.094948</v>
      </c>
      <c r="E42" s="139">
        <v>2.9419499999999998</v>
      </c>
      <c r="G42" s="138">
        <v>1.967066</v>
      </c>
      <c r="H42" s="164">
        <v>1.1993929999999999</v>
      </c>
      <c r="I42" s="164">
        <v>2.1300370000000002</v>
      </c>
      <c r="J42" s="139">
        <v>0.86963699999999999</v>
      </c>
      <c r="L42" s="138">
        <v>33.71</v>
      </c>
      <c r="M42" s="164">
        <v>25.74</v>
      </c>
      <c r="N42" s="164">
        <v>8.6999999999999993</v>
      </c>
      <c r="O42" s="139">
        <v>8.1999999999999993</v>
      </c>
      <c r="Q42" s="138">
        <v>35.53</v>
      </c>
      <c r="R42" s="164">
        <v>26.86</v>
      </c>
      <c r="S42" s="164">
        <v>11.48</v>
      </c>
      <c r="T42" s="139">
        <v>9.1300000000000008</v>
      </c>
      <c r="V42" s="138">
        <v>32.85</v>
      </c>
      <c r="W42" s="164">
        <v>11.85</v>
      </c>
      <c r="X42" s="164">
        <v>16.7</v>
      </c>
      <c r="Y42" s="139">
        <v>9.8800000000000008</v>
      </c>
      <c r="AA42" s="138">
        <v>23.26</v>
      </c>
      <c r="AB42" s="164">
        <v>6.49</v>
      </c>
      <c r="AC42" s="164">
        <v>10.92</v>
      </c>
      <c r="AD42" s="139">
        <v>5.53</v>
      </c>
    </row>
    <row r="43" spans="2:30" x14ac:dyDescent="0.25">
      <c r="B43" s="138">
        <v>3.9247619999999999</v>
      </c>
      <c r="C43" s="164">
        <v>3.0599020000000001</v>
      </c>
      <c r="D43" s="164">
        <v>2.9786839999999999</v>
      </c>
      <c r="E43" s="139">
        <v>3.6581579999999998</v>
      </c>
      <c r="G43" s="138">
        <v>1.871893</v>
      </c>
      <c r="H43" s="164">
        <v>1.046281</v>
      </c>
      <c r="I43" s="164">
        <v>1.7439340000000001</v>
      </c>
      <c r="J43" s="139">
        <v>1.047423</v>
      </c>
      <c r="L43" s="138">
        <v>41.21</v>
      </c>
      <c r="M43" s="164">
        <v>25.03</v>
      </c>
      <c r="N43" s="164">
        <v>10.5</v>
      </c>
      <c r="O43" s="139">
        <v>8.18</v>
      </c>
      <c r="Q43" s="138">
        <v>32.14</v>
      </c>
      <c r="R43" s="164">
        <v>32.96</v>
      </c>
      <c r="S43" s="164">
        <v>10.79</v>
      </c>
      <c r="T43" s="139">
        <v>9.01</v>
      </c>
      <c r="V43" s="138">
        <v>29.37</v>
      </c>
      <c r="W43" s="164">
        <v>12.66</v>
      </c>
      <c r="X43" s="164">
        <v>15.69</v>
      </c>
      <c r="Y43" s="139">
        <v>12.1</v>
      </c>
      <c r="AA43" s="138">
        <v>33.78</v>
      </c>
      <c r="AB43" s="164">
        <v>10.54</v>
      </c>
      <c r="AC43" s="164">
        <v>19.37</v>
      </c>
      <c r="AD43" s="139">
        <v>12.12</v>
      </c>
    </row>
    <row r="44" spans="2:30" x14ac:dyDescent="0.25">
      <c r="B44" s="138">
        <v>3.4995219999999998</v>
      </c>
      <c r="C44" s="164">
        <v>2.430291</v>
      </c>
      <c r="D44" s="164">
        <v>2.159284</v>
      </c>
      <c r="E44" s="139">
        <v>2.4255900000000001</v>
      </c>
      <c r="G44" s="138">
        <v>1.876962</v>
      </c>
      <c r="H44" s="164">
        <v>0.99228799999999995</v>
      </c>
      <c r="I44" s="164">
        <v>2.4014489999999999</v>
      </c>
      <c r="J44" s="139">
        <v>1.233193</v>
      </c>
      <c r="L44" s="138">
        <v>36.57</v>
      </c>
      <c r="M44" s="164">
        <v>24.23</v>
      </c>
      <c r="N44" s="164">
        <v>10.45</v>
      </c>
      <c r="O44" s="139">
        <v>9.9700000000000006</v>
      </c>
      <c r="Q44" s="138">
        <v>25.35</v>
      </c>
      <c r="R44" s="164">
        <v>26.73</v>
      </c>
      <c r="S44" s="164">
        <v>11.74</v>
      </c>
      <c r="T44" s="139">
        <v>11.02</v>
      </c>
      <c r="V44" s="138">
        <v>37.07</v>
      </c>
      <c r="W44" s="164">
        <v>11.58</v>
      </c>
      <c r="X44" s="164">
        <v>19.75</v>
      </c>
      <c r="Y44" s="139">
        <v>11.67</v>
      </c>
      <c r="AA44" s="138">
        <v>33.14</v>
      </c>
      <c r="AB44" s="164">
        <v>5.08</v>
      </c>
      <c r="AC44" s="164">
        <v>13.8</v>
      </c>
      <c r="AD44" s="139">
        <v>4.8499999999999996</v>
      </c>
    </row>
    <row r="45" spans="2:30" x14ac:dyDescent="0.25">
      <c r="B45" s="138">
        <v>4.1362259999999997</v>
      </c>
      <c r="C45" s="164">
        <v>2.6808960000000002</v>
      </c>
      <c r="D45" s="164">
        <v>3.0474600000000001</v>
      </c>
      <c r="E45" s="139">
        <v>2.6024630000000002</v>
      </c>
      <c r="G45" s="138">
        <v>1.5578559999999999</v>
      </c>
      <c r="H45" s="164">
        <v>1.2506550000000001</v>
      </c>
      <c r="I45" s="164">
        <v>2.0688620000000002</v>
      </c>
      <c r="J45" s="139">
        <v>1.135354</v>
      </c>
      <c r="L45" s="138">
        <v>40.99</v>
      </c>
      <c r="M45" s="164">
        <v>25.12</v>
      </c>
      <c r="N45" s="164">
        <v>9.91</v>
      </c>
      <c r="O45" s="139">
        <v>9.3699999999999992</v>
      </c>
      <c r="Q45" s="138">
        <v>36.6</v>
      </c>
      <c r="R45" s="164">
        <v>29.59</v>
      </c>
      <c r="S45" s="164">
        <v>12.01</v>
      </c>
      <c r="T45" s="139">
        <v>11.37</v>
      </c>
      <c r="V45" s="138">
        <v>25.58</v>
      </c>
      <c r="W45" s="164">
        <v>14.32</v>
      </c>
      <c r="X45" s="164">
        <v>16.420000000000002</v>
      </c>
      <c r="Y45" s="139">
        <v>11.45</v>
      </c>
      <c r="AA45" s="138">
        <v>20.73</v>
      </c>
      <c r="AB45" s="164">
        <v>5.87</v>
      </c>
      <c r="AC45" s="164">
        <v>10.02</v>
      </c>
      <c r="AD45" s="139">
        <v>4.76</v>
      </c>
    </row>
    <row r="46" spans="2:30" x14ac:dyDescent="0.25">
      <c r="B46" s="138">
        <v>3.6776559999999998</v>
      </c>
      <c r="C46" s="164">
        <v>3.0257040000000002</v>
      </c>
      <c r="D46" s="164">
        <v>3.0156580000000002</v>
      </c>
      <c r="E46" s="139">
        <v>2.7969029999999999</v>
      </c>
      <c r="G46" s="138">
        <v>1.8767769999999999</v>
      </c>
      <c r="H46" s="164">
        <v>1.154771</v>
      </c>
      <c r="I46" s="164">
        <v>2.2366779999999999</v>
      </c>
      <c r="J46" s="139">
        <v>1.2132769999999999</v>
      </c>
      <c r="L46" s="138">
        <v>40.159999999999997</v>
      </c>
      <c r="M46" s="164">
        <v>24.72</v>
      </c>
      <c r="N46" s="164">
        <v>10.92</v>
      </c>
      <c r="O46" s="139">
        <v>8.17</v>
      </c>
      <c r="Q46" s="138">
        <v>42.37</v>
      </c>
      <c r="R46" s="164">
        <v>30.71</v>
      </c>
      <c r="S46" s="164">
        <v>14.05</v>
      </c>
      <c r="T46" s="139">
        <v>10.98</v>
      </c>
      <c r="V46" s="138">
        <v>35.64</v>
      </c>
      <c r="W46" s="164">
        <v>14.4</v>
      </c>
      <c r="X46" s="164">
        <v>18.989999999999998</v>
      </c>
      <c r="Y46" s="139">
        <v>12.47</v>
      </c>
      <c r="AA46" s="138">
        <v>46.59</v>
      </c>
      <c r="AB46" s="164">
        <v>5.62</v>
      </c>
      <c r="AC46" s="164">
        <v>20.83</v>
      </c>
      <c r="AD46" s="139">
        <v>4.95</v>
      </c>
    </row>
    <row r="47" spans="2:30" x14ac:dyDescent="0.25">
      <c r="B47" s="138">
        <v>3.2883629999999999</v>
      </c>
      <c r="C47" s="164">
        <v>2.6428569999999998</v>
      </c>
      <c r="D47" s="164">
        <v>3.1611020000000001</v>
      </c>
      <c r="E47" s="139">
        <v>2.3941279999999998</v>
      </c>
      <c r="G47" s="138">
        <v>2.0439660000000002</v>
      </c>
      <c r="H47" s="164">
        <v>1.1422330000000001</v>
      </c>
      <c r="I47" s="164">
        <v>1.9822949999999999</v>
      </c>
      <c r="J47" s="139">
        <v>1.1023989999999999</v>
      </c>
      <c r="L47" s="138">
        <v>31.93</v>
      </c>
      <c r="M47" s="164">
        <v>21.46</v>
      </c>
      <c r="N47" s="164">
        <v>9.7100000000000009</v>
      </c>
      <c r="O47" s="139">
        <v>8.1199999999999992</v>
      </c>
      <c r="Q47" s="138">
        <v>37.869999999999997</v>
      </c>
      <c r="R47" s="164">
        <v>26.91</v>
      </c>
      <c r="S47" s="164">
        <v>11.98</v>
      </c>
      <c r="T47" s="139">
        <v>11.24</v>
      </c>
      <c r="V47" s="138">
        <v>23.71</v>
      </c>
      <c r="W47" s="164">
        <v>18.309999999999999</v>
      </c>
      <c r="X47" s="164">
        <v>11.6</v>
      </c>
      <c r="Y47" s="139">
        <v>16.03</v>
      </c>
      <c r="AA47" s="138">
        <v>27.99</v>
      </c>
      <c r="AB47" s="164">
        <v>8.59</v>
      </c>
      <c r="AC47" s="164">
        <v>14.12</v>
      </c>
      <c r="AD47" s="139">
        <v>7.08</v>
      </c>
    </row>
    <row r="48" spans="2:30" x14ac:dyDescent="0.25">
      <c r="B48" s="138">
        <v>4.0565680000000004</v>
      </c>
      <c r="C48" s="164">
        <v>3.1958220000000002</v>
      </c>
      <c r="D48" s="164">
        <v>3.098185</v>
      </c>
      <c r="E48" s="139">
        <v>2.679548</v>
      </c>
      <c r="G48" s="138">
        <v>1.7844310000000001</v>
      </c>
      <c r="H48" s="164">
        <v>0.99492800000000003</v>
      </c>
      <c r="I48" s="164">
        <v>2.0356550000000002</v>
      </c>
      <c r="J48" s="139">
        <v>1.1702999999999999</v>
      </c>
      <c r="L48" s="138">
        <v>42.31</v>
      </c>
      <c r="M48" s="164">
        <v>24.48</v>
      </c>
      <c r="N48" s="164">
        <v>10.43</v>
      </c>
      <c r="O48" s="139">
        <v>7.66</v>
      </c>
      <c r="Q48" s="138">
        <v>37.549999999999997</v>
      </c>
      <c r="R48" s="164">
        <v>28.43</v>
      </c>
      <c r="S48" s="164">
        <v>12.12</v>
      </c>
      <c r="T48" s="139">
        <v>10.61</v>
      </c>
      <c r="V48" s="138">
        <v>23.84</v>
      </c>
      <c r="W48" s="164">
        <v>13.73</v>
      </c>
      <c r="X48" s="164">
        <v>13.36</v>
      </c>
      <c r="Y48" s="139">
        <v>13.8</v>
      </c>
      <c r="AA48" s="138">
        <v>24.55</v>
      </c>
      <c r="AB48" s="164">
        <v>11.95</v>
      </c>
      <c r="AC48" s="164">
        <v>12.06</v>
      </c>
      <c r="AD48" s="139">
        <v>10.84</v>
      </c>
    </row>
    <row r="49" spans="2:30" x14ac:dyDescent="0.25">
      <c r="B49" s="138">
        <v>2.9989530000000002</v>
      </c>
      <c r="C49" s="164">
        <v>2.541353</v>
      </c>
      <c r="D49" s="164">
        <v>3.0253389999999998</v>
      </c>
      <c r="E49" s="139">
        <v>2.8166350000000002</v>
      </c>
      <c r="G49" s="138">
        <v>1.9502809999999999</v>
      </c>
      <c r="H49" s="164">
        <v>1.2123139999999999</v>
      </c>
      <c r="I49" s="164">
        <v>2.496556</v>
      </c>
      <c r="J49" s="139">
        <v>0.87266600000000005</v>
      </c>
      <c r="L49" s="138">
        <v>28.64</v>
      </c>
      <c r="M49" s="164">
        <v>23.66</v>
      </c>
      <c r="N49" s="164">
        <v>9.5500000000000007</v>
      </c>
      <c r="O49" s="139">
        <v>9.31</v>
      </c>
      <c r="Q49" s="138">
        <v>33.43</v>
      </c>
      <c r="R49" s="164">
        <v>29.8</v>
      </c>
      <c r="S49" s="164">
        <v>11.05</v>
      </c>
      <c r="T49" s="139">
        <v>10.58</v>
      </c>
      <c r="V49" s="138">
        <v>20.79</v>
      </c>
      <c r="W49" s="164">
        <v>11.42</v>
      </c>
      <c r="X49" s="164">
        <v>10.66</v>
      </c>
      <c r="Y49" s="139">
        <v>9.42</v>
      </c>
      <c r="AA49" s="138">
        <v>36.25</v>
      </c>
      <c r="AB49" s="164">
        <v>8.59</v>
      </c>
      <c r="AC49" s="164">
        <v>14.52</v>
      </c>
      <c r="AD49" s="139">
        <v>7.34</v>
      </c>
    </row>
    <row r="50" spans="2:30" x14ac:dyDescent="0.25">
      <c r="B50" s="138">
        <v>3.8110550000000001</v>
      </c>
      <c r="C50" s="164">
        <v>3.1845979999999998</v>
      </c>
      <c r="D50" s="164">
        <v>3.10778</v>
      </c>
      <c r="E50" s="139">
        <v>2.4412349999999998</v>
      </c>
      <c r="G50" s="138">
        <v>3.1606480000000001</v>
      </c>
      <c r="H50" s="164">
        <v>1.006667</v>
      </c>
      <c r="I50" s="164">
        <v>2.3947370000000001</v>
      </c>
      <c r="J50" s="139">
        <v>0.89376599999999995</v>
      </c>
      <c r="L50" s="138">
        <v>37.92</v>
      </c>
      <c r="M50" s="164">
        <v>28.12</v>
      </c>
      <c r="N50" s="164">
        <v>9.9499999999999993</v>
      </c>
      <c r="O50" s="139">
        <v>8.83</v>
      </c>
      <c r="Q50" s="138">
        <v>38.35</v>
      </c>
      <c r="R50" s="164">
        <v>24.51</v>
      </c>
      <c r="S50" s="164">
        <v>12.34</v>
      </c>
      <c r="T50" s="139">
        <v>10.039999999999999</v>
      </c>
      <c r="V50" s="138">
        <v>25.38</v>
      </c>
      <c r="W50" s="164">
        <v>15.1</v>
      </c>
      <c r="X50" s="164">
        <v>8.0299999999999994</v>
      </c>
      <c r="Y50" s="139">
        <v>15</v>
      </c>
      <c r="AA50" s="138">
        <v>23.66</v>
      </c>
      <c r="AB50" s="164">
        <v>10.28</v>
      </c>
      <c r="AC50" s="164">
        <v>9.8800000000000008</v>
      </c>
      <c r="AD50" s="139">
        <v>11.78</v>
      </c>
    </row>
    <row r="51" spans="2:30" x14ac:dyDescent="0.25">
      <c r="B51" s="138">
        <v>3.6400380000000001</v>
      </c>
      <c r="C51" s="164">
        <v>3.125</v>
      </c>
      <c r="D51" s="164">
        <v>2.8110369999999998</v>
      </c>
      <c r="E51" s="139">
        <v>2.742769</v>
      </c>
      <c r="G51" s="138">
        <v>1.815496</v>
      </c>
      <c r="H51" s="164">
        <v>1.054162</v>
      </c>
      <c r="I51" s="164">
        <v>2.732453</v>
      </c>
      <c r="J51" s="139">
        <v>1.2648649999999999</v>
      </c>
      <c r="L51" s="138">
        <v>37.82</v>
      </c>
      <c r="M51" s="164">
        <v>25.75</v>
      </c>
      <c r="N51" s="164">
        <v>10.39</v>
      </c>
      <c r="O51" s="139">
        <v>8.24</v>
      </c>
      <c r="Q51" s="138">
        <v>33.619999999999997</v>
      </c>
      <c r="R51" s="164">
        <v>26.55</v>
      </c>
      <c r="S51" s="164">
        <v>11.96</v>
      </c>
      <c r="T51" s="139">
        <v>9.68</v>
      </c>
      <c r="V51" s="138">
        <v>19.93</v>
      </c>
      <c r="W51" s="164">
        <v>10.51</v>
      </c>
      <c r="X51" s="164">
        <v>4.88</v>
      </c>
      <c r="Y51" s="139">
        <v>9.9700000000000006</v>
      </c>
      <c r="AA51" s="138">
        <v>39.32</v>
      </c>
      <c r="AB51" s="164">
        <v>10.18</v>
      </c>
      <c r="AC51" s="164">
        <v>14.39</v>
      </c>
      <c r="AD51" s="139">
        <v>11.39</v>
      </c>
    </row>
    <row r="52" spans="2:30" x14ac:dyDescent="0.25">
      <c r="B52" s="138">
        <v>3.3681269999999999</v>
      </c>
      <c r="C52" s="164">
        <v>3.6569039999999999</v>
      </c>
      <c r="D52" s="164">
        <v>3.4386749999999999</v>
      </c>
      <c r="E52" s="139">
        <v>2.7810429999999999</v>
      </c>
      <c r="G52" s="138">
        <v>1.693414</v>
      </c>
      <c r="H52" s="164">
        <v>1.0698970000000001</v>
      </c>
      <c r="I52" s="164">
        <v>2.437122</v>
      </c>
      <c r="J52" s="139">
        <v>1.205368</v>
      </c>
      <c r="L52" s="138">
        <v>36.14</v>
      </c>
      <c r="M52" s="164">
        <v>34.96</v>
      </c>
      <c r="N52" s="164">
        <v>10.73</v>
      </c>
      <c r="O52" s="139">
        <v>9.56</v>
      </c>
      <c r="Q52" s="138">
        <v>38.409999999999997</v>
      </c>
      <c r="R52" s="164">
        <v>29.34</v>
      </c>
      <c r="S52" s="164">
        <v>11.17</v>
      </c>
      <c r="T52" s="139">
        <v>10.55</v>
      </c>
      <c r="V52" s="138">
        <v>27.65</v>
      </c>
      <c r="W52" s="164">
        <v>11.48</v>
      </c>
      <c r="X52" s="164">
        <v>15.23</v>
      </c>
      <c r="Y52" s="139">
        <v>10.73</v>
      </c>
      <c r="AA52" s="138">
        <v>40.31</v>
      </c>
      <c r="AB52" s="164">
        <v>7.02</v>
      </c>
      <c r="AC52" s="164">
        <v>16.54</v>
      </c>
      <c r="AD52" s="139">
        <v>5.55</v>
      </c>
    </row>
    <row r="53" spans="2:30" x14ac:dyDescent="0.25">
      <c r="B53" s="138">
        <v>2.9888059999999999</v>
      </c>
      <c r="C53" s="164">
        <v>2.8458230000000002</v>
      </c>
      <c r="D53" s="164">
        <v>2.7575219999999998</v>
      </c>
      <c r="E53" s="139">
        <v>2.6745100000000002</v>
      </c>
      <c r="G53" s="138">
        <v>1.704313</v>
      </c>
      <c r="H53" s="164">
        <v>1.2015089999999999</v>
      </c>
      <c r="I53" s="164">
        <v>2.1754549999999999</v>
      </c>
      <c r="J53" s="139">
        <v>0.96180600000000005</v>
      </c>
      <c r="L53" s="138">
        <v>32.04</v>
      </c>
      <c r="M53" s="164">
        <v>33.04</v>
      </c>
      <c r="N53" s="164">
        <v>10.72</v>
      </c>
      <c r="O53" s="139">
        <v>11.61</v>
      </c>
      <c r="Q53" s="138">
        <v>31.16</v>
      </c>
      <c r="R53" s="164">
        <v>27.28</v>
      </c>
      <c r="S53" s="164">
        <v>11.3</v>
      </c>
      <c r="T53" s="139">
        <v>10.199999999999999</v>
      </c>
      <c r="V53" s="138">
        <v>30.6</v>
      </c>
      <c r="W53" s="164">
        <v>11.15</v>
      </c>
      <c r="X53" s="164">
        <v>18.07</v>
      </c>
      <c r="Y53" s="139">
        <v>9.2799999999999994</v>
      </c>
      <c r="AA53" s="138">
        <v>22.69</v>
      </c>
      <c r="AB53" s="164">
        <v>10.33</v>
      </c>
      <c r="AC53" s="164">
        <v>10.43</v>
      </c>
      <c r="AD53" s="139">
        <v>8.57</v>
      </c>
    </row>
    <row r="54" spans="2:30" x14ac:dyDescent="0.25">
      <c r="B54" s="138">
        <v>3.172228</v>
      </c>
      <c r="C54" s="164">
        <v>2.5711520000000001</v>
      </c>
      <c r="D54" s="164">
        <v>3.107345</v>
      </c>
      <c r="E54" s="139">
        <v>2.3321399999999999</v>
      </c>
      <c r="G54" s="138">
        <v>1.837046</v>
      </c>
      <c r="H54" s="164">
        <v>1.090508</v>
      </c>
      <c r="I54" s="164">
        <v>2.1015039999999998</v>
      </c>
      <c r="J54" s="139">
        <v>1.0828249999999999</v>
      </c>
      <c r="L54" s="138">
        <v>29.47</v>
      </c>
      <c r="M54" s="164">
        <v>26.56</v>
      </c>
      <c r="N54" s="164">
        <v>9.2899999999999991</v>
      </c>
      <c r="O54" s="139">
        <v>10.33</v>
      </c>
      <c r="Q54" s="138">
        <v>38.5</v>
      </c>
      <c r="R54" s="164">
        <v>26.05</v>
      </c>
      <c r="S54" s="164">
        <v>12.39</v>
      </c>
      <c r="T54" s="139">
        <v>11.17</v>
      </c>
      <c r="V54" s="138">
        <v>30.03</v>
      </c>
      <c r="W54" s="164">
        <v>9.8800000000000008</v>
      </c>
      <c r="X54" s="164">
        <v>17.62</v>
      </c>
      <c r="Y54" s="139">
        <v>9.06</v>
      </c>
      <c r="AA54" s="138">
        <v>27.95</v>
      </c>
      <c r="AB54" s="164">
        <v>8.31</v>
      </c>
      <c r="AC54" s="164">
        <v>13.3</v>
      </c>
      <c r="AD54" s="139">
        <v>8.64</v>
      </c>
    </row>
    <row r="55" spans="2:30" x14ac:dyDescent="0.25">
      <c r="B55" s="138">
        <v>3.3130519999999999</v>
      </c>
      <c r="C55" s="164">
        <v>2.7719119999999999</v>
      </c>
      <c r="D55" s="164">
        <v>3.5253100000000002</v>
      </c>
      <c r="E55" s="139">
        <v>3.135659</v>
      </c>
      <c r="G55" s="138">
        <v>1.9558359999999999</v>
      </c>
      <c r="H55" s="164">
        <v>1.331469</v>
      </c>
      <c r="I55" s="164">
        <v>1.839296</v>
      </c>
      <c r="J55" s="139">
        <v>0.90413500000000002</v>
      </c>
      <c r="L55" s="138">
        <v>33.76</v>
      </c>
      <c r="M55" s="164">
        <v>27.83</v>
      </c>
      <c r="N55" s="164">
        <v>10.19</v>
      </c>
      <c r="O55" s="139">
        <v>10.039999999999999</v>
      </c>
      <c r="Q55" s="138">
        <v>36.909999999999997</v>
      </c>
      <c r="R55" s="164">
        <v>32.36</v>
      </c>
      <c r="S55" s="164">
        <v>10.47</v>
      </c>
      <c r="T55" s="139">
        <v>10.32</v>
      </c>
      <c r="V55" s="138">
        <v>31.34</v>
      </c>
      <c r="W55" s="164">
        <v>9.52</v>
      </c>
      <c r="X55" s="164">
        <v>17.059999999999999</v>
      </c>
      <c r="Y55" s="139">
        <v>7.15</v>
      </c>
      <c r="AA55" s="138">
        <v>31.36</v>
      </c>
      <c r="AB55" s="164">
        <v>12.42</v>
      </c>
      <c r="AC55" s="164">
        <v>17.05</v>
      </c>
      <c r="AD55" s="139">
        <v>11.47</v>
      </c>
    </row>
    <row r="56" spans="2:30" x14ac:dyDescent="0.25">
      <c r="B56" s="138">
        <v>4.0438499999999999</v>
      </c>
      <c r="C56" s="164">
        <v>2.906933</v>
      </c>
      <c r="D56" s="164">
        <v>2.8762979999999998</v>
      </c>
      <c r="E56" s="139">
        <v>2.8874059999999999</v>
      </c>
      <c r="G56" s="138">
        <v>1.498448</v>
      </c>
      <c r="H56" s="164">
        <v>1.1039600000000001</v>
      </c>
      <c r="I56" s="164">
        <v>1.874223</v>
      </c>
      <c r="J56" s="139">
        <v>0.95947099999999996</v>
      </c>
      <c r="L56" s="138">
        <v>37.81</v>
      </c>
      <c r="M56" s="164">
        <v>30.61</v>
      </c>
      <c r="N56" s="164">
        <v>9.35</v>
      </c>
      <c r="O56" s="139">
        <v>10.53</v>
      </c>
      <c r="Q56" s="138">
        <v>33.25</v>
      </c>
      <c r="R56" s="164">
        <v>34.619999999999997</v>
      </c>
      <c r="S56" s="164">
        <v>11.56</v>
      </c>
      <c r="T56" s="139">
        <v>11.99</v>
      </c>
      <c r="V56" s="138">
        <v>24.8</v>
      </c>
      <c r="W56" s="164">
        <v>8.92</v>
      </c>
      <c r="X56" s="164">
        <v>12.68</v>
      </c>
      <c r="Y56" s="139">
        <v>8.08</v>
      </c>
      <c r="AA56" s="138">
        <v>27.12</v>
      </c>
      <c r="AB56" s="164">
        <v>9.6199999999999992</v>
      </c>
      <c r="AC56" s="164">
        <v>14.47</v>
      </c>
      <c r="AD56" s="139">
        <v>10.64</v>
      </c>
    </row>
    <row r="57" spans="2:30" x14ac:dyDescent="0.25">
      <c r="B57" s="138">
        <v>3.5532689999999998</v>
      </c>
      <c r="C57" s="164">
        <v>2.9577040000000001</v>
      </c>
      <c r="D57" s="164">
        <v>3.1723110000000001</v>
      </c>
      <c r="E57" s="139">
        <v>3.0027680000000001</v>
      </c>
      <c r="G57" s="138">
        <v>1.4488289999999999</v>
      </c>
      <c r="H57" s="164">
        <v>1.1116010000000001</v>
      </c>
      <c r="I57" s="164">
        <v>2.0204559999999998</v>
      </c>
      <c r="J57" s="139">
        <v>1.0065789999999999</v>
      </c>
      <c r="L57" s="138">
        <v>29.35</v>
      </c>
      <c r="M57" s="164">
        <v>29.37</v>
      </c>
      <c r="N57" s="164">
        <v>8.26</v>
      </c>
      <c r="O57" s="139">
        <v>9.93</v>
      </c>
      <c r="Q57" s="138">
        <v>31.85</v>
      </c>
      <c r="R57" s="164">
        <v>32.549999999999997</v>
      </c>
      <c r="S57" s="164">
        <v>10.039999999999999</v>
      </c>
      <c r="T57" s="139">
        <v>10.84</v>
      </c>
      <c r="V57" s="138">
        <v>24.14</v>
      </c>
      <c r="W57" s="164">
        <v>7.57</v>
      </c>
      <c r="X57" s="164">
        <v>16.11</v>
      </c>
      <c r="Y57" s="139">
        <v>6.81</v>
      </c>
      <c r="AA57" s="138">
        <v>25.68</v>
      </c>
      <c r="AB57" s="164">
        <v>11.6</v>
      </c>
      <c r="AC57" s="164">
        <v>12.71</v>
      </c>
      <c r="AD57" s="139">
        <v>12.09</v>
      </c>
    </row>
    <row r="58" spans="2:30" x14ac:dyDescent="0.25">
      <c r="B58" s="138">
        <v>3.338158</v>
      </c>
      <c r="C58" s="164">
        <v>2.4459789999999999</v>
      </c>
      <c r="D58" s="164">
        <v>2.7571699999999999</v>
      </c>
      <c r="E58" s="139">
        <v>2.7059350000000002</v>
      </c>
      <c r="G58" s="138">
        <v>1.788146</v>
      </c>
      <c r="H58" s="164">
        <v>1.0462629999999999</v>
      </c>
      <c r="I58" s="164">
        <v>1.8668849999999999</v>
      </c>
      <c r="J58" s="139">
        <v>1.007752</v>
      </c>
      <c r="L58" s="138">
        <v>25.37</v>
      </c>
      <c r="M58" s="164">
        <v>30.11</v>
      </c>
      <c r="N58" s="164">
        <v>7.6</v>
      </c>
      <c r="O58" s="139">
        <v>12.31</v>
      </c>
      <c r="Q58" s="138">
        <v>28.84</v>
      </c>
      <c r="R58" s="164">
        <v>30.09</v>
      </c>
      <c r="S58" s="164">
        <v>10.46</v>
      </c>
      <c r="T58" s="139">
        <v>11.12</v>
      </c>
      <c r="V58" s="138">
        <v>21.66</v>
      </c>
      <c r="W58" s="164">
        <v>5.88</v>
      </c>
      <c r="X58" s="164">
        <v>14.95</v>
      </c>
      <c r="Y58" s="139">
        <v>5.62</v>
      </c>
      <c r="AA58" s="138">
        <v>28.47</v>
      </c>
      <c r="AB58" s="164">
        <v>12.24</v>
      </c>
      <c r="AC58" s="164">
        <v>15.25</v>
      </c>
      <c r="AD58" s="139">
        <v>12.16</v>
      </c>
    </row>
    <row r="59" spans="2:30" x14ac:dyDescent="0.25">
      <c r="B59" s="138">
        <v>3.344792</v>
      </c>
      <c r="C59" s="164">
        <v>2.7553399999999999</v>
      </c>
      <c r="D59" s="164">
        <v>2.4249010000000002</v>
      </c>
      <c r="E59" s="139">
        <v>3.0951369999999998</v>
      </c>
      <c r="G59" s="138">
        <v>2.064368</v>
      </c>
      <c r="H59" s="164">
        <v>1.240137</v>
      </c>
      <c r="I59" s="164">
        <v>2.0114939999999999</v>
      </c>
      <c r="J59" s="139">
        <v>1.184455</v>
      </c>
      <c r="L59" s="138">
        <v>32.11</v>
      </c>
      <c r="M59" s="164">
        <v>28.38</v>
      </c>
      <c r="N59" s="164">
        <v>9.6</v>
      </c>
      <c r="O59" s="139">
        <v>10.3</v>
      </c>
      <c r="Q59" s="138">
        <v>24.54</v>
      </c>
      <c r="R59" s="164">
        <v>29.28</v>
      </c>
      <c r="S59" s="164">
        <v>10.119999999999999</v>
      </c>
      <c r="T59" s="139">
        <v>9.4600000000000009</v>
      </c>
      <c r="V59" s="138">
        <v>28.36</v>
      </c>
      <c r="W59" s="164">
        <v>7.23</v>
      </c>
      <c r="X59" s="164">
        <v>15.86</v>
      </c>
      <c r="Y59" s="139">
        <v>5.83</v>
      </c>
      <c r="AA59" s="138">
        <v>26.25</v>
      </c>
      <c r="AB59" s="164">
        <v>7.8</v>
      </c>
      <c r="AC59" s="164">
        <v>13.05</v>
      </c>
      <c r="AD59" s="139">
        <v>7.74</v>
      </c>
    </row>
    <row r="60" spans="2:30" x14ac:dyDescent="0.25">
      <c r="B60" s="138">
        <v>3.8233079999999999</v>
      </c>
      <c r="C60" s="164">
        <v>2.9776950000000002</v>
      </c>
      <c r="D60" s="164">
        <v>3.1214149999999998</v>
      </c>
      <c r="E60" s="139">
        <v>2.9752160000000001</v>
      </c>
      <c r="G60" s="138">
        <v>2.5411009999999998</v>
      </c>
      <c r="H60" s="164">
        <v>1.143742</v>
      </c>
      <c r="I60" s="164">
        <v>2.1671710000000002</v>
      </c>
      <c r="J60" s="139">
        <v>0.92585700000000004</v>
      </c>
      <c r="L60" s="138">
        <v>30.51</v>
      </c>
      <c r="M60" s="164">
        <v>32.04</v>
      </c>
      <c r="N60" s="164">
        <v>7.98</v>
      </c>
      <c r="O60" s="139">
        <v>10.76</v>
      </c>
      <c r="Q60" s="138">
        <v>32.65</v>
      </c>
      <c r="R60" s="164">
        <v>27.61</v>
      </c>
      <c r="S60" s="164">
        <v>10.46</v>
      </c>
      <c r="T60" s="139">
        <v>9.2799999999999994</v>
      </c>
      <c r="V60" s="138">
        <v>26.94</v>
      </c>
      <c r="W60" s="164">
        <v>9.23</v>
      </c>
      <c r="X60" s="164">
        <v>13.05</v>
      </c>
      <c r="Y60" s="139">
        <v>8.07</v>
      </c>
      <c r="AA60" s="138">
        <v>35.78</v>
      </c>
      <c r="AB60" s="164">
        <v>10.210000000000001</v>
      </c>
      <c r="AC60" s="164">
        <v>16.510000000000002</v>
      </c>
      <c r="AD60" s="139">
        <v>8.6199999999999992</v>
      </c>
    </row>
    <row r="61" spans="2:30" x14ac:dyDescent="0.25">
      <c r="B61" s="138">
        <v>3.4710559999999999</v>
      </c>
      <c r="C61" s="164">
        <v>3.1308020000000001</v>
      </c>
      <c r="D61" s="164">
        <v>3.0417830000000001</v>
      </c>
      <c r="E61" s="139">
        <v>3.3619910000000002</v>
      </c>
      <c r="G61" s="138">
        <v>3.0426760000000002</v>
      </c>
      <c r="H61" s="164">
        <v>1.246459</v>
      </c>
      <c r="I61" s="164">
        <v>2.0737329999999998</v>
      </c>
      <c r="J61" s="139">
        <v>0.83613800000000005</v>
      </c>
      <c r="L61" s="138">
        <v>30.58</v>
      </c>
      <c r="M61" s="164">
        <v>29.68</v>
      </c>
      <c r="N61" s="164">
        <v>8.81</v>
      </c>
      <c r="O61" s="139">
        <v>9.48</v>
      </c>
      <c r="Q61" s="138">
        <v>32.76</v>
      </c>
      <c r="R61" s="164">
        <v>29.72</v>
      </c>
      <c r="S61" s="164">
        <v>10.77</v>
      </c>
      <c r="T61" s="139">
        <v>8.84</v>
      </c>
      <c r="V61" s="138">
        <v>31.84</v>
      </c>
      <c r="W61" s="164">
        <v>8.8000000000000007</v>
      </c>
      <c r="X61" s="164">
        <v>12.53</v>
      </c>
      <c r="Y61" s="139">
        <v>7.06</v>
      </c>
      <c r="AA61" s="138">
        <v>27</v>
      </c>
      <c r="AB61" s="164">
        <v>9.99</v>
      </c>
      <c r="AC61" s="164">
        <v>13.02</v>
      </c>
      <c r="AD61" s="139">
        <v>10.79</v>
      </c>
    </row>
    <row r="62" spans="2:30" x14ac:dyDescent="0.25">
      <c r="B62" s="138">
        <v>3.4216739999999999</v>
      </c>
      <c r="C62" s="164">
        <v>3.5671940000000002</v>
      </c>
      <c r="D62" s="164">
        <v>2.763636</v>
      </c>
      <c r="E62" s="139">
        <v>3.3436210000000002</v>
      </c>
      <c r="G62" s="138">
        <v>1.770483</v>
      </c>
      <c r="H62" s="164">
        <v>0.95741799999999999</v>
      </c>
      <c r="I62" s="164">
        <v>1.887597</v>
      </c>
      <c r="J62" s="139">
        <v>1.2992699999999999</v>
      </c>
      <c r="L62" s="138">
        <v>31.89</v>
      </c>
      <c r="M62" s="164">
        <v>36.1</v>
      </c>
      <c r="N62" s="164">
        <v>9.32</v>
      </c>
      <c r="O62" s="139">
        <v>10.119999999999999</v>
      </c>
      <c r="Q62" s="138">
        <v>31.92</v>
      </c>
      <c r="R62" s="164">
        <v>32.5</v>
      </c>
      <c r="S62" s="164">
        <v>11.55</v>
      </c>
      <c r="T62" s="139">
        <v>9.7200000000000006</v>
      </c>
      <c r="V62" s="138">
        <v>26.38</v>
      </c>
      <c r="W62" s="164">
        <v>6.97</v>
      </c>
      <c r="X62" s="164">
        <v>8.67</v>
      </c>
      <c r="Y62" s="139">
        <v>7.28</v>
      </c>
      <c r="AA62" s="138">
        <v>24.35</v>
      </c>
      <c r="AB62" s="164">
        <v>9.44</v>
      </c>
      <c r="AC62" s="164">
        <v>12.9</v>
      </c>
      <c r="AD62" s="139">
        <v>11.29</v>
      </c>
    </row>
    <row r="63" spans="2:30" x14ac:dyDescent="0.25">
      <c r="B63" s="138">
        <v>3.2390080000000001</v>
      </c>
      <c r="C63" s="164">
        <v>3.0881430000000001</v>
      </c>
      <c r="D63" s="164">
        <v>3.0093109999999998</v>
      </c>
      <c r="E63" s="139">
        <v>3.068047</v>
      </c>
      <c r="G63" s="138">
        <v>1.8191790000000001</v>
      </c>
      <c r="H63" s="164">
        <v>1.168301</v>
      </c>
      <c r="I63" s="164">
        <v>1.6994910000000001</v>
      </c>
      <c r="J63" s="139">
        <v>1.229554</v>
      </c>
      <c r="L63" s="138">
        <v>28.73</v>
      </c>
      <c r="M63" s="164">
        <v>29.43</v>
      </c>
      <c r="N63" s="164">
        <v>8.8699999999999992</v>
      </c>
      <c r="O63" s="139">
        <v>9.5299999999999994</v>
      </c>
      <c r="Q63" s="138">
        <v>32.32</v>
      </c>
      <c r="R63" s="164">
        <v>31.11</v>
      </c>
      <c r="S63" s="164">
        <v>10.74</v>
      </c>
      <c r="T63" s="139">
        <v>10.14</v>
      </c>
      <c r="V63" s="138">
        <v>33.71</v>
      </c>
      <c r="W63" s="164">
        <v>7.15</v>
      </c>
      <c r="X63" s="164">
        <v>19.04</v>
      </c>
      <c r="Y63" s="139">
        <v>6.12</v>
      </c>
      <c r="AA63" s="138">
        <v>30.03</v>
      </c>
      <c r="AB63" s="164">
        <v>8.9</v>
      </c>
      <c r="AC63" s="164">
        <v>17.670000000000002</v>
      </c>
      <c r="AD63" s="139">
        <v>6.85</v>
      </c>
    </row>
    <row r="64" spans="2:30" x14ac:dyDescent="0.25">
      <c r="B64" s="138">
        <v>3.9223300000000001</v>
      </c>
      <c r="C64" s="164">
        <v>3.2048779999999999</v>
      </c>
      <c r="D64" s="164">
        <v>2.918542</v>
      </c>
      <c r="E64" s="139">
        <v>3.347486</v>
      </c>
      <c r="G64" s="138">
        <v>1.8934519999999999</v>
      </c>
      <c r="H64" s="164">
        <v>1.153627</v>
      </c>
      <c r="I64" s="164">
        <v>2.4693529999999999</v>
      </c>
      <c r="J64" s="139">
        <v>1.1023860000000001</v>
      </c>
      <c r="L64" s="138">
        <v>36.36</v>
      </c>
      <c r="M64" s="164">
        <v>32.85</v>
      </c>
      <c r="N64" s="164">
        <v>9.27</v>
      </c>
      <c r="O64" s="139">
        <v>10.25</v>
      </c>
      <c r="Q64" s="138">
        <v>27.23</v>
      </c>
      <c r="R64" s="164">
        <v>29.96</v>
      </c>
      <c r="S64" s="164">
        <v>9.33</v>
      </c>
      <c r="T64" s="139">
        <v>8.9499999999999993</v>
      </c>
      <c r="V64" s="138">
        <v>38.130000000000003</v>
      </c>
      <c r="W64" s="164">
        <v>8.11</v>
      </c>
      <c r="X64" s="164">
        <v>20.96</v>
      </c>
      <c r="Y64" s="139">
        <v>7.03</v>
      </c>
      <c r="AA64" s="138">
        <v>43.51</v>
      </c>
      <c r="AB64" s="164">
        <v>13.23</v>
      </c>
      <c r="AC64" s="164">
        <v>17.62</v>
      </c>
      <c r="AD64" s="139">
        <v>10.76</v>
      </c>
    </row>
    <row r="65" spans="2:30" x14ac:dyDescent="0.25">
      <c r="B65" s="138">
        <v>3.3041290000000001</v>
      </c>
      <c r="C65" s="164">
        <v>2.3822709999999998</v>
      </c>
      <c r="D65" s="164">
        <v>3.3440080000000001</v>
      </c>
      <c r="E65" s="139">
        <v>2.3914770000000001</v>
      </c>
      <c r="G65" s="138">
        <v>2.7660939999999998</v>
      </c>
      <c r="H65" s="164">
        <v>1.188985</v>
      </c>
      <c r="I65" s="164">
        <v>2.048184</v>
      </c>
      <c r="J65" s="139">
        <v>1.11575</v>
      </c>
      <c r="L65" s="138">
        <v>32.81</v>
      </c>
      <c r="M65" s="164">
        <v>25.8</v>
      </c>
      <c r="N65" s="164">
        <v>9.93</v>
      </c>
      <c r="O65" s="139">
        <v>10.83</v>
      </c>
      <c r="Q65" s="138">
        <v>32.369999999999997</v>
      </c>
      <c r="R65" s="164">
        <v>24.13</v>
      </c>
      <c r="S65" s="164">
        <v>9.68</v>
      </c>
      <c r="T65" s="139">
        <v>10.09</v>
      </c>
      <c r="V65" s="138">
        <v>17.059999999999999</v>
      </c>
      <c r="W65" s="164">
        <v>11.01</v>
      </c>
      <c r="X65" s="164">
        <v>9.01</v>
      </c>
      <c r="Y65" s="139">
        <v>9.26</v>
      </c>
      <c r="AA65" s="138">
        <v>29.33</v>
      </c>
      <c r="AB65" s="164">
        <v>11.09</v>
      </c>
      <c r="AC65" s="164">
        <v>14.32</v>
      </c>
      <c r="AD65" s="139">
        <v>10.06</v>
      </c>
    </row>
    <row r="66" spans="2:30" x14ac:dyDescent="0.25">
      <c r="B66" s="138">
        <v>3.3021180000000001</v>
      </c>
      <c r="C66" s="164">
        <v>2.2302029999999999</v>
      </c>
      <c r="D66" s="164">
        <v>2.8268520000000001</v>
      </c>
      <c r="E66" s="139">
        <v>3.1076090000000001</v>
      </c>
      <c r="G66" s="138">
        <v>1.793382</v>
      </c>
      <c r="H66" s="164">
        <v>1.0162949999999999</v>
      </c>
      <c r="I66" s="164">
        <v>2.1181179999999999</v>
      </c>
      <c r="J66" s="139">
        <v>1.3497760000000001</v>
      </c>
      <c r="L66" s="138">
        <v>29.62</v>
      </c>
      <c r="M66" s="164">
        <v>24.22</v>
      </c>
      <c r="N66" s="164">
        <v>8.9700000000000006</v>
      </c>
      <c r="O66" s="139">
        <v>10.86</v>
      </c>
      <c r="Q66" s="138">
        <v>30.53</v>
      </c>
      <c r="R66" s="164">
        <v>28.59</v>
      </c>
      <c r="S66" s="164">
        <v>10.8</v>
      </c>
      <c r="T66" s="139">
        <v>9.1999999999999993</v>
      </c>
      <c r="V66" s="138">
        <v>25.78</v>
      </c>
      <c r="W66" s="164">
        <v>11.85</v>
      </c>
      <c r="X66" s="164">
        <v>9.32</v>
      </c>
      <c r="Y66" s="139">
        <v>11.66</v>
      </c>
      <c r="AA66" s="138">
        <v>21.16</v>
      </c>
      <c r="AB66" s="164">
        <v>11.76</v>
      </c>
      <c r="AC66" s="164">
        <v>9.99</v>
      </c>
      <c r="AD66" s="139">
        <v>10.54</v>
      </c>
    </row>
    <row r="67" spans="2:30" x14ac:dyDescent="0.25">
      <c r="B67" s="138">
        <v>3.8450389999999999</v>
      </c>
      <c r="C67" s="164">
        <v>2.4521280000000001</v>
      </c>
      <c r="D67" s="164">
        <v>3.0418699999999999</v>
      </c>
      <c r="E67" s="139">
        <v>2.550427</v>
      </c>
      <c r="G67" s="138">
        <v>1.646622</v>
      </c>
      <c r="H67" s="164">
        <v>1.0684769999999999</v>
      </c>
      <c r="I67" s="164">
        <v>2.0073240000000001</v>
      </c>
      <c r="J67" s="139">
        <v>0.90419799999999995</v>
      </c>
      <c r="L67" s="138">
        <v>34.49</v>
      </c>
      <c r="M67" s="164">
        <v>27.66</v>
      </c>
      <c r="N67" s="164">
        <v>8.9700000000000006</v>
      </c>
      <c r="O67" s="139">
        <v>11.28</v>
      </c>
      <c r="Q67" s="138">
        <v>31.24</v>
      </c>
      <c r="R67" s="164">
        <v>29.84</v>
      </c>
      <c r="S67" s="164">
        <v>10.27</v>
      </c>
      <c r="T67" s="139">
        <v>11.7</v>
      </c>
      <c r="V67" s="138">
        <v>24.39</v>
      </c>
      <c r="W67" s="164">
        <v>9.0500000000000007</v>
      </c>
      <c r="X67" s="164">
        <v>13.6</v>
      </c>
      <c r="Y67" s="139">
        <v>8.4700000000000006</v>
      </c>
      <c r="AA67" s="138">
        <v>30.15</v>
      </c>
      <c r="AB67" s="164">
        <v>9.0299999999999994</v>
      </c>
      <c r="AC67" s="164">
        <v>15.02</v>
      </c>
      <c r="AD67" s="139">
        <v>6.69</v>
      </c>
    </row>
    <row r="68" spans="2:30" x14ac:dyDescent="0.25">
      <c r="B68" s="138">
        <v>3.1855449999999998</v>
      </c>
      <c r="C68" s="164">
        <v>2.453017</v>
      </c>
      <c r="D68" s="164">
        <v>2.9467400000000001</v>
      </c>
      <c r="E68" s="139">
        <v>2.6565850000000002</v>
      </c>
      <c r="G68" s="138">
        <v>1.489738</v>
      </c>
      <c r="H68" s="164">
        <v>1.1929670000000001</v>
      </c>
      <c r="I68" s="164">
        <v>2.0457869999999998</v>
      </c>
      <c r="J68" s="139">
        <v>1.179794</v>
      </c>
      <c r="L68" s="138">
        <v>29.53</v>
      </c>
      <c r="M68" s="164">
        <v>24.8</v>
      </c>
      <c r="N68" s="164">
        <v>9.27</v>
      </c>
      <c r="O68" s="139">
        <v>10.11</v>
      </c>
      <c r="Q68" s="138">
        <v>32.090000000000003</v>
      </c>
      <c r="R68" s="164">
        <v>27.23</v>
      </c>
      <c r="S68" s="164">
        <v>10.89</v>
      </c>
      <c r="T68" s="139">
        <v>10.25</v>
      </c>
      <c r="V68" s="138">
        <v>22.18</v>
      </c>
      <c r="W68" s="164">
        <v>13.23</v>
      </c>
      <c r="X68" s="164">
        <v>13.47</v>
      </c>
      <c r="Y68" s="139">
        <v>11.09</v>
      </c>
      <c r="AA68" s="138">
        <v>42</v>
      </c>
      <c r="AB68" s="164">
        <v>16.8</v>
      </c>
      <c r="AC68" s="164">
        <v>20.53</v>
      </c>
      <c r="AD68" s="139">
        <v>18.579999999999998</v>
      </c>
    </row>
    <row r="69" spans="2:30" x14ac:dyDescent="0.25">
      <c r="B69" s="138">
        <v>3.6322779999999999</v>
      </c>
      <c r="C69" s="164">
        <v>2.7083330000000001</v>
      </c>
      <c r="D69" s="164">
        <v>2.992718</v>
      </c>
      <c r="E69" s="139">
        <v>2.7654320000000001</v>
      </c>
      <c r="G69" s="138">
        <v>1.585321</v>
      </c>
      <c r="H69" s="164">
        <v>1.0786420000000001</v>
      </c>
      <c r="I69" s="164">
        <v>1.9726710000000001</v>
      </c>
      <c r="J69" s="139">
        <v>0.91493800000000003</v>
      </c>
      <c r="L69" s="138">
        <v>35.56</v>
      </c>
      <c r="M69" s="164">
        <v>26</v>
      </c>
      <c r="N69" s="164">
        <v>9.7899999999999991</v>
      </c>
      <c r="O69" s="139">
        <v>9.6</v>
      </c>
      <c r="Q69" s="138">
        <v>24.66</v>
      </c>
      <c r="R69" s="164">
        <v>31.36</v>
      </c>
      <c r="S69" s="164">
        <v>8.24</v>
      </c>
      <c r="T69" s="139">
        <v>11.34</v>
      </c>
      <c r="V69" s="138">
        <v>37.020000000000003</v>
      </c>
      <c r="W69" s="164">
        <v>12.07</v>
      </c>
      <c r="X69" s="164">
        <v>24.85</v>
      </c>
      <c r="Y69" s="139">
        <v>11.19</v>
      </c>
      <c r="AA69" s="138">
        <v>27.44</v>
      </c>
      <c r="AB69" s="164">
        <v>21.72</v>
      </c>
      <c r="AC69" s="164">
        <v>6.51</v>
      </c>
      <c r="AD69" s="139">
        <v>18.41</v>
      </c>
    </row>
    <row r="70" spans="2:30" x14ac:dyDescent="0.25">
      <c r="B70" s="138">
        <v>3.288557</v>
      </c>
      <c r="C70" s="164">
        <v>3.120495</v>
      </c>
      <c r="D70" s="164">
        <v>2.5449039999999998</v>
      </c>
      <c r="E70" s="139">
        <v>2.625483</v>
      </c>
      <c r="G70" s="138">
        <v>2.094293</v>
      </c>
      <c r="H70" s="164">
        <v>1.1868129999999999</v>
      </c>
      <c r="I70" s="164">
        <v>1.9228130000000001</v>
      </c>
      <c r="J70" s="139">
        <v>1.242583</v>
      </c>
      <c r="L70" s="138">
        <v>33.049999999999997</v>
      </c>
      <c r="M70" s="164">
        <v>27.71</v>
      </c>
      <c r="N70" s="164">
        <v>10.050000000000001</v>
      </c>
      <c r="O70" s="139">
        <v>8.8800000000000008</v>
      </c>
      <c r="Q70" s="138">
        <v>25.22</v>
      </c>
      <c r="R70" s="164">
        <v>27.2</v>
      </c>
      <c r="S70" s="164">
        <v>9.91</v>
      </c>
      <c r="T70" s="139">
        <v>10.36</v>
      </c>
      <c r="V70" s="138">
        <v>34.56</v>
      </c>
      <c r="W70" s="164">
        <v>12.96</v>
      </c>
      <c r="X70" s="164">
        <v>21.8</v>
      </c>
      <c r="Y70" s="139">
        <v>10.92</v>
      </c>
      <c r="AA70" s="138">
        <v>31.76</v>
      </c>
      <c r="AB70" s="164">
        <v>22.05</v>
      </c>
      <c r="AC70" s="164">
        <v>16.100000000000001</v>
      </c>
      <c r="AD70" s="139">
        <v>24.1</v>
      </c>
    </row>
    <row r="71" spans="2:30" x14ac:dyDescent="0.25">
      <c r="B71" s="138">
        <v>5.5012920000000003</v>
      </c>
      <c r="C71" s="164">
        <v>3.100193</v>
      </c>
      <c r="D71" s="164">
        <v>2.827807</v>
      </c>
      <c r="E71" s="139">
        <v>2.9648469999999998</v>
      </c>
      <c r="G71" s="138">
        <v>1.5454909999999999</v>
      </c>
      <c r="H71" s="164">
        <v>1.1505939999999999</v>
      </c>
      <c r="I71" s="164">
        <v>1.9276070000000001</v>
      </c>
      <c r="J71" s="139">
        <v>1.281201</v>
      </c>
      <c r="L71" s="138">
        <v>42.58</v>
      </c>
      <c r="M71" s="164">
        <v>32.18</v>
      </c>
      <c r="N71" s="164">
        <v>7.74</v>
      </c>
      <c r="O71" s="139">
        <v>10.38</v>
      </c>
      <c r="Q71" s="138">
        <v>26.44</v>
      </c>
      <c r="R71" s="164">
        <v>32.049999999999997</v>
      </c>
      <c r="S71" s="164">
        <v>9.35</v>
      </c>
      <c r="T71" s="139">
        <v>10.81</v>
      </c>
      <c r="V71" s="138">
        <v>33.76</v>
      </c>
      <c r="W71" s="164">
        <v>8.7100000000000009</v>
      </c>
      <c r="X71" s="164">
        <v>16.12</v>
      </c>
      <c r="Y71" s="139">
        <v>7.57</v>
      </c>
      <c r="AA71" s="138">
        <v>33.630000000000003</v>
      </c>
      <c r="AB71" s="164">
        <v>14.24</v>
      </c>
      <c r="AC71" s="164">
        <v>17.489999999999998</v>
      </c>
      <c r="AD71" s="139">
        <v>11.46</v>
      </c>
    </row>
    <row r="72" spans="2:30" x14ac:dyDescent="0.25">
      <c r="B72" s="138">
        <v>4.4410109999999996</v>
      </c>
      <c r="C72" s="164">
        <v>2.956296</v>
      </c>
      <c r="D72" s="164">
        <v>2.9862069999999998</v>
      </c>
      <c r="E72" s="139">
        <v>2.8381150000000002</v>
      </c>
      <c r="G72" s="138">
        <v>1.5154099999999999</v>
      </c>
      <c r="H72" s="164">
        <v>1.1379729999999999</v>
      </c>
      <c r="I72" s="164">
        <v>1.704545</v>
      </c>
      <c r="J72" s="139">
        <v>1.14886</v>
      </c>
      <c r="L72" s="138">
        <v>31.62</v>
      </c>
      <c r="M72" s="164">
        <v>28.41</v>
      </c>
      <c r="N72" s="164">
        <v>7.12</v>
      </c>
      <c r="O72" s="139">
        <v>9.61</v>
      </c>
      <c r="Q72" s="138">
        <v>21.65</v>
      </c>
      <c r="R72" s="164">
        <v>27.7</v>
      </c>
      <c r="S72" s="164">
        <v>7.25</v>
      </c>
      <c r="T72" s="139">
        <v>9.76</v>
      </c>
      <c r="V72" s="138">
        <v>38.56</v>
      </c>
      <c r="W72" s="164">
        <v>9.32</v>
      </c>
      <c r="X72" s="164">
        <v>24.95</v>
      </c>
      <c r="Y72" s="139">
        <v>8.19</v>
      </c>
      <c r="AA72" s="138">
        <v>35.68</v>
      </c>
      <c r="AB72" s="164">
        <v>16.22</v>
      </c>
      <c r="AC72" s="164">
        <v>18.510000000000002</v>
      </c>
      <c r="AD72" s="139">
        <v>12.66</v>
      </c>
    </row>
    <row r="73" spans="2:30" x14ac:dyDescent="0.25">
      <c r="B73" s="138">
        <v>3.730769</v>
      </c>
      <c r="C73" s="164">
        <v>2.8356910000000002</v>
      </c>
      <c r="D73" s="164">
        <v>2.8292679999999999</v>
      </c>
      <c r="E73" s="139">
        <v>3.054878</v>
      </c>
      <c r="G73" s="138">
        <v>1.7062710000000001</v>
      </c>
      <c r="H73" s="164">
        <v>1.057714</v>
      </c>
      <c r="I73" s="164">
        <v>2.0472730000000001</v>
      </c>
      <c r="J73" s="139">
        <v>1.34992</v>
      </c>
      <c r="L73" s="138">
        <v>29.1</v>
      </c>
      <c r="M73" s="164">
        <v>26.06</v>
      </c>
      <c r="N73" s="164">
        <v>7.8</v>
      </c>
      <c r="O73" s="139">
        <v>9.19</v>
      </c>
      <c r="Q73" s="138">
        <v>24.36</v>
      </c>
      <c r="R73" s="164">
        <v>30.06</v>
      </c>
      <c r="S73" s="164">
        <v>8.61</v>
      </c>
      <c r="T73" s="139">
        <v>9.84</v>
      </c>
      <c r="V73" s="138">
        <v>37.369999999999997</v>
      </c>
      <c r="W73" s="164">
        <v>9.5299999999999994</v>
      </c>
      <c r="X73" s="164">
        <v>24.66</v>
      </c>
      <c r="Y73" s="139">
        <v>9.01</v>
      </c>
      <c r="AA73" s="138">
        <v>30</v>
      </c>
      <c r="AB73" s="164">
        <v>19.14</v>
      </c>
      <c r="AC73" s="164">
        <v>17.600000000000001</v>
      </c>
      <c r="AD73" s="139">
        <v>16.66</v>
      </c>
    </row>
    <row r="74" spans="2:30" x14ac:dyDescent="0.25">
      <c r="B74" s="138">
        <v>3.4193549999999999</v>
      </c>
      <c r="C74" s="164">
        <v>2.7485439999999999</v>
      </c>
      <c r="D74" s="164">
        <v>2.8699690000000002</v>
      </c>
      <c r="E74" s="139">
        <v>2.3101500000000001</v>
      </c>
      <c r="G74" s="138">
        <v>1.604228</v>
      </c>
      <c r="H74" s="164">
        <v>1.208191</v>
      </c>
      <c r="I74" s="164">
        <v>1.5127699999999999</v>
      </c>
      <c r="J74" s="139">
        <v>1.0057309999999999</v>
      </c>
      <c r="L74" s="138">
        <v>30.74</v>
      </c>
      <c r="M74" s="164">
        <v>28.31</v>
      </c>
      <c r="N74" s="164">
        <v>8.99</v>
      </c>
      <c r="O74" s="139">
        <v>10.3</v>
      </c>
      <c r="Q74" s="138">
        <v>27.81</v>
      </c>
      <c r="R74" s="164">
        <v>24.58</v>
      </c>
      <c r="S74" s="164">
        <v>9.69</v>
      </c>
      <c r="T74" s="139">
        <v>10.64</v>
      </c>
      <c r="V74" s="138">
        <v>31.02</v>
      </c>
      <c r="W74" s="164">
        <v>10.62</v>
      </c>
      <c r="X74" s="164">
        <v>18.18</v>
      </c>
      <c r="Y74" s="139">
        <v>8.7899999999999991</v>
      </c>
      <c r="AA74" s="138">
        <v>22.52</v>
      </c>
      <c r="AB74" s="164">
        <v>16.82</v>
      </c>
      <c r="AC74" s="164">
        <v>11</v>
      </c>
      <c r="AD74" s="139">
        <v>12.46</v>
      </c>
    </row>
    <row r="75" spans="2:30" x14ac:dyDescent="0.25">
      <c r="B75" s="138">
        <v>2.8022429999999998</v>
      </c>
      <c r="C75" s="164">
        <v>2.4354110000000002</v>
      </c>
      <c r="D75" s="164">
        <v>2.972591</v>
      </c>
      <c r="E75" s="139">
        <v>3.026853</v>
      </c>
      <c r="G75" s="138">
        <v>1.639248</v>
      </c>
      <c r="H75" s="164">
        <v>1.0374639999999999</v>
      </c>
      <c r="I75" s="164">
        <v>1.8733</v>
      </c>
      <c r="J75" s="139">
        <v>1.3440289999999999</v>
      </c>
      <c r="L75" s="138">
        <v>27.49</v>
      </c>
      <c r="M75" s="164">
        <v>26.96</v>
      </c>
      <c r="N75" s="164">
        <v>9.81</v>
      </c>
      <c r="O75" s="139">
        <v>11.07</v>
      </c>
      <c r="Q75" s="138">
        <v>33.619999999999997</v>
      </c>
      <c r="R75" s="164">
        <v>28.18</v>
      </c>
      <c r="S75" s="164">
        <v>11.31</v>
      </c>
      <c r="T75" s="139">
        <v>9.31</v>
      </c>
      <c r="V75" s="138">
        <v>37.94</v>
      </c>
      <c r="W75" s="164">
        <v>10.8</v>
      </c>
      <c r="X75" s="164">
        <v>23.65</v>
      </c>
      <c r="Y75" s="139">
        <v>10.41</v>
      </c>
      <c r="AA75" s="138">
        <v>23.1</v>
      </c>
      <c r="AB75" s="164">
        <v>17.55</v>
      </c>
      <c r="AC75" s="164">
        <v>15.27</v>
      </c>
      <c r="AD75" s="139">
        <v>17.45</v>
      </c>
    </row>
    <row r="76" spans="2:30" x14ac:dyDescent="0.25">
      <c r="B76" s="138">
        <v>2.8756409999999999</v>
      </c>
      <c r="C76" s="164">
        <v>2.4155600000000002</v>
      </c>
      <c r="D76" s="164">
        <v>2.9872070000000002</v>
      </c>
      <c r="E76" s="139">
        <v>2.7558790000000002</v>
      </c>
      <c r="G76" s="138">
        <v>1.7442409999999999</v>
      </c>
      <c r="H76" s="164">
        <v>0.95130400000000004</v>
      </c>
      <c r="I76" s="164">
        <v>1.884366</v>
      </c>
      <c r="J76" s="139">
        <v>1.3212600000000001</v>
      </c>
      <c r="L76" s="138">
        <v>22.43</v>
      </c>
      <c r="M76" s="164">
        <v>25.46</v>
      </c>
      <c r="N76" s="164">
        <v>7.8</v>
      </c>
      <c r="O76" s="139">
        <v>10.54</v>
      </c>
      <c r="Q76" s="138">
        <v>28.02</v>
      </c>
      <c r="R76" s="164">
        <v>24.61</v>
      </c>
      <c r="S76" s="164">
        <v>9.3800000000000008</v>
      </c>
      <c r="T76" s="139">
        <v>8.93</v>
      </c>
      <c r="V76" s="138">
        <v>39.26</v>
      </c>
      <c r="W76" s="164">
        <v>10.94</v>
      </c>
      <c r="X76" s="164">
        <v>23.95</v>
      </c>
      <c r="Y76" s="139">
        <v>11.5</v>
      </c>
      <c r="AA76" s="138">
        <v>26.17</v>
      </c>
      <c r="AB76" s="164">
        <v>15.08</v>
      </c>
      <c r="AC76" s="164">
        <v>13.97</v>
      </c>
      <c r="AD76" s="139">
        <v>11.22</v>
      </c>
    </row>
    <row r="77" spans="2:30" x14ac:dyDescent="0.25">
      <c r="B77" s="138">
        <v>3.0968939999999998</v>
      </c>
      <c r="C77" s="164">
        <v>2.3546800000000001</v>
      </c>
      <c r="D77" s="164">
        <v>2.729387</v>
      </c>
      <c r="E77" s="139">
        <v>3.0358969999999998</v>
      </c>
      <c r="G77" s="138">
        <v>1.6996659999999999</v>
      </c>
      <c r="H77" s="164">
        <v>1.3021510000000001</v>
      </c>
      <c r="I77" s="164">
        <v>2.1607530000000001</v>
      </c>
      <c r="J77" s="139">
        <v>1.1993039999999999</v>
      </c>
      <c r="L77" s="138">
        <v>24.93</v>
      </c>
      <c r="M77" s="164">
        <v>23.9</v>
      </c>
      <c r="N77" s="164">
        <v>8.0500000000000007</v>
      </c>
      <c r="O77" s="139">
        <v>10.15</v>
      </c>
      <c r="Q77" s="138">
        <v>25.82</v>
      </c>
      <c r="R77" s="164">
        <v>29.6</v>
      </c>
      <c r="S77" s="164">
        <v>9.4600000000000009</v>
      </c>
      <c r="T77" s="139">
        <v>9.75</v>
      </c>
      <c r="V77" s="138">
        <v>29.53</v>
      </c>
      <c r="W77" s="164">
        <v>12.11</v>
      </c>
      <c r="X77" s="164">
        <v>16.93</v>
      </c>
      <c r="Y77" s="139">
        <v>9.3000000000000007</v>
      </c>
      <c r="AA77" s="138">
        <v>31.94</v>
      </c>
      <c r="AB77" s="164">
        <v>16.78</v>
      </c>
      <c r="AC77" s="164">
        <v>16.95</v>
      </c>
      <c r="AD77" s="139">
        <v>12.7</v>
      </c>
    </row>
    <row r="78" spans="2:30" x14ac:dyDescent="0.25">
      <c r="B78" s="138">
        <v>2.794673</v>
      </c>
      <c r="C78" s="164">
        <v>2.595326</v>
      </c>
      <c r="D78" s="164">
        <v>2.688437</v>
      </c>
      <c r="E78" s="139">
        <v>2.4149250000000002</v>
      </c>
      <c r="G78" s="138">
        <v>1.6004480000000001</v>
      </c>
      <c r="H78" s="164">
        <v>1.0437019999999999</v>
      </c>
      <c r="I78" s="164">
        <v>2.1053860000000002</v>
      </c>
      <c r="J78" s="139">
        <v>1.3189660000000001</v>
      </c>
      <c r="L78" s="138">
        <v>25.18</v>
      </c>
      <c r="M78" s="164">
        <v>21.1</v>
      </c>
      <c r="N78" s="164">
        <v>9.01</v>
      </c>
      <c r="O78" s="139">
        <v>8.1300000000000008</v>
      </c>
      <c r="Q78" s="138">
        <v>25.11</v>
      </c>
      <c r="R78" s="164">
        <v>32.36</v>
      </c>
      <c r="S78" s="164">
        <v>9.34</v>
      </c>
      <c r="T78" s="139">
        <v>13.4</v>
      </c>
      <c r="V78" s="138">
        <v>30.56</v>
      </c>
      <c r="W78" s="164">
        <v>12.18</v>
      </c>
      <c r="X78" s="164">
        <v>17.98</v>
      </c>
      <c r="Y78" s="139">
        <v>11.67</v>
      </c>
      <c r="AA78" s="138">
        <v>29.84</v>
      </c>
      <c r="AB78" s="164">
        <v>13.78</v>
      </c>
      <c r="AC78" s="164">
        <v>13.81</v>
      </c>
      <c r="AD78" s="139">
        <v>11.49</v>
      </c>
    </row>
    <row r="79" spans="2:30" x14ac:dyDescent="0.25">
      <c r="B79" s="138">
        <v>4.4511779999999996</v>
      </c>
      <c r="C79" s="164">
        <v>2.7903889999999998</v>
      </c>
      <c r="D79" s="164">
        <v>3.1063830000000001</v>
      </c>
      <c r="E79" s="139">
        <v>2.5829599999999999</v>
      </c>
      <c r="G79" s="138">
        <v>1.6027720000000001</v>
      </c>
      <c r="H79" s="164">
        <v>0.99086799999999997</v>
      </c>
      <c r="I79" s="164">
        <v>2.2625739999999999</v>
      </c>
      <c r="J79" s="139">
        <v>1.24505</v>
      </c>
      <c r="L79" s="138">
        <v>26.44</v>
      </c>
      <c r="M79" s="164">
        <v>27.29</v>
      </c>
      <c r="N79" s="164">
        <v>5.94</v>
      </c>
      <c r="O79" s="139">
        <v>9.7799999999999994</v>
      </c>
      <c r="Q79" s="138">
        <v>32.119999999999997</v>
      </c>
      <c r="R79" s="164">
        <v>28.8</v>
      </c>
      <c r="S79" s="164">
        <v>10.34</v>
      </c>
      <c r="T79" s="139">
        <v>11.15</v>
      </c>
      <c r="V79" s="138">
        <v>28.6</v>
      </c>
      <c r="W79" s="164">
        <v>8.68</v>
      </c>
      <c r="X79" s="164">
        <v>17.87</v>
      </c>
      <c r="Y79" s="139">
        <v>8.76</v>
      </c>
      <c r="AA79" s="138">
        <v>26.97</v>
      </c>
      <c r="AB79" s="164">
        <v>7.65</v>
      </c>
      <c r="AC79" s="164">
        <v>12.81</v>
      </c>
      <c r="AD79" s="139">
        <v>5.8</v>
      </c>
    </row>
    <row r="80" spans="2:30" x14ac:dyDescent="0.25">
      <c r="B80" s="138">
        <v>2.9901770000000001</v>
      </c>
      <c r="C80" s="164">
        <v>2.9886949999999999</v>
      </c>
      <c r="D80" s="164">
        <v>2.616949</v>
      </c>
      <c r="E80" s="139">
        <v>2.4572910000000001</v>
      </c>
      <c r="G80" s="138">
        <v>1.466591</v>
      </c>
      <c r="H80" s="164">
        <v>1.183735</v>
      </c>
      <c r="I80" s="164">
        <v>1.8709880000000001</v>
      </c>
      <c r="J80" s="139">
        <v>1.336273</v>
      </c>
      <c r="L80" s="138">
        <v>30.44</v>
      </c>
      <c r="M80" s="164">
        <v>29.08</v>
      </c>
      <c r="N80" s="164">
        <v>10.18</v>
      </c>
      <c r="O80" s="139">
        <v>9.73</v>
      </c>
      <c r="Q80" s="138">
        <v>30.88</v>
      </c>
      <c r="R80" s="164">
        <v>28.48</v>
      </c>
      <c r="S80" s="164">
        <v>11.8</v>
      </c>
      <c r="T80" s="139">
        <v>11.59</v>
      </c>
      <c r="V80" s="138">
        <v>33.53</v>
      </c>
      <c r="W80" s="164">
        <v>7.86</v>
      </c>
      <c r="X80" s="164">
        <v>20.92</v>
      </c>
      <c r="Y80" s="139">
        <v>6.64</v>
      </c>
      <c r="AA80" s="138">
        <v>30.59</v>
      </c>
      <c r="AB80" s="164">
        <v>10.06</v>
      </c>
      <c r="AC80" s="164">
        <v>13.52</v>
      </c>
      <c r="AD80" s="139">
        <v>8.08</v>
      </c>
    </row>
    <row r="81" spans="2:30" x14ac:dyDescent="0.25">
      <c r="B81" s="138">
        <v>3.1218720000000002</v>
      </c>
      <c r="C81" s="164">
        <v>2.83128</v>
      </c>
      <c r="D81" s="164">
        <v>2.600457</v>
      </c>
      <c r="E81" s="139">
        <v>2.5450240000000002</v>
      </c>
      <c r="G81" s="138">
        <v>1.7989839999999999</v>
      </c>
      <c r="H81" s="164">
        <v>1.609316</v>
      </c>
      <c r="I81" s="164">
        <v>2.1974640000000001</v>
      </c>
      <c r="J81" s="139">
        <v>1.335968</v>
      </c>
      <c r="L81" s="138">
        <v>38.68</v>
      </c>
      <c r="M81" s="164">
        <v>29.87</v>
      </c>
      <c r="N81" s="164">
        <v>12.39</v>
      </c>
      <c r="O81" s="139">
        <v>10.55</v>
      </c>
      <c r="Q81" s="138">
        <v>22.78</v>
      </c>
      <c r="R81" s="164">
        <v>32.22</v>
      </c>
      <c r="S81" s="164">
        <v>8.76</v>
      </c>
      <c r="T81" s="139">
        <v>12.66</v>
      </c>
      <c r="V81" s="138">
        <v>38.630000000000003</v>
      </c>
      <c r="W81" s="164">
        <v>16.93</v>
      </c>
      <c r="X81" s="164">
        <v>26.34</v>
      </c>
      <c r="Y81" s="139">
        <v>10.52</v>
      </c>
      <c r="AA81" s="138">
        <v>29.15</v>
      </c>
      <c r="AB81" s="164">
        <v>12.12</v>
      </c>
      <c r="AC81" s="164">
        <v>15.58</v>
      </c>
      <c r="AD81" s="139">
        <v>9.07</v>
      </c>
    </row>
    <row r="82" spans="2:30" x14ac:dyDescent="0.25">
      <c r="B82" s="138">
        <v>3.0331199999999998</v>
      </c>
      <c r="C82" s="164">
        <v>2.9977499999999999</v>
      </c>
      <c r="D82" s="164">
        <v>3.0061200000000001</v>
      </c>
      <c r="E82" s="139">
        <v>2.5667599999999999</v>
      </c>
      <c r="G82" s="138">
        <v>2.1161249999999998</v>
      </c>
      <c r="H82" s="164">
        <v>1.088398</v>
      </c>
      <c r="I82" s="164">
        <v>2.9589370000000002</v>
      </c>
      <c r="J82" s="139">
        <v>1.112082</v>
      </c>
      <c r="L82" s="138">
        <v>28.39</v>
      </c>
      <c r="M82" s="164">
        <v>26.65</v>
      </c>
      <c r="N82" s="164">
        <v>9.36</v>
      </c>
      <c r="O82" s="139">
        <v>8.89</v>
      </c>
      <c r="Q82" s="138">
        <v>24.56</v>
      </c>
      <c r="R82" s="164">
        <v>27.49</v>
      </c>
      <c r="S82" s="164">
        <v>8.17</v>
      </c>
      <c r="T82" s="139">
        <v>10.71</v>
      </c>
      <c r="V82" s="138">
        <v>31.86</v>
      </c>
      <c r="W82" s="164">
        <v>11.82</v>
      </c>
      <c r="X82" s="164">
        <v>17.71</v>
      </c>
      <c r="Y82" s="139">
        <v>10.86</v>
      </c>
      <c r="AA82" s="138">
        <v>24.26</v>
      </c>
      <c r="AB82" s="164">
        <v>6.76</v>
      </c>
      <c r="AC82" s="164">
        <v>11.04</v>
      </c>
      <c r="AD82" s="139">
        <v>5.0599999999999996</v>
      </c>
    </row>
    <row r="83" spans="2:30" x14ac:dyDescent="0.25">
      <c r="B83" s="138">
        <v>3.3748680000000002</v>
      </c>
      <c r="C83" s="164">
        <v>2.7397390000000001</v>
      </c>
      <c r="D83" s="164">
        <v>3.0475620000000001</v>
      </c>
      <c r="E83" s="139">
        <v>2.5171399999999999</v>
      </c>
      <c r="G83" s="138">
        <v>1.680517</v>
      </c>
      <c r="H83" s="164">
        <v>1.2930349999999999</v>
      </c>
      <c r="I83" s="164">
        <v>2.7375129999999999</v>
      </c>
      <c r="J83" s="139">
        <v>1.2375400000000001</v>
      </c>
      <c r="L83" s="138">
        <v>31.96</v>
      </c>
      <c r="M83" s="164">
        <v>29.37</v>
      </c>
      <c r="N83" s="164">
        <v>9.4700000000000006</v>
      </c>
      <c r="O83" s="139">
        <v>10.72</v>
      </c>
      <c r="Q83" s="138">
        <v>25.63</v>
      </c>
      <c r="R83" s="164">
        <v>25.7</v>
      </c>
      <c r="S83" s="164">
        <v>8.41</v>
      </c>
      <c r="T83" s="139">
        <v>10.210000000000001</v>
      </c>
      <c r="V83" s="138">
        <v>35.17</v>
      </c>
      <c r="W83" s="164">
        <v>9.84</v>
      </c>
      <c r="X83" s="164">
        <v>16.62</v>
      </c>
      <c r="Y83" s="139">
        <v>7.61</v>
      </c>
      <c r="AA83" s="138">
        <v>24.5</v>
      </c>
      <c r="AB83" s="164">
        <v>7.64</v>
      </c>
      <c r="AC83" s="164">
        <v>8.2799999999999994</v>
      </c>
      <c r="AD83" s="139">
        <v>6.87</v>
      </c>
    </row>
    <row r="84" spans="2:30" x14ac:dyDescent="0.25">
      <c r="B84" s="138">
        <v>3.074576</v>
      </c>
      <c r="C84" s="164">
        <v>3.3194689999999998</v>
      </c>
      <c r="D84" s="164">
        <v>3.134347</v>
      </c>
      <c r="E84" s="139">
        <v>2.9794930000000002</v>
      </c>
      <c r="G84" s="138">
        <v>2.1791640000000001</v>
      </c>
      <c r="H84" s="164">
        <v>1.231231</v>
      </c>
      <c r="I84" s="164">
        <v>2.4943360000000001</v>
      </c>
      <c r="J84" s="139">
        <v>1.356455</v>
      </c>
      <c r="L84" s="138">
        <v>36.28</v>
      </c>
      <c r="M84" s="164">
        <v>37.51</v>
      </c>
      <c r="N84" s="164">
        <v>11.8</v>
      </c>
      <c r="O84" s="139">
        <v>11.3</v>
      </c>
      <c r="Q84" s="138">
        <v>24.73</v>
      </c>
      <c r="R84" s="164">
        <v>24.7</v>
      </c>
      <c r="S84" s="164">
        <v>7.89</v>
      </c>
      <c r="T84" s="139">
        <v>8.2899999999999991</v>
      </c>
      <c r="V84" s="138">
        <v>36.4</v>
      </c>
      <c r="W84" s="164">
        <v>12.3</v>
      </c>
      <c r="X84" s="164">
        <v>21.66</v>
      </c>
      <c r="Y84" s="139">
        <v>9.99</v>
      </c>
      <c r="AA84" s="138">
        <v>25.76</v>
      </c>
      <c r="AB84" s="164">
        <v>11.67</v>
      </c>
      <c r="AC84" s="164">
        <v>9.41</v>
      </c>
      <c r="AD84" s="139">
        <v>9.43</v>
      </c>
    </row>
    <row r="85" spans="2:30" x14ac:dyDescent="0.25">
      <c r="B85" s="138">
        <v>3.102833</v>
      </c>
      <c r="C85" s="164">
        <v>3.2128009999999998</v>
      </c>
      <c r="D85" s="164">
        <v>2.7722769999999999</v>
      </c>
      <c r="E85" s="139">
        <v>2.4640520000000001</v>
      </c>
      <c r="G85" s="138">
        <v>2.3496380000000001</v>
      </c>
      <c r="H85" s="164">
        <v>1.1207180000000001</v>
      </c>
      <c r="I85" s="164">
        <v>2.326953</v>
      </c>
      <c r="J85" s="139">
        <v>1.141791</v>
      </c>
      <c r="L85" s="138">
        <v>29.57</v>
      </c>
      <c r="M85" s="164">
        <v>38.65</v>
      </c>
      <c r="N85" s="164">
        <v>9.5299999999999994</v>
      </c>
      <c r="O85" s="139">
        <v>12.03</v>
      </c>
      <c r="Q85" s="138">
        <v>22.4</v>
      </c>
      <c r="R85" s="164">
        <v>26.39</v>
      </c>
      <c r="S85" s="164">
        <v>8.08</v>
      </c>
      <c r="T85" s="139">
        <v>10.71</v>
      </c>
      <c r="V85" s="138">
        <v>32.840000000000003</v>
      </c>
      <c r="W85" s="164">
        <v>13.74</v>
      </c>
      <c r="X85" s="164">
        <v>15.07</v>
      </c>
      <c r="Y85" s="139">
        <v>12.26</v>
      </c>
      <c r="AA85" s="138">
        <v>24.22</v>
      </c>
      <c r="AB85" s="164">
        <v>7.04</v>
      </c>
      <c r="AC85" s="164">
        <v>9.7100000000000009</v>
      </c>
      <c r="AD85" s="139">
        <v>5.19</v>
      </c>
    </row>
    <row r="86" spans="2:30" x14ac:dyDescent="0.25">
      <c r="B86" s="138">
        <v>3.1825480000000002</v>
      </c>
      <c r="C86" s="164">
        <v>3.3926500000000002</v>
      </c>
      <c r="D86" s="164">
        <v>2.7044609999999998</v>
      </c>
      <c r="E86" s="139">
        <v>2.5703130000000001</v>
      </c>
      <c r="G86" s="138">
        <v>2.4464290000000002</v>
      </c>
      <c r="H86" s="164">
        <v>1.073996</v>
      </c>
      <c r="I86" s="164">
        <v>2.1601849999999998</v>
      </c>
      <c r="J86" s="139">
        <v>1.281865</v>
      </c>
      <c r="L86" s="138">
        <v>31.73</v>
      </c>
      <c r="M86" s="164">
        <v>35.08</v>
      </c>
      <c r="N86" s="164">
        <v>9.9700000000000006</v>
      </c>
      <c r="O86" s="139">
        <v>10.34</v>
      </c>
      <c r="Q86" s="138">
        <v>29.1</v>
      </c>
      <c r="R86" s="164">
        <v>26.32</v>
      </c>
      <c r="S86" s="164">
        <v>10.76</v>
      </c>
      <c r="T86" s="139">
        <v>10.24</v>
      </c>
      <c r="V86" s="138">
        <v>25.94</v>
      </c>
      <c r="W86" s="164">
        <v>10.16</v>
      </c>
      <c r="X86" s="164">
        <v>11.04</v>
      </c>
      <c r="Y86" s="139">
        <v>9.4600000000000009</v>
      </c>
      <c r="AA86" s="138">
        <v>30.39</v>
      </c>
      <c r="AB86" s="164">
        <v>7.65</v>
      </c>
      <c r="AC86" s="164">
        <v>13.06</v>
      </c>
      <c r="AD86" s="139">
        <v>6.7</v>
      </c>
    </row>
    <row r="87" spans="2:30" x14ac:dyDescent="0.25">
      <c r="B87" s="138">
        <v>2.9147029999999998</v>
      </c>
      <c r="C87" s="164">
        <v>2.5866669999999998</v>
      </c>
      <c r="D87" s="164">
        <v>3.1025640000000001</v>
      </c>
      <c r="E87" s="139">
        <v>2.6141260000000002</v>
      </c>
      <c r="G87" s="138">
        <v>1.8233509999999999</v>
      </c>
      <c r="H87" s="164">
        <v>1.0532790000000001</v>
      </c>
      <c r="I87" s="164">
        <v>1.544743</v>
      </c>
      <c r="J87" s="139">
        <v>1.035758</v>
      </c>
      <c r="L87" s="138">
        <v>25.97</v>
      </c>
      <c r="M87" s="164">
        <v>29.1</v>
      </c>
      <c r="N87" s="164">
        <v>8.91</v>
      </c>
      <c r="O87" s="139">
        <v>11.25</v>
      </c>
      <c r="Q87" s="138">
        <v>24.2</v>
      </c>
      <c r="R87" s="164">
        <v>30.35</v>
      </c>
      <c r="S87" s="164">
        <v>7.8</v>
      </c>
      <c r="T87" s="139">
        <v>11.61</v>
      </c>
      <c r="V87" s="138">
        <v>31.51</v>
      </c>
      <c r="W87" s="164">
        <v>10.28</v>
      </c>
      <c r="X87" s="164">
        <v>12.88</v>
      </c>
      <c r="Y87" s="139">
        <v>9.76</v>
      </c>
      <c r="AA87" s="138">
        <v>23.33</v>
      </c>
      <c r="AB87" s="164">
        <v>12.37</v>
      </c>
      <c r="AC87" s="164">
        <v>10.8</v>
      </c>
      <c r="AD87" s="139">
        <v>9.65</v>
      </c>
    </row>
    <row r="88" spans="2:30" x14ac:dyDescent="0.25">
      <c r="B88" s="138">
        <v>3.4447030000000001</v>
      </c>
      <c r="C88" s="164">
        <v>2.78125</v>
      </c>
      <c r="D88" s="164">
        <v>3.606061</v>
      </c>
      <c r="E88" s="139">
        <v>2.380671</v>
      </c>
      <c r="G88" s="138">
        <v>1.9465730000000001</v>
      </c>
      <c r="H88" s="164">
        <v>1.045623</v>
      </c>
      <c r="I88" s="164">
        <v>1.563407</v>
      </c>
      <c r="J88" s="139">
        <v>1.0548930000000001</v>
      </c>
      <c r="L88" s="138">
        <v>29.59</v>
      </c>
      <c r="M88" s="164">
        <v>32.04</v>
      </c>
      <c r="N88" s="164">
        <v>8.59</v>
      </c>
      <c r="O88" s="139">
        <v>11.52</v>
      </c>
      <c r="Q88" s="138">
        <v>28.56</v>
      </c>
      <c r="R88" s="164">
        <v>24.14</v>
      </c>
      <c r="S88" s="164">
        <v>7.92</v>
      </c>
      <c r="T88" s="139">
        <v>10.14</v>
      </c>
      <c r="V88" s="138">
        <v>30.14</v>
      </c>
      <c r="W88" s="164">
        <v>8.48</v>
      </c>
      <c r="X88" s="164">
        <v>16.53</v>
      </c>
      <c r="Y88" s="139">
        <v>8.11</v>
      </c>
      <c r="AA88" s="138">
        <v>27.62</v>
      </c>
      <c r="AB88" s="164">
        <v>8.4</v>
      </c>
      <c r="AC88" s="164">
        <v>17.88</v>
      </c>
      <c r="AD88" s="139">
        <v>8.11</v>
      </c>
    </row>
    <row r="89" spans="2:30" x14ac:dyDescent="0.25">
      <c r="B89" s="138">
        <v>3.2860580000000001</v>
      </c>
      <c r="C89" s="164">
        <v>2.6651669999999998</v>
      </c>
      <c r="D89" s="164">
        <v>3.0629749999999998</v>
      </c>
      <c r="E89" s="139">
        <v>2.0948509999999998</v>
      </c>
      <c r="G89" s="138">
        <v>2.2414969999999999</v>
      </c>
      <c r="H89" s="164">
        <v>1.2624580000000001</v>
      </c>
      <c r="I89" s="164">
        <v>1.881939</v>
      </c>
      <c r="J89" s="139">
        <v>1.1890810000000001</v>
      </c>
      <c r="L89" s="138">
        <v>27.34</v>
      </c>
      <c r="M89" s="164">
        <v>29.61</v>
      </c>
      <c r="N89" s="164">
        <v>8.32</v>
      </c>
      <c r="O89" s="139">
        <v>11.11</v>
      </c>
      <c r="Q89" s="138">
        <v>28.21</v>
      </c>
      <c r="R89" s="164">
        <v>23.19</v>
      </c>
      <c r="S89" s="164">
        <v>9.2100000000000009</v>
      </c>
      <c r="T89" s="139">
        <v>11.07</v>
      </c>
      <c r="V89" s="138">
        <v>36.07</v>
      </c>
      <c r="W89" s="164">
        <v>7.6</v>
      </c>
      <c r="X89" s="164">
        <v>18.53</v>
      </c>
      <c r="Y89" s="139">
        <v>6.02</v>
      </c>
      <c r="AA89" s="138">
        <v>24.78</v>
      </c>
      <c r="AB89" s="164">
        <v>8.84</v>
      </c>
      <c r="AC89" s="164">
        <v>15.85</v>
      </c>
      <c r="AD89" s="139">
        <v>8.3800000000000008</v>
      </c>
    </row>
    <row r="90" spans="2:30" x14ac:dyDescent="0.25">
      <c r="B90" s="138">
        <v>3.7315269999999998</v>
      </c>
      <c r="C90" s="164">
        <v>2.4714040000000002</v>
      </c>
      <c r="D90" s="164">
        <v>3.1895600000000002</v>
      </c>
      <c r="E90" s="139">
        <v>2.6203050000000001</v>
      </c>
      <c r="G90" s="138">
        <v>2.8858890000000001</v>
      </c>
      <c r="H90" s="164">
        <v>0.98887700000000001</v>
      </c>
      <c r="I90" s="164">
        <v>1.8978200000000001</v>
      </c>
      <c r="J90" s="139">
        <v>1.341518</v>
      </c>
      <c r="L90" s="138">
        <v>30.3</v>
      </c>
      <c r="M90" s="164">
        <v>28.52</v>
      </c>
      <c r="N90" s="164">
        <v>8.1199999999999992</v>
      </c>
      <c r="O90" s="139">
        <v>11.54</v>
      </c>
      <c r="Q90" s="138">
        <v>23.22</v>
      </c>
      <c r="R90" s="164">
        <v>25.81</v>
      </c>
      <c r="S90" s="164">
        <v>7.28</v>
      </c>
      <c r="T90" s="139">
        <v>9.85</v>
      </c>
      <c r="V90" s="138">
        <v>32.950000000000003</v>
      </c>
      <c r="W90" s="164">
        <v>8.89</v>
      </c>
      <c r="X90" s="164">
        <v>14.7</v>
      </c>
      <c r="Y90" s="139">
        <v>8.99</v>
      </c>
      <c r="AA90" s="138">
        <v>24.07</v>
      </c>
      <c r="AB90" s="164">
        <v>8.93</v>
      </c>
      <c r="AC90" s="164">
        <v>12.79</v>
      </c>
      <c r="AD90" s="139">
        <v>7.51</v>
      </c>
    </row>
    <row r="91" spans="2:30" x14ac:dyDescent="0.25">
      <c r="B91" s="138">
        <v>4.0350000000000001</v>
      </c>
      <c r="C91" s="164">
        <v>2.7184629999999999</v>
      </c>
      <c r="D91" s="164">
        <v>3.6793480000000001</v>
      </c>
      <c r="E91" s="139">
        <v>2.5555560000000002</v>
      </c>
      <c r="G91" s="138">
        <v>3.1572819999999999</v>
      </c>
      <c r="H91" s="164">
        <v>1.2002550000000001</v>
      </c>
      <c r="I91" s="164">
        <v>1.7234179999999999</v>
      </c>
      <c r="J91" s="139">
        <v>1.2453780000000001</v>
      </c>
      <c r="L91" s="138">
        <v>32.28</v>
      </c>
      <c r="M91" s="164">
        <v>32.54</v>
      </c>
      <c r="N91" s="164">
        <v>8</v>
      </c>
      <c r="O91" s="139">
        <v>11.97</v>
      </c>
      <c r="Q91" s="138">
        <v>27.08</v>
      </c>
      <c r="R91" s="164">
        <v>25.53</v>
      </c>
      <c r="S91" s="164">
        <v>7.36</v>
      </c>
      <c r="T91" s="139">
        <v>9.99</v>
      </c>
      <c r="V91" s="138">
        <v>33.130000000000003</v>
      </c>
      <c r="W91" s="164">
        <v>9.41</v>
      </c>
      <c r="X91" s="164">
        <v>11.48</v>
      </c>
      <c r="Y91" s="139">
        <v>7.84</v>
      </c>
      <c r="AA91" s="138">
        <v>27.86</v>
      </c>
      <c r="AB91" s="164">
        <v>6.01</v>
      </c>
      <c r="AC91" s="164">
        <v>14.68</v>
      </c>
      <c r="AD91" s="139">
        <v>4.4800000000000004</v>
      </c>
    </row>
    <row r="92" spans="2:30" x14ac:dyDescent="0.25">
      <c r="B92" s="138">
        <v>4.0350000000000001</v>
      </c>
      <c r="C92" s="164">
        <v>2.4148849999999999</v>
      </c>
      <c r="D92" s="164">
        <v>2.8287900000000001</v>
      </c>
      <c r="E92" s="139">
        <v>3.205298</v>
      </c>
      <c r="G92" s="138">
        <v>2.033258</v>
      </c>
      <c r="H92" s="164">
        <v>1.10198</v>
      </c>
      <c r="I92" s="164">
        <v>1.827548</v>
      </c>
      <c r="J92" s="139">
        <v>1.0855980000000001</v>
      </c>
      <c r="L92" s="138">
        <v>32.28</v>
      </c>
      <c r="M92" s="164">
        <v>28.23</v>
      </c>
      <c r="N92" s="164">
        <v>8</v>
      </c>
      <c r="O92" s="139">
        <v>11.69</v>
      </c>
      <c r="Q92" s="138">
        <v>25.94</v>
      </c>
      <c r="R92" s="164">
        <v>29.04</v>
      </c>
      <c r="S92" s="164">
        <v>9.17</v>
      </c>
      <c r="T92" s="139">
        <v>9.06</v>
      </c>
      <c r="V92" s="138">
        <v>32.520000000000003</v>
      </c>
      <c r="W92" s="164">
        <v>11.13</v>
      </c>
      <c r="X92" s="164">
        <v>10.3</v>
      </c>
      <c r="Y92" s="139">
        <v>10.1</v>
      </c>
      <c r="AA92" s="138">
        <v>27.23</v>
      </c>
      <c r="AB92" s="164">
        <v>7.41</v>
      </c>
      <c r="AC92" s="164">
        <v>15.8</v>
      </c>
      <c r="AD92" s="139">
        <v>5.95</v>
      </c>
    </row>
    <row r="93" spans="2:30" x14ac:dyDescent="0.25">
      <c r="B93" s="138">
        <v>4.1225379999999996</v>
      </c>
      <c r="C93" s="164">
        <v>2.7305980000000001</v>
      </c>
      <c r="D93" s="164">
        <v>2.5232429999999999</v>
      </c>
      <c r="E93" s="139">
        <v>3.225279</v>
      </c>
      <c r="G93" s="138">
        <v>2.5505620000000002</v>
      </c>
      <c r="H93" s="164">
        <v>1.197816</v>
      </c>
      <c r="I93" s="164">
        <v>1.721381</v>
      </c>
      <c r="J93" s="139">
        <v>1.2277579999999999</v>
      </c>
      <c r="L93" s="138">
        <v>37.68</v>
      </c>
      <c r="M93" s="164">
        <v>30.61</v>
      </c>
      <c r="N93" s="164">
        <v>9.14</v>
      </c>
      <c r="O93" s="139">
        <v>11.21</v>
      </c>
      <c r="Q93" s="138">
        <v>23.34</v>
      </c>
      <c r="R93" s="164">
        <v>37.51</v>
      </c>
      <c r="S93" s="164">
        <v>9.25</v>
      </c>
      <c r="T93" s="139">
        <v>11.63</v>
      </c>
      <c r="V93" s="138">
        <v>36.07</v>
      </c>
      <c r="W93" s="164">
        <v>9.8699999999999992</v>
      </c>
      <c r="X93" s="164">
        <v>17.739999999999998</v>
      </c>
      <c r="Y93" s="139">
        <v>8.24</v>
      </c>
      <c r="AA93" s="138">
        <v>32.64</v>
      </c>
      <c r="AB93" s="164">
        <v>7.99</v>
      </c>
      <c r="AC93" s="164">
        <v>17.86</v>
      </c>
      <c r="AD93" s="139">
        <v>7.36</v>
      </c>
    </row>
    <row r="94" spans="2:30" x14ac:dyDescent="0.25">
      <c r="B94" s="138">
        <v>3.4006970000000001</v>
      </c>
      <c r="C94" s="164">
        <v>3.0027699999999999</v>
      </c>
      <c r="D94" s="164">
        <v>2.5110619999999999</v>
      </c>
      <c r="E94" s="139">
        <v>2.8694359999999999</v>
      </c>
      <c r="G94" s="138">
        <v>2.9106350000000001</v>
      </c>
      <c r="H94" s="164">
        <v>1.059701</v>
      </c>
      <c r="I94" s="164">
        <v>2.1263969999999999</v>
      </c>
      <c r="J94" s="139">
        <v>1.157287</v>
      </c>
      <c r="L94" s="138">
        <v>29.28</v>
      </c>
      <c r="M94" s="164">
        <v>32.520000000000003</v>
      </c>
      <c r="N94" s="164">
        <v>8.61</v>
      </c>
      <c r="O94" s="139">
        <v>10.83</v>
      </c>
      <c r="Q94" s="138">
        <v>22.7</v>
      </c>
      <c r="R94" s="164">
        <v>29.01</v>
      </c>
      <c r="S94" s="164">
        <v>9.0399999999999991</v>
      </c>
      <c r="T94" s="139">
        <v>10.11</v>
      </c>
      <c r="V94" s="138">
        <v>34.049999999999997</v>
      </c>
      <c r="W94" s="164">
        <v>12.07</v>
      </c>
      <c r="X94" s="164">
        <v>13.35</v>
      </c>
      <c r="Y94" s="139">
        <v>11.39</v>
      </c>
      <c r="AA94" s="138">
        <v>28.42</v>
      </c>
      <c r="AB94" s="164">
        <v>6.9</v>
      </c>
      <c r="AC94" s="164">
        <v>16.510000000000002</v>
      </c>
      <c r="AD94" s="139">
        <v>5.62</v>
      </c>
    </row>
    <row r="95" spans="2:30" x14ac:dyDescent="0.25">
      <c r="B95" s="138">
        <v>4.5258620000000001</v>
      </c>
      <c r="C95" s="164">
        <v>2.5296439999999998</v>
      </c>
      <c r="D95" s="164">
        <v>2.6133329999999999</v>
      </c>
      <c r="E95" s="139">
        <v>2.7324440000000001</v>
      </c>
      <c r="G95" s="138">
        <v>1.7241770000000001</v>
      </c>
      <c r="H95" s="164">
        <v>1.3578600000000001</v>
      </c>
      <c r="I95" s="164">
        <v>2.1461359999999998</v>
      </c>
      <c r="J95" s="139">
        <v>1.2458769999999999</v>
      </c>
      <c r="L95" s="245"/>
      <c r="M95" s="164">
        <v>25.6</v>
      </c>
      <c r="N95" s="233"/>
      <c r="O95" s="139">
        <v>10.119999999999999</v>
      </c>
      <c r="Q95" s="138">
        <v>21.56</v>
      </c>
      <c r="R95" s="164">
        <v>30.74</v>
      </c>
      <c r="S95" s="164">
        <v>8.25</v>
      </c>
      <c r="T95" s="139">
        <v>11.25</v>
      </c>
      <c r="V95" s="138">
        <v>39.409999999999997</v>
      </c>
      <c r="W95" s="164">
        <v>12.18</v>
      </c>
      <c r="X95" s="164">
        <v>13.54</v>
      </c>
      <c r="Y95" s="139">
        <v>8.9700000000000006</v>
      </c>
      <c r="AA95" s="138">
        <v>24.73</v>
      </c>
      <c r="AB95" s="164">
        <v>8.02</v>
      </c>
      <c r="AC95" s="164">
        <v>11.63</v>
      </c>
      <c r="AD95" s="139">
        <v>6.93</v>
      </c>
    </row>
    <row r="96" spans="2:30" x14ac:dyDescent="0.25">
      <c r="B96" s="138">
        <v>5.2017540000000002</v>
      </c>
      <c r="C96" s="164">
        <v>2.4745759999999999</v>
      </c>
      <c r="D96" s="164">
        <v>2.6520619999999999</v>
      </c>
      <c r="E96" s="139">
        <v>2.9465979999999998</v>
      </c>
      <c r="G96" s="138">
        <v>2.115707</v>
      </c>
      <c r="H96" s="164">
        <v>1.0921350000000001</v>
      </c>
      <c r="I96" s="164">
        <v>2.424658</v>
      </c>
      <c r="J96" s="139">
        <v>1.351909</v>
      </c>
      <c r="L96" s="245"/>
      <c r="M96" s="164">
        <v>29.2</v>
      </c>
      <c r="N96" s="233"/>
      <c r="O96" s="139">
        <v>11.8</v>
      </c>
      <c r="Q96" s="138">
        <v>20.58</v>
      </c>
      <c r="R96" s="164">
        <v>34.21</v>
      </c>
      <c r="S96" s="164">
        <v>7.76</v>
      </c>
      <c r="T96" s="139">
        <v>11.61</v>
      </c>
      <c r="V96" s="138">
        <v>30.38</v>
      </c>
      <c r="W96" s="164">
        <v>9.7200000000000006</v>
      </c>
      <c r="X96" s="164">
        <v>17.62</v>
      </c>
      <c r="Y96" s="139">
        <v>8.9</v>
      </c>
      <c r="AA96" s="138">
        <v>28.05</v>
      </c>
      <c r="AB96" s="164">
        <v>16.62</v>
      </c>
      <c r="AC96" s="164">
        <v>13.07</v>
      </c>
      <c r="AD96" s="139">
        <v>13.34</v>
      </c>
    </row>
    <row r="97" spans="2:30" x14ac:dyDescent="0.25">
      <c r="B97" s="138">
        <v>4.0761419999999999</v>
      </c>
      <c r="C97" s="164">
        <v>2.5223369999999998</v>
      </c>
      <c r="D97" s="164">
        <v>2.827423</v>
      </c>
      <c r="E97" s="139">
        <v>2.9971540000000001</v>
      </c>
      <c r="G97" s="138">
        <v>1.841845</v>
      </c>
      <c r="H97" s="164">
        <v>1.1419010000000001</v>
      </c>
      <c r="I97" s="164">
        <v>1.7776289999999999</v>
      </c>
      <c r="J97" s="139">
        <v>1.137019</v>
      </c>
      <c r="L97" s="245"/>
      <c r="M97" s="164">
        <v>22.02</v>
      </c>
      <c r="N97" s="233"/>
      <c r="O97" s="139">
        <v>8.73</v>
      </c>
      <c r="Q97" s="138">
        <v>23.92</v>
      </c>
      <c r="R97" s="164">
        <v>31.59</v>
      </c>
      <c r="S97" s="164">
        <v>8.4600000000000009</v>
      </c>
      <c r="T97" s="139">
        <v>10.54</v>
      </c>
      <c r="V97" s="138">
        <v>40.409999999999997</v>
      </c>
      <c r="W97" s="164">
        <v>8.5299999999999994</v>
      </c>
      <c r="X97" s="164">
        <v>19.100000000000001</v>
      </c>
      <c r="Y97" s="139">
        <v>7.47</v>
      </c>
      <c r="AA97" s="138">
        <v>31.86</v>
      </c>
      <c r="AB97" s="164">
        <v>13.1</v>
      </c>
      <c r="AC97" s="164">
        <v>13.14</v>
      </c>
      <c r="AD97" s="139">
        <v>9.69</v>
      </c>
    </row>
    <row r="98" spans="2:30" x14ac:dyDescent="0.25">
      <c r="B98" s="138">
        <v>5.0222220000000002</v>
      </c>
      <c r="C98" s="164">
        <v>2.5857779999999999</v>
      </c>
      <c r="D98" s="164">
        <v>2.6047899999999999</v>
      </c>
      <c r="E98" s="139">
        <v>2.9870830000000002</v>
      </c>
      <c r="G98" s="138">
        <v>2.103723</v>
      </c>
      <c r="H98" s="164">
        <v>0.99717100000000003</v>
      </c>
      <c r="I98" s="164">
        <v>1.414085</v>
      </c>
      <c r="J98" s="139">
        <v>1.3872899999999999</v>
      </c>
      <c r="L98" s="245"/>
      <c r="M98" s="164">
        <v>29.09</v>
      </c>
      <c r="N98" s="233"/>
      <c r="O98" s="139">
        <v>11.25</v>
      </c>
      <c r="Q98" s="138">
        <v>21.75</v>
      </c>
      <c r="R98" s="164">
        <v>27.75</v>
      </c>
      <c r="S98" s="164">
        <v>8.35</v>
      </c>
      <c r="T98" s="139">
        <v>9.2899999999999991</v>
      </c>
      <c r="V98" s="138">
        <v>33.54</v>
      </c>
      <c r="W98" s="164">
        <v>7.05</v>
      </c>
      <c r="X98" s="164">
        <v>18.21</v>
      </c>
      <c r="Y98" s="139">
        <v>7.07</v>
      </c>
      <c r="AA98" s="138">
        <v>26.54</v>
      </c>
      <c r="AB98" s="164">
        <v>14.19</v>
      </c>
      <c r="AC98" s="164">
        <v>14.93</v>
      </c>
      <c r="AD98" s="139">
        <v>12.48</v>
      </c>
    </row>
    <row r="99" spans="2:30" x14ac:dyDescent="0.25">
      <c r="B99" s="138">
        <v>5.07362</v>
      </c>
      <c r="C99" s="164">
        <v>3.307912</v>
      </c>
      <c r="D99" s="164">
        <v>3.4232860000000001</v>
      </c>
      <c r="E99" s="139">
        <v>3.059768</v>
      </c>
      <c r="G99" s="138">
        <v>2.4235289999999998</v>
      </c>
      <c r="H99" s="164">
        <v>1.1556599999999999</v>
      </c>
      <c r="I99" s="164">
        <v>2.0293899999999998</v>
      </c>
      <c r="J99" s="139">
        <v>1.411451</v>
      </c>
      <c r="L99" s="245"/>
      <c r="M99" s="164">
        <v>34.700000000000003</v>
      </c>
      <c r="N99" s="233"/>
      <c r="O99" s="139">
        <v>10.49</v>
      </c>
      <c r="Q99" s="138">
        <v>31.46</v>
      </c>
      <c r="R99" s="164">
        <v>34.299999999999997</v>
      </c>
      <c r="S99" s="164">
        <v>9.19</v>
      </c>
      <c r="T99" s="139">
        <v>11.21</v>
      </c>
      <c r="V99" s="138">
        <v>23.73</v>
      </c>
      <c r="W99" s="164">
        <v>7.35</v>
      </c>
      <c r="X99" s="164">
        <v>11.28</v>
      </c>
      <c r="Y99" s="139">
        <v>6.36</v>
      </c>
      <c r="AA99" s="138">
        <v>35.14</v>
      </c>
      <c r="AB99" s="164">
        <v>11.57</v>
      </c>
      <c r="AC99" s="164">
        <v>24.85</v>
      </c>
      <c r="AD99" s="139">
        <v>8.34</v>
      </c>
    </row>
    <row r="100" spans="2:30" x14ac:dyDescent="0.25">
      <c r="B100" s="138">
        <v>4.3736259999999998</v>
      </c>
      <c r="C100" s="164">
        <v>3.2</v>
      </c>
      <c r="D100" s="164">
        <v>2.7723260000000001</v>
      </c>
      <c r="E100" s="139">
        <v>3.0909949999999999</v>
      </c>
      <c r="G100" s="138">
        <v>1.840611</v>
      </c>
      <c r="H100" s="164">
        <v>1.199257</v>
      </c>
      <c r="I100" s="164">
        <v>2.3917120000000001</v>
      </c>
      <c r="J100" s="139">
        <v>1.1619900000000001</v>
      </c>
      <c r="L100" s="245"/>
      <c r="M100" s="164">
        <v>30.56</v>
      </c>
      <c r="N100" s="233"/>
      <c r="O100" s="139">
        <v>9.5500000000000007</v>
      </c>
      <c r="Q100" s="138">
        <v>28.25</v>
      </c>
      <c r="R100" s="164">
        <v>32.61</v>
      </c>
      <c r="S100" s="164">
        <v>10.19</v>
      </c>
      <c r="T100" s="139">
        <v>10.55</v>
      </c>
      <c r="V100" s="138">
        <v>18.54</v>
      </c>
      <c r="W100" s="164">
        <v>9.69</v>
      </c>
      <c r="X100" s="164">
        <v>7.65</v>
      </c>
      <c r="Y100" s="139">
        <v>8.08</v>
      </c>
      <c r="AA100" s="138">
        <v>27.62</v>
      </c>
      <c r="AB100" s="164">
        <v>10.6</v>
      </c>
      <c r="AC100" s="164">
        <v>13.61</v>
      </c>
      <c r="AD100" s="139">
        <v>7.51</v>
      </c>
    </row>
    <row r="101" spans="2:30" x14ac:dyDescent="0.25">
      <c r="B101" s="138">
        <v>3.9898989999999999</v>
      </c>
      <c r="C101" s="164">
        <v>2.905421</v>
      </c>
      <c r="D101" s="164">
        <v>3.3507729999999998</v>
      </c>
      <c r="E101" s="139">
        <v>2.9831050000000001</v>
      </c>
      <c r="G101" s="138">
        <v>2.8636620000000002</v>
      </c>
      <c r="H101" s="164">
        <v>1.053318</v>
      </c>
      <c r="I101" s="164">
        <v>2.4290099999999999</v>
      </c>
      <c r="J101" s="139">
        <v>1.1421570000000001</v>
      </c>
      <c r="L101" s="245"/>
      <c r="M101" s="164">
        <v>25.19</v>
      </c>
      <c r="N101" s="233"/>
      <c r="O101" s="139">
        <v>8.67</v>
      </c>
      <c r="Q101" s="138">
        <v>28.18</v>
      </c>
      <c r="R101" s="164">
        <v>28.25</v>
      </c>
      <c r="S101" s="164">
        <v>8.41</v>
      </c>
      <c r="T101" s="139">
        <v>9.4700000000000006</v>
      </c>
      <c r="V101" s="138">
        <v>25.29</v>
      </c>
      <c r="W101" s="164">
        <v>8.89</v>
      </c>
      <c r="X101" s="164">
        <v>13.74</v>
      </c>
      <c r="Y101" s="139">
        <v>8.44</v>
      </c>
      <c r="AA101" s="138">
        <v>30.59</v>
      </c>
      <c r="AB101" s="164">
        <v>9.11</v>
      </c>
      <c r="AC101" s="164">
        <v>12.79</v>
      </c>
      <c r="AD101" s="139">
        <v>7.84</v>
      </c>
    </row>
    <row r="102" spans="2:30" x14ac:dyDescent="0.25">
      <c r="B102" s="138">
        <v>5.25</v>
      </c>
      <c r="C102" s="164">
        <v>3.333717</v>
      </c>
      <c r="D102" s="164">
        <v>3.5985130000000001</v>
      </c>
      <c r="E102" s="139">
        <v>2.7298749999999998</v>
      </c>
      <c r="G102" s="138">
        <v>2.126652</v>
      </c>
      <c r="H102" s="164">
        <v>1.0477369999999999</v>
      </c>
      <c r="I102" s="164">
        <v>2.1437629999999999</v>
      </c>
      <c r="J102" s="139">
        <v>1.2766569999999999</v>
      </c>
      <c r="L102" s="245"/>
      <c r="M102" s="164">
        <v>28.97</v>
      </c>
      <c r="N102" s="233"/>
      <c r="O102" s="139">
        <v>8.69</v>
      </c>
      <c r="Q102" s="138">
        <v>29.04</v>
      </c>
      <c r="R102" s="164">
        <v>30.52</v>
      </c>
      <c r="S102" s="164">
        <v>8.07</v>
      </c>
      <c r="T102" s="139">
        <v>11.18</v>
      </c>
      <c r="V102" s="138">
        <v>51.46</v>
      </c>
      <c r="W102" s="164">
        <v>12.73</v>
      </c>
      <c r="X102" s="164">
        <v>17.97</v>
      </c>
      <c r="Y102" s="139">
        <v>12.15</v>
      </c>
      <c r="AA102" s="138">
        <v>31.65</v>
      </c>
      <c r="AB102" s="164">
        <v>6.99</v>
      </c>
      <c r="AC102" s="164">
        <v>13.03</v>
      </c>
      <c r="AD102" s="139">
        <v>6.12</v>
      </c>
    </row>
    <row r="103" spans="2:30" x14ac:dyDescent="0.25">
      <c r="B103" s="138">
        <v>4.733333</v>
      </c>
      <c r="C103" s="164">
        <v>3.2367530000000002</v>
      </c>
      <c r="D103" s="164">
        <v>3.9249999999999998</v>
      </c>
      <c r="E103" s="139">
        <v>2.7303660000000001</v>
      </c>
      <c r="G103" s="138">
        <v>2.2522380000000002</v>
      </c>
      <c r="H103" s="164">
        <v>1.078176</v>
      </c>
      <c r="I103" s="164">
        <v>2.12541</v>
      </c>
      <c r="J103" s="139">
        <v>1.5558069999999999</v>
      </c>
      <c r="L103" s="245"/>
      <c r="M103" s="164">
        <v>28.71</v>
      </c>
      <c r="N103" s="233"/>
      <c r="O103" s="139">
        <v>8.8699999999999992</v>
      </c>
      <c r="Q103" s="138">
        <v>29.83</v>
      </c>
      <c r="R103" s="164">
        <v>31.29</v>
      </c>
      <c r="S103" s="164">
        <v>7.6</v>
      </c>
      <c r="T103" s="139">
        <v>11.46</v>
      </c>
      <c r="V103" s="138">
        <v>38.619999999999997</v>
      </c>
      <c r="W103" s="164">
        <v>6.62</v>
      </c>
      <c r="X103" s="164">
        <v>18.16</v>
      </c>
      <c r="Y103" s="139">
        <v>6.14</v>
      </c>
      <c r="AA103" s="138">
        <v>30.42</v>
      </c>
      <c r="AB103" s="164">
        <v>8.86</v>
      </c>
      <c r="AC103" s="164">
        <v>14.19</v>
      </c>
      <c r="AD103" s="139">
        <v>6.94</v>
      </c>
    </row>
    <row r="104" spans="2:30" x14ac:dyDescent="0.25">
      <c r="B104" s="138">
        <v>3.6888890000000001</v>
      </c>
      <c r="C104" s="164">
        <v>3.4823819999999999</v>
      </c>
      <c r="D104" s="164">
        <v>2.7859970000000001</v>
      </c>
      <c r="E104" s="139">
        <v>2.2836129999999999</v>
      </c>
      <c r="G104" s="138">
        <v>2.4891999999999999</v>
      </c>
      <c r="H104" s="164">
        <v>0.90850200000000003</v>
      </c>
      <c r="I104" s="164">
        <v>1.9265129999999999</v>
      </c>
      <c r="J104" s="139">
        <v>1.34029</v>
      </c>
      <c r="L104" s="245"/>
      <c r="M104" s="164">
        <v>28.66</v>
      </c>
      <c r="N104" s="233"/>
      <c r="O104" s="139">
        <v>8.23</v>
      </c>
      <c r="Q104" s="138">
        <v>21.09</v>
      </c>
      <c r="R104" s="164">
        <v>21.74</v>
      </c>
      <c r="S104" s="164">
        <v>7.57</v>
      </c>
      <c r="T104" s="139">
        <v>9.52</v>
      </c>
      <c r="V104" s="138">
        <v>27.68</v>
      </c>
      <c r="W104" s="164">
        <v>11.22</v>
      </c>
      <c r="X104" s="164">
        <v>12.29</v>
      </c>
      <c r="Y104" s="139">
        <v>12.35</v>
      </c>
      <c r="AA104" s="138">
        <v>25.93</v>
      </c>
      <c r="AB104" s="164">
        <v>20.63</v>
      </c>
      <c r="AC104" s="164">
        <v>12.2</v>
      </c>
      <c r="AD104" s="139">
        <v>13.26</v>
      </c>
    </row>
    <row r="105" spans="2:30" x14ac:dyDescent="0.25">
      <c r="B105" s="138">
        <v>6.86</v>
      </c>
      <c r="C105" s="164">
        <v>2.909497</v>
      </c>
      <c r="D105" s="164">
        <v>2.8382839999999998</v>
      </c>
      <c r="E105" s="139">
        <v>2.1403509999999999</v>
      </c>
      <c r="G105" s="138">
        <v>1.7468429999999999</v>
      </c>
      <c r="H105" s="164">
        <v>1.1050990000000001</v>
      </c>
      <c r="I105" s="164">
        <v>2.199519</v>
      </c>
      <c r="J105" s="139">
        <v>1.155592</v>
      </c>
      <c r="L105" s="245"/>
      <c r="M105" s="164">
        <v>26.04</v>
      </c>
      <c r="N105" s="233"/>
      <c r="O105" s="139">
        <v>8.9499999999999993</v>
      </c>
      <c r="Q105" s="138">
        <v>25.8</v>
      </c>
      <c r="R105" s="164">
        <v>24.4</v>
      </c>
      <c r="S105" s="164">
        <v>9.09</v>
      </c>
      <c r="T105" s="139">
        <v>11.4</v>
      </c>
      <c r="V105" s="138">
        <v>42.64</v>
      </c>
      <c r="W105" s="164">
        <v>10.62</v>
      </c>
      <c r="X105" s="164">
        <v>17.13</v>
      </c>
      <c r="Y105" s="139">
        <v>9.61</v>
      </c>
      <c r="AA105" s="138">
        <v>26.74</v>
      </c>
      <c r="AB105" s="164">
        <v>14.77</v>
      </c>
      <c r="AC105" s="164">
        <v>13.88</v>
      </c>
      <c r="AD105" s="139">
        <v>11.02</v>
      </c>
    </row>
    <row r="106" spans="2:30" x14ac:dyDescent="0.25">
      <c r="B106" s="138">
        <v>6.1666670000000003</v>
      </c>
      <c r="C106" s="164">
        <v>3.0356719999999999</v>
      </c>
      <c r="D106" s="164">
        <v>3.1763870000000001</v>
      </c>
      <c r="E106" s="139">
        <v>2.6293859999999998</v>
      </c>
      <c r="G106" s="138">
        <v>2.0392860000000002</v>
      </c>
      <c r="H106" s="164">
        <v>1.1462140000000001</v>
      </c>
      <c r="I106" s="164">
        <v>2.2145540000000001</v>
      </c>
      <c r="J106" s="139">
        <v>1.140644</v>
      </c>
      <c r="L106" s="245"/>
      <c r="M106" s="164">
        <v>25.53</v>
      </c>
      <c r="N106" s="233"/>
      <c r="O106" s="139">
        <v>8.41</v>
      </c>
      <c r="Q106" s="138">
        <v>22.33</v>
      </c>
      <c r="R106" s="164">
        <v>23.98</v>
      </c>
      <c r="S106" s="164">
        <v>7.03</v>
      </c>
      <c r="T106" s="139">
        <v>9.1199999999999992</v>
      </c>
      <c r="V106" s="138">
        <v>30.43</v>
      </c>
      <c r="W106" s="164">
        <v>13.17</v>
      </c>
      <c r="X106" s="164">
        <v>17.420000000000002</v>
      </c>
      <c r="Y106" s="139">
        <v>11.49</v>
      </c>
      <c r="AA106" s="138">
        <v>27.45</v>
      </c>
      <c r="AB106" s="164">
        <v>53.14</v>
      </c>
      <c r="AC106" s="164">
        <v>12.48</v>
      </c>
      <c r="AD106" s="139">
        <v>15.82</v>
      </c>
    </row>
    <row r="107" spans="2:30" x14ac:dyDescent="0.25">
      <c r="B107" s="138">
        <v>3.9032260000000001</v>
      </c>
      <c r="C107" s="164">
        <v>2.9283610000000002</v>
      </c>
      <c r="D107" s="164">
        <v>3.0556160000000001</v>
      </c>
      <c r="E107" s="139">
        <v>2.2894009999999998</v>
      </c>
      <c r="G107" s="138">
        <v>2.1059380000000001</v>
      </c>
      <c r="H107" s="164">
        <v>1.553191</v>
      </c>
      <c r="I107" s="164">
        <v>2.0525419999999999</v>
      </c>
      <c r="J107" s="139">
        <v>1.1889019999999999</v>
      </c>
      <c r="L107" s="245"/>
      <c r="M107" s="164">
        <v>29.84</v>
      </c>
      <c r="N107" s="233"/>
      <c r="O107" s="139">
        <v>10.19</v>
      </c>
      <c r="Q107" s="138">
        <v>28.02</v>
      </c>
      <c r="R107" s="164">
        <v>24.84</v>
      </c>
      <c r="S107" s="164">
        <v>9.17</v>
      </c>
      <c r="T107" s="139">
        <v>10.85</v>
      </c>
      <c r="V107" s="138">
        <v>39.97</v>
      </c>
      <c r="W107" s="164">
        <v>15.33</v>
      </c>
      <c r="X107" s="164">
        <v>19.600000000000001</v>
      </c>
      <c r="Y107" s="139">
        <v>9.8699999999999992</v>
      </c>
      <c r="AA107" s="138">
        <v>29.52</v>
      </c>
      <c r="AB107" s="164">
        <v>7.13</v>
      </c>
      <c r="AC107" s="164">
        <v>13.33</v>
      </c>
      <c r="AD107" s="139">
        <v>6.17</v>
      </c>
    </row>
    <row r="108" spans="2:30" x14ac:dyDescent="0.25">
      <c r="B108" s="138">
        <v>4.9740260000000003</v>
      </c>
      <c r="C108" s="164">
        <v>2.5154000000000001</v>
      </c>
      <c r="D108" s="164">
        <v>2.6205669999999999</v>
      </c>
      <c r="E108" s="139">
        <v>2.1688679999999998</v>
      </c>
      <c r="G108" s="138">
        <v>2.2597399999999999</v>
      </c>
      <c r="H108" s="164">
        <v>1.2324889999999999</v>
      </c>
      <c r="I108" s="164">
        <v>1.853389</v>
      </c>
      <c r="J108" s="139">
        <v>1.0434129999999999</v>
      </c>
      <c r="L108" s="245"/>
      <c r="M108" s="164">
        <v>24.5</v>
      </c>
      <c r="N108" s="233"/>
      <c r="O108" s="139">
        <v>9.74</v>
      </c>
      <c r="Q108" s="138">
        <v>22.17</v>
      </c>
      <c r="R108" s="164">
        <v>22.99</v>
      </c>
      <c r="S108" s="164">
        <v>8.4600000000000009</v>
      </c>
      <c r="T108" s="139">
        <v>10.6</v>
      </c>
      <c r="V108" s="138">
        <v>31.21</v>
      </c>
      <c r="W108" s="164">
        <v>8.27</v>
      </c>
      <c r="X108" s="164">
        <v>14.82</v>
      </c>
      <c r="Y108" s="139">
        <v>6.71</v>
      </c>
      <c r="AA108" s="138">
        <v>24.22</v>
      </c>
      <c r="AB108" s="164">
        <v>9.57</v>
      </c>
      <c r="AC108" s="164">
        <v>11.8</v>
      </c>
      <c r="AD108" s="139">
        <v>8.39</v>
      </c>
    </row>
    <row r="109" spans="2:30" x14ac:dyDescent="0.25">
      <c r="B109" s="138">
        <v>6.6825400000000004</v>
      </c>
      <c r="C109" s="164">
        <v>2.8830870000000002</v>
      </c>
      <c r="D109" s="164">
        <v>2.574074</v>
      </c>
      <c r="E109" s="139">
        <v>3.1007669999999998</v>
      </c>
      <c r="G109" s="138">
        <v>2.3188680000000002</v>
      </c>
      <c r="H109" s="164">
        <v>1.239884</v>
      </c>
      <c r="I109" s="164">
        <v>2.0735860000000002</v>
      </c>
      <c r="J109" s="139">
        <v>1.199187</v>
      </c>
      <c r="L109" s="245"/>
      <c r="M109" s="164">
        <v>25.4</v>
      </c>
      <c r="N109" s="233"/>
      <c r="O109" s="139">
        <v>8.81</v>
      </c>
      <c r="Q109" s="138">
        <v>22.24</v>
      </c>
      <c r="R109" s="164">
        <v>28.31</v>
      </c>
      <c r="S109" s="164">
        <v>8.64</v>
      </c>
      <c r="T109" s="139">
        <v>9.1300000000000008</v>
      </c>
      <c r="V109" s="138">
        <v>29.58</v>
      </c>
      <c r="W109" s="164">
        <v>8.58</v>
      </c>
      <c r="X109" s="164">
        <v>13.09</v>
      </c>
      <c r="Y109" s="139">
        <v>6.92</v>
      </c>
      <c r="AA109" s="138">
        <v>26.8</v>
      </c>
      <c r="AB109" s="164">
        <v>10.07</v>
      </c>
      <c r="AC109" s="164">
        <v>14.46</v>
      </c>
      <c r="AD109" s="139">
        <v>8.4700000000000006</v>
      </c>
    </row>
    <row r="110" spans="2:30" x14ac:dyDescent="0.25">
      <c r="B110" s="138">
        <v>5.8712869999999997</v>
      </c>
      <c r="C110" s="164">
        <v>2.9385210000000002</v>
      </c>
      <c r="D110" s="164">
        <v>2.6580650000000001</v>
      </c>
      <c r="E110" s="139">
        <v>2.5559769999999999</v>
      </c>
      <c r="G110" s="138">
        <v>2.2842509999999998</v>
      </c>
      <c r="H110" s="164">
        <v>1.184488</v>
      </c>
      <c r="I110" s="164">
        <v>2.131885</v>
      </c>
      <c r="J110" s="139">
        <v>1.216901</v>
      </c>
      <c r="L110" s="245"/>
      <c r="M110" s="164">
        <v>30.59</v>
      </c>
      <c r="N110" s="233"/>
      <c r="O110" s="139">
        <v>10.41</v>
      </c>
      <c r="Q110" s="138">
        <v>24.72</v>
      </c>
      <c r="R110" s="164">
        <v>26.94</v>
      </c>
      <c r="S110" s="164">
        <v>9.3000000000000007</v>
      </c>
      <c r="T110" s="139">
        <v>10.54</v>
      </c>
      <c r="V110" s="138">
        <v>24.58</v>
      </c>
      <c r="W110" s="164">
        <v>15.73</v>
      </c>
      <c r="X110" s="164">
        <v>10.6</v>
      </c>
      <c r="Y110" s="139">
        <v>13.28</v>
      </c>
      <c r="AA110" s="138">
        <v>26.77</v>
      </c>
      <c r="AB110" s="164">
        <v>6.97</v>
      </c>
      <c r="AC110" s="164">
        <v>12.91</v>
      </c>
      <c r="AD110" s="139">
        <v>6.68</v>
      </c>
    </row>
    <row r="111" spans="2:30" x14ac:dyDescent="0.25">
      <c r="B111" s="138">
        <v>5.0909089999999999</v>
      </c>
      <c r="C111" s="164">
        <v>3.609861</v>
      </c>
      <c r="D111" s="164">
        <v>2.611399</v>
      </c>
      <c r="E111" s="139">
        <v>2.4499559999999998</v>
      </c>
      <c r="G111" s="138">
        <v>2.677349</v>
      </c>
      <c r="H111" s="164">
        <v>1.377451</v>
      </c>
      <c r="I111" s="164">
        <v>2.0023110000000002</v>
      </c>
      <c r="J111" s="139">
        <v>1.3521319999999999</v>
      </c>
      <c r="L111" s="245"/>
      <c r="M111" s="164">
        <v>33.68</v>
      </c>
      <c r="N111" s="233"/>
      <c r="O111" s="139">
        <v>9.33</v>
      </c>
      <c r="Q111" s="138">
        <v>25.2</v>
      </c>
      <c r="R111" s="164">
        <v>27.66</v>
      </c>
      <c r="S111" s="164">
        <v>9.65</v>
      </c>
      <c r="T111" s="139">
        <v>11.29</v>
      </c>
      <c r="V111" s="138">
        <v>35.68</v>
      </c>
      <c r="W111" s="164">
        <v>14.05</v>
      </c>
      <c r="X111" s="164">
        <v>15.62</v>
      </c>
      <c r="Y111" s="139">
        <v>10.199999999999999</v>
      </c>
      <c r="AA111" s="138">
        <v>27.48</v>
      </c>
      <c r="AB111" s="164">
        <v>5.9</v>
      </c>
      <c r="AC111" s="164">
        <v>12.89</v>
      </c>
      <c r="AD111" s="139">
        <v>4.92</v>
      </c>
    </row>
    <row r="112" spans="2:30" x14ac:dyDescent="0.25">
      <c r="B112" s="138">
        <v>5.0363639999999998</v>
      </c>
      <c r="C112" s="164">
        <v>2.8731559999999998</v>
      </c>
      <c r="D112" s="164">
        <v>2.7925930000000001</v>
      </c>
      <c r="E112" s="139">
        <v>2.7798630000000002</v>
      </c>
      <c r="G112" s="138">
        <v>2.0873789999999999</v>
      </c>
      <c r="H112" s="164">
        <v>1.1881360000000001</v>
      </c>
      <c r="I112" s="164">
        <v>2.2117049999999998</v>
      </c>
      <c r="J112" s="139">
        <v>0.99526099999999995</v>
      </c>
      <c r="L112" s="245"/>
      <c r="M112" s="164">
        <v>29.22</v>
      </c>
      <c r="N112" s="233"/>
      <c r="O112" s="139">
        <v>10.17</v>
      </c>
      <c r="Q112" s="138">
        <v>26.39</v>
      </c>
      <c r="R112" s="164">
        <v>32.58</v>
      </c>
      <c r="S112" s="164">
        <v>9.4499999999999993</v>
      </c>
      <c r="T112" s="139">
        <v>11.72</v>
      </c>
      <c r="V112" s="138">
        <v>36.76</v>
      </c>
      <c r="W112" s="164">
        <v>7.01</v>
      </c>
      <c r="X112" s="164">
        <v>13.73</v>
      </c>
      <c r="Y112" s="139">
        <v>5.9</v>
      </c>
      <c r="AA112" s="138">
        <v>25.99</v>
      </c>
      <c r="AB112" s="164">
        <v>8.64</v>
      </c>
      <c r="AC112" s="164">
        <v>12.98</v>
      </c>
      <c r="AD112" s="139">
        <v>7.1</v>
      </c>
    </row>
    <row r="113" spans="2:30" x14ac:dyDescent="0.25">
      <c r="B113" s="138">
        <v>5.7362640000000003</v>
      </c>
      <c r="C113" s="164">
        <v>2.665203</v>
      </c>
      <c r="D113" s="164">
        <v>3.4408599999999998</v>
      </c>
      <c r="E113" s="139">
        <v>2.6207530000000001</v>
      </c>
      <c r="G113" s="138">
        <v>1.786413</v>
      </c>
      <c r="H113" s="164">
        <v>1.1530609999999999</v>
      </c>
      <c r="I113" s="164">
        <v>1.4608399999999999</v>
      </c>
      <c r="J113" s="139">
        <v>1.4444440000000001</v>
      </c>
      <c r="L113" s="245"/>
      <c r="M113" s="164">
        <v>24.28</v>
      </c>
      <c r="N113" s="233"/>
      <c r="O113" s="139">
        <v>9.11</v>
      </c>
      <c r="Q113" s="138">
        <v>25.6</v>
      </c>
      <c r="R113" s="164">
        <v>28.54</v>
      </c>
      <c r="S113" s="164">
        <v>7.44</v>
      </c>
      <c r="T113" s="139">
        <v>10.89</v>
      </c>
      <c r="V113" s="138">
        <v>30.1</v>
      </c>
      <c r="W113" s="164">
        <v>7.91</v>
      </c>
      <c r="X113" s="164">
        <v>14.42</v>
      </c>
      <c r="Y113" s="139">
        <v>6.86</v>
      </c>
      <c r="AA113" s="138">
        <v>30.61</v>
      </c>
      <c r="AB113" s="164">
        <v>9.83</v>
      </c>
      <c r="AC113" s="164">
        <v>13.84</v>
      </c>
      <c r="AD113" s="139">
        <v>7.27</v>
      </c>
    </row>
    <row r="114" spans="2:30" x14ac:dyDescent="0.25">
      <c r="B114" s="138">
        <v>5.516667</v>
      </c>
      <c r="C114" s="164">
        <v>2.7358310000000001</v>
      </c>
      <c r="D114" s="164">
        <v>3.2256640000000001</v>
      </c>
      <c r="E114" s="139">
        <v>2.483384</v>
      </c>
      <c r="G114" s="138">
        <v>2.0787079999999998</v>
      </c>
      <c r="H114" s="164">
        <v>1.0835779999999999</v>
      </c>
      <c r="I114" s="164">
        <v>1.9710490000000001</v>
      </c>
      <c r="J114" s="139">
        <v>1.3911720000000001</v>
      </c>
      <c r="L114" s="245"/>
      <c r="M114" s="164">
        <v>28.48</v>
      </c>
      <c r="N114" s="233"/>
      <c r="O114" s="139">
        <v>10.41</v>
      </c>
      <c r="Q114" s="138">
        <v>29.16</v>
      </c>
      <c r="R114" s="164">
        <v>24.66</v>
      </c>
      <c r="S114" s="164">
        <v>9.0399999999999991</v>
      </c>
      <c r="T114" s="139">
        <v>9.93</v>
      </c>
      <c r="V114" s="138">
        <v>31.03</v>
      </c>
      <c r="W114" s="164">
        <v>7.39</v>
      </c>
      <c r="X114" s="164">
        <v>17.37</v>
      </c>
      <c r="Y114" s="139">
        <v>6.82</v>
      </c>
      <c r="AA114" s="138">
        <v>30.59</v>
      </c>
      <c r="AB114" s="164">
        <v>10.5</v>
      </c>
      <c r="AC114" s="164">
        <v>20.94</v>
      </c>
      <c r="AD114" s="139">
        <v>10.55</v>
      </c>
    </row>
    <row r="115" spans="2:30" x14ac:dyDescent="0.25">
      <c r="B115" s="138">
        <v>4.7241379999999999</v>
      </c>
      <c r="C115" s="164">
        <v>3.394809</v>
      </c>
      <c r="D115" s="164">
        <v>3.2811110000000001</v>
      </c>
      <c r="E115" s="139">
        <v>2.3328289999999998</v>
      </c>
      <c r="G115" s="138">
        <v>1.7877780000000001</v>
      </c>
      <c r="H115" s="164">
        <v>1.5273779999999999</v>
      </c>
      <c r="I115" s="164">
        <v>1.953049</v>
      </c>
      <c r="J115" s="139">
        <v>1.4775039999999999</v>
      </c>
      <c r="L115" s="245"/>
      <c r="M115" s="164">
        <v>24.85</v>
      </c>
      <c r="N115" s="233"/>
      <c r="O115" s="139">
        <v>7.32</v>
      </c>
      <c r="Q115" s="138">
        <v>29.53</v>
      </c>
      <c r="R115" s="164">
        <v>30.84</v>
      </c>
      <c r="S115" s="164">
        <v>9</v>
      </c>
      <c r="T115" s="139">
        <v>13.22</v>
      </c>
      <c r="V115" s="138">
        <v>25.09</v>
      </c>
      <c r="W115" s="164">
        <v>5.3</v>
      </c>
      <c r="X115" s="164">
        <v>12.07</v>
      </c>
      <c r="Y115" s="139">
        <v>3.47</v>
      </c>
      <c r="AA115" s="138">
        <v>25.19</v>
      </c>
      <c r="AB115" s="164">
        <v>8.4499999999999993</v>
      </c>
      <c r="AC115" s="164">
        <v>12.78</v>
      </c>
      <c r="AD115" s="139">
        <v>5.85</v>
      </c>
    </row>
    <row r="116" spans="2:30" x14ac:dyDescent="0.25">
      <c r="B116" s="138">
        <v>5.4756099999999996</v>
      </c>
      <c r="C116" s="164">
        <v>2.743852</v>
      </c>
      <c r="D116" s="164">
        <v>3.1848450000000001</v>
      </c>
      <c r="E116" s="139">
        <v>2.6375660000000001</v>
      </c>
      <c r="G116" s="138">
        <v>2.049763</v>
      </c>
      <c r="H116" s="164">
        <v>1.296089</v>
      </c>
      <c r="I116" s="164">
        <v>1.7469220000000001</v>
      </c>
      <c r="J116" s="139">
        <v>1.341426</v>
      </c>
      <c r="L116" s="245"/>
      <c r="M116" s="164">
        <v>26.78</v>
      </c>
      <c r="N116" s="233"/>
      <c r="O116" s="139">
        <v>9.76</v>
      </c>
      <c r="Q116" s="138">
        <v>27.74</v>
      </c>
      <c r="R116" s="164">
        <v>29.91</v>
      </c>
      <c r="S116" s="164">
        <v>8.7100000000000009</v>
      </c>
      <c r="T116" s="139">
        <v>11.34</v>
      </c>
      <c r="V116" s="138">
        <v>32.18</v>
      </c>
      <c r="W116" s="164">
        <v>9.2799999999999994</v>
      </c>
      <c r="X116" s="164">
        <v>18</v>
      </c>
      <c r="Y116" s="139">
        <v>7.16</v>
      </c>
      <c r="AA116" s="138">
        <v>36.19</v>
      </c>
      <c r="AB116" s="233"/>
      <c r="AC116" s="164">
        <v>18.53</v>
      </c>
      <c r="AD116" s="234"/>
    </row>
    <row r="117" spans="2:30" x14ac:dyDescent="0.25">
      <c r="B117" s="138">
        <v>3.7278910000000001</v>
      </c>
      <c r="C117" s="164">
        <v>2.255261</v>
      </c>
      <c r="D117" s="164">
        <v>3.7136990000000001</v>
      </c>
      <c r="E117" s="139">
        <v>2.83908</v>
      </c>
      <c r="G117" s="138">
        <v>2.1230310000000001</v>
      </c>
      <c r="H117" s="164">
        <v>1.197222</v>
      </c>
      <c r="I117" s="164">
        <v>2.2194759999999998</v>
      </c>
      <c r="J117" s="139">
        <v>1.367429</v>
      </c>
      <c r="L117" s="245"/>
      <c r="M117" s="164">
        <v>24.65</v>
      </c>
      <c r="N117" s="233"/>
      <c r="O117" s="139">
        <v>10.93</v>
      </c>
      <c r="Q117" s="138">
        <v>27.11</v>
      </c>
      <c r="R117" s="164">
        <v>32.11</v>
      </c>
      <c r="S117" s="164">
        <v>7.3</v>
      </c>
      <c r="T117" s="139">
        <v>11.31</v>
      </c>
      <c r="V117" s="138">
        <v>25.95</v>
      </c>
      <c r="W117" s="164">
        <v>12.93</v>
      </c>
      <c r="X117" s="164">
        <v>12.66</v>
      </c>
      <c r="Y117" s="139">
        <v>10.8</v>
      </c>
      <c r="AA117" s="138">
        <v>25.54</v>
      </c>
      <c r="AB117" s="233"/>
      <c r="AC117" s="164">
        <v>14.62</v>
      </c>
      <c r="AD117" s="234"/>
    </row>
    <row r="118" spans="2:30" x14ac:dyDescent="0.25">
      <c r="B118" s="138">
        <v>5.2222220000000004</v>
      </c>
      <c r="C118" s="164">
        <v>2.1163789999999998</v>
      </c>
      <c r="D118" s="164">
        <v>3.0033859999999999</v>
      </c>
      <c r="E118" s="139">
        <v>3.0269110000000001</v>
      </c>
      <c r="G118" s="138">
        <v>1.800743</v>
      </c>
      <c r="H118" s="164">
        <v>1.3140499999999999</v>
      </c>
      <c r="I118" s="164">
        <v>1.9677230000000001</v>
      </c>
      <c r="J118" s="139">
        <v>1.1679790000000001</v>
      </c>
      <c r="L118" s="245"/>
      <c r="M118" s="164">
        <v>24.55</v>
      </c>
      <c r="N118" s="233"/>
      <c r="O118" s="139">
        <v>11.6</v>
      </c>
      <c r="Q118" s="138">
        <v>26.61</v>
      </c>
      <c r="R118" s="164">
        <v>28.12</v>
      </c>
      <c r="S118" s="164">
        <v>8.86</v>
      </c>
      <c r="T118" s="139">
        <v>9.2899999999999991</v>
      </c>
      <c r="V118" s="138">
        <v>28.3</v>
      </c>
      <c r="W118" s="164">
        <v>6.36</v>
      </c>
      <c r="X118" s="164">
        <v>13.33</v>
      </c>
      <c r="Y118" s="139">
        <v>4.84</v>
      </c>
      <c r="AA118" s="138">
        <v>29.63</v>
      </c>
      <c r="AB118" s="233"/>
      <c r="AC118" s="164">
        <v>13.35</v>
      </c>
      <c r="AD118" s="234"/>
    </row>
    <row r="119" spans="2:30" x14ac:dyDescent="0.25">
      <c r="B119" s="138">
        <v>4.8080809999999996</v>
      </c>
      <c r="C119" s="164">
        <v>2.696942</v>
      </c>
      <c r="D119" s="164">
        <v>4.1976740000000001</v>
      </c>
      <c r="E119" s="139">
        <v>2.3863989999999999</v>
      </c>
      <c r="G119" s="138">
        <v>2.0777199999999998</v>
      </c>
      <c r="H119" s="164">
        <v>1.374622</v>
      </c>
      <c r="I119" s="164">
        <v>2.2636479999999999</v>
      </c>
      <c r="J119" s="139">
        <v>1.2247189999999999</v>
      </c>
      <c r="L119" s="245"/>
      <c r="M119" s="164">
        <v>29.1</v>
      </c>
      <c r="N119" s="233"/>
      <c r="O119" s="139">
        <v>10.79</v>
      </c>
      <c r="Q119" s="245"/>
      <c r="R119" s="164">
        <v>30.88</v>
      </c>
      <c r="S119" s="233"/>
      <c r="T119" s="139">
        <v>12.94</v>
      </c>
      <c r="V119" s="138">
        <v>29.1</v>
      </c>
      <c r="W119" s="164">
        <v>4.55</v>
      </c>
      <c r="X119" s="164">
        <v>16.16</v>
      </c>
      <c r="Y119" s="139">
        <v>3.31</v>
      </c>
      <c r="AA119" s="138">
        <v>34.14</v>
      </c>
      <c r="AB119" s="233"/>
      <c r="AC119" s="164">
        <v>17.350000000000001</v>
      </c>
      <c r="AD119" s="234"/>
    </row>
    <row r="120" spans="2:30" x14ac:dyDescent="0.25">
      <c r="B120" s="138">
        <v>5.6216220000000003</v>
      </c>
      <c r="C120" s="164">
        <v>2.8656999999999999</v>
      </c>
      <c r="D120" s="164">
        <v>3.6111110000000002</v>
      </c>
      <c r="E120" s="139">
        <v>2.7174140000000002</v>
      </c>
      <c r="G120" s="138">
        <v>2.0265490000000002</v>
      </c>
      <c r="H120" s="164">
        <v>1.763158</v>
      </c>
      <c r="I120" s="164">
        <v>1.8955029999999999</v>
      </c>
      <c r="J120" s="139">
        <v>1.307571</v>
      </c>
      <c r="L120" s="245"/>
      <c r="M120" s="164">
        <v>29.66</v>
      </c>
      <c r="N120" s="233"/>
      <c r="O120" s="139">
        <v>10.35</v>
      </c>
      <c r="Q120" s="245"/>
      <c r="R120" s="164">
        <v>26.06</v>
      </c>
      <c r="S120" s="233"/>
      <c r="T120" s="139">
        <v>9.59</v>
      </c>
      <c r="V120" s="138">
        <v>28.07</v>
      </c>
      <c r="W120" s="164">
        <v>5.36</v>
      </c>
      <c r="X120" s="164">
        <v>13.51</v>
      </c>
      <c r="Y120" s="139">
        <v>3.04</v>
      </c>
      <c r="AA120" s="138">
        <v>34</v>
      </c>
      <c r="AB120" s="233"/>
      <c r="AC120" s="164">
        <v>15.02</v>
      </c>
      <c r="AD120" s="234"/>
    </row>
    <row r="121" spans="2:30" ht="15.75" thickBot="1" x14ac:dyDescent="0.3">
      <c r="B121" s="138">
        <v>3.3291140000000001</v>
      </c>
      <c r="C121" s="164">
        <v>2.066087</v>
      </c>
      <c r="D121" s="164">
        <v>3.5649350000000002</v>
      </c>
      <c r="E121" s="139">
        <v>2.5507689999999998</v>
      </c>
      <c r="G121" s="138">
        <v>2.0623990000000001</v>
      </c>
      <c r="H121" s="164">
        <v>1.1378029999999999</v>
      </c>
      <c r="I121" s="164">
        <v>1.8149090000000001</v>
      </c>
      <c r="J121" s="139">
        <v>1.311966</v>
      </c>
      <c r="L121" s="245"/>
      <c r="M121" s="164">
        <v>23.76</v>
      </c>
      <c r="N121" s="233"/>
      <c r="O121" s="139">
        <v>11.5</v>
      </c>
      <c r="Q121" s="245"/>
      <c r="R121" s="164">
        <v>24.87</v>
      </c>
      <c r="S121" s="233"/>
      <c r="T121" s="139">
        <v>9.75</v>
      </c>
      <c r="V121" s="138">
        <v>20.61</v>
      </c>
      <c r="W121" s="164">
        <v>6.11</v>
      </c>
      <c r="X121" s="164">
        <v>10.17</v>
      </c>
      <c r="Y121" s="139">
        <v>5.37</v>
      </c>
      <c r="AA121" s="140">
        <v>28.66</v>
      </c>
      <c r="AB121" s="235"/>
      <c r="AC121" s="167">
        <v>15.12</v>
      </c>
      <c r="AD121" s="236"/>
    </row>
    <row r="122" spans="2:30" x14ac:dyDescent="0.25">
      <c r="B122" s="138">
        <v>4.1967210000000001</v>
      </c>
      <c r="C122" s="164">
        <v>2.453382</v>
      </c>
      <c r="D122" s="164">
        <v>4.912134</v>
      </c>
      <c r="E122" s="139">
        <v>2.539307</v>
      </c>
      <c r="G122" s="138">
        <v>2.6699090000000001</v>
      </c>
      <c r="H122" s="164">
        <v>1.0305040000000001</v>
      </c>
      <c r="I122" s="164">
        <v>1.940045</v>
      </c>
      <c r="J122" s="139">
        <v>1.214564</v>
      </c>
      <c r="L122" s="245"/>
      <c r="M122" s="164">
        <v>26.84</v>
      </c>
      <c r="N122" s="233"/>
      <c r="O122" s="139">
        <v>10.94</v>
      </c>
      <c r="Q122" s="245"/>
      <c r="R122" s="164">
        <v>30.04</v>
      </c>
      <c r="S122" s="233"/>
      <c r="T122" s="139">
        <v>11.83</v>
      </c>
      <c r="V122" s="138">
        <v>25.45</v>
      </c>
      <c r="W122" s="164">
        <v>7.77</v>
      </c>
      <c r="X122" s="164">
        <v>12.34</v>
      </c>
      <c r="Y122" s="139">
        <v>7.54</v>
      </c>
    </row>
    <row r="123" spans="2:30" x14ac:dyDescent="0.25">
      <c r="B123" s="138">
        <v>3.5485440000000001</v>
      </c>
      <c r="C123" s="164">
        <v>2.6224959999999999</v>
      </c>
      <c r="D123" s="164">
        <v>3.801688</v>
      </c>
      <c r="E123" s="139">
        <v>2.1225700000000001</v>
      </c>
      <c r="G123" s="138">
        <v>2.262168</v>
      </c>
      <c r="H123" s="164">
        <v>1.2708330000000001</v>
      </c>
      <c r="I123" s="164">
        <v>2.5531090000000001</v>
      </c>
      <c r="J123" s="139">
        <v>1.7711710000000001</v>
      </c>
      <c r="L123" s="245"/>
      <c r="M123" s="164">
        <v>34.04</v>
      </c>
      <c r="N123" s="233"/>
      <c r="O123" s="139">
        <v>12.98</v>
      </c>
      <c r="Q123" s="245"/>
      <c r="R123" s="164">
        <v>25.11</v>
      </c>
      <c r="S123" s="233"/>
      <c r="T123" s="139">
        <v>11.83</v>
      </c>
      <c r="V123" s="138">
        <v>41.17</v>
      </c>
      <c r="W123" s="164">
        <v>3.66</v>
      </c>
      <c r="X123" s="164">
        <v>15.42</v>
      </c>
      <c r="Y123" s="139">
        <v>2.88</v>
      </c>
    </row>
    <row r="124" spans="2:30" x14ac:dyDescent="0.25">
      <c r="B124" s="138">
        <v>3.7027030000000001</v>
      </c>
      <c r="C124" s="164">
        <v>2.967473</v>
      </c>
      <c r="D124" s="164">
        <v>3.6148410000000002</v>
      </c>
      <c r="E124" s="139">
        <v>2.647929</v>
      </c>
      <c r="G124" s="138">
        <v>1.842212</v>
      </c>
      <c r="H124" s="164">
        <v>0.85493799999999998</v>
      </c>
      <c r="I124" s="164">
        <v>3.0522149999999999</v>
      </c>
      <c r="J124" s="139">
        <v>1.7075659999999999</v>
      </c>
      <c r="L124" s="245"/>
      <c r="M124" s="164">
        <v>35.58</v>
      </c>
      <c r="N124" s="233"/>
      <c r="O124" s="139">
        <v>11.99</v>
      </c>
      <c r="Q124" s="245"/>
      <c r="R124" s="164">
        <v>26.85</v>
      </c>
      <c r="S124" s="233"/>
      <c r="T124" s="139">
        <v>10.14</v>
      </c>
      <c r="V124" s="138">
        <v>40.9</v>
      </c>
      <c r="W124" s="164">
        <v>5.54</v>
      </c>
      <c r="X124" s="164">
        <v>18.079999999999998</v>
      </c>
      <c r="Y124" s="139">
        <v>6.48</v>
      </c>
    </row>
    <row r="125" spans="2:30" x14ac:dyDescent="0.25">
      <c r="B125" s="138">
        <v>5.0112360000000002</v>
      </c>
      <c r="C125" s="164">
        <v>2.8488980000000002</v>
      </c>
      <c r="D125" s="164">
        <v>5.711957</v>
      </c>
      <c r="E125" s="139">
        <v>2.503692</v>
      </c>
      <c r="G125" s="138">
        <v>2.2473329999999998</v>
      </c>
      <c r="H125" s="164">
        <v>1.31934</v>
      </c>
      <c r="I125" s="164">
        <v>1.942421</v>
      </c>
      <c r="J125" s="139">
        <v>1.9901960000000001</v>
      </c>
      <c r="L125" s="245"/>
      <c r="M125" s="164">
        <v>27.15</v>
      </c>
      <c r="N125" s="233"/>
      <c r="O125" s="139">
        <v>9.5299999999999994</v>
      </c>
      <c r="Q125" s="245"/>
      <c r="R125" s="164">
        <v>30.52</v>
      </c>
      <c r="S125" s="233"/>
      <c r="T125" s="139">
        <v>12.19</v>
      </c>
      <c r="V125" s="138">
        <v>27.32</v>
      </c>
      <c r="W125" s="164">
        <v>8.8000000000000007</v>
      </c>
      <c r="X125" s="164">
        <v>14.83</v>
      </c>
      <c r="Y125" s="139">
        <v>6.67</v>
      </c>
    </row>
    <row r="126" spans="2:30" x14ac:dyDescent="0.25">
      <c r="B126" s="138">
        <v>4.2857139999999996</v>
      </c>
      <c r="C126" s="164">
        <v>2.2199819999999999</v>
      </c>
      <c r="D126" s="164">
        <v>5.3410849999999996</v>
      </c>
      <c r="E126" s="139">
        <v>2.2209210000000001</v>
      </c>
      <c r="G126" s="138">
        <v>2.4235709999999999</v>
      </c>
      <c r="H126" s="164">
        <v>1.3422620000000001</v>
      </c>
      <c r="I126" s="164">
        <v>2.0758000000000001</v>
      </c>
      <c r="J126" s="139">
        <v>1.2655369999999999</v>
      </c>
      <c r="L126" s="245"/>
      <c r="M126" s="164">
        <v>24.22</v>
      </c>
      <c r="N126" s="233"/>
      <c r="O126" s="139">
        <v>10.91</v>
      </c>
      <c r="Q126" s="245"/>
      <c r="R126" s="164">
        <v>26.54</v>
      </c>
      <c r="S126" s="233"/>
      <c r="T126" s="139">
        <v>11.95</v>
      </c>
      <c r="V126" s="138">
        <v>33.71</v>
      </c>
      <c r="W126" s="164">
        <v>4.51</v>
      </c>
      <c r="X126" s="164">
        <v>15</v>
      </c>
      <c r="Y126" s="139">
        <v>3.36</v>
      </c>
    </row>
    <row r="127" spans="2:30" x14ac:dyDescent="0.25">
      <c r="B127" s="138">
        <v>7.4410259999999999</v>
      </c>
      <c r="C127" s="164">
        <v>2.9978699999999998</v>
      </c>
      <c r="D127" s="164">
        <v>3.725806</v>
      </c>
      <c r="E127" s="139">
        <v>2.4592589999999999</v>
      </c>
      <c r="G127" s="138">
        <v>2.2527569999999999</v>
      </c>
      <c r="H127" s="164">
        <v>1.0095369999999999</v>
      </c>
      <c r="I127" s="164">
        <v>2.0230769999999998</v>
      </c>
      <c r="J127" s="139">
        <v>1.220736</v>
      </c>
      <c r="L127" s="245"/>
      <c r="M127" s="164">
        <v>28.15</v>
      </c>
      <c r="N127" s="233"/>
      <c r="O127" s="139">
        <v>9.39</v>
      </c>
      <c r="Q127" s="245"/>
      <c r="R127" s="164">
        <v>26.56</v>
      </c>
      <c r="S127" s="233"/>
      <c r="T127" s="139">
        <v>10.8</v>
      </c>
      <c r="V127" s="138">
        <v>33.93</v>
      </c>
      <c r="W127" s="164">
        <v>7.41</v>
      </c>
      <c r="X127" s="164">
        <v>14</v>
      </c>
      <c r="Y127" s="139">
        <v>7.34</v>
      </c>
    </row>
    <row r="128" spans="2:30" x14ac:dyDescent="0.25">
      <c r="B128" s="138">
        <v>4.995984</v>
      </c>
      <c r="C128" s="164">
        <v>2.998942</v>
      </c>
      <c r="D128" s="164">
        <v>3.486364</v>
      </c>
      <c r="E128" s="139">
        <v>2</v>
      </c>
      <c r="G128" s="138">
        <v>2.3100329999999998</v>
      </c>
      <c r="H128" s="164">
        <v>1.327869</v>
      </c>
      <c r="I128" s="164">
        <v>1.8576729999999999</v>
      </c>
      <c r="J128" s="139">
        <v>1.2512080000000001</v>
      </c>
      <c r="L128" s="245"/>
      <c r="M128" s="164">
        <v>28.34</v>
      </c>
      <c r="N128" s="233"/>
      <c r="O128" s="139">
        <v>9.4499999999999993</v>
      </c>
      <c r="Q128" s="245"/>
      <c r="R128" s="164">
        <v>22.42</v>
      </c>
      <c r="S128" s="233"/>
      <c r="T128" s="139">
        <v>11.21</v>
      </c>
      <c r="V128" s="138">
        <v>24.51</v>
      </c>
      <c r="W128" s="164">
        <v>7.29</v>
      </c>
      <c r="X128" s="164">
        <v>10.88</v>
      </c>
      <c r="Y128" s="139">
        <v>5.49</v>
      </c>
    </row>
    <row r="129" spans="2:25" x14ac:dyDescent="0.25">
      <c r="B129" s="138">
        <v>5.61165</v>
      </c>
      <c r="C129" s="164">
        <v>2.7924319999999998</v>
      </c>
      <c r="D129" s="164">
        <v>5.0540539999999998</v>
      </c>
      <c r="E129" s="139">
        <v>2.3949959999999999</v>
      </c>
      <c r="G129" s="138">
        <v>2.3734060000000001</v>
      </c>
      <c r="H129" s="164">
        <v>1.7037040000000001</v>
      </c>
      <c r="I129" s="164">
        <v>1.7001949999999999</v>
      </c>
      <c r="J129" s="139">
        <v>1.3728359999999999</v>
      </c>
      <c r="L129" s="245"/>
      <c r="M129" s="164">
        <v>25.83</v>
      </c>
      <c r="N129" s="233"/>
      <c r="O129" s="139">
        <v>9.25</v>
      </c>
      <c r="Q129" s="245"/>
      <c r="R129" s="164">
        <v>26.8</v>
      </c>
      <c r="S129" s="233"/>
      <c r="T129" s="139">
        <v>11.19</v>
      </c>
      <c r="V129" s="138">
        <v>28.09</v>
      </c>
      <c r="W129" s="164">
        <v>5.98</v>
      </c>
      <c r="X129" s="164">
        <v>12.16</v>
      </c>
      <c r="Y129" s="139">
        <v>3.51</v>
      </c>
    </row>
    <row r="130" spans="2:25" x14ac:dyDescent="0.25">
      <c r="B130" s="138">
        <v>4.3333329999999997</v>
      </c>
      <c r="C130" s="164">
        <v>3.0103689999999999</v>
      </c>
      <c r="D130" s="164">
        <v>5.4148940000000003</v>
      </c>
      <c r="E130" s="139">
        <v>2.8277549999999998</v>
      </c>
      <c r="G130" s="138">
        <v>2.4601280000000001</v>
      </c>
      <c r="H130" s="164">
        <v>1.3004199999999999</v>
      </c>
      <c r="I130" s="164">
        <v>1.727876</v>
      </c>
      <c r="J130" s="139">
        <v>1.445122</v>
      </c>
      <c r="L130" s="245"/>
      <c r="M130" s="164">
        <v>26.13</v>
      </c>
      <c r="N130" s="233"/>
      <c r="O130" s="139">
        <v>8.68</v>
      </c>
      <c r="Q130" s="245"/>
      <c r="R130" s="164">
        <v>34.64</v>
      </c>
      <c r="S130" s="233"/>
      <c r="T130" s="139">
        <v>12.25</v>
      </c>
      <c r="V130" s="138">
        <v>26.06</v>
      </c>
      <c r="W130" s="164">
        <v>6.19</v>
      </c>
      <c r="X130" s="164">
        <v>10.98</v>
      </c>
      <c r="Y130" s="139">
        <v>4.76</v>
      </c>
    </row>
    <row r="131" spans="2:25" x14ac:dyDescent="0.25">
      <c r="B131" s="138">
        <v>4.6991149999999999</v>
      </c>
      <c r="C131" s="164">
        <v>2.8302659999999999</v>
      </c>
      <c r="D131" s="164">
        <v>3.8571430000000002</v>
      </c>
      <c r="E131" s="139">
        <v>2.1011510000000002</v>
      </c>
      <c r="G131" s="138">
        <v>2.126468</v>
      </c>
      <c r="H131" s="164">
        <v>1.202826</v>
      </c>
      <c r="I131" s="164">
        <v>2.2171189999999998</v>
      </c>
      <c r="J131" s="139">
        <v>1.4772080000000001</v>
      </c>
      <c r="L131" s="245"/>
      <c r="M131" s="164">
        <v>27.68</v>
      </c>
      <c r="N131" s="233"/>
      <c r="O131" s="139">
        <v>9.7799999999999994</v>
      </c>
      <c r="Q131" s="245"/>
      <c r="R131" s="164">
        <v>25.55</v>
      </c>
      <c r="S131" s="233"/>
      <c r="T131" s="139">
        <v>12.16</v>
      </c>
      <c r="V131" s="138">
        <v>30.85</v>
      </c>
      <c r="W131" s="164">
        <v>14.47</v>
      </c>
      <c r="X131" s="164">
        <v>12.54</v>
      </c>
      <c r="Y131" s="139">
        <v>12.03</v>
      </c>
    </row>
    <row r="132" spans="2:25" x14ac:dyDescent="0.25">
      <c r="B132" s="138">
        <v>3.6545450000000002</v>
      </c>
      <c r="C132" s="164">
        <v>2.7996829999999999</v>
      </c>
      <c r="D132" s="164">
        <v>4.086957</v>
      </c>
      <c r="E132" s="139">
        <v>2.6375250000000001</v>
      </c>
      <c r="G132" s="138">
        <v>1.5631919999999999</v>
      </c>
      <c r="H132" s="164">
        <v>1.200599</v>
      </c>
      <c r="I132" s="164">
        <v>2.2913100000000002</v>
      </c>
      <c r="J132" s="139">
        <v>1.4494</v>
      </c>
      <c r="L132" s="245"/>
      <c r="M132" s="164">
        <v>35.36</v>
      </c>
      <c r="N132" s="233"/>
      <c r="O132" s="139">
        <v>12.63</v>
      </c>
      <c r="Q132" s="245"/>
      <c r="R132" s="164">
        <v>26.85</v>
      </c>
      <c r="S132" s="233"/>
      <c r="T132" s="139">
        <v>10.18</v>
      </c>
      <c r="V132" s="138">
        <v>23.54</v>
      </c>
      <c r="W132" s="164">
        <v>16.04</v>
      </c>
      <c r="X132" s="164">
        <v>11.07</v>
      </c>
      <c r="Y132" s="139">
        <v>13.36</v>
      </c>
    </row>
    <row r="133" spans="2:25" x14ac:dyDescent="0.25">
      <c r="B133" s="138">
        <v>3.361011</v>
      </c>
      <c r="C133" s="164">
        <v>2.410828</v>
      </c>
      <c r="D133" s="164">
        <v>3.6203210000000001</v>
      </c>
      <c r="E133" s="139">
        <v>2.2986770000000001</v>
      </c>
      <c r="G133" s="138">
        <v>1.7080690000000001</v>
      </c>
      <c r="H133" s="164">
        <v>0.89940299999999995</v>
      </c>
      <c r="I133" s="164">
        <v>2.1501239999999999</v>
      </c>
      <c r="J133" s="139">
        <v>1.484138</v>
      </c>
      <c r="L133" s="245"/>
      <c r="M133" s="164">
        <v>30.28</v>
      </c>
      <c r="N133" s="233"/>
      <c r="O133" s="139">
        <v>12.56</v>
      </c>
      <c r="Q133" s="245"/>
      <c r="R133" s="164">
        <v>24.32</v>
      </c>
      <c r="S133" s="233"/>
      <c r="T133" s="139">
        <v>10.58</v>
      </c>
      <c r="V133" s="245"/>
      <c r="W133" s="164">
        <v>10.55</v>
      </c>
      <c r="X133" s="233"/>
      <c r="Y133" s="139">
        <v>11.73</v>
      </c>
    </row>
    <row r="134" spans="2:25" x14ac:dyDescent="0.25">
      <c r="B134" s="138">
        <v>3.5478550000000002</v>
      </c>
      <c r="C134" s="164">
        <v>2.754667</v>
      </c>
      <c r="D134" s="164">
        <v>4.070513</v>
      </c>
      <c r="E134" s="139">
        <v>3.52</v>
      </c>
      <c r="G134" s="138">
        <v>1.7863070000000001</v>
      </c>
      <c r="H134" s="164">
        <v>1.228715</v>
      </c>
      <c r="I134" s="164">
        <v>1.78487</v>
      </c>
      <c r="J134" s="139">
        <v>1.7403850000000001</v>
      </c>
      <c r="L134" s="245"/>
      <c r="M134" s="164">
        <v>30.99</v>
      </c>
      <c r="N134" s="233"/>
      <c r="O134" s="139">
        <v>11.25</v>
      </c>
      <c r="Q134" s="245"/>
      <c r="R134" s="164">
        <v>30.8</v>
      </c>
      <c r="S134" s="233"/>
      <c r="T134" s="139">
        <v>8.75</v>
      </c>
      <c r="V134" s="245"/>
      <c r="W134" s="164">
        <v>14.72</v>
      </c>
      <c r="X134" s="233"/>
      <c r="Y134" s="139">
        <v>11.98</v>
      </c>
    </row>
    <row r="135" spans="2:25" x14ac:dyDescent="0.25">
      <c r="B135" s="138">
        <v>3.691176</v>
      </c>
      <c r="C135" s="164">
        <v>2.6934960000000001</v>
      </c>
      <c r="D135" s="164">
        <v>4.0588240000000004</v>
      </c>
      <c r="E135" s="139">
        <v>2.343896</v>
      </c>
      <c r="G135" s="138">
        <v>1.905508</v>
      </c>
      <c r="H135" s="164">
        <v>1.4</v>
      </c>
      <c r="I135" s="164">
        <v>2.8731559999999998</v>
      </c>
      <c r="J135" s="139">
        <v>1.767442</v>
      </c>
      <c r="L135" s="245"/>
      <c r="M135" s="164">
        <v>33.130000000000003</v>
      </c>
      <c r="N135" s="233"/>
      <c r="O135" s="139">
        <v>12.3</v>
      </c>
      <c r="Q135" s="245"/>
      <c r="R135" s="164">
        <v>25.15</v>
      </c>
      <c r="S135" s="233"/>
      <c r="T135" s="139">
        <v>10.73</v>
      </c>
      <c r="V135" s="245"/>
      <c r="W135" s="164">
        <v>7.35</v>
      </c>
      <c r="X135" s="233"/>
      <c r="Y135" s="139">
        <v>5.25</v>
      </c>
    </row>
    <row r="136" spans="2:25" x14ac:dyDescent="0.25">
      <c r="B136" s="138">
        <v>6.1161289999999999</v>
      </c>
      <c r="C136" s="164">
        <v>2.7820510000000001</v>
      </c>
      <c r="D136" s="164">
        <v>4.5769229999999999</v>
      </c>
      <c r="E136" s="139">
        <v>2.5958700000000001</v>
      </c>
      <c r="G136" s="138">
        <v>1.932647</v>
      </c>
      <c r="H136" s="164">
        <v>1.368852</v>
      </c>
      <c r="I136" s="164">
        <v>2.1021809999999999</v>
      </c>
      <c r="J136" s="139">
        <v>1.5748249999999999</v>
      </c>
      <c r="L136" s="245"/>
      <c r="M136" s="164">
        <v>39.06</v>
      </c>
      <c r="N136" s="233"/>
      <c r="O136" s="139">
        <v>14.04</v>
      </c>
      <c r="Q136" s="245"/>
      <c r="R136" s="164">
        <v>26.4</v>
      </c>
      <c r="S136" s="233"/>
      <c r="T136" s="139">
        <v>10.17</v>
      </c>
      <c r="V136" s="245"/>
      <c r="W136" s="164">
        <v>8.35</v>
      </c>
      <c r="X136" s="233"/>
      <c r="Y136" s="139">
        <v>6.1</v>
      </c>
    </row>
    <row r="137" spans="2:25" x14ac:dyDescent="0.25">
      <c r="B137" s="138">
        <v>3.6476679999999999</v>
      </c>
      <c r="C137" s="164">
        <v>2.648841</v>
      </c>
      <c r="D137" s="164">
        <v>5.25</v>
      </c>
      <c r="E137" s="139">
        <v>2.3274789999999999</v>
      </c>
      <c r="G137" s="138">
        <v>2.0407700000000002</v>
      </c>
      <c r="H137" s="164">
        <v>1.9375</v>
      </c>
      <c r="I137" s="164">
        <v>2.1559629999999999</v>
      </c>
      <c r="J137" s="139">
        <v>1.435484</v>
      </c>
      <c r="L137" s="245"/>
      <c r="M137" s="164">
        <v>29.72</v>
      </c>
      <c r="N137" s="233"/>
      <c r="O137" s="139">
        <v>11.22</v>
      </c>
      <c r="Q137" s="245"/>
      <c r="R137" s="164">
        <v>22.53</v>
      </c>
      <c r="S137" s="233"/>
      <c r="T137" s="139">
        <v>9.68</v>
      </c>
      <c r="V137" s="245"/>
      <c r="W137" s="164">
        <v>6.51</v>
      </c>
      <c r="X137" s="233"/>
      <c r="Y137" s="139">
        <v>3.36</v>
      </c>
    </row>
    <row r="138" spans="2:25" x14ac:dyDescent="0.25">
      <c r="B138" s="138">
        <v>5.8235289999999997</v>
      </c>
      <c r="C138" s="164">
        <v>2.7792080000000001</v>
      </c>
      <c r="D138" s="164">
        <v>3.787671</v>
      </c>
      <c r="E138" s="139">
        <v>2.4296700000000002</v>
      </c>
      <c r="G138" s="138">
        <v>2.0295450000000002</v>
      </c>
      <c r="H138" s="164">
        <v>0.86925300000000005</v>
      </c>
      <c r="I138" s="164">
        <v>1.9553659999999999</v>
      </c>
      <c r="J138" s="139">
        <v>1.423664</v>
      </c>
      <c r="L138" s="245"/>
      <c r="M138" s="164">
        <v>28.07</v>
      </c>
      <c r="N138" s="233"/>
      <c r="O138" s="139">
        <v>10.1</v>
      </c>
      <c r="Q138" s="245"/>
      <c r="R138" s="164">
        <v>22.11</v>
      </c>
      <c r="S138" s="233"/>
      <c r="T138" s="139">
        <v>9.1</v>
      </c>
      <c r="V138" s="245"/>
      <c r="W138" s="164">
        <v>6.05</v>
      </c>
      <c r="X138" s="233"/>
      <c r="Y138" s="139">
        <v>6.96</v>
      </c>
    </row>
    <row r="139" spans="2:25" ht="15.75" thickBot="1" x14ac:dyDescent="0.3">
      <c r="B139" s="138">
        <v>5.3564360000000004</v>
      </c>
      <c r="C139" s="164">
        <v>2.3824589999999999</v>
      </c>
      <c r="D139" s="164">
        <v>4.241803</v>
      </c>
      <c r="E139" s="139">
        <v>2.7444090000000001</v>
      </c>
      <c r="G139" s="138">
        <v>1.9947029999999999</v>
      </c>
      <c r="H139" s="164">
        <v>1.080392</v>
      </c>
      <c r="I139" s="164">
        <v>1.7678160000000001</v>
      </c>
      <c r="J139" s="139">
        <v>1.245174</v>
      </c>
      <c r="L139" s="245"/>
      <c r="M139" s="164">
        <v>26.35</v>
      </c>
      <c r="N139" s="233"/>
      <c r="O139" s="139">
        <v>11.06</v>
      </c>
      <c r="Q139" s="245"/>
      <c r="R139" s="164">
        <v>25.77</v>
      </c>
      <c r="S139" s="233"/>
      <c r="T139" s="139">
        <v>9.39</v>
      </c>
      <c r="V139" s="238"/>
      <c r="W139" s="167">
        <v>5.51</v>
      </c>
      <c r="X139" s="235"/>
      <c r="Y139" s="141">
        <v>5.0999999999999996</v>
      </c>
    </row>
    <row r="140" spans="2:25" x14ac:dyDescent="0.25">
      <c r="B140" s="138">
        <v>5</v>
      </c>
      <c r="C140" s="164">
        <v>2.762877</v>
      </c>
      <c r="D140" s="164">
        <v>5.135338</v>
      </c>
      <c r="E140" s="139">
        <v>2.16025</v>
      </c>
      <c r="G140" s="138">
        <v>1.94398</v>
      </c>
      <c r="H140" s="164">
        <v>1.7428999999999999</v>
      </c>
      <c r="I140" s="164">
        <v>1.8397589999999999</v>
      </c>
      <c r="J140" s="139">
        <v>1.3064180000000001</v>
      </c>
      <c r="L140" s="245"/>
      <c r="M140" s="164">
        <v>31.11</v>
      </c>
      <c r="N140" s="233"/>
      <c r="O140" s="139">
        <v>11.26</v>
      </c>
      <c r="Q140" s="245"/>
      <c r="R140" s="164">
        <v>20.76</v>
      </c>
      <c r="S140" s="233"/>
      <c r="T140" s="139">
        <v>9.61</v>
      </c>
    </row>
    <row r="141" spans="2:25" x14ac:dyDescent="0.25">
      <c r="B141" s="138">
        <v>5.947368</v>
      </c>
      <c r="C141" s="164">
        <v>2.2733660000000002</v>
      </c>
      <c r="D141" s="164">
        <v>4.2532189999999996</v>
      </c>
      <c r="E141" s="139">
        <v>2.5028199999999998</v>
      </c>
      <c r="G141" s="138">
        <v>1.7387269999999999</v>
      </c>
      <c r="H141" s="164">
        <v>1.496815</v>
      </c>
      <c r="I141" s="164">
        <v>1.862797</v>
      </c>
      <c r="J141" s="139">
        <v>1.33179</v>
      </c>
      <c r="L141" s="245"/>
      <c r="M141" s="164">
        <v>32.35</v>
      </c>
      <c r="N141" s="233"/>
      <c r="O141" s="139">
        <v>14.23</v>
      </c>
      <c r="Q141" s="245"/>
      <c r="R141" s="164">
        <v>26.63</v>
      </c>
      <c r="S141" s="233"/>
      <c r="T141" s="139">
        <v>10.64</v>
      </c>
    </row>
    <row r="142" spans="2:25" x14ac:dyDescent="0.25">
      <c r="B142" s="138">
        <v>4.9655170000000002</v>
      </c>
      <c r="C142" s="164">
        <v>2.0090279999999998</v>
      </c>
      <c r="D142" s="164">
        <v>3.908309</v>
      </c>
      <c r="E142" s="139">
        <v>2.3829570000000002</v>
      </c>
      <c r="G142" s="138">
        <v>1.7232209999999999</v>
      </c>
      <c r="H142" s="164">
        <v>1.0327379999999999</v>
      </c>
      <c r="I142" s="164">
        <v>1.888889</v>
      </c>
      <c r="J142" s="139">
        <v>1.1864410000000001</v>
      </c>
      <c r="L142" s="245"/>
      <c r="M142" s="164">
        <v>28.93</v>
      </c>
      <c r="N142" s="233"/>
      <c r="O142" s="139">
        <v>14.4</v>
      </c>
      <c r="Q142" s="245"/>
      <c r="R142" s="164">
        <v>23.21</v>
      </c>
      <c r="S142" s="233"/>
      <c r="T142" s="139">
        <v>9.74</v>
      </c>
    </row>
    <row r="143" spans="2:25" x14ac:dyDescent="0.25">
      <c r="B143" s="138">
        <v>6.4297519999999997</v>
      </c>
      <c r="C143" s="164">
        <v>2.4565220000000001</v>
      </c>
      <c r="D143" s="164">
        <v>3.6728969999999999</v>
      </c>
      <c r="E143" s="139">
        <v>2.798883</v>
      </c>
      <c r="G143" s="138">
        <v>1.892949</v>
      </c>
      <c r="H143" s="164">
        <v>1.1059429999999999</v>
      </c>
      <c r="I143" s="164">
        <v>1.5300149999999999</v>
      </c>
      <c r="J143" s="139">
        <v>1.2865329999999999</v>
      </c>
      <c r="L143" s="245"/>
      <c r="M143" s="164">
        <v>29.38</v>
      </c>
      <c r="N143" s="233"/>
      <c r="O143" s="139">
        <v>11.96</v>
      </c>
      <c r="Q143" s="245"/>
      <c r="R143" s="164">
        <v>30.06</v>
      </c>
      <c r="S143" s="233"/>
      <c r="T143" s="139">
        <v>10.74</v>
      </c>
    </row>
    <row r="144" spans="2:25" x14ac:dyDescent="0.25">
      <c r="B144" s="138">
        <v>5.6027399999999998</v>
      </c>
      <c r="C144" s="164">
        <v>2.0656110000000001</v>
      </c>
      <c r="D144" s="164">
        <v>4.6836729999999998</v>
      </c>
      <c r="E144" s="139">
        <v>2.3725909999999999</v>
      </c>
      <c r="G144" s="138">
        <v>1.630395</v>
      </c>
      <c r="H144" s="164">
        <v>1.122825</v>
      </c>
      <c r="I144" s="164">
        <v>1.86747</v>
      </c>
      <c r="J144" s="139">
        <v>1.5390509999999999</v>
      </c>
      <c r="L144" s="245"/>
      <c r="M144" s="164">
        <v>27.39</v>
      </c>
      <c r="N144" s="233"/>
      <c r="O144" s="139">
        <v>13.26</v>
      </c>
      <c r="Q144" s="245"/>
      <c r="R144" s="164">
        <v>22.16</v>
      </c>
      <c r="S144" s="233"/>
      <c r="T144" s="139">
        <v>9.34</v>
      </c>
    </row>
    <row r="145" spans="2:20" x14ac:dyDescent="0.25">
      <c r="B145" s="138">
        <v>4.4292930000000004</v>
      </c>
      <c r="C145" s="164">
        <v>2.3432840000000001</v>
      </c>
      <c r="D145" s="164">
        <v>5.1208790000000004</v>
      </c>
      <c r="E145" s="139">
        <v>2.4984549999999999</v>
      </c>
      <c r="G145" s="138">
        <v>1.7991630000000001</v>
      </c>
      <c r="H145" s="164">
        <v>1.6343430000000001</v>
      </c>
      <c r="I145" s="164">
        <v>1.913753</v>
      </c>
      <c r="J145" s="139">
        <v>1.4882709999999999</v>
      </c>
      <c r="L145" s="245"/>
      <c r="M145" s="164">
        <v>26.69</v>
      </c>
      <c r="N145" s="233"/>
      <c r="O145" s="139">
        <v>11.39</v>
      </c>
      <c r="Q145" s="245"/>
      <c r="R145" s="164">
        <v>24.26</v>
      </c>
      <c r="S145" s="233"/>
      <c r="T145" s="139">
        <v>9.7100000000000009</v>
      </c>
    </row>
    <row r="146" spans="2:20" x14ac:dyDescent="0.25">
      <c r="B146" s="138">
        <v>4.9349590000000001</v>
      </c>
      <c r="C146" s="164">
        <v>2.4122539999999999</v>
      </c>
      <c r="D146" s="164">
        <v>4.0892860000000004</v>
      </c>
      <c r="E146" s="139">
        <v>2.6468980000000002</v>
      </c>
      <c r="G146" s="138">
        <v>1.906704</v>
      </c>
      <c r="H146" s="164">
        <v>1.4048510000000001</v>
      </c>
      <c r="I146" s="164">
        <v>1.5332269999999999</v>
      </c>
      <c r="J146" s="139">
        <v>1.3346610000000001</v>
      </c>
      <c r="L146" s="245"/>
      <c r="M146" s="164">
        <v>31.89</v>
      </c>
      <c r="N146" s="233"/>
      <c r="O146" s="139">
        <v>13.22</v>
      </c>
      <c r="Q146" s="245"/>
      <c r="R146" s="164">
        <v>29.01</v>
      </c>
      <c r="S146" s="233"/>
      <c r="T146" s="139">
        <v>10.96</v>
      </c>
    </row>
    <row r="147" spans="2:20" x14ac:dyDescent="0.25">
      <c r="B147" s="138">
        <v>5.7931030000000003</v>
      </c>
      <c r="C147" s="164">
        <v>2.4464429999999999</v>
      </c>
      <c r="D147" s="164">
        <v>3.1827960000000002</v>
      </c>
      <c r="E147" s="139">
        <v>3.0643090000000002</v>
      </c>
      <c r="G147" s="138">
        <v>1.7128890000000001</v>
      </c>
      <c r="H147" s="164">
        <v>1.026573</v>
      </c>
      <c r="I147" s="164">
        <v>1.826695</v>
      </c>
      <c r="J147" s="139">
        <v>1.486815</v>
      </c>
      <c r="L147" s="245"/>
      <c r="M147" s="164">
        <v>29.92</v>
      </c>
      <c r="N147" s="233"/>
      <c r="O147" s="139">
        <v>12.23</v>
      </c>
      <c r="Q147" s="245"/>
      <c r="R147" s="164">
        <v>28.59</v>
      </c>
      <c r="S147" s="233"/>
      <c r="T147" s="139">
        <v>9.33</v>
      </c>
    </row>
    <row r="148" spans="2:20" x14ac:dyDescent="0.25">
      <c r="B148" s="138">
        <v>5.2669680000000003</v>
      </c>
      <c r="C148" s="164">
        <v>2.727373</v>
      </c>
      <c r="D148" s="164">
        <v>5.4893619999999999</v>
      </c>
      <c r="E148" s="139">
        <v>2.1481479999999999</v>
      </c>
      <c r="G148" s="138">
        <v>2.10989</v>
      </c>
      <c r="H148" s="164">
        <v>1.235876</v>
      </c>
      <c r="I148" s="164">
        <v>1.711957</v>
      </c>
      <c r="J148" s="139">
        <v>1.5080530000000001</v>
      </c>
      <c r="L148" s="245"/>
      <c r="M148" s="164">
        <v>24.71</v>
      </c>
      <c r="N148" s="233"/>
      <c r="O148" s="139">
        <v>9.06</v>
      </c>
      <c r="Q148" s="245"/>
      <c r="R148" s="164">
        <v>24.36</v>
      </c>
      <c r="S148" s="233"/>
      <c r="T148" s="139">
        <v>11.34</v>
      </c>
    </row>
    <row r="149" spans="2:20" x14ac:dyDescent="0.25">
      <c r="B149" s="138">
        <v>4.4489799999999997</v>
      </c>
      <c r="C149" s="164">
        <v>2.8396330000000001</v>
      </c>
      <c r="D149" s="164">
        <v>3.5037590000000001</v>
      </c>
      <c r="E149" s="139">
        <v>2.0712030000000001</v>
      </c>
      <c r="G149" s="138">
        <v>2.1814429999999998</v>
      </c>
      <c r="H149" s="164">
        <v>1.285714</v>
      </c>
      <c r="I149" s="164">
        <v>2.113343</v>
      </c>
      <c r="J149" s="139">
        <v>1.549407</v>
      </c>
      <c r="L149" s="245"/>
      <c r="M149" s="164">
        <v>24.79</v>
      </c>
      <c r="N149" s="233"/>
      <c r="O149" s="139">
        <v>8.73</v>
      </c>
      <c r="Q149" s="245"/>
      <c r="R149" s="164">
        <v>26.18</v>
      </c>
      <c r="S149" s="233"/>
      <c r="T149" s="139">
        <v>12.64</v>
      </c>
    </row>
    <row r="150" spans="2:20" x14ac:dyDescent="0.25">
      <c r="B150" s="138">
        <v>4.8502020000000003</v>
      </c>
      <c r="C150" s="164">
        <v>2.455041</v>
      </c>
      <c r="D150" s="164">
        <v>1.313253</v>
      </c>
      <c r="E150" s="139">
        <v>2.2125189999999999</v>
      </c>
      <c r="G150" s="138">
        <v>2.16737</v>
      </c>
      <c r="H150" s="164">
        <v>1.2251970000000001</v>
      </c>
      <c r="I150" s="164">
        <v>2</v>
      </c>
      <c r="J150" s="139">
        <v>1.734143</v>
      </c>
      <c r="L150" s="245"/>
      <c r="M150" s="164">
        <v>27.03</v>
      </c>
      <c r="N150" s="233"/>
      <c r="O150" s="139">
        <v>11.01</v>
      </c>
      <c r="Q150" s="245"/>
      <c r="R150" s="164">
        <v>28.63</v>
      </c>
      <c r="S150" s="233"/>
      <c r="T150" s="139">
        <v>12.94</v>
      </c>
    </row>
    <row r="151" spans="2:20" x14ac:dyDescent="0.25">
      <c r="B151" s="138">
        <v>4.7837839999999998</v>
      </c>
      <c r="C151" s="164">
        <v>2.0995849999999998</v>
      </c>
      <c r="D151" s="164">
        <v>3.8731339999999999</v>
      </c>
      <c r="E151" s="139">
        <v>2.3763740000000002</v>
      </c>
      <c r="G151" s="138">
        <v>1.869381</v>
      </c>
      <c r="H151" s="164">
        <v>1.3042069999999999</v>
      </c>
      <c r="I151" s="164">
        <v>2.014888</v>
      </c>
      <c r="J151" s="139">
        <v>1.497336</v>
      </c>
      <c r="L151" s="245"/>
      <c r="M151" s="164">
        <v>25.3</v>
      </c>
      <c r="N151" s="233"/>
      <c r="O151" s="139">
        <v>12.05</v>
      </c>
      <c r="Q151" s="245"/>
      <c r="R151" s="164">
        <v>25.95</v>
      </c>
      <c r="S151" s="233"/>
      <c r="T151" s="139">
        <v>10.92</v>
      </c>
    </row>
    <row r="152" spans="2:20" x14ac:dyDescent="0.25">
      <c r="B152" s="138">
        <v>4.3944640000000001</v>
      </c>
      <c r="C152" s="164">
        <v>2.0592920000000001</v>
      </c>
      <c r="D152" s="164">
        <v>3.8769230000000001</v>
      </c>
      <c r="E152" s="139">
        <v>2.4496199999999999</v>
      </c>
      <c r="G152" s="138">
        <v>1.7589649999999999</v>
      </c>
      <c r="H152" s="164">
        <v>1.235209</v>
      </c>
      <c r="I152" s="164">
        <v>1.9582390000000001</v>
      </c>
      <c r="J152" s="139">
        <v>1.3295710000000001</v>
      </c>
      <c r="L152" s="245"/>
      <c r="M152" s="164">
        <v>23.27</v>
      </c>
      <c r="N152" s="233"/>
      <c r="O152" s="139">
        <v>11.3</v>
      </c>
      <c r="Q152" s="245"/>
      <c r="R152" s="164">
        <v>25.77</v>
      </c>
      <c r="S152" s="233"/>
      <c r="T152" s="139">
        <v>10.52</v>
      </c>
    </row>
    <row r="153" spans="2:20" x14ac:dyDescent="0.25">
      <c r="B153" s="138">
        <v>4.3132080000000004</v>
      </c>
      <c r="C153" s="164">
        <v>2.1853989999999999</v>
      </c>
      <c r="D153" s="164">
        <v>2.3356159999999999</v>
      </c>
      <c r="E153" s="139">
        <v>2.9101530000000002</v>
      </c>
      <c r="G153" s="138">
        <v>1.785922</v>
      </c>
      <c r="H153" s="164">
        <v>1.3885540000000001</v>
      </c>
      <c r="I153" s="164">
        <v>2.1568360000000002</v>
      </c>
      <c r="J153" s="139">
        <v>1.1149929999999999</v>
      </c>
      <c r="L153" s="245"/>
      <c r="M153" s="164">
        <v>22.75</v>
      </c>
      <c r="N153" s="233"/>
      <c r="O153" s="139">
        <v>10.41</v>
      </c>
      <c r="Q153" s="245"/>
      <c r="R153" s="164">
        <v>32.39</v>
      </c>
      <c r="S153" s="233"/>
      <c r="T153" s="139">
        <v>11.13</v>
      </c>
    </row>
    <row r="154" spans="2:20" x14ac:dyDescent="0.25">
      <c r="B154" s="138">
        <v>6.0833329999999997</v>
      </c>
      <c r="C154" s="164">
        <v>2.630455</v>
      </c>
      <c r="D154" s="164">
        <v>2.42963</v>
      </c>
      <c r="E154" s="139">
        <v>2.132466</v>
      </c>
      <c r="G154" s="138">
        <v>1.8708979999999999</v>
      </c>
      <c r="H154" s="164">
        <v>1.348252</v>
      </c>
      <c r="I154" s="164">
        <v>1.6044050000000001</v>
      </c>
      <c r="J154" s="139">
        <v>1.569194</v>
      </c>
      <c r="L154" s="245"/>
      <c r="M154" s="164">
        <v>28.33</v>
      </c>
      <c r="N154" s="233"/>
      <c r="O154" s="139">
        <v>10.77</v>
      </c>
      <c r="Q154" s="245"/>
      <c r="R154" s="164">
        <v>27.85</v>
      </c>
      <c r="S154" s="233"/>
      <c r="T154" s="139">
        <v>13.06</v>
      </c>
    </row>
    <row r="155" spans="2:20" x14ac:dyDescent="0.25">
      <c r="B155" s="138">
        <v>7.240964</v>
      </c>
      <c r="C155" s="164">
        <v>2.8572839999999999</v>
      </c>
      <c r="D155" s="164">
        <v>4.1458329999999997</v>
      </c>
      <c r="E155" s="139">
        <v>1.88018</v>
      </c>
      <c r="G155" s="138">
        <v>1.9796290000000001</v>
      </c>
      <c r="H155" s="164">
        <v>1.1839759999999999</v>
      </c>
      <c r="I155" s="164">
        <v>2.0762390000000002</v>
      </c>
      <c r="J155" s="139">
        <v>1.3789210000000001</v>
      </c>
      <c r="L155" s="245"/>
      <c r="M155" s="164">
        <v>28.83</v>
      </c>
      <c r="N155" s="233"/>
      <c r="O155" s="139">
        <v>10.09</v>
      </c>
      <c r="Q155" s="245"/>
      <c r="R155" s="164">
        <v>20.87</v>
      </c>
      <c r="S155" s="233"/>
      <c r="T155" s="139">
        <v>11.1</v>
      </c>
    </row>
    <row r="156" spans="2:20" x14ac:dyDescent="0.25">
      <c r="B156" s="138">
        <v>6.1008399999999998</v>
      </c>
      <c r="C156" s="164">
        <v>3.1274820000000001</v>
      </c>
      <c r="D156" s="164">
        <v>4.9633029999999998</v>
      </c>
      <c r="E156" s="139">
        <v>2.3513510000000002</v>
      </c>
      <c r="G156" s="138">
        <v>1.570621</v>
      </c>
      <c r="H156" s="164">
        <v>1.4624060000000001</v>
      </c>
      <c r="I156" s="164">
        <v>1.823828</v>
      </c>
      <c r="J156" s="139">
        <v>1.1895070000000001</v>
      </c>
      <c r="L156" s="245"/>
      <c r="M156" s="164">
        <v>29.93</v>
      </c>
      <c r="N156" s="233"/>
      <c r="O156" s="139">
        <v>9.57</v>
      </c>
      <c r="Q156" s="245"/>
      <c r="R156" s="164">
        <v>24.36</v>
      </c>
      <c r="S156" s="233"/>
      <c r="T156" s="139">
        <v>10.36</v>
      </c>
    </row>
    <row r="157" spans="2:20" ht="15.75" thickBot="1" x14ac:dyDescent="0.3">
      <c r="B157" s="138">
        <v>4.1729320000000003</v>
      </c>
      <c r="C157" s="164">
        <v>2.7877589999999999</v>
      </c>
      <c r="D157" s="164">
        <v>4.3150000000000004</v>
      </c>
      <c r="E157" s="139">
        <v>2.5059830000000001</v>
      </c>
      <c r="G157" s="138">
        <v>1.789004</v>
      </c>
      <c r="H157" s="164">
        <v>1.367461</v>
      </c>
      <c r="I157" s="164">
        <v>2.0059439999999999</v>
      </c>
      <c r="J157" s="139">
        <v>1.604082</v>
      </c>
      <c r="L157" s="238"/>
      <c r="M157" s="167">
        <v>28.24</v>
      </c>
      <c r="N157" s="235"/>
      <c r="O157" s="141">
        <v>10.130000000000001</v>
      </c>
      <c r="Q157" s="245"/>
      <c r="R157" s="164">
        <v>29.32</v>
      </c>
      <c r="S157" s="233"/>
      <c r="T157" s="139">
        <v>11.7</v>
      </c>
    </row>
    <row r="158" spans="2:20" x14ac:dyDescent="0.25">
      <c r="B158" s="138">
        <v>7.3673469999999996</v>
      </c>
      <c r="C158" s="164">
        <v>3.8141590000000001</v>
      </c>
      <c r="D158" s="164">
        <v>4.7625570000000002</v>
      </c>
      <c r="E158" s="139">
        <v>2.1917580000000001</v>
      </c>
      <c r="G158" s="138">
        <v>1.6172200000000001</v>
      </c>
      <c r="H158" s="164">
        <v>1.454907</v>
      </c>
      <c r="I158" s="164">
        <v>1.917635</v>
      </c>
      <c r="J158" s="139">
        <v>1.3958619999999999</v>
      </c>
      <c r="Q158" s="245"/>
      <c r="R158" s="164">
        <v>26.06</v>
      </c>
      <c r="S158" s="233"/>
      <c r="T158" s="139">
        <v>11.89</v>
      </c>
    </row>
    <row r="159" spans="2:20" x14ac:dyDescent="0.25">
      <c r="B159" s="138">
        <v>6.0520829999999997</v>
      </c>
      <c r="C159" s="164">
        <v>3.558824</v>
      </c>
      <c r="D159" s="164">
        <v>3.8543690000000002</v>
      </c>
      <c r="E159" s="139">
        <v>1.8887940000000001</v>
      </c>
      <c r="G159" s="138">
        <v>1.8469610000000001</v>
      </c>
      <c r="H159" s="164">
        <v>1.4774769999999999</v>
      </c>
      <c r="I159" s="164">
        <v>1.712575</v>
      </c>
      <c r="J159" s="139">
        <v>1.432177</v>
      </c>
      <c r="Q159" s="245"/>
      <c r="R159" s="164">
        <v>22.08</v>
      </c>
      <c r="S159" s="233"/>
      <c r="T159" s="139">
        <v>11.69</v>
      </c>
    </row>
    <row r="160" spans="2:20" x14ac:dyDescent="0.25">
      <c r="B160" s="138">
        <v>4.7345129999999997</v>
      </c>
      <c r="C160" s="164">
        <v>4.2307689999999996</v>
      </c>
      <c r="D160" s="164">
        <v>4.6881719999999998</v>
      </c>
      <c r="E160" s="139">
        <v>2.1563659999999998</v>
      </c>
      <c r="G160" s="138">
        <v>1.62069</v>
      </c>
      <c r="H160" s="164">
        <v>1.384863</v>
      </c>
      <c r="I160" s="164">
        <v>1.6853929999999999</v>
      </c>
      <c r="J160" s="139">
        <v>1.0853870000000001</v>
      </c>
      <c r="Q160" s="245"/>
      <c r="R160" s="164">
        <v>28.96</v>
      </c>
      <c r="S160" s="233"/>
      <c r="T160" s="139">
        <v>13.43</v>
      </c>
    </row>
    <row r="161" spans="2:20" x14ac:dyDescent="0.25">
      <c r="B161" s="138">
        <v>4.8655460000000001</v>
      </c>
      <c r="C161" s="164">
        <v>3.4133330000000002</v>
      </c>
      <c r="D161" s="164">
        <v>3.1617649999999999</v>
      </c>
      <c r="E161" s="139">
        <v>2.6074769999999998</v>
      </c>
      <c r="G161" s="138">
        <v>1.80844</v>
      </c>
      <c r="H161" s="164">
        <v>1.416787</v>
      </c>
      <c r="I161" s="164">
        <v>2.3765109999999998</v>
      </c>
      <c r="J161" s="139">
        <v>1.2365710000000001</v>
      </c>
      <c r="Q161" s="245"/>
      <c r="R161" s="164">
        <v>25.11</v>
      </c>
      <c r="S161" s="233"/>
      <c r="T161" s="139">
        <v>9.6300000000000008</v>
      </c>
    </row>
    <row r="162" spans="2:20" x14ac:dyDescent="0.25">
      <c r="B162" s="138">
        <v>3.2871290000000002</v>
      </c>
      <c r="C162" s="164">
        <v>3.545455</v>
      </c>
      <c r="D162" s="164">
        <v>4.913386</v>
      </c>
      <c r="E162" s="139">
        <v>2.175605</v>
      </c>
      <c r="G162" s="138">
        <v>2.0237579999999999</v>
      </c>
      <c r="H162" s="164">
        <v>1.441257</v>
      </c>
      <c r="I162" s="164">
        <v>2.4145759999999998</v>
      </c>
      <c r="J162" s="139">
        <v>1.449438</v>
      </c>
      <c r="Q162" s="245"/>
      <c r="R162" s="164">
        <v>20.69</v>
      </c>
      <c r="S162" s="233"/>
      <c r="T162" s="139">
        <v>9.51</v>
      </c>
    </row>
    <row r="163" spans="2:20" x14ac:dyDescent="0.25">
      <c r="B163" s="138">
        <v>5.676768</v>
      </c>
      <c r="C163" s="164">
        <v>3.4761899999999999</v>
      </c>
      <c r="D163" s="164">
        <v>5.6702130000000004</v>
      </c>
      <c r="E163" s="139">
        <v>2.3116880000000002</v>
      </c>
      <c r="G163" s="138">
        <v>1.621262</v>
      </c>
      <c r="H163" s="164">
        <v>1.2745379999999999</v>
      </c>
      <c r="I163" s="164">
        <v>2.9085510000000001</v>
      </c>
      <c r="J163" s="139">
        <v>1.125764</v>
      </c>
      <c r="Q163" s="245"/>
      <c r="R163" s="164">
        <v>26.7</v>
      </c>
      <c r="S163" s="233"/>
      <c r="T163" s="139">
        <v>11.55</v>
      </c>
    </row>
    <row r="164" spans="2:20" ht="15.75" thickBot="1" x14ac:dyDescent="0.3">
      <c r="B164" s="138">
        <v>4.4553570000000002</v>
      </c>
      <c r="C164" s="164">
        <v>4.2837839999999998</v>
      </c>
      <c r="D164" s="164">
        <v>4.7802199999999999</v>
      </c>
      <c r="E164" s="139">
        <v>2.1232489999999999</v>
      </c>
      <c r="G164" s="138">
        <v>1.7710079999999999</v>
      </c>
      <c r="H164" s="164">
        <v>1.4740260000000001</v>
      </c>
      <c r="I164" s="164">
        <v>2.7734730000000001</v>
      </c>
      <c r="J164" s="139">
        <v>1.5295110000000001</v>
      </c>
      <c r="Q164" s="238"/>
      <c r="R164" s="167">
        <v>22.74</v>
      </c>
      <c r="S164" s="235"/>
      <c r="T164" s="141">
        <v>10.71</v>
      </c>
    </row>
    <row r="165" spans="2:20" x14ac:dyDescent="0.25">
      <c r="B165" s="138">
        <v>5.1923079999999997</v>
      </c>
      <c r="C165" s="164">
        <v>4.8356159999999999</v>
      </c>
      <c r="D165" s="164">
        <v>5.7909600000000001</v>
      </c>
      <c r="E165" s="139">
        <v>3.7231399999999999</v>
      </c>
      <c r="G165" s="138">
        <v>1.6094329999999999</v>
      </c>
      <c r="H165" s="164">
        <v>1.5339940000000001</v>
      </c>
      <c r="I165" s="164">
        <v>2.0569449999999998</v>
      </c>
      <c r="J165" s="139">
        <v>1.2773969999999999</v>
      </c>
    </row>
    <row r="166" spans="2:20" x14ac:dyDescent="0.25">
      <c r="B166" s="138">
        <v>5.0319149999999997</v>
      </c>
      <c r="C166" s="164">
        <v>3.68</v>
      </c>
      <c r="D166" s="164">
        <v>3.9325839999999999</v>
      </c>
      <c r="E166" s="139">
        <v>3.8130839999999999</v>
      </c>
      <c r="G166" s="138">
        <v>2.1339290000000002</v>
      </c>
      <c r="H166" s="164">
        <v>1.731107</v>
      </c>
      <c r="I166" s="164">
        <v>2.4330430000000001</v>
      </c>
      <c r="J166" s="139">
        <v>1.2953779999999999</v>
      </c>
    </row>
    <row r="167" spans="2:20" x14ac:dyDescent="0.25">
      <c r="B167" s="138">
        <v>5.3963960000000002</v>
      </c>
      <c r="C167" s="164">
        <v>4.2207790000000003</v>
      </c>
      <c r="D167" s="164">
        <v>4.2792789999999998</v>
      </c>
      <c r="E167" s="139">
        <v>4.1086960000000001</v>
      </c>
      <c r="G167" s="138">
        <v>2.0815709999999998</v>
      </c>
      <c r="H167" s="164">
        <v>1.3818649999999999</v>
      </c>
      <c r="I167" s="164">
        <v>2.446123</v>
      </c>
      <c r="J167" s="139">
        <v>1.169197</v>
      </c>
    </row>
    <row r="168" spans="2:20" x14ac:dyDescent="0.25">
      <c r="B168" s="138">
        <v>3.7480920000000002</v>
      </c>
      <c r="C168" s="164">
        <v>3.285714</v>
      </c>
      <c r="D168" s="164">
        <v>4.381818</v>
      </c>
      <c r="E168" s="139">
        <v>4.0833329999999997</v>
      </c>
      <c r="G168" s="138">
        <v>2.0709960000000001</v>
      </c>
      <c r="H168" s="164">
        <v>1.818182</v>
      </c>
      <c r="I168" s="164">
        <v>1.9706079999999999</v>
      </c>
      <c r="J168" s="139">
        <v>1.254</v>
      </c>
    </row>
    <row r="169" spans="2:20" x14ac:dyDescent="0.25">
      <c r="B169" s="138">
        <v>3.855556</v>
      </c>
      <c r="C169" s="164">
        <v>3.6610170000000002</v>
      </c>
      <c r="D169" s="164">
        <v>3.2689080000000001</v>
      </c>
      <c r="E169" s="139">
        <v>3.139535</v>
      </c>
      <c r="G169" s="138">
        <v>2.2170109999999998</v>
      </c>
      <c r="H169" s="164">
        <v>1.223301</v>
      </c>
      <c r="I169" s="164">
        <v>2.1680250000000001</v>
      </c>
      <c r="J169" s="139">
        <v>1.2625</v>
      </c>
    </row>
    <row r="170" spans="2:20" x14ac:dyDescent="0.25">
      <c r="B170" s="138">
        <v>5.508197</v>
      </c>
      <c r="C170" s="164">
        <v>3.5322580000000001</v>
      </c>
      <c r="D170" s="164">
        <v>3.0629369999999998</v>
      </c>
      <c r="E170" s="139">
        <v>3.1111110000000002</v>
      </c>
      <c r="G170" s="138">
        <v>2.184358</v>
      </c>
      <c r="H170" s="164">
        <v>1.6283780000000001</v>
      </c>
      <c r="I170" s="164">
        <v>2.2722340000000001</v>
      </c>
      <c r="J170" s="139">
        <v>2.2033900000000002</v>
      </c>
    </row>
    <row r="171" spans="2:20" x14ac:dyDescent="0.25">
      <c r="B171" s="138">
        <v>5.4622869999999999</v>
      </c>
      <c r="C171" s="164">
        <v>4.649718</v>
      </c>
      <c r="D171" s="164">
        <v>4.1153849999999998</v>
      </c>
      <c r="E171" s="139">
        <v>3.038961</v>
      </c>
      <c r="G171" s="138">
        <v>2.16825</v>
      </c>
      <c r="H171" s="164">
        <v>1.3087770000000001</v>
      </c>
      <c r="I171" s="164">
        <v>2.3508619999999998</v>
      </c>
      <c r="J171" s="139">
        <v>1.392012</v>
      </c>
    </row>
    <row r="172" spans="2:20" x14ac:dyDescent="0.25">
      <c r="B172" s="138">
        <v>4.2555560000000003</v>
      </c>
      <c r="C172" s="164">
        <v>5.2307689999999996</v>
      </c>
      <c r="D172" s="164">
        <v>3.0190480000000002</v>
      </c>
      <c r="E172" s="139">
        <v>2.763636</v>
      </c>
      <c r="G172" s="138">
        <v>2.5766249999999999</v>
      </c>
      <c r="H172" s="164">
        <v>1.3636360000000001</v>
      </c>
      <c r="I172" s="164">
        <v>2.0681660000000002</v>
      </c>
      <c r="J172" s="139">
        <v>1.403896</v>
      </c>
    </row>
    <row r="173" spans="2:20" x14ac:dyDescent="0.25">
      <c r="B173" s="138">
        <v>5.1179779999999999</v>
      </c>
      <c r="C173" s="164">
        <v>4.4512200000000002</v>
      </c>
      <c r="D173" s="164">
        <v>3.8783780000000001</v>
      </c>
      <c r="E173" s="139">
        <v>2.4757280000000002</v>
      </c>
      <c r="G173" s="138">
        <v>2.0953140000000001</v>
      </c>
      <c r="H173" s="164">
        <v>1.4238919999999999</v>
      </c>
      <c r="I173" s="164">
        <v>2.7646030000000001</v>
      </c>
      <c r="J173" s="139">
        <v>1.431111</v>
      </c>
    </row>
    <row r="174" spans="2:20" x14ac:dyDescent="0.25">
      <c r="B174" s="138">
        <v>5.2631579999999998</v>
      </c>
      <c r="C174" s="164">
        <v>2.4732820000000002</v>
      </c>
      <c r="D174" s="164">
        <v>4.1123599999999998</v>
      </c>
      <c r="E174" s="139">
        <v>4.3082190000000002</v>
      </c>
      <c r="G174" s="138">
        <v>1.8329420000000001</v>
      </c>
      <c r="H174" s="164">
        <v>1.2981370000000001</v>
      </c>
      <c r="I174" s="164">
        <v>2.1752899999999999</v>
      </c>
      <c r="J174" s="139">
        <v>1.886598</v>
      </c>
    </row>
    <row r="175" spans="2:20" x14ac:dyDescent="0.25">
      <c r="B175" s="138">
        <v>6.5149699999999999</v>
      </c>
      <c r="C175" s="164">
        <v>3.25</v>
      </c>
      <c r="D175" s="164">
        <v>3.0545450000000001</v>
      </c>
      <c r="E175" s="139">
        <v>4.3840579999999996</v>
      </c>
      <c r="G175" s="138">
        <v>1.995703</v>
      </c>
      <c r="H175" s="164">
        <v>1.4357740000000001</v>
      </c>
      <c r="I175" s="164">
        <v>1.8452090000000001</v>
      </c>
      <c r="J175" s="139">
        <v>1.218029</v>
      </c>
    </row>
    <row r="176" spans="2:20" x14ac:dyDescent="0.25">
      <c r="B176" s="138">
        <v>3.9349850000000002</v>
      </c>
      <c r="C176" s="164">
        <v>3.5942029999999998</v>
      </c>
      <c r="D176" s="164">
        <v>4.095745</v>
      </c>
      <c r="E176" s="139">
        <v>3.5310730000000001</v>
      </c>
      <c r="G176" s="138">
        <v>2.6503199999999998</v>
      </c>
      <c r="H176" s="164">
        <v>1.1067959999999999</v>
      </c>
      <c r="I176" s="164">
        <v>1.8707959999999999</v>
      </c>
      <c r="J176" s="139">
        <v>1.4298360000000001</v>
      </c>
    </row>
    <row r="177" spans="2:10" x14ac:dyDescent="0.25">
      <c r="B177" s="138">
        <v>4.2098769999999996</v>
      </c>
      <c r="C177" s="164">
        <v>4.5666669999999998</v>
      </c>
      <c r="D177" s="164">
        <v>3.089286</v>
      </c>
      <c r="E177" s="139">
        <v>4.2132350000000001</v>
      </c>
      <c r="G177" s="138">
        <v>2.9648439999999998</v>
      </c>
      <c r="H177" s="164">
        <v>1.2314229999999999</v>
      </c>
      <c r="I177" s="164">
        <v>2.3930250000000002</v>
      </c>
      <c r="J177" s="139">
        <v>1.2608699999999999</v>
      </c>
    </row>
    <row r="178" spans="2:10" x14ac:dyDescent="0.25">
      <c r="B178" s="138">
        <v>5.3455500000000002</v>
      </c>
      <c r="C178" s="164">
        <v>4.75</v>
      </c>
      <c r="D178" s="164">
        <v>3.7819150000000001</v>
      </c>
      <c r="E178" s="139">
        <v>3.652174</v>
      </c>
      <c r="G178" s="138">
        <v>2.4406949999999998</v>
      </c>
      <c r="H178" s="164">
        <v>1.2226779999999999</v>
      </c>
      <c r="I178" s="164">
        <v>2.579637</v>
      </c>
      <c r="J178" s="139">
        <v>2.0072070000000002</v>
      </c>
    </row>
    <row r="179" spans="2:10" x14ac:dyDescent="0.25">
      <c r="B179" s="138">
        <v>5.4653850000000004</v>
      </c>
      <c r="C179" s="164">
        <v>4.6636360000000003</v>
      </c>
      <c r="D179" s="164">
        <v>2.4777330000000002</v>
      </c>
      <c r="E179" s="139">
        <v>3.1515149999999998</v>
      </c>
      <c r="G179" s="138">
        <v>2.849005</v>
      </c>
      <c r="H179" s="164">
        <v>1.594427</v>
      </c>
      <c r="I179" s="164">
        <v>2.768535</v>
      </c>
      <c r="J179" s="139">
        <v>1.037928</v>
      </c>
    </row>
    <row r="180" spans="2:10" x14ac:dyDescent="0.25">
      <c r="B180" s="138">
        <v>5.2188840000000001</v>
      </c>
      <c r="C180" s="164">
        <v>4.634328</v>
      </c>
      <c r="D180" s="164">
        <v>3.5594060000000001</v>
      </c>
      <c r="E180" s="139">
        <v>3.5546220000000002</v>
      </c>
      <c r="G180" s="138">
        <v>2.8601749999999999</v>
      </c>
      <c r="H180" s="164">
        <v>1.69102</v>
      </c>
      <c r="I180" s="164">
        <v>2.93662</v>
      </c>
      <c r="J180" s="139">
        <v>1.1441520000000001</v>
      </c>
    </row>
    <row r="181" spans="2:10" x14ac:dyDescent="0.25">
      <c r="B181" s="138">
        <v>4.4957260000000003</v>
      </c>
      <c r="C181" s="164">
        <v>2.7195119999999999</v>
      </c>
      <c r="D181" s="164">
        <v>4</v>
      </c>
      <c r="E181" s="139">
        <v>3.0305080000000002</v>
      </c>
      <c r="G181" s="138">
        <v>3.475848</v>
      </c>
      <c r="H181" s="164">
        <v>1.860884</v>
      </c>
      <c r="I181" s="164">
        <v>1.980437</v>
      </c>
      <c r="J181" s="139">
        <v>1.1253070000000001</v>
      </c>
    </row>
    <row r="182" spans="2:10" x14ac:dyDescent="0.25">
      <c r="B182" s="138">
        <v>6.0101009999999997</v>
      </c>
      <c r="C182" s="164">
        <v>2.7577639999999999</v>
      </c>
      <c r="D182" s="164">
        <v>3.9288699999999999</v>
      </c>
      <c r="E182" s="139">
        <v>3.72973</v>
      </c>
      <c r="G182" s="138">
        <v>1.9653350000000001</v>
      </c>
      <c r="H182" s="164">
        <v>1.608466</v>
      </c>
      <c r="I182" s="164">
        <v>1.80948</v>
      </c>
      <c r="J182" s="139">
        <v>1.0943400000000001</v>
      </c>
    </row>
    <row r="183" spans="2:10" x14ac:dyDescent="0.25">
      <c r="B183" s="138">
        <v>4.4322920000000003</v>
      </c>
      <c r="C183" s="164">
        <v>4.8227849999999997</v>
      </c>
      <c r="D183" s="164">
        <v>2.97973</v>
      </c>
      <c r="E183" s="139">
        <v>3.5180720000000001</v>
      </c>
      <c r="G183" s="138">
        <v>3.0331489999999999</v>
      </c>
      <c r="H183" s="164">
        <v>1.2194670000000001</v>
      </c>
      <c r="I183" s="164">
        <v>2.2317650000000002</v>
      </c>
      <c r="J183" s="139">
        <v>1.28</v>
      </c>
    </row>
    <row r="184" spans="2:10" x14ac:dyDescent="0.25">
      <c r="B184" s="138">
        <v>5.4696129999999998</v>
      </c>
      <c r="C184" s="164">
        <v>4.8888889999999998</v>
      </c>
      <c r="D184" s="164">
        <v>4.3659420000000004</v>
      </c>
      <c r="E184" s="139">
        <v>2.8807339999999999</v>
      </c>
      <c r="G184" s="138">
        <v>2.2285910000000002</v>
      </c>
      <c r="H184" s="164">
        <v>1.6602870000000001</v>
      </c>
      <c r="I184" s="164">
        <v>2.320557</v>
      </c>
      <c r="J184" s="139">
        <v>1.1358969999999999</v>
      </c>
    </row>
    <row r="185" spans="2:10" x14ac:dyDescent="0.25">
      <c r="B185" s="138">
        <v>5.7912090000000003</v>
      </c>
      <c r="C185" s="164">
        <v>5.2042250000000001</v>
      </c>
      <c r="D185" s="164">
        <v>3.4320240000000002</v>
      </c>
      <c r="E185" s="139">
        <v>3.5942859999999999</v>
      </c>
      <c r="G185" s="138">
        <v>2.2192280000000002</v>
      </c>
      <c r="H185" s="164">
        <v>1.735887</v>
      </c>
      <c r="I185" s="164">
        <v>2.358708</v>
      </c>
      <c r="J185" s="139">
        <v>1.254637</v>
      </c>
    </row>
    <row r="186" spans="2:10" x14ac:dyDescent="0.25">
      <c r="B186" s="138">
        <v>5.1715689999999999</v>
      </c>
      <c r="C186" s="164">
        <v>3.4210530000000001</v>
      </c>
      <c r="D186" s="164">
        <v>3.0047619999999999</v>
      </c>
      <c r="E186" s="139">
        <v>3.9803920000000002</v>
      </c>
      <c r="G186" s="138">
        <v>2.3851849999999999</v>
      </c>
      <c r="H186" s="164">
        <v>1.3872899999999999</v>
      </c>
      <c r="I186" s="164">
        <v>3.0807540000000002</v>
      </c>
      <c r="J186" s="139">
        <v>1.3655660000000001</v>
      </c>
    </row>
    <row r="187" spans="2:10" x14ac:dyDescent="0.25">
      <c r="B187" s="138">
        <v>5.6180899999999996</v>
      </c>
      <c r="C187" s="164">
        <v>2.6190479999999998</v>
      </c>
      <c r="D187" s="164">
        <v>2.8719009999999998</v>
      </c>
      <c r="E187" s="139">
        <v>4.030303</v>
      </c>
      <c r="G187" s="138">
        <v>2.4727009999999998</v>
      </c>
      <c r="H187" s="164">
        <v>1.454094</v>
      </c>
      <c r="I187" s="164">
        <v>2.6217869999999999</v>
      </c>
      <c r="J187" s="139">
        <v>1.030265</v>
      </c>
    </row>
    <row r="188" spans="2:10" x14ac:dyDescent="0.25">
      <c r="B188" s="138">
        <v>6.1520469999999996</v>
      </c>
      <c r="C188" s="164">
        <v>4.1456309999999998</v>
      </c>
      <c r="D188" s="164">
        <v>2.2177120000000001</v>
      </c>
      <c r="E188" s="139">
        <v>4.1081079999999996</v>
      </c>
      <c r="G188" s="138">
        <v>2.2195619999999998</v>
      </c>
      <c r="H188" s="164">
        <v>1.34</v>
      </c>
      <c r="I188" s="164">
        <v>2.2408540000000001</v>
      </c>
      <c r="J188" s="139">
        <v>1.396307</v>
      </c>
    </row>
    <row r="189" spans="2:10" x14ac:dyDescent="0.25">
      <c r="B189" s="138">
        <v>4.6410260000000001</v>
      </c>
      <c r="C189" s="164">
        <v>3.8529409999999999</v>
      </c>
      <c r="D189" s="164">
        <v>5.0646389999999997</v>
      </c>
      <c r="E189" s="139">
        <v>3.9248120000000002</v>
      </c>
      <c r="G189" s="138">
        <v>2.4117280000000001</v>
      </c>
      <c r="H189" s="164">
        <v>1.0583469999999999</v>
      </c>
      <c r="I189" s="164">
        <v>2.6428050000000001</v>
      </c>
      <c r="J189" s="139">
        <v>1.4978629999999999</v>
      </c>
    </row>
    <row r="190" spans="2:10" x14ac:dyDescent="0.25">
      <c r="B190" s="138">
        <v>4.7222220000000004</v>
      </c>
      <c r="C190" s="164">
        <v>2.4895100000000001</v>
      </c>
      <c r="D190" s="164">
        <v>3.7818700000000001</v>
      </c>
      <c r="E190" s="139">
        <v>4.9245279999999996</v>
      </c>
      <c r="G190" s="138">
        <v>2.421694</v>
      </c>
      <c r="H190" s="164">
        <v>1.086881</v>
      </c>
      <c r="I190" s="164">
        <v>2.045166</v>
      </c>
      <c r="J190" s="139">
        <v>1.67031</v>
      </c>
    </row>
    <row r="191" spans="2:10" x14ac:dyDescent="0.25">
      <c r="B191" s="138">
        <v>4.6205129999999999</v>
      </c>
      <c r="C191" s="164">
        <v>3.5806450000000001</v>
      </c>
      <c r="D191" s="164">
        <v>4.163265</v>
      </c>
      <c r="E191" s="139">
        <v>3.6</v>
      </c>
      <c r="G191" s="138">
        <v>3.1025640000000001</v>
      </c>
      <c r="H191" s="164">
        <v>1.2927690000000001</v>
      </c>
      <c r="I191" s="164">
        <v>2.5409380000000001</v>
      </c>
      <c r="J191" s="139">
        <v>1.3925350000000001</v>
      </c>
    </row>
    <row r="192" spans="2:10" x14ac:dyDescent="0.25">
      <c r="B192" s="138">
        <v>3.8554219999999999</v>
      </c>
      <c r="C192" s="164">
        <v>3.5555560000000002</v>
      </c>
      <c r="D192" s="164">
        <v>3.9320390000000001</v>
      </c>
      <c r="E192" s="139">
        <v>3.320611</v>
      </c>
      <c r="G192" s="138">
        <v>3.0072199999999998</v>
      </c>
      <c r="H192" s="164">
        <v>1.5398769999999999</v>
      </c>
      <c r="I192" s="164">
        <v>3.2876340000000002</v>
      </c>
      <c r="J192" s="139">
        <v>1.1807749999999999</v>
      </c>
    </row>
    <row r="193" spans="2:10" x14ac:dyDescent="0.25">
      <c r="B193" s="138">
        <v>3.9078949999999999</v>
      </c>
      <c r="C193" s="164">
        <v>3.1184210000000001</v>
      </c>
      <c r="D193" s="164">
        <v>3.891089</v>
      </c>
      <c r="E193" s="139">
        <v>3.9634149999999999</v>
      </c>
      <c r="G193" s="138">
        <v>2.0402369999999999</v>
      </c>
      <c r="H193" s="164">
        <v>1.1168830000000001</v>
      </c>
      <c r="I193" s="164">
        <v>2.3627250000000002</v>
      </c>
      <c r="J193" s="139">
        <v>1.2993729999999999</v>
      </c>
    </row>
    <row r="194" spans="2:10" x14ac:dyDescent="0.25">
      <c r="B194" s="138">
        <v>4.65625</v>
      </c>
      <c r="C194" s="164">
        <v>5.5670999999999999</v>
      </c>
      <c r="D194" s="164">
        <v>3.7719299999999998</v>
      </c>
      <c r="E194" s="139">
        <v>2.9711539999999999</v>
      </c>
      <c r="G194" s="138">
        <v>2.1528480000000001</v>
      </c>
      <c r="H194" s="164">
        <v>1.1819550000000001</v>
      </c>
      <c r="I194" s="164">
        <v>2.3347280000000001</v>
      </c>
      <c r="J194" s="139">
        <v>1.473282</v>
      </c>
    </row>
    <row r="195" spans="2:10" x14ac:dyDescent="0.25">
      <c r="B195" s="138">
        <v>4.1342280000000002</v>
      </c>
      <c r="C195" s="164">
        <v>3.6442950000000001</v>
      </c>
      <c r="D195" s="164">
        <v>4.1428570000000002</v>
      </c>
      <c r="E195" s="139">
        <v>3.4712640000000001</v>
      </c>
      <c r="G195" s="138">
        <v>2.3031359999999999</v>
      </c>
      <c r="H195" s="164">
        <v>1.1461539999999999</v>
      </c>
      <c r="I195" s="164">
        <v>2.6536749999999998</v>
      </c>
      <c r="J195" s="139">
        <v>1.9292039999999999</v>
      </c>
    </row>
    <row r="196" spans="2:10" x14ac:dyDescent="0.25">
      <c r="B196" s="138">
        <v>3.9666670000000002</v>
      </c>
      <c r="C196" s="164">
        <v>4.779528</v>
      </c>
      <c r="D196" s="164">
        <v>3.3877549999999998</v>
      </c>
      <c r="E196" s="139">
        <v>4.8819439999999998</v>
      </c>
      <c r="G196" s="138">
        <v>2.6800850000000001</v>
      </c>
      <c r="H196" s="164">
        <v>1.4114</v>
      </c>
      <c r="I196" s="164">
        <v>2.3041960000000001</v>
      </c>
      <c r="J196" s="139">
        <v>1.8128340000000001</v>
      </c>
    </row>
    <row r="197" spans="2:10" x14ac:dyDescent="0.25">
      <c r="B197" s="138">
        <v>3.560209</v>
      </c>
      <c r="C197" s="164">
        <v>3.6875</v>
      </c>
      <c r="D197" s="164">
        <v>3.3463690000000001</v>
      </c>
      <c r="E197" s="139">
        <v>4.0198679999999998</v>
      </c>
      <c r="G197" s="138">
        <v>2.328897</v>
      </c>
      <c r="H197" s="164">
        <v>1.4557260000000001</v>
      </c>
      <c r="I197" s="164">
        <v>2.8637679999999999</v>
      </c>
      <c r="J197" s="139">
        <v>1.6633910000000001</v>
      </c>
    </row>
    <row r="198" spans="2:10" x14ac:dyDescent="0.25">
      <c r="B198" s="138">
        <v>3.9714290000000001</v>
      </c>
      <c r="C198" s="164">
        <v>5.068702</v>
      </c>
      <c r="D198" s="164">
        <v>3.1666669999999999</v>
      </c>
      <c r="E198" s="139">
        <v>4.5474449999999997</v>
      </c>
      <c r="G198" s="138">
        <v>2.718137</v>
      </c>
      <c r="H198" s="164">
        <v>1.3162389999999999</v>
      </c>
      <c r="I198" s="164">
        <v>2.7429579999999998</v>
      </c>
      <c r="J198" s="139">
        <v>2.0218509999999998</v>
      </c>
    </row>
    <row r="199" spans="2:10" x14ac:dyDescent="0.25">
      <c r="B199" s="138">
        <v>4.3677419999999998</v>
      </c>
      <c r="C199" s="164">
        <v>3.213333</v>
      </c>
      <c r="D199" s="164">
        <v>3.4329900000000002</v>
      </c>
      <c r="E199" s="139">
        <v>3.6016949999999999</v>
      </c>
      <c r="G199" s="138">
        <v>1.910175</v>
      </c>
      <c r="H199" s="164">
        <v>1.299363</v>
      </c>
      <c r="I199" s="164">
        <v>2.461538</v>
      </c>
      <c r="J199" s="139">
        <v>1.906911</v>
      </c>
    </row>
    <row r="200" spans="2:10" x14ac:dyDescent="0.25">
      <c r="B200" s="138">
        <v>3.801075</v>
      </c>
      <c r="C200" s="164">
        <v>3.266667</v>
      </c>
      <c r="D200" s="164">
        <v>4.0351439999999998</v>
      </c>
      <c r="E200" s="139">
        <v>3.713333</v>
      </c>
      <c r="G200" s="138">
        <v>2.3223940000000001</v>
      </c>
      <c r="H200" s="164">
        <v>1.362336</v>
      </c>
      <c r="I200" s="164">
        <v>1.9775400000000001</v>
      </c>
      <c r="J200" s="139">
        <v>1.613621</v>
      </c>
    </row>
    <row r="201" spans="2:10" x14ac:dyDescent="0.25">
      <c r="B201" s="138">
        <v>5.2857139999999996</v>
      </c>
      <c r="C201" s="164">
        <v>3.919753</v>
      </c>
      <c r="D201" s="164">
        <v>4.802632</v>
      </c>
      <c r="E201" s="139">
        <v>3.3617020000000002</v>
      </c>
      <c r="G201" s="138">
        <v>2.3106610000000001</v>
      </c>
      <c r="H201" s="164">
        <v>1.68895</v>
      </c>
      <c r="I201" s="164">
        <v>2.6576879999999998</v>
      </c>
      <c r="J201" s="139">
        <v>1.8532109999999999</v>
      </c>
    </row>
    <row r="202" spans="2:10" x14ac:dyDescent="0.25">
      <c r="B202" s="138">
        <v>3.725352</v>
      </c>
      <c r="C202" s="164">
        <v>4</v>
      </c>
      <c r="D202" s="164">
        <v>4.1076490000000003</v>
      </c>
      <c r="E202" s="139">
        <v>4.299213</v>
      </c>
      <c r="G202" s="138">
        <v>2.338406</v>
      </c>
      <c r="H202" s="164">
        <v>1.03321</v>
      </c>
      <c r="I202" s="164">
        <v>3.243995</v>
      </c>
      <c r="J202" s="139">
        <v>2.0342370000000001</v>
      </c>
    </row>
    <row r="203" spans="2:10" x14ac:dyDescent="0.25">
      <c r="B203" s="138">
        <v>3.7738100000000001</v>
      </c>
      <c r="C203" s="164">
        <v>3.8142200000000002</v>
      </c>
      <c r="D203" s="164">
        <v>4.3348420000000001</v>
      </c>
      <c r="E203" s="139">
        <v>2.8424239999999998</v>
      </c>
      <c r="G203" s="138">
        <v>2.1225900000000002</v>
      </c>
      <c r="H203" s="164">
        <v>1.7996110000000001</v>
      </c>
      <c r="I203" s="164">
        <v>2.5939230000000002</v>
      </c>
      <c r="J203" s="139">
        <v>1.1988000000000001</v>
      </c>
    </row>
    <row r="204" spans="2:10" x14ac:dyDescent="0.25">
      <c r="B204" s="138">
        <v>6.6724139999999998</v>
      </c>
      <c r="C204" s="164">
        <v>3.0697209999999999</v>
      </c>
      <c r="D204" s="164">
        <v>5.5890409999999999</v>
      </c>
      <c r="E204" s="139">
        <v>5.7027029999999996</v>
      </c>
      <c r="G204" s="138">
        <v>3.3156729999999999</v>
      </c>
      <c r="H204" s="164">
        <v>1.329285</v>
      </c>
      <c r="I204" s="164">
        <v>2.7811240000000002</v>
      </c>
      <c r="J204" s="139">
        <v>1.2162919999999999</v>
      </c>
    </row>
    <row r="205" spans="2:10" x14ac:dyDescent="0.25">
      <c r="B205" s="138">
        <v>6.0849669999999998</v>
      </c>
      <c r="C205" s="164">
        <v>2.7963800000000001</v>
      </c>
      <c r="D205" s="164">
        <v>5.0465119999999999</v>
      </c>
      <c r="E205" s="139">
        <v>5.0444440000000004</v>
      </c>
      <c r="G205" s="138">
        <v>2.3079369999999999</v>
      </c>
      <c r="H205" s="164">
        <v>1.203252</v>
      </c>
      <c r="I205" s="164">
        <v>3.1117530000000002</v>
      </c>
      <c r="J205" s="139">
        <v>1.3206899999999999</v>
      </c>
    </row>
    <row r="206" spans="2:10" x14ac:dyDescent="0.25">
      <c r="B206" s="138">
        <v>3.7671230000000002</v>
      </c>
      <c r="C206" s="164">
        <v>2.8333330000000001</v>
      </c>
      <c r="D206" s="164">
        <v>4.4629630000000002</v>
      </c>
      <c r="E206" s="139">
        <v>3.7321430000000002</v>
      </c>
      <c r="G206" s="138">
        <v>3.2566769999999998</v>
      </c>
      <c r="H206" s="164">
        <v>1.2731710000000001</v>
      </c>
      <c r="I206" s="164">
        <v>2.266667</v>
      </c>
      <c r="J206" s="139">
        <v>1.188482</v>
      </c>
    </row>
    <row r="207" spans="2:10" x14ac:dyDescent="0.25">
      <c r="B207" s="138">
        <v>4.1547619999999998</v>
      </c>
      <c r="C207" s="164">
        <v>3.3129249999999999</v>
      </c>
      <c r="D207" s="164">
        <v>5.332103</v>
      </c>
      <c r="E207" s="139">
        <v>2.9269660000000002</v>
      </c>
      <c r="G207" s="138">
        <v>2.9304230000000002</v>
      </c>
      <c r="H207" s="164">
        <v>1.7318340000000001</v>
      </c>
      <c r="I207" s="164">
        <v>2.3941910000000002</v>
      </c>
      <c r="J207" s="139">
        <v>1.1767810000000001</v>
      </c>
    </row>
    <row r="208" spans="2:10" x14ac:dyDescent="0.25">
      <c r="B208" s="138">
        <v>4.4800000000000004</v>
      </c>
      <c r="C208" s="164">
        <v>2.947368</v>
      </c>
      <c r="D208" s="164">
        <v>4.1045749999999996</v>
      </c>
      <c r="E208" s="139">
        <v>3.4293480000000001</v>
      </c>
      <c r="G208" s="138">
        <v>2.3260869999999998</v>
      </c>
      <c r="H208" s="164">
        <v>1.289733</v>
      </c>
      <c r="I208" s="164">
        <v>2.1641599999999999</v>
      </c>
      <c r="J208" s="139">
        <v>1.0756460000000001</v>
      </c>
    </row>
    <row r="209" spans="2:10" x14ac:dyDescent="0.25">
      <c r="B209" s="138">
        <v>5.45641</v>
      </c>
      <c r="C209" s="164">
        <v>3.538462</v>
      </c>
      <c r="D209" s="164">
        <v>3.5474860000000001</v>
      </c>
      <c r="E209" s="139">
        <v>3.69</v>
      </c>
      <c r="G209" s="138">
        <v>2.6671640000000001</v>
      </c>
      <c r="H209" s="164">
        <v>1.6224350000000001</v>
      </c>
      <c r="I209" s="164">
        <v>2.1137999999999999</v>
      </c>
      <c r="J209" s="139">
        <v>1.31291</v>
      </c>
    </row>
    <row r="210" spans="2:10" x14ac:dyDescent="0.25">
      <c r="B210" s="138">
        <v>5.4088399999999996</v>
      </c>
      <c r="C210" s="164">
        <v>2.1785709999999998</v>
      </c>
      <c r="D210" s="164">
        <v>3.2732559999999999</v>
      </c>
      <c r="E210" s="139">
        <v>3.610169</v>
      </c>
      <c r="G210" s="138">
        <v>2.0245700000000002</v>
      </c>
      <c r="H210" s="164">
        <v>1.4472050000000001</v>
      </c>
      <c r="I210" s="164">
        <v>1.932453</v>
      </c>
      <c r="J210" s="139">
        <v>1.321361</v>
      </c>
    </row>
    <row r="211" spans="2:10" x14ac:dyDescent="0.25">
      <c r="B211" s="138">
        <v>4.4540540000000002</v>
      </c>
      <c r="C211" s="164">
        <v>2.6530610000000001</v>
      </c>
      <c r="D211" s="164">
        <v>3.1140940000000001</v>
      </c>
      <c r="E211" s="139">
        <v>2.8867919999999998</v>
      </c>
      <c r="G211" s="138">
        <v>2.8546559999999999</v>
      </c>
      <c r="H211" s="164">
        <v>1.2634510000000001</v>
      </c>
      <c r="I211" s="164">
        <v>2.3090739999999998</v>
      </c>
      <c r="J211" s="139">
        <v>1.223881</v>
      </c>
    </row>
    <row r="212" spans="2:10" x14ac:dyDescent="0.25">
      <c r="B212" s="138">
        <v>4.032432</v>
      </c>
      <c r="C212" s="164">
        <v>1.8062020000000001</v>
      </c>
      <c r="D212" s="164">
        <v>5.0311110000000001</v>
      </c>
      <c r="E212" s="139">
        <v>3.5265960000000001</v>
      </c>
      <c r="G212" s="138">
        <v>2.0308310000000001</v>
      </c>
      <c r="H212" s="164">
        <v>1.6584270000000001</v>
      </c>
      <c r="I212" s="164">
        <v>2.918418</v>
      </c>
      <c r="J212" s="139">
        <v>1.1150040000000001</v>
      </c>
    </row>
    <row r="213" spans="2:10" x14ac:dyDescent="0.25">
      <c r="B213" s="138">
        <v>4.1347149999999999</v>
      </c>
      <c r="C213" s="164">
        <v>3.8508770000000001</v>
      </c>
      <c r="D213" s="164">
        <v>5.040724</v>
      </c>
      <c r="E213" s="139">
        <v>4.1586210000000001</v>
      </c>
      <c r="G213" s="138">
        <v>2.7533560000000001</v>
      </c>
      <c r="H213" s="164">
        <v>1.206196</v>
      </c>
      <c r="I213" s="164">
        <v>2.5046659999999998</v>
      </c>
      <c r="J213" s="139">
        <v>1.3521369999999999</v>
      </c>
    </row>
    <row r="214" spans="2:10" x14ac:dyDescent="0.25">
      <c r="B214" s="138">
        <v>4.5652169999999996</v>
      </c>
      <c r="C214" s="164">
        <v>3.277228</v>
      </c>
      <c r="D214" s="164">
        <v>4.7978719999999999</v>
      </c>
      <c r="E214" s="139">
        <v>3.9185189999999999</v>
      </c>
      <c r="G214" s="138">
        <v>2.2579669999999998</v>
      </c>
      <c r="H214" s="164">
        <v>1.9929079999999999</v>
      </c>
      <c r="I214" s="164">
        <v>2.1582880000000002</v>
      </c>
      <c r="J214" s="139">
        <v>2.0509710000000001</v>
      </c>
    </row>
    <row r="215" spans="2:10" x14ac:dyDescent="0.25">
      <c r="B215" s="138">
        <v>3.7547169999999999</v>
      </c>
      <c r="C215" s="164">
        <v>3.0196079999999998</v>
      </c>
      <c r="D215" s="164">
        <v>5.6507940000000003</v>
      </c>
      <c r="E215" s="139">
        <v>2.7336960000000001</v>
      </c>
      <c r="G215" s="138">
        <v>2.9658769999999999</v>
      </c>
      <c r="H215" s="164">
        <v>1.902622</v>
      </c>
      <c r="I215" s="164">
        <v>1.9339170000000001</v>
      </c>
      <c r="J215" s="139">
        <v>1.441495</v>
      </c>
    </row>
    <row r="216" spans="2:10" x14ac:dyDescent="0.25">
      <c r="B216" s="138">
        <v>4.3229170000000003</v>
      </c>
      <c r="C216" s="164">
        <v>5.2129630000000002</v>
      </c>
      <c r="D216" s="164">
        <v>4.8301889999999998</v>
      </c>
      <c r="E216" s="139">
        <v>3.7619050000000001</v>
      </c>
      <c r="G216" s="138">
        <v>2.1369859999999998</v>
      </c>
      <c r="H216" s="164">
        <v>1.8115939999999999</v>
      </c>
      <c r="I216" s="164">
        <v>1.831202</v>
      </c>
      <c r="J216" s="139">
        <v>1.5560750000000001</v>
      </c>
    </row>
    <row r="217" spans="2:10" x14ac:dyDescent="0.25">
      <c r="B217" s="138">
        <v>3.8</v>
      </c>
      <c r="C217" s="164">
        <v>3.1655169999999999</v>
      </c>
      <c r="D217" s="164">
        <v>5.676596</v>
      </c>
      <c r="E217" s="139">
        <v>2.398876</v>
      </c>
      <c r="G217" s="138">
        <v>2.693387</v>
      </c>
      <c r="H217" s="164">
        <v>1.4066149999999999</v>
      </c>
      <c r="I217" s="164">
        <v>1.855221</v>
      </c>
      <c r="J217" s="139">
        <v>1.178363</v>
      </c>
    </row>
    <row r="218" spans="2:10" x14ac:dyDescent="0.25">
      <c r="B218" s="138">
        <v>3.9207320000000001</v>
      </c>
      <c r="C218" s="164">
        <v>3.269663</v>
      </c>
      <c r="D218" s="164">
        <v>5.5119049999999996</v>
      </c>
      <c r="E218" s="139">
        <v>5.0882350000000001</v>
      </c>
      <c r="G218" s="138">
        <v>2.7757510000000001</v>
      </c>
      <c r="H218" s="164">
        <v>1.3358969999999999</v>
      </c>
      <c r="I218" s="164">
        <v>2.2426339999999998</v>
      </c>
      <c r="J218" s="139">
        <v>1.2396400000000001</v>
      </c>
    </row>
    <row r="219" spans="2:10" x14ac:dyDescent="0.25">
      <c r="B219" s="138">
        <v>4.40625</v>
      </c>
      <c r="C219" s="164">
        <v>3.21875</v>
      </c>
      <c r="D219" s="164">
        <v>5.0290460000000001</v>
      </c>
      <c r="E219" s="139">
        <v>2.830508</v>
      </c>
      <c r="G219" s="138">
        <v>2.6528839999999998</v>
      </c>
      <c r="H219" s="164">
        <v>1.405546</v>
      </c>
      <c r="I219" s="164">
        <v>2.5603720000000001</v>
      </c>
      <c r="J219" s="139">
        <v>1.266216</v>
      </c>
    </row>
    <row r="220" spans="2:10" x14ac:dyDescent="0.25">
      <c r="B220" s="138">
        <v>3.658385</v>
      </c>
      <c r="C220" s="164">
        <v>4.6424240000000001</v>
      </c>
      <c r="D220" s="164">
        <v>5.0880830000000001</v>
      </c>
      <c r="E220" s="139">
        <v>4.3333329999999997</v>
      </c>
      <c r="G220" s="138">
        <v>3.2199710000000001</v>
      </c>
      <c r="H220" s="164">
        <v>1.4143760000000001</v>
      </c>
      <c r="I220" s="164">
        <v>1.7339519999999999</v>
      </c>
      <c r="J220" s="139">
        <v>1.3707689999999999</v>
      </c>
    </row>
    <row r="221" spans="2:10" x14ac:dyDescent="0.25">
      <c r="B221" s="138">
        <v>4.035971</v>
      </c>
      <c r="C221" s="164">
        <v>3.2949639999999998</v>
      </c>
      <c r="D221" s="164">
        <v>4.4658629999999997</v>
      </c>
      <c r="E221" s="139">
        <v>4.2245759999999999</v>
      </c>
      <c r="G221" s="138">
        <v>2.541833</v>
      </c>
      <c r="H221" s="164">
        <v>1.3399209999999999</v>
      </c>
      <c r="I221" s="164">
        <v>2.4809960000000002</v>
      </c>
      <c r="J221" s="139">
        <v>1.1891590000000001</v>
      </c>
    </row>
    <row r="222" spans="2:10" x14ac:dyDescent="0.25">
      <c r="B222" s="138">
        <v>6.484076</v>
      </c>
      <c r="C222" s="164">
        <v>3.8432840000000001</v>
      </c>
      <c r="D222" s="164">
        <v>4.4766360000000001</v>
      </c>
      <c r="E222" s="139">
        <v>2.93994</v>
      </c>
      <c r="G222" s="138">
        <v>2.5018400000000001</v>
      </c>
      <c r="H222" s="164">
        <v>1.0939909999999999</v>
      </c>
      <c r="I222" s="164">
        <v>1.7153020000000001</v>
      </c>
      <c r="J222" s="139">
        <v>1.072867</v>
      </c>
    </row>
    <row r="223" spans="2:10" x14ac:dyDescent="0.25">
      <c r="B223" s="138">
        <v>4.3557689999999996</v>
      </c>
      <c r="C223" s="164">
        <v>2.5763889999999998</v>
      </c>
      <c r="D223" s="164">
        <v>3.5219299999999998</v>
      </c>
      <c r="E223" s="139">
        <v>3.6231450000000001</v>
      </c>
      <c r="G223" s="138">
        <v>2.8599709999999998</v>
      </c>
      <c r="H223" s="164">
        <v>1.465986</v>
      </c>
      <c r="I223" s="164">
        <v>1.8323860000000001</v>
      </c>
      <c r="J223" s="139">
        <v>1.262443</v>
      </c>
    </row>
    <row r="224" spans="2:10" x14ac:dyDescent="0.25">
      <c r="B224" s="138">
        <v>5.137931</v>
      </c>
      <c r="C224" s="164">
        <v>3.4659089999999999</v>
      </c>
      <c r="D224" s="164">
        <v>4.25</v>
      </c>
      <c r="E224" s="139">
        <v>5.3291139999999997</v>
      </c>
      <c r="G224" s="138">
        <v>3.5392670000000002</v>
      </c>
      <c r="H224" s="164">
        <v>1.6128400000000001</v>
      </c>
      <c r="I224" s="164">
        <v>3.2955269999999999</v>
      </c>
      <c r="J224" s="139">
        <v>1.618932</v>
      </c>
    </row>
    <row r="225" spans="2:10" x14ac:dyDescent="0.25">
      <c r="B225" s="138">
        <v>5.6521739999999996</v>
      </c>
      <c r="C225" s="164">
        <v>3.589744</v>
      </c>
      <c r="D225" s="164">
        <v>4.0748660000000001</v>
      </c>
      <c r="E225" s="139">
        <v>3.5359479999999999</v>
      </c>
      <c r="G225" s="138">
        <v>2.9548939999999999</v>
      </c>
      <c r="H225" s="164">
        <v>1.2394639999999999</v>
      </c>
      <c r="I225" s="164">
        <v>2.9190179999999999</v>
      </c>
      <c r="J225" s="139">
        <v>1.3899459999999999</v>
      </c>
    </row>
    <row r="226" spans="2:10" x14ac:dyDescent="0.25">
      <c r="B226" s="138">
        <v>5.2834219999999998</v>
      </c>
      <c r="C226" s="164">
        <v>3.5172409999999998</v>
      </c>
      <c r="D226" s="164">
        <v>5.0821259999999997</v>
      </c>
      <c r="E226" s="139">
        <v>4.0151519999999996</v>
      </c>
      <c r="G226" s="138">
        <v>2.3772389999999999</v>
      </c>
      <c r="H226" s="164">
        <v>1.673152</v>
      </c>
      <c r="I226" s="164">
        <v>2.4967700000000002</v>
      </c>
      <c r="J226" s="139">
        <v>1.190674</v>
      </c>
    </row>
    <row r="227" spans="2:10" x14ac:dyDescent="0.25">
      <c r="B227" s="138">
        <v>4.6222219999999998</v>
      </c>
      <c r="C227" s="164">
        <v>2.776119</v>
      </c>
      <c r="D227" s="164">
        <v>5.1491230000000003</v>
      </c>
      <c r="E227" s="139">
        <v>4.4000000000000004</v>
      </c>
      <c r="G227" s="138">
        <v>2.189495</v>
      </c>
      <c r="H227" s="164">
        <v>1.3048249999999999</v>
      </c>
      <c r="I227" s="164">
        <v>2.8577319999999999</v>
      </c>
      <c r="J227" s="139">
        <v>2.0130599999999998</v>
      </c>
    </row>
    <row r="228" spans="2:10" x14ac:dyDescent="0.25">
      <c r="B228" s="138">
        <v>3.6893940000000001</v>
      </c>
      <c r="C228" s="164">
        <v>2.8108110000000002</v>
      </c>
      <c r="D228" s="164">
        <v>6.0748660000000001</v>
      </c>
      <c r="E228" s="139">
        <v>3.1578949999999999</v>
      </c>
      <c r="G228" s="138">
        <v>2.4532370000000001</v>
      </c>
      <c r="H228" s="164">
        <v>1.183962</v>
      </c>
      <c r="I228" s="164">
        <v>2.366352</v>
      </c>
      <c r="J228" s="139">
        <v>1.4851810000000001</v>
      </c>
    </row>
    <row r="229" spans="2:10" x14ac:dyDescent="0.25">
      <c r="B229" s="138">
        <v>4.5683059999999998</v>
      </c>
      <c r="C229" s="164">
        <v>3.6590910000000001</v>
      </c>
      <c r="D229" s="164">
        <v>4.468439</v>
      </c>
      <c r="E229" s="139">
        <v>2.7205879999999998</v>
      </c>
      <c r="G229" s="138">
        <v>2.5006400000000002</v>
      </c>
      <c r="H229" s="164">
        <v>1.306854</v>
      </c>
      <c r="I229" s="164">
        <v>2.330943</v>
      </c>
      <c r="J229" s="139">
        <v>1.9665269999999999</v>
      </c>
    </row>
    <row r="230" spans="2:10" x14ac:dyDescent="0.25">
      <c r="B230" s="138">
        <v>4.8518520000000001</v>
      </c>
      <c r="C230" s="164">
        <v>3.7437719999999999</v>
      </c>
      <c r="D230" s="164">
        <v>3.7979270000000001</v>
      </c>
      <c r="E230" s="139">
        <v>2.9166669999999999</v>
      </c>
      <c r="G230" s="138">
        <v>2.190531</v>
      </c>
      <c r="H230" s="164">
        <v>1.6746989999999999</v>
      </c>
      <c r="I230" s="164">
        <v>3.2561770000000001</v>
      </c>
      <c r="J230" s="139">
        <v>1.7811319999999999</v>
      </c>
    </row>
    <row r="231" spans="2:10" x14ac:dyDescent="0.25">
      <c r="B231" s="138">
        <v>3.4070800000000001</v>
      </c>
      <c r="C231" s="164">
        <v>3.715719</v>
      </c>
      <c r="D231" s="164">
        <v>3.0724640000000001</v>
      </c>
      <c r="E231" s="139">
        <v>3.4676809999999998</v>
      </c>
      <c r="G231" s="138">
        <v>2.7190720000000002</v>
      </c>
      <c r="H231" s="164">
        <v>1.5123150000000001</v>
      </c>
      <c r="I231" s="164">
        <v>2.6515149999999998</v>
      </c>
      <c r="J231" s="139">
        <v>1.9086289999999999</v>
      </c>
    </row>
    <row r="232" spans="2:10" x14ac:dyDescent="0.25">
      <c r="B232" s="138">
        <v>3.6810339999999999</v>
      </c>
      <c r="C232" s="164">
        <v>3.725714</v>
      </c>
      <c r="D232" s="164">
        <v>3.9148939999999999</v>
      </c>
      <c r="E232" s="139">
        <v>2.7026140000000001</v>
      </c>
      <c r="G232" s="138">
        <v>2.2700339999999999</v>
      </c>
      <c r="H232" s="164">
        <v>1.466877</v>
      </c>
      <c r="I232" s="164">
        <v>2.819242</v>
      </c>
      <c r="J232" s="139">
        <v>0.79752699999999999</v>
      </c>
    </row>
    <row r="233" spans="2:10" x14ac:dyDescent="0.25">
      <c r="B233" s="138">
        <v>4.1882349999999997</v>
      </c>
      <c r="C233" s="164">
        <v>3.84</v>
      </c>
      <c r="D233" s="164">
        <v>3.3373490000000001</v>
      </c>
      <c r="E233" s="139">
        <v>3.4309620000000001</v>
      </c>
      <c r="G233" s="138">
        <v>2.69442</v>
      </c>
      <c r="H233" s="164">
        <v>1.2447760000000001</v>
      </c>
      <c r="I233" s="164">
        <v>1.8123819999999999</v>
      </c>
      <c r="J233" s="139">
        <v>2.1949999999999998</v>
      </c>
    </row>
    <row r="234" spans="2:10" x14ac:dyDescent="0.25">
      <c r="B234" s="138">
        <v>4.3865980000000002</v>
      </c>
      <c r="C234" s="164">
        <v>4.2758620000000001</v>
      </c>
      <c r="D234" s="164">
        <v>4.0909089999999999</v>
      </c>
      <c r="E234" s="139">
        <v>3.381974</v>
      </c>
      <c r="G234" s="138">
        <v>2.98088</v>
      </c>
      <c r="H234" s="164">
        <v>1.3017939999999999</v>
      </c>
      <c r="I234" s="164">
        <v>2.1202589999999999</v>
      </c>
      <c r="J234" s="139">
        <v>1.5991899999999999</v>
      </c>
    </row>
    <row r="235" spans="2:10" x14ac:dyDescent="0.25">
      <c r="B235" s="138">
        <v>3.4196430000000002</v>
      </c>
      <c r="C235" s="164">
        <v>3.393443</v>
      </c>
      <c r="D235" s="164">
        <v>5.3305439999999997</v>
      </c>
      <c r="E235" s="139">
        <v>3.8296299999999999</v>
      </c>
      <c r="G235" s="138">
        <v>2.3079749999999999</v>
      </c>
      <c r="H235" s="164">
        <v>1.128746</v>
      </c>
      <c r="I235" s="164">
        <v>1.975516</v>
      </c>
      <c r="J235" s="139">
        <v>2.0234380000000001</v>
      </c>
    </row>
    <row r="236" spans="2:10" x14ac:dyDescent="0.25">
      <c r="B236" s="138">
        <v>3.3877549999999998</v>
      </c>
      <c r="C236" s="164">
        <v>5.25</v>
      </c>
      <c r="D236" s="164">
        <v>2.9934210000000001</v>
      </c>
      <c r="E236" s="139">
        <v>4.5576920000000003</v>
      </c>
      <c r="G236" s="138">
        <v>3.0433330000000001</v>
      </c>
      <c r="H236" s="164">
        <v>1.1859040000000001</v>
      </c>
      <c r="I236" s="164">
        <v>2.7339150000000001</v>
      </c>
      <c r="J236" s="139">
        <v>1.9931970000000001</v>
      </c>
    </row>
    <row r="237" spans="2:10" x14ac:dyDescent="0.25">
      <c r="B237" s="138">
        <v>3.696078</v>
      </c>
      <c r="C237" s="164">
        <v>4.1549300000000002</v>
      </c>
      <c r="D237" s="164">
        <v>4.5458020000000001</v>
      </c>
      <c r="E237" s="139">
        <v>4.2941180000000001</v>
      </c>
      <c r="G237" s="138">
        <v>2.2029990000000002</v>
      </c>
      <c r="H237" s="164">
        <v>1.217989</v>
      </c>
      <c r="I237" s="164">
        <v>2.7100409999999999</v>
      </c>
      <c r="J237" s="139">
        <v>1.1927479999999999</v>
      </c>
    </row>
    <row r="238" spans="2:10" x14ac:dyDescent="0.25">
      <c r="B238" s="138">
        <v>3.5360819999999999</v>
      </c>
      <c r="C238" s="164">
        <v>3.1868129999999999</v>
      </c>
      <c r="D238" s="164">
        <v>4.3250000000000002</v>
      </c>
      <c r="E238" s="139">
        <v>3.5476190000000001</v>
      </c>
      <c r="G238" s="138">
        <v>2.2016390000000001</v>
      </c>
      <c r="H238" s="164">
        <v>1.2348129999999999</v>
      </c>
      <c r="I238" s="164">
        <v>1.9403269999999999</v>
      </c>
      <c r="J238" s="139">
        <v>1.049401</v>
      </c>
    </row>
    <row r="239" spans="2:10" x14ac:dyDescent="0.25">
      <c r="B239" s="138">
        <v>3.5507249999999999</v>
      </c>
      <c r="C239" s="164">
        <v>3.3310810000000002</v>
      </c>
      <c r="D239" s="164">
        <v>4.7298249999999999</v>
      </c>
      <c r="E239" s="139">
        <v>3.67</v>
      </c>
      <c r="G239" s="138">
        <v>2.813733</v>
      </c>
      <c r="H239" s="164">
        <v>1.0241100000000001</v>
      </c>
      <c r="I239" s="164">
        <v>2.0895039999999998</v>
      </c>
      <c r="J239" s="139">
        <v>1.9118459999999999</v>
      </c>
    </row>
    <row r="240" spans="2:10" x14ac:dyDescent="0.25">
      <c r="B240" s="138">
        <v>3.8110240000000002</v>
      </c>
      <c r="C240" s="164">
        <v>3.2640449999999999</v>
      </c>
      <c r="D240" s="164">
        <v>3.1044779999999998</v>
      </c>
      <c r="E240" s="139">
        <v>3.15</v>
      </c>
      <c r="G240" s="138">
        <v>2.5216240000000001</v>
      </c>
      <c r="H240" s="164">
        <v>1.192175</v>
      </c>
      <c r="I240" s="164">
        <v>1.9950600000000001</v>
      </c>
      <c r="J240" s="139">
        <v>1.7591969999999999</v>
      </c>
    </row>
    <row r="241" spans="2:10" x14ac:dyDescent="0.25">
      <c r="B241" s="138">
        <v>3.7625899999999999</v>
      </c>
      <c r="C241" s="164">
        <v>4.0469799999999996</v>
      </c>
      <c r="D241" s="164">
        <v>3.9656859999999998</v>
      </c>
      <c r="E241" s="139">
        <v>3.5932200000000001</v>
      </c>
      <c r="G241" s="138">
        <v>2.985878</v>
      </c>
      <c r="H241" s="164">
        <v>0.92787500000000001</v>
      </c>
      <c r="I241" s="164">
        <v>2.8537629999999998</v>
      </c>
      <c r="J241" s="139">
        <v>1.2346459999999999</v>
      </c>
    </row>
    <row r="242" spans="2:10" x14ac:dyDescent="0.25">
      <c r="B242" s="138">
        <v>3.9595379999999998</v>
      </c>
      <c r="C242" s="164">
        <v>4.7761189999999996</v>
      </c>
      <c r="D242" s="164">
        <v>3.011673</v>
      </c>
      <c r="E242" s="139">
        <v>3.723849</v>
      </c>
      <c r="G242" s="138">
        <v>2.1212520000000001</v>
      </c>
      <c r="H242" s="164">
        <v>1.1040559999999999</v>
      </c>
      <c r="I242" s="164">
        <v>3.1823969999999999</v>
      </c>
      <c r="J242" s="139">
        <v>1.096805</v>
      </c>
    </row>
    <row r="243" spans="2:10" x14ac:dyDescent="0.25">
      <c r="B243" s="138">
        <v>4.1437910000000002</v>
      </c>
      <c r="C243" s="164">
        <v>5.3283579999999997</v>
      </c>
      <c r="D243" s="164">
        <v>3.8831169999999999</v>
      </c>
      <c r="E243" s="139">
        <v>3.4370859999999999</v>
      </c>
      <c r="G243" s="138">
        <v>2.120539</v>
      </c>
      <c r="H243" s="164">
        <v>1.710089</v>
      </c>
      <c r="I243" s="164"/>
      <c r="J243" s="139">
        <v>1.3990830000000001</v>
      </c>
    </row>
    <row r="244" spans="2:10" x14ac:dyDescent="0.25">
      <c r="B244" s="138">
        <v>3.4120599999999999</v>
      </c>
      <c r="C244" s="164">
        <v>3.7222219999999999</v>
      </c>
      <c r="D244" s="164">
        <v>4.6370659999999999</v>
      </c>
      <c r="E244" s="139">
        <v>2.8198759999999998</v>
      </c>
      <c r="G244" s="138">
        <v>2.241606</v>
      </c>
      <c r="H244" s="164">
        <v>1.6845490000000001</v>
      </c>
      <c r="I244" s="164"/>
      <c r="J244" s="139">
        <v>1.764591</v>
      </c>
    </row>
    <row r="245" spans="2:10" x14ac:dyDescent="0.25">
      <c r="B245" s="138">
        <v>3.5260120000000001</v>
      </c>
      <c r="C245" s="164">
        <v>3.9454549999999999</v>
      </c>
      <c r="D245" s="164">
        <v>2.996575</v>
      </c>
      <c r="E245" s="139">
        <v>3.4491529999999999</v>
      </c>
      <c r="G245" s="138">
        <v>2.6863079999999999</v>
      </c>
      <c r="H245" s="164">
        <v>1.0564739999999999</v>
      </c>
      <c r="I245" s="152"/>
      <c r="J245" s="139">
        <v>2.1957040000000001</v>
      </c>
    </row>
    <row r="246" spans="2:10" x14ac:dyDescent="0.25">
      <c r="B246" s="138">
        <v>6</v>
      </c>
      <c r="C246" s="164">
        <v>3.461538</v>
      </c>
      <c r="D246" s="164">
        <v>4.2311110000000003</v>
      </c>
      <c r="E246" s="139">
        <v>2.9140630000000001</v>
      </c>
      <c r="G246" s="138">
        <v>2.7641680000000002</v>
      </c>
      <c r="H246" s="164">
        <v>1.398747</v>
      </c>
      <c r="I246" s="152"/>
      <c r="J246" s="139">
        <v>1.8442909999999999</v>
      </c>
    </row>
    <row r="247" spans="2:10" x14ac:dyDescent="0.25">
      <c r="B247" s="138">
        <v>5.5309280000000003</v>
      </c>
      <c r="C247" s="164">
        <v>3.1693120000000001</v>
      </c>
      <c r="D247" s="164">
        <v>4.4954130000000001</v>
      </c>
      <c r="E247" s="139">
        <v>3.5096769999999999</v>
      </c>
      <c r="G247" s="138">
        <v>2.2297500000000001</v>
      </c>
      <c r="H247" s="164">
        <v>1.3683129999999999</v>
      </c>
      <c r="I247" s="152"/>
      <c r="J247" s="139">
        <v>1.6408160000000001</v>
      </c>
    </row>
    <row r="248" spans="2:10" x14ac:dyDescent="0.25">
      <c r="B248" s="138">
        <v>4.2296300000000002</v>
      </c>
      <c r="C248" s="164">
        <v>2.883721</v>
      </c>
      <c r="D248" s="164">
        <v>3.9857819999999999</v>
      </c>
      <c r="E248" s="139">
        <v>2.5472640000000002</v>
      </c>
      <c r="G248" s="138">
        <v>2.9520179999999998</v>
      </c>
      <c r="H248" s="164">
        <v>1.278726</v>
      </c>
      <c r="I248" s="152"/>
      <c r="J248" s="139">
        <v>1.1365350000000001</v>
      </c>
    </row>
    <row r="249" spans="2:10" x14ac:dyDescent="0.25">
      <c r="B249" s="138">
        <v>5.1629630000000004</v>
      </c>
      <c r="C249" s="164">
        <v>3.6904759999999999</v>
      </c>
      <c r="D249" s="164">
        <v>2.5272730000000001</v>
      </c>
      <c r="E249" s="139">
        <v>2.35514</v>
      </c>
      <c r="G249" s="138">
        <v>2.9250940000000001</v>
      </c>
      <c r="H249" s="164">
        <v>1.294618</v>
      </c>
      <c r="I249" s="152"/>
      <c r="J249" s="139">
        <v>1.4492100000000001</v>
      </c>
    </row>
    <row r="250" spans="2:10" x14ac:dyDescent="0.25">
      <c r="B250" s="138">
        <v>5.3045980000000004</v>
      </c>
      <c r="C250" s="164">
        <v>3.945122</v>
      </c>
      <c r="D250" s="164">
        <v>3.8242189999999998</v>
      </c>
      <c r="E250" s="139">
        <v>2.770642</v>
      </c>
      <c r="G250" s="138">
        <v>2.729555</v>
      </c>
      <c r="H250" s="164">
        <v>1.5184660000000001</v>
      </c>
      <c r="I250" s="152"/>
      <c r="J250" s="139">
        <v>1.0595570000000001</v>
      </c>
    </row>
    <row r="251" spans="2:10" x14ac:dyDescent="0.25">
      <c r="B251" s="138">
        <v>6.0617279999999996</v>
      </c>
      <c r="C251" s="164">
        <v>4.1151080000000002</v>
      </c>
      <c r="D251" s="164">
        <v>3.6322869999999998</v>
      </c>
      <c r="E251" s="139">
        <v>3.4677419999999999</v>
      </c>
      <c r="G251" s="138">
        <v>1.9834020000000001</v>
      </c>
      <c r="H251" s="164">
        <v>1.2565789999999999</v>
      </c>
      <c r="I251" s="152"/>
      <c r="J251" s="139">
        <v>1.0241309999999999</v>
      </c>
    </row>
    <row r="252" spans="2:10" x14ac:dyDescent="0.25">
      <c r="B252" s="138">
        <v>4.8888889999999998</v>
      </c>
      <c r="C252" s="164">
        <v>3.0118339999999999</v>
      </c>
      <c r="D252" s="164">
        <v>4.6681609999999996</v>
      </c>
      <c r="E252" s="139">
        <v>3.766667</v>
      </c>
      <c r="G252" s="138">
        <v>1.9928429999999999</v>
      </c>
      <c r="H252" s="164">
        <v>1.3582590000000001</v>
      </c>
      <c r="I252" s="152"/>
      <c r="J252" s="139">
        <v>0.96420300000000003</v>
      </c>
    </row>
    <row r="253" spans="2:10" x14ac:dyDescent="0.25">
      <c r="B253" s="138">
        <v>4.0650409999999999</v>
      </c>
      <c r="C253" s="164">
        <v>3.5766420000000001</v>
      </c>
      <c r="D253" s="164">
        <v>4.6053810000000004</v>
      </c>
      <c r="E253" s="139">
        <v>3.2740740000000002</v>
      </c>
      <c r="G253" s="138">
        <v>3.4920450000000001</v>
      </c>
      <c r="H253" s="164">
        <v>1.4624220000000001</v>
      </c>
      <c r="I253" s="152"/>
      <c r="J253" s="139">
        <v>2.0372089999999998</v>
      </c>
    </row>
    <row r="254" spans="2:10" x14ac:dyDescent="0.25">
      <c r="B254" s="138">
        <v>3.59375</v>
      </c>
      <c r="C254" s="164">
        <v>3.714286</v>
      </c>
      <c r="D254" s="164">
        <v>4.1796119999999997</v>
      </c>
      <c r="E254" s="139">
        <v>3.6129030000000002</v>
      </c>
      <c r="G254" s="138">
        <v>2.7399100000000001</v>
      </c>
      <c r="H254" s="164">
        <v>1.0652170000000001</v>
      </c>
      <c r="I254" s="152"/>
      <c r="J254" s="139">
        <v>1.06379</v>
      </c>
    </row>
    <row r="255" spans="2:10" x14ac:dyDescent="0.25">
      <c r="B255" s="138">
        <v>4.33758</v>
      </c>
      <c r="C255" s="164">
        <v>3.2631579999999998</v>
      </c>
      <c r="D255" s="164">
        <v>4.2933880000000002</v>
      </c>
      <c r="E255" s="139">
        <v>3.595745</v>
      </c>
      <c r="G255" s="138">
        <v>2.6896900000000001</v>
      </c>
      <c r="H255" s="164">
        <v>1.377483</v>
      </c>
      <c r="I255" s="152"/>
      <c r="J255" s="139">
        <v>0.95666099999999998</v>
      </c>
    </row>
    <row r="256" spans="2:10" x14ac:dyDescent="0.25">
      <c r="B256" s="138">
        <v>3.6451609999999999</v>
      </c>
      <c r="C256" s="164">
        <v>3.294737</v>
      </c>
      <c r="D256" s="164">
        <v>5.2395209999999999</v>
      </c>
      <c r="E256" s="139">
        <v>2.8963410000000001</v>
      </c>
      <c r="G256" s="138">
        <v>2.757374</v>
      </c>
      <c r="H256" s="164">
        <v>1.349057</v>
      </c>
      <c r="I256" s="152"/>
      <c r="J256" s="139">
        <v>1.627219</v>
      </c>
    </row>
    <row r="257" spans="2:10" x14ac:dyDescent="0.25">
      <c r="B257" s="138">
        <v>3.293269</v>
      </c>
      <c r="C257" s="164">
        <v>2.8666670000000001</v>
      </c>
      <c r="D257" s="164">
        <v>3.8755760000000001</v>
      </c>
      <c r="E257" s="139">
        <v>2.9630540000000001</v>
      </c>
      <c r="G257" s="138">
        <v>3.267118</v>
      </c>
      <c r="H257" s="164">
        <v>1.958661</v>
      </c>
      <c r="I257" s="152"/>
      <c r="J257" s="139"/>
    </row>
    <row r="258" spans="2:10" x14ac:dyDescent="0.25">
      <c r="B258" s="138">
        <v>4.3</v>
      </c>
      <c r="C258" s="164">
        <v>3.2841529999999999</v>
      </c>
      <c r="D258" s="164">
        <v>3.4172410000000002</v>
      </c>
      <c r="E258" s="139">
        <v>3.320856</v>
      </c>
      <c r="G258" s="138">
        <v>2.5584730000000002</v>
      </c>
      <c r="H258" s="164">
        <v>1.163265</v>
      </c>
      <c r="I258" s="152"/>
      <c r="J258" s="145"/>
    </row>
    <row r="259" spans="2:10" x14ac:dyDescent="0.25">
      <c r="B259" s="138">
        <v>4.0975609999999998</v>
      </c>
      <c r="C259" s="164">
        <v>3.5258620000000001</v>
      </c>
      <c r="D259" s="164">
        <v>3.8111109999999999</v>
      </c>
      <c r="E259" s="139">
        <v>4.3758169999999996</v>
      </c>
      <c r="G259" s="138">
        <v>2.3114460000000001</v>
      </c>
      <c r="H259" s="164">
        <v>1.468858</v>
      </c>
      <c r="I259" s="152"/>
      <c r="J259" s="145"/>
    </row>
    <row r="260" spans="2:10" x14ac:dyDescent="0.25">
      <c r="B260" s="138">
        <v>4.3252030000000001</v>
      </c>
      <c r="C260" s="164">
        <v>3.5630250000000001</v>
      </c>
      <c r="D260" s="164">
        <v>4.5608469999999999</v>
      </c>
      <c r="E260" s="139">
        <v>3.1254900000000001</v>
      </c>
      <c r="G260" s="138">
        <v>2.310362</v>
      </c>
      <c r="H260" s="164">
        <v>1.225333</v>
      </c>
      <c r="I260" s="152"/>
      <c r="J260" s="145"/>
    </row>
    <row r="261" spans="2:10" x14ac:dyDescent="0.25">
      <c r="B261" s="138">
        <v>3.5475409999999998</v>
      </c>
      <c r="C261" s="164">
        <v>4.5462959999999999</v>
      </c>
      <c r="D261" s="164">
        <v>4.7766989999999998</v>
      </c>
      <c r="E261" s="139">
        <v>2.8186529999999999</v>
      </c>
      <c r="G261" s="138">
        <v>3.1498560000000002</v>
      </c>
      <c r="H261" s="164">
        <v>1.280864</v>
      </c>
      <c r="I261" s="152"/>
      <c r="J261" s="145"/>
    </row>
    <row r="262" spans="2:10" x14ac:dyDescent="0.25">
      <c r="B262" s="138">
        <v>4.2055559999999996</v>
      </c>
      <c r="C262" s="164">
        <v>4.1176469999999998</v>
      </c>
      <c r="D262" s="164">
        <v>5.7289159999999999</v>
      </c>
      <c r="E262" s="139">
        <v>4.0763360000000004</v>
      </c>
      <c r="G262" s="138">
        <v>2.8021889999999998</v>
      </c>
      <c r="H262" s="164">
        <v>1.272581</v>
      </c>
      <c r="I262" s="152"/>
      <c r="J262" s="145"/>
    </row>
    <row r="263" spans="2:10" x14ac:dyDescent="0.25">
      <c r="B263" s="138">
        <v>3.938596</v>
      </c>
      <c r="C263" s="164">
        <v>4.092784</v>
      </c>
      <c r="D263" s="164">
        <v>5.5084749999999998</v>
      </c>
      <c r="E263" s="139">
        <v>3.0769229999999999</v>
      </c>
      <c r="G263" s="138">
        <v>2.0119210000000001</v>
      </c>
      <c r="H263" s="164">
        <v>1.490435</v>
      </c>
      <c r="I263" s="152"/>
      <c r="J263" s="145"/>
    </row>
    <row r="264" spans="2:10" x14ac:dyDescent="0.25">
      <c r="B264" s="138">
        <v>3.9508930000000002</v>
      </c>
      <c r="C264" s="164">
        <v>4.4038459999999997</v>
      </c>
      <c r="D264" s="164">
        <v>2.628571</v>
      </c>
      <c r="E264" s="139">
        <v>3.3020130000000001</v>
      </c>
      <c r="G264" s="138">
        <v>2.594859</v>
      </c>
      <c r="H264" s="164">
        <v>1.152703</v>
      </c>
      <c r="I264" s="152"/>
      <c r="J264" s="145"/>
    </row>
    <row r="265" spans="2:10" x14ac:dyDescent="0.25">
      <c r="B265" s="138">
        <v>5.365297</v>
      </c>
      <c r="C265" s="164">
        <v>4.7238100000000003</v>
      </c>
      <c r="D265" s="164">
        <v>3.595628</v>
      </c>
      <c r="E265" s="139">
        <v>3.0714290000000002</v>
      </c>
      <c r="G265" s="138">
        <v>2.3078259999999999</v>
      </c>
      <c r="H265" s="164">
        <v>1.497976</v>
      </c>
      <c r="I265" s="152"/>
      <c r="J265" s="145"/>
    </row>
    <row r="266" spans="2:10" x14ac:dyDescent="0.25">
      <c r="B266" s="138">
        <v>3.936709</v>
      </c>
      <c r="C266" s="164">
        <v>4.7938929999999997</v>
      </c>
      <c r="D266" s="164">
        <v>5.1024099999999999</v>
      </c>
      <c r="E266" s="139">
        <v>4.0162599999999999</v>
      </c>
      <c r="G266" s="138">
        <v>2.8011050000000002</v>
      </c>
      <c r="H266" s="164">
        <v>1.760494</v>
      </c>
      <c r="I266" s="152"/>
      <c r="J266" s="145"/>
    </row>
    <row r="267" spans="2:10" x14ac:dyDescent="0.25">
      <c r="B267" s="138">
        <v>3.5290319999999999</v>
      </c>
      <c r="C267" s="164">
        <v>4.5272730000000001</v>
      </c>
      <c r="D267" s="164">
        <v>4.3538459999999999</v>
      </c>
      <c r="E267" s="139">
        <v>3</v>
      </c>
      <c r="G267" s="138">
        <v>2.9344830000000002</v>
      </c>
      <c r="H267" s="164">
        <v>1.375</v>
      </c>
      <c r="I267" s="152"/>
      <c r="J267" s="145"/>
    </row>
    <row r="268" spans="2:10" x14ac:dyDescent="0.25">
      <c r="B268" s="138">
        <v>4.618182</v>
      </c>
      <c r="C268" s="164">
        <v>4.881818</v>
      </c>
      <c r="D268" s="164">
        <v>4.9786099999999998</v>
      </c>
      <c r="E268" s="139">
        <v>3.542373</v>
      </c>
      <c r="G268" s="138">
        <v>2.4698310000000001</v>
      </c>
      <c r="H268" s="164">
        <v>1.1993130000000001</v>
      </c>
      <c r="I268" s="152"/>
      <c r="J268" s="145"/>
    </row>
    <row r="269" spans="2:10" x14ac:dyDescent="0.25">
      <c r="B269" s="138">
        <v>5.8487390000000001</v>
      </c>
      <c r="C269" s="164">
        <v>4.1403509999999999</v>
      </c>
      <c r="D269" s="164">
        <v>3.0439560000000001</v>
      </c>
      <c r="E269" s="139">
        <v>4.1415090000000001</v>
      </c>
      <c r="G269" s="138">
        <v>2.7702239999999998</v>
      </c>
      <c r="H269" s="164">
        <v>1.186842</v>
      </c>
      <c r="I269" s="152"/>
      <c r="J269" s="145"/>
    </row>
    <row r="270" spans="2:10" x14ac:dyDescent="0.25">
      <c r="B270" s="138">
        <v>5.2784810000000002</v>
      </c>
      <c r="C270" s="164">
        <v>4.965217</v>
      </c>
      <c r="D270" s="164">
        <v>4.6488889999999996</v>
      </c>
      <c r="E270" s="139">
        <v>3.7021280000000001</v>
      </c>
      <c r="G270" s="138">
        <v>2.8376679999999999</v>
      </c>
      <c r="H270" s="164">
        <v>1.537223</v>
      </c>
      <c r="I270" s="152"/>
      <c r="J270" s="145"/>
    </row>
    <row r="271" spans="2:10" x14ac:dyDescent="0.25">
      <c r="B271" s="138">
        <v>4.733333</v>
      </c>
      <c r="C271" s="164">
        <v>4.6944439999999998</v>
      </c>
      <c r="D271" s="164">
        <v>3.3867919999999998</v>
      </c>
      <c r="E271" s="139">
        <v>2.8524590000000001</v>
      </c>
      <c r="G271" s="138">
        <v>2.350168</v>
      </c>
      <c r="H271" s="164">
        <v>1.2817160000000001</v>
      </c>
      <c r="I271" s="152"/>
      <c r="J271" s="145"/>
    </row>
    <row r="272" spans="2:10" x14ac:dyDescent="0.25">
      <c r="B272" s="138">
        <v>4.4911659999999998</v>
      </c>
      <c r="C272" s="164">
        <v>4.3305790000000002</v>
      </c>
      <c r="D272" s="164">
        <v>3.684647</v>
      </c>
      <c r="E272" s="139">
        <v>3.2282609999999998</v>
      </c>
      <c r="G272" s="138">
        <v>2.4831970000000001</v>
      </c>
      <c r="H272" s="164">
        <v>1.2640899999999999</v>
      </c>
      <c r="I272" s="152"/>
      <c r="J272" s="145"/>
    </row>
    <row r="273" spans="2:10" x14ac:dyDescent="0.25">
      <c r="B273" s="138">
        <v>4.6838709999999999</v>
      </c>
      <c r="C273" s="164">
        <v>3.887931</v>
      </c>
      <c r="D273" s="164">
        <v>3.3073769999999998</v>
      </c>
      <c r="E273" s="139">
        <v>3.4117649999999999</v>
      </c>
      <c r="G273" s="138">
        <v>3.5570469999999998</v>
      </c>
      <c r="H273" s="164">
        <v>1.4832449999999999</v>
      </c>
      <c r="I273" s="152"/>
      <c r="J273" s="145"/>
    </row>
    <row r="274" spans="2:10" x14ac:dyDescent="0.25">
      <c r="B274" s="138">
        <v>3.6201780000000001</v>
      </c>
      <c r="C274" s="164">
        <v>4.0096150000000002</v>
      </c>
      <c r="D274" s="164">
        <v>4.4759359999999999</v>
      </c>
      <c r="E274" s="139">
        <v>2.845361</v>
      </c>
      <c r="G274" s="144"/>
      <c r="H274" s="164">
        <v>1.073718</v>
      </c>
      <c r="I274" s="152"/>
      <c r="J274" s="145"/>
    </row>
    <row r="275" spans="2:10" x14ac:dyDescent="0.25">
      <c r="B275" s="138">
        <v>3.829545</v>
      </c>
      <c r="C275" s="164">
        <v>4.2395829999999997</v>
      </c>
      <c r="D275" s="164">
        <v>2.920973</v>
      </c>
      <c r="E275" s="139">
        <v>2.9401709999999999</v>
      </c>
      <c r="G275" s="144"/>
      <c r="H275" s="164">
        <v>1.022556</v>
      </c>
      <c r="I275" s="152"/>
      <c r="J275" s="145"/>
    </row>
    <row r="276" spans="2:10" x14ac:dyDescent="0.25">
      <c r="B276" s="138">
        <v>3.402542</v>
      </c>
      <c r="C276" s="164">
        <v>3.4432990000000001</v>
      </c>
      <c r="D276" s="164">
        <v>4.4739579999999997</v>
      </c>
      <c r="E276" s="139">
        <v>3.0964909999999999</v>
      </c>
      <c r="G276" s="144"/>
      <c r="H276" s="164">
        <v>1.389791</v>
      </c>
      <c r="I276" s="152"/>
      <c r="J276" s="145"/>
    </row>
    <row r="277" spans="2:10" x14ac:dyDescent="0.25">
      <c r="B277" s="138">
        <v>4.5273440000000003</v>
      </c>
      <c r="C277" s="164">
        <v>2.6518989999999998</v>
      </c>
      <c r="D277" s="164">
        <v>3.7486030000000001</v>
      </c>
      <c r="E277" s="139">
        <v>2.421875</v>
      </c>
      <c r="G277" s="144"/>
      <c r="H277" s="164">
        <v>1.473965</v>
      </c>
      <c r="I277" s="152"/>
      <c r="J277" s="145"/>
    </row>
    <row r="278" spans="2:10" x14ac:dyDescent="0.25">
      <c r="B278" s="138">
        <v>3.9682539999999999</v>
      </c>
      <c r="C278" s="164">
        <v>3.122951</v>
      </c>
      <c r="D278" s="164">
        <v>3.529801</v>
      </c>
      <c r="E278" s="139">
        <v>3.4444439999999998</v>
      </c>
      <c r="G278" s="144"/>
      <c r="H278" s="164">
        <v>1.593985</v>
      </c>
      <c r="I278" s="152"/>
      <c r="J278" s="145"/>
    </row>
    <row r="279" spans="2:10" ht="15.75" thickBot="1" x14ac:dyDescent="0.3">
      <c r="B279" s="138">
        <v>4.1477830000000004</v>
      </c>
      <c r="C279" s="164">
        <v>4.3235289999999997</v>
      </c>
      <c r="D279" s="164">
        <v>2.9468749999999999</v>
      </c>
      <c r="E279" s="139">
        <v>2.5</v>
      </c>
      <c r="G279" s="165"/>
      <c r="H279" s="167">
        <v>1.3666670000000001</v>
      </c>
      <c r="I279" s="166"/>
      <c r="J279" s="168"/>
    </row>
    <row r="280" spans="2:10" x14ac:dyDescent="0.25">
      <c r="B280" s="138">
        <v>3.4046240000000001</v>
      </c>
      <c r="C280" s="164">
        <v>3.0190480000000002</v>
      </c>
      <c r="D280" s="164">
        <v>2.8809520000000002</v>
      </c>
      <c r="E280" s="139">
        <v>3.6710530000000001</v>
      </c>
      <c r="H280" s="130"/>
    </row>
    <row r="281" spans="2:10" x14ac:dyDescent="0.25">
      <c r="B281" s="138"/>
      <c r="C281" s="164">
        <v>4.5772360000000001</v>
      </c>
      <c r="D281" s="164">
        <v>3.421875</v>
      </c>
      <c r="E281" s="139">
        <v>3.9418600000000001</v>
      </c>
      <c r="H281" s="130"/>
    </row>
    <row r="282" spans="2:10" x14ac:dyDescent="0.25">
      <c r="B282" s="144"/>
      <c r="C282" s="164">
        <v>4.4568969999999997</v>
      </c>
      <c r="D282" s="164">
        <v>4.1787229999999997</v>
      </c>
      <c r="E282" s="139">
        <v>3.030303</v>
      </c>
    </row>
    <row r="283" spans="2:10" x14ac:dyDescent="0.25">
      <c r="B283" s="144"/>
      <c r="C283" s="164">
        <v>3.5496180000000002</v>
      </c>
      <c r="D283" s="164">
        <v>2.6790539999999998</v>
      </c>
      <c r="E283" s="139">
        <v>3.0325199999999999</v>
      </c>
    </row>
    <row r="284" spans="2:10" x14ac:dyDescent="0.25">
      <c r="B284" s="144"/>
      <c r="C284" s="164">
        <v>4.4754100000000001</v>
      </c>
      <c r="D284" s="164">
        <v>4.1578949999999999</v>
      </c>
      <c r="E284" s="139">
        <v>3.3505150000000001</v>
      </c>
    </row>
    <row r="285" spans="2:10" x14ac:dyDescent="0.25">
      <c r="B285" s="144"/>
      <c r="C285" s="164">
        <v>4.770492</v>
      </c>
      <c r="D285" s="164">
        <v>3.5028899999999998</v>
      </c>
      <c r="E285" s="139">
        <v>3.0322580000000001</v>
      </c>
    </row>
    <row r="286" spans="2:10" x14ac:dyDescent="0.25">
      <c r="B286" s="144"/>
      <c r="C286" s="164">
        <v>4.0797100000000004</v>
      </c>
      <c r="D286" s="164">
        <v>3.2889520000000001</v>
      </c>
      <c r="E286" s="139">
        <v>3.4322029999999999</v>
      </c>
    </row>
    <row r="287" spans="2:10" x14ac:dyDescent="0.25">
      <c r="B287" s="144"/>
      <c r="C287" s="164">
        <v>4.1388889999999998</v>
      </c>
      <c r="D287" s="164">
        <v>3.25</v>
      </c>
      <c r="E287" s="139">
        <v>3.125</v>
      </c>
    </row>
    <row r="288" spans="2:10" x14ac:dyDescent="0.25">
      <c r="B288" s="144"/>
      <c r="C288" s="164">
        <v>3.3615379999999999</v>
      </c>
      <c r="D288" s="164">
        <v>4.1393440000000004</v>
      </c>
      <c r="E288" s="139">
        <v>2.809917</v>
      </c>
    </row>
    <row r="289" spans="2:5" x14ac:dyDescent="0.25">
      <c r="B289" s="144"/>
      <c r="C289" s="164">
        <v>2.5771809999999999</v>
      </c>
      <c r="D289" s="164">
        <v>5.1084909999999999</v>
      </c>
      <c r="E289" s="139">
        <v>3.5</v>
      </c>
    </row>
    <row r="290" spans="2:5" x14ac:dyDescent="0.25">
      <c r="B290" s="144"/>
      <c r="C290" s="164">
        <v>5.0438599999999996</v>
      </c>
      <c r="D290" s="164">
        <v>4.8903509999999999</v>
      </c>
      <c r="E290" s="139">
        <v>4.0320510000000001</v>
      </c>
    </row>
    <row r="291" spans="2:5" x14ac:dyDescent="0.25">
      <c r="B291" s="144"/>
      <c r="C291" s="164">
        <v>2.954545</v>
      </c>
      <c r="D291" s="164">
        <v>3.2941180000000001</v>
      </c>
      <c r="E291" s="139">
        <v>2.8103449999999999</v>
      </c>
    </row>
    <row r="292" spans="2:5" x14ac:dyDescent="0.25">
      <c r="B292" s="144"/>
      <c r="C292" s="164">
        <v>2.415584</v>
      </c>
      <c r="D292" s="164">
        <v>2.8544299999999998</v>
      </c>
      <c r="E292" s="139">
        <v>2.886228</v>
      </c>
    </row>
    <row r="293" spans="2:5" x14ac:dyDescent="0.25">
      <c r="B293" s="144"/>
      <c r="C293" s="164">
        <v>3.3969469999999999</v>
      </c>
      <c r="D293" s="164">
        <v>2.976378</v>
      </c>
      <c r="E293" s="139">
        <v>3.1393939999999998</v>
      </c>
    </row>
    <row r="294" spans="2:5" x14ac:dyDescent="0.25">
      <c r="B294" s="144"/>
      <c r="C294" s="164">
        <v>3.135338</v>
      </c>
      <c r="D294" s="164">
        <v>3.0251260000000002</v>
      </c>
      <c r="E294" s="139">
        <v>3.536</v>
      </c>
    </row>
    <row r="295" spans="2:5" x14ac:dyDescent="0.25">
      <c r="B295" s="144"/>
      <c r="C295" s="164">
        <v>3.7459020000000001</v>
      </c>
      <c r="D295" s="164">
        <v>3.8346770000000001</v>
      </c>
      <c r="E295" s="139">
        <v>3.0645159999999998</v>
      </c>
    </row>
    <row r="296" spans="2:5" x14ac:dyDescent="0.25">
      <c r="B296" s="144"/>
      <c r="C296" s="164">
        <v>4.0999999999999996</v>
      </c>
      <c r="D296" s="164">
        <v>2.7529409999999999</v>
      </c>
      <c r="E296" s="139">
        <v>2.9583330000000001</v>
      </c>
    </row>
    <row r="297" spans="2:5" x14ac:dyDescent="0.25">
      <c r="B297" s="144"/>
      <c r="C297" s="164">
        <v>3.96875</v>
      </c>
      <c r="D297" s="164">
        <v>3.7846150000000001</v>
      </c>
      <c r="E297" s="139">
        <v>2.7969919999999999</v>
      </c>
    </row>
    <row r="298" spans="2:5" x14ac:dyDescent="0.25">
      <c r="B298" s="144"/>
      <c r="C298" s="164">
        <v>3.0079370000000001</v>
      </c>
      <c r="D298" s="164">
        <v>4.2398189999999998</v>
      </c>
      <c r="E298" s="139">
        <v>3.5606059999999999</v>
      </c>
    </row>
    <row r="299" spans="2:5" x14ac:dyDescent="0.25">
      <c r="B299" s="144"/>
      <c r="C299" s="164">
        <v>2.8333330000000001</v>
      </c>
      <c r="D299" s="164">
        <v>4.1496060000000003</v>
      </c>
      <c r="E299" s="139">
        <v>4.4044119999999998</v>
      </c>
    </row>
    <row r="300" spans="2:5" x14ac:dyDescent="0.25">
      <c r="B300" s="144"/>
      <c r="C300" s="164">
        <v>4.1584159999999999</v>
      </c>
      <c r="D300" s="164">
        <v>5.0042369999999998</v>
      </c>
      <c r="E300" s="139">
        <v>3.6597219999999999</v>
      </c>
    </row>
    <row r="301" spans="2:5" x14ac:dyDescent="0.25">
      <c r="B301" s="144"/>
      <c r="C301" s="164">
        <v>2.5862069999999999</v>
      </c>
      <c r="D301" s="164">
        <v>4.3482139999999996</v>
      </c>
      <c r="E301" s="139">
        <v>2.7916669999999999</v>
      </c>
    </row>
    <row r="302" spans="2:5" x14ac:dyDescent="0.25">
      <c r="B302" s="144"/>
      <c r="C302" s="164">
        <v>3.8692310000000001</v>
      </c>
      <c r="D302" s="164">
        <v>4.2971700000000004</v>
      </c>
      <c r="E302" s="139">
        <v>3.6370969999999998</v>
      </c>
    </row>
    <row r="303" spans="2:5" x14ac:dyDescent="0.25">
      <c r="B303" s="144"/>
      <c r="C303" s="164">
        <v>2.1840489999999999</v>
      </c>
      <c r="D303" s="164">
        <v>4.1904760000000003</v>
      </c>
      <c r="E303" s="139">
        <v>3.7972969999999999</v>
      </c>
    </row>
    <row r="304" spans="2:5" x14ac:dyDescent="0.25">
      <c r="B304" s="144"/>
      <c r="C304" s="164">
        <v>3.4768210000000002</v>
      </c>
      <c r="D304" s="164"/>
      <c r="E304" s="139">
        <v>3.9194629999999999</v>
      </c>
    </row>
    <row r="305" spans="2:5" x14ac:dyDescent="0.25">
      <c r="B305" s="144"/>
      <c r="C305" s="164">
        <v>3.7421880000000001</v>
      </c>
      <c r="D305" s="152"/>
      <c r="E305" s="139">
        <v>3.3703699999999999</v>
      </c>
    </row>
    <row r="306" spans="2:5" x14ac:dyDescent="0.25">
      <c r="B306" s="144"/>
      <c r="C306" s="164">
        <v>2.6241129999999999</v>
      </c>
      <c r="D306" s="152"/>
      <c r="E306" s="139">
        <v>3.5111110000000001</v>
      </c>
    </row>
    <row r="307" spans="2:5" x14ac:dyDescent="0.25">
      <c r="B307" s="144"/>
      <c r="C307" s="164">
        <v>3.9327730000000001</v>
      </c>
      <c r="D307" s="152"/>
      <c r="E307" s="139">
        <v>3.0931679999999999</v>
      </c>
    </row>
    <row r="308" spans="2:5" x14ac:dyDescent="0.25">
      <c r="B308" s="144"/>
      <c r="C308" s="164">
        <v>2.4055939999999998</v>
      </c>
      <c r="D308" s="152"/>
      <c r="E308" s="139">
        <v>2.9185189999999999</v>
      </c>
    </row>
    <row r="309" spans="2:5" x14ac:dyDescent="0.25">
      <c r="B309" s="144"/>
      <c r="C309" s="164">
        <v>2.8504670000000001</v>
      </c>
      <c r="D309" s="152"/>
      <c r="E309" s="139">
        <v>3.0191080000000001</v>
      </c>
    </row>
    <row r="310" spans="2:5" x14ac:dyDescent="0.25">
      <c r="B310" s="144"/>
      <c r="C310" s="164">
        <v>2.6240000000000001</v>
      </c>
      <c r="D310" s="152"/>
      <c r="E310" s="139">
        <v>3.534351</v>
      </c>
    </row>
    <row r="311" spans="2:5" x14ac:dyDescent="0.25">
      <c r="B311" s="144"/>
      <c r="C311" s="164">
        <v>3.129032</v>
      </c>
      <c r="D311" s="152"/>
      <c r="E311" s="139">
        <v>3.7094019999999999</v>
      </c>
    </row>
    <row r="312" spans="2:5" x14ac:dyDescent="0.25">
      <c r="B312" s="144"/>
      <c r="C312" s="164">
        <v>2.6764709999999998</v>
      </c>
      <c r="D312" s="152"/>
      <c r="E312" s="139">
        <v>2.9479169999999999</v>
      </c>
    </row>
    <row r="313" spans="2:5" x14ac:dyDescent="0.25">
      <c r="B313" s="144"/>
      <c r="C313" s="164">
        <v>3.6972480000000001</v>
      </c>
      <c r="D313" s="152"/>
      <c r="E313" s="139">
        <v>2.461538</v>
      </c>
    </row>
    <row r="314" spans="2:5" x14ac:dyDescent="0.25">
      <c r="B314" s="144"/>
      <c r="C314" s="164">
        <v>3.268519</v>
      </c>
      <c r="D314" s="152"/>
      <c r="E314" s="139">
        <v>4.1749999999999998</v>
      </c>
    </row>
    <row r="315" spans="2:5" x14ac:dyDescent="0.25">
      <c r="B315" s="144"/>
      <c r="C315" s="164">
        <v>4.9108910000000003</v>
      </c>
      <c r="D315" s="152"/>
      <c r="E315" s="139">
        <v>3.9326919999999999</v>
      </c>
    </row>
    <row r="316" spans="2:5" x14ac:dyDescent="0.25">
      <c r="B316" s="144"/>
      <c r="C316" s="164">
        <v>3.2916669999999999</v>
      </c>
      <c r="D316" s="152"/>
      <c r="E316" s="139">
        <v>3.8639999999999999</v>
      </c>
    </row>
    <row r="317" spans="2:5" x14ac:dyDescent="0.25">
      <c r="B317" s="144"/>
      <c r="C317" s="164">
        <v>3.691589</v>
      </c>
      <c r="D317" s="152"/>
      <c r="E317" s="139">
        <v>3.8512400000000002</v>
      </c>
    </row>
    <row r="318" spans="2:5" x14ac:dyDescent="0.25">
      <c r="B318" s="144"/>
      <c r="C318" s="164">
        <v>4.5959599999999998</v>
      </c>
      <c r="D318" s="152"/>
      <c r="E318" s="139">
        <v>3.96</v>
      </c>
    </row>
    <row r="319" spans="2:5" x14ac:dyDescent="0.25">
      <c r="B319" s="144"/>
      <c r="C319" s="164">
        <v>2.3046359999999999</v>
      </c>
      <c r="D319" s="152"/>
      <c r="E319" s="139">
        <v>3.3076919999999999</v>
      </c>
    </row>
    <row r="320" spans="2:5" x14ac:dyDescent="0.25">
      <c r="B320" s="144"/>
      <c r="C320" s="164">
        <v>3.2314050000000001</v>
      </c>
      <c r="D320" s="152"/>
      <c r="E320" s="139">
        <v>3.1703700000000001</v>
      </c>
    </row>
    <row r="321" spans="2:5" x14ac:dyDescent="0.25">
      <c r="B321" s="144"/>
      <c r="C321" s="164">
        <v>4.0967739999999999</v>
      </c>
      <c r="D321" s="152"/>
      <c r="E321" s="139">
        <v>4.5104899999999999</v>
      </c>
    </row>
    <row r="322" spans="2:5" x14ac:dyDescent="0.25">
      <c r="B322" s="144"/>
      <c r="C322" s="164">
        <v>3.492308</v>
      </c>
      <c r="D322" s="152"/>
      <c r="E322" s="139">
        <v>4.6451609999999999</v>
      </c>
    </row>
    <row r="323" spans="2:5" x14ac:dyDescent="0.25">
      <c r="B323" s="144"/>
      <c r="C323" s="164">
        <v>3.2777780000000001</v>
      </c>
      <c r="D323" s="152"/>
      <c r="E323" s="139">
        <v>3.454545</v>
      </c>
    </row>
    <row r="324" spans="2:5" x14ac:dyDescent="0.25">
      <c r="B324" s="144"/>
      <c r="C324" s="164">
        <v>2.5238100000000001</v>
      </c>
      <c r="D324" s="152"/>
      <c r="E324" s="139">
        <v>3.526316</v>
      </c>
    </row>
    <row r="325" spans="2:5" x14ac:dyDescent="0.25">
      <c r="B325" s="144"/>
      <c r="C325" s="164">
        <v>4.2758620000000001</v>
      </c>
      <c r="D325" s="152"/>
      <c r="E325" s="139">
        <v>3.31</v>
      </c>
    </row>
    <row r="326" spans="2:5" x14ac:dyDescent="0.25">
      <c r="B326" s="144"/>
      <c r="C326" s="164">
        <v>4.0099010000000002</v>
      </c>
      <c r="D326" s="152"/>
      <c r="E326" s="139">
        <v>3.8803420000000002</v>
      </c>
    </row>
    <row r="327" spans="2:5" x14ac:dyDescent="0.25">
      <c r="B327" s="144"/>
      <c r="C327" s="164">
        <v>3.2222219999999999</v>
      </c>
      <c r="D327" s="152"/>
      <c r="E327" s="139">
        <v>3.7758620000000001</v>
      </c>
    </row>
    <row r="328" spans="2:5" x14ac:dyDescent="0.25">
      <c r="B328" s="144"/>
      <c r="C328" s="164">
        <v>2.3589739999999999</v>
      </c>
      <c r="D328" s="152"/>
      <c r="E328" s="139">
        <v>4.1052629999999999</v>
      </c>
    </row>
    <row r="329" spans="2:5" x14ac:dyDescent="0.25">
      <c r="B329" s="144"/>
      <c r="C329" s="164">
        <v>2.6197180000000002</v>
      </c>
      <c r="D329" s="152"/>
      <c r="E329" s="139">
        <v>3.4032260000000001</v>
      </c>
    </row>
    <row r="330" spans="2:5" x14ac:dyDescent="0.25">
      <c r="B330" s="144"/>
      <c r="C330" s="164">
        <v>3.0803569999999998</v>
      </c>
      <c r="D330" s="152"/>
      <c r="E330" s="139">
        <v>3.3170730000000002</v>
      </c>
    </row>
    <row r="331" spans="2:5" x14ac:dyDescent="0.25">
      <c r="B331" s="144"/>
      <c r="C331" s="164">
        <v>3.4421050000000002</v>
      </c>
      <c r="D331" s="152"/>
      <c r="E331" s="139">
        <v>3.6183209999999999</v>
      </c>
    </row>
    <row r="332" spans="2:5" x14ac:dyDescent="0.25">
      <c r="B332" s="144"/>
      <c r="C332" s="164">
        <v>4.0471700000000004</v>
      </c>
      <c r="D332" s="152"/>
      <c r="E332" s="139">
        <v>3.3880599999999998</v>
      </c>
    </row>
    <row r="333" spans="2:5" x14ac:dyDescent="0.25">
      <c r="B333" s="144"/>
      <c r="C333" s="164">
        <v>3.4881890000000002</v>
      </c>
      <c r="D333" s="152"/>
      <c r="E333" s="139">
        <v>4.1040000000000001</v>
      </c>
    </row>
    <row r="334" spans="2:5" x14ac:dyDescent="0.25">
      <c r="B334" s="144"/>
      <c r="C334" s="164">
        <v>3.1034480000000002</v>
      </c>
      <c r="D334" s="152"/>
      <c r="E334" s="139">
        <v>4.1023620000000003</v>
      </c>
    </row>
    <row r="335" spans="2:5" x14ac:dyDescent="0.25">
      <c r="B335" s="144"/>
      <c r="C335" s="164">
        <v>4.0098039999999999</v>
      </c>
      <c r="D335" s="152"/>
      <c r="E335" s="139">
        <v>3.9173550000000001</v>
      </c>
    </row>
    <row r="336" spans="2:5" x14ac:dyDescent="0.25">
      <c r="B336" s="144"/>
      <c r="C336" s="164">
        <v>2.7477480000000001</v>
      </c>
      <c r="D336" s="152"/>
      <c r="E336" s="139">
        <v>3.9029129999999999</v>
      </c>
    </row>
    <row r="337" spans="2:5" x14ac:dyDescent="0.25">
      <c r="B337" s="144"/>
      <c r="C337" s="164">
        <v>2.7865169999999999</v>
      </c>
      <c r="D337" s="152"/>
      <c r="E337" s="139">
        <v>4.3770490000000004</v>
      </c>
    </row>
    <row r="338" spans="2:5" x14ac:dyDescent="0.25">
      <c r="B338" s="144"/>
      <c r="C338" s="164">
        <v>3.2727270000000002</v>
      </c>
      <c r="D338" s="152"/>
      <c r="E338" s="139">
        <v>5.0813009999999998</v>
      </c>
    </row>
    <row r="339" spans="2:5" x14ac:dyDescent="0.25">
      <c r="B339" s="144"/>
      <c r="C339" s="164">
        <v>3.404255</v>
      </c>
      <c r="D339" s="152"/>
      <c r="E339" s="139">
        <v>3.5038170000000002</v>
      </c>
    </row>
    <row r="340" spans="2:5" x14ac:dyDescent="0.25">
      <c r="B340" s="144"/>
      <c r="C340" s="164">
        <v>4.0909089999999999</v>
      </c>
      <c r="D340" s="152"/>
      <c r="E340" s="139">
        <v>3.283582</v>
      </c>
    </row>
    <row r="341" spans="2:5" x14ac:dyDescent="0.25">
      <c r="B341" s="144"/>
      <c r="C341" s="164">
        <v>4.6781610000000002</v>
      </c>
      <c r="D341" s="152"/>
      <c r="E341" s="139">
        <v>3.7739129999999999</v>
      </c>
    </row>
    <row r="342" spans="2:5" x14ac:dyDescent="0.25">
      <c r="B342" s="144"/>
      <c r="C342" s="164">
        <v>3.8666670000000001</v>
      </c>
      <c r="D342" s="152"/>
      <c r="E342" s="139">
        <v>4.4728680000000001</v>
      </c>
    </row>
    <row r="343" spans="2:5" x14ac:dyDescent="0.25">
      <c r="B343" s="144"/>
      <c r="C343" s="164">
        <v>3.5148510000000002</v>
      </c>
      <c r="D343" s="152"/>
      <c r="E343" s="139">
        <v>3.424658</v>
      </c>
    </row>
    <row r="344" spans="2:5" x14ac:dyDescent="0.25">
      <c r="B344" s="144"/>
      <c r="C344" s="164">
        <v>3.7619050000000001</v>
      </c>
      <c r="D344" s="152"/>
      <c r="E344" s="139">
        <v>3.5327099999999998</v>
      </c>
    </row>
    <row r="345" spans="2:5" x14ac:dyDescent="0.25">
      <c r="B345" s="144"/>
      <c r="C345" s="164">
        <v>2.984</v>
      </c>
      <c r="D345" s="152"/>
      <c r="E345" s="139">
        <v>3.5660379999999998</v>
      </c>
    </row>
    <row r="346" spans="2:5" x14ac:dyDescent="0.25">
      <c r="B346" s="144"/>
      <c r="C346" s="164">
        <v>3.2613639999999999</v>
      </c>
      <c r="D346" s="152"/>
      <c r="E346" s="139">
        <v>2.7132350000000001</v>
      </c>
    </row>
    <row r="347" spans="2:5" x14ac:dyDescent="0.25">
      <c r="B347" s="144"/>
      <c r="C347" s="164">
        <v>3.4864860000000002</v>
      </c>
      <c r="D347" s="152"/>
      <c r="E347" s="139">
        <v>3.4727269999999999</v>
      </c>
    </row>
    <row r="348" spans="2:5" x14ac:dyDescent="0.25">
      <c r="B348" s="144"/>
      <c r="C348" s="164">
        <v>4.2982459999999998</v>
      </c>
      <c r="D348" s="152"/>
      <c r="E348" s="139">
        <v>3.0307689999999998</v>
      </c>
    </row>
    <row r="349" spans="2:5" x14ac:dyDescent="0.25">
      <c r="B349" s="144"/>
      <c r="C349" s="164">
        <v>2.5813950000000001</v>
      </c>
      <c r="D349" s="152"/>
      <c r="E349" s="139">
        <v>3</v>
      </c>
    </row>
    <row r="350" spans="2:5" x14ac:dyDescent="0.25">
      <c r="B350" s="144"/>
      <c r="C350" s="164">
        <v>2.56</v>
      </c>
      <c r="D350" s="152"/>
      <c r="E350" s="139">
        <v>3.5078130000000001</v>
      </c>
    </row>
    <row r="351" spans="2:5" x14ac:dyDescent="0.25">
      <c r="B351" s="144"/>
      <c r="C351" s="164">
        <v>2.9878049999999998</v>
      </c>
      <c r="D351" s="152"/>
      <c r="E351" s="139">
        <v>3.0735290000000002</v>
      </c>
    </row>
    <row r="352" spans="2:5" x14ac:dyDescent="0.25">
      <c r="B352" s="144"/>
      <c r="C352" s="164">
        <v>3.6987950000000001</v>
      </c>
      <c r="D352" s="152"/>
      <c r="E352" s="139">
        <v>4.1780819999999999</v>
      </c>
    </row>
    <row r="353" spans="1:11" x14ac:dyDescent="0.25">
      <c r="B353" s="144"/>
      <c r="C353" s="164">
        <v>3.4565220000000001</v>
      </c>
      <c r="D353" s="152"/>
      <c r="E353" s="139">
        <v>4.169492</v>
      </c>
    </row>
    <row r="354" spans="1:11" x14ac:dyDescent="0.25">
      <c r="B354" s="144"/>
      <c r="C354" s="164">
        <v>3.5490200000000001</v>
      </c>
      <c r="D354" s="152"/>
      <c r="E354" s="139">
        <v>3.2283460000000002</v>
      </c>
    </row>
    <row r="355" spans="1:11" x14ac:dyDescent="0.25">
      <c r="B355" s="144"/>
      <c r="C355" s="164">
        <v>3.5555560000000002</v>
      </c>
      <c r="D355" s="152"/>
      <c r="E355" s="139">
        <v>2.677165</v>
      </c>
    </row>
    <row r="356" spans="1:11" x14ac:dyDescent="0.25">
      <c r="B356" s="144"/>
      <c r="C356" s="164">
        <v>3.815385</v>
      </c>
      <c r="D356" s="152"/>
      <c r="E356" s="139">
        <v>3.4315069999999999</v>
      </c>
    </row>
    <row r="357" spans="1:11" x14ac:dyDescent="0.25">
      <c r="B357" s="144"/>
      <c r="C357" s="164">
        <v>2.961538</v>
      </c>
      <c r="D357" s="152"/>
      <c r="E357" s="139">
        <v>3.7413789999999998</v>
      </c>
    </row>
    <row r="358" spans="1:11" x14ac:dyDescent="0.25">
      <c r="B358" s="144"/>
      <c r="C358" s="164">
        <v>2.3207550000000001</v>
      </c>
      <c r="D358" s="152"/>
      <c r="E358" s="139">
        <v>3.380531</v>
      </c>
    </row>
    <row r="359" spans="1:11" x14ac:dyDescent="0.25">
      <c r="B359" s="144"/>
      <c r="C359" s="164">
        <v>3.3762379999999999</v>
      </c>
      <c r="D359" s="152"/>
      <c r="E359" s="139">
        <v>2.3333330000000001</v>
      </c>
    </row>
    <row r="360" spans="1:11" x14ac:dyDescent="0.25">
      <c r="B360" s="144"/>
      <c r="C360" s="164">
        <v>4.0636359999999998</v>
      </c>
      <c r="D360" s="152"/>
      <c r="E360" s="139">
        <v>2.6306310000000002</v>
      </c>
    </row>
    <row r="361" spans="1:11" x14ac:dyDescent="0.25">
      <c r="B361" s="144"/>
      <c r="C361" s="152"/>
      <c r="D361" s="152"/>
      <c r="E361" s="139">
        <v>2.9629629999999998</v>
      </c>
    </row>
    <row r="362" spans="1:11" ht="15.75" thickBot="1" x14ac:dyDescent="0.3">
      <c r="B362" s="165"/>
      <c r="C362" s="166"/>
      <c r="D362" s="166"/>
      <c r="E362" s="141">
        <v>3.8095240000000001</v>
      </c>
    </row>
    <row r="363" spans="1:11" x14ac:dyDescent="0.25">
      <c r="E363" s="130"/>
    </row>
    <row r="364" spans="1:11" x14ac:dyDescent="0.25">
      <c r="E364" s="130"/>
      <c r="K364" s="78"/>
    </row>
    <row r="365" spans="1:11" ht="15.75" thickBot="1" x14ac:dyDescent="0.3">
      <c r="E365" s="130"/>
      <c r="F365" s="78"/>
      <c r="K365" s="78"/>
    </row>
    <row r="366" spans="1:11" x14ac:dyDescent="0.25">
      <c r="A366" s="171" t="s">
        <v>0</v>
      </c>
      <c r="B366" s="142">
        <f>AVERAGE(B17:B362)</f>
        <v>4.3109529128787845</v>
      </c>
      <c r="C366" s="151">
        <f t="shared" ref="C366:E366" si="0">AVERAGE(C17:C362)</f>
        <v>3.3000538343023256</v>
      </c>
      <c r="D366" s="151">
        <f t="shared" si="0"/>
        <v>3.6902192822299642</v>
      </c>
      <c r="E366" s="143">
        <f t="shared" si="0"/>
        <v>3.1498558815028899</v>
      </c>
      <c r="F366" s="152"/>
      <c r="G366" s="142">
        <f t="shared" ref="G366:J366" si="1">AVERAGE(G17:G362)</f>
        <v>2.227222922178989</v>
      </c>
      <c r="H366" s="151">
        <f t="shared" si="1"/>
        <v>1.2839547300380221</v>
      </c>
      <c r="I366" s="151">
        <f t="shared" si="1"/>
        <v>2.16125135840708</v>
      </c>
      <c r="J366" s="143">
        <f t="shared" si="1"/>
        <v>1.3363014999999991</v>
      </c>
      <c r="K366" s="152"/>
    </row>
    <row r="367" spans="1:11" x14ac:dyDescent="0.25">
      <c r="A367" s="172" t="s">
        <v>347</v>
      </c>
      <c r="B367" s="144">
        <f>(STDEV(B17:B362))/SQRT(B368)</f>
        <v>6.1375171936832562E-2</v>
      </c>
      <c r="C367" s="152">
        <f t="shared" ref="C367:E367" si="2">(STDEV(C17:C362))/SQRT(C368)</f>
        <v>3.9900861348470776E-2</v>
      </c>
      <c r="D367" s="152">
        <f t="shared" si="2"/>
        <v>5.0954795970609451E-2</v>
      </c>
      <c r="E367" s="145">
        <f t="shared" si="2"/>
        <v>3.5872930102967583E-2</v>
      </c>
      <c r="F367" s="152"/>
      <c r="G367" s="144">
        <f t="shared" ref="G367" si="3">(STDEV(G17:G362))/SQRT(G368)</f>
        <v>2.8655563839696859E-2</v>
      </c>
      <c r="H367" s="152">
        <f t="shared" ref="H367" si="4">(STDEV(H17:H362))/SQRT(H368)</f>
        <v>1.3852700366754483E-2</v>
      </c>
      <c r="I367" s="152">
        <f t="shared" ref="I367" si="5">(STDEV(I17:I362))/SQRT(I368)</f>
        <v>2.5520078148522758E-2</v>
      </c>
      <c r="J367" s="145">
        <f t="shared" ref="J367" si="6">(STDEV(J17:J362))/SQRT(J368)</f>
        <v>1.8221953893220528E-2</v>
      </c>
      <c r="K367" s="152"/>
    </row>
    <row r="368" spans="1:11" ht="15.75" thickBot="1" x14ac:dyDescent="0.3">
      <c r="A368" s="173" t="s">
        <v>33</v>
      </c>
      <c r="B368" s="146">
        <f>COUNT(B17:B362)</f>
        <v>264</v>
      </c>
      <c r="C368" s="162">
        <f t="shared" ref="C368:E368" si="7">COUNT(C17:C362)</f>
        <v>344</v>
      </c>
      <c r="D368" s="162">
        <f t="shared" si="7"/>
        <v>287</v>
      </c>
      <c r="E368" s="147">
        <f t="shared" si="7"/>
        <v>346</v>
      </c>
      <c r="F368" s="78"/>
      <c r="G368" s="146">
        <f t="shared" ref="G368:J368" si="8">COUNT(G17:G362)</f>
        <v>257</v>
      </c>
      <c r="H368" s="162">
        <f t="shared" si="8"/>
        <v>263</v>
      </c>
      <c r="I368" s="162">
        <f t="shared" si="8"/>
        <v>226</v>
      </c>
      <c r="J368" s="147">
        <f t="shared" si="8"/>
        <v>240</v>
      </c>
      <c r="K368" s="78"/>
    </row>
    <row r="369" spans="6:11" x14ac:dyDescent="0.25">
      <c r="F369" s="78"/>
      <c r="K369" s="78"/>
    </row>
    <row r="370" spans="6:11" x14ac:dyDescent="0.25">
      <c r="K370" s="78"/>
    </row>
    <row r="371" spans="6:11" x14ac:dyDescent="0.25">
      <c r="K371" s="78"/>
    </row>
  </sheetData>
  <mergeCells count="15">
    <mergeCell ref="B15:E15"/>
    <mergeCell ref="B14:J14"/>
    <mergeCell ref="G15:J15"/>
    <mergeCell ref="AA15:AD15"/>
    <mergeCell ref="V15:Y15"/>
    <mergeCell ref="Q15:T15"/>
    <mergeCell ref="L15:O15"/>
    <mergeCell ref="B9:G9"/>
    <mergeCell ref="H9:M9"/>
    <mergeCell ref="B1:M1"/>
    <mergeCell ref="A2:A3"/>
    <mergeCell ref="B2:G2"/>
    <mergeCell ref="B3:G3"/>
    <mergeCell ref="H2:M2"/>
    <mergeCell ref="H3:M3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3"/>
  <sheetViews>
    <sheetView workbookViewId="0"/>
  </sheetViews>
  <sheetFormatPr baseColWidth="10" defaultRowHeight="15" x14ac:dyDescent="0.25"/>
  <cols>
    <col min="15" max="15" width="10.140625" customWidth="1"/>
  </cols>
  <sheetData>
    <row r="1" spans="1:15" ht="15.75" thickBot="1" x14ac:dyDescent="0.3">
      <c r="A1" s="15"/>
      <c r="B1" s="265" t="s">
        <v>61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6"/>
      <c r="O1" s="267"/>
    </row>
    <row r="2" spans="1:15" ht="15.75" thickBot="1" x14ac:dyDescent="0.3">
      <c r="A2" s="14"/>
      <c r="B2" s="268" t="s">
        <v>47</v>
      </c>
      <c r="C2" s="269"/>
      <c r="D2" s="269"/>
      <c r="E2" s="269"/>
      <c r="F2" s="269"/>
      <c r="G2" s="270"/>
      <c r="H2" s="268" t="s">
        <v>48</v>
      </c>
      <c r="I2" s="269"/>
      <c r="J2" s="269"/>
      <c r="K2" s="269"/>
      <c r="L2" s="269"/>
      <c r="M2" s="270"/>
      <c r="N2" s="288"/>
      <c r="O2" s="289"/>
    </row>
    <row r="3" spans="1:15" x14ac:dyDescent="0.25">
      <c r="A3" s="292"/>
      <c r="B3" s="290" t="s">
        <v>0</v>
      </c>
      <c r="C3" s="290" t="s">
        <v>1</v>
      </c>
      <c r="D3" s="286" t="s">
        <v>2</v>
      </c>
      <c r="E3" s="286" t="s">
        <v>3</v>
      </c>
      <c r="F3" s="286" t="s">
        <v>4</v>
      </c>
      <c r="G3" s="290" t="s">
        <v>62</v>
      </c>
      <c r="H3" s="290" t="s">
        <v>0</v>
      </c>
      <c r="I3" s="290" t="s">
        <v>1</v>
      </c>
      <c r="J3" s="286" t="s">
        <v>2</v>
      </c>
      <c r="K3" s="286" t="s">
        <v>3</v>
      </c>
      <c r="L3" s="286" t="s">
        <v>4</v>
      </c>
      <c r="M3" s="290" t="s">
        <v>62</v>
      </c>
      <c r="N3" s="286" t="s">
        <v>56</v>
      </c>
      <c r="O3" s="286" t="s">
        <v>50</v>
      </c>
    </row>
    <row r="4" spans="1:15" ht="15.75" thickBot="1" x14ac:dyDescent="0.3">
      <c r="A4" s="293"/>
      <c r="B4" s="291"/>
      <c r="C4" s="291"/>
      <c r="D4" s="287"/>
      <c r="E4" s="287"/>
      <c r="F4" s="287"/>
      <c r="G4" s="291"/>
      <c r="H4" s="291"/>
      <c r="I4" s="291"/>
      <c r="J4" s="287"/>
      <c r="K4" s="287"/>
      <c r="L4" s="287"/>
      <c r="M4" s="291"/>
      <c r="N4" s="287"/>
      <c r="O4" s="287"/>
    </row>
    <row r="5" spans="1:15" ht="15.75" thickBot="1" x14ac:dyDescent="0.3">
      <c r="A5" s="20" t="s">
        <v>18</v>
      </c>
      <c r="B5" s="7">
        <v>1</v>
      </c>
      <c r="C5" s="7">
        <v>0.05</v>
      </c>
      <c r="D5" s="8">
        <v>0.02</v>
      </c>
      <c r="E5" s="8">
        <v>1</v>
      </c>
      <c r="F5" s="8" t="s">
        <v>51</v>
      </c>
      <c r="G5" s="7" t="s">
        <v>63</v>
      </c>
      <c r="H5" s="7">
        <v>1.17</v>
      </c>
      <c r="I5" s="7">
        <v>0.04</v>
      </c>
      <c r="J5" s="8">
        <v>0.02</v>
      </c>
      <c r="K5" s="8">
        <v>1.17</v>
      </c>
      <c r="L5" s="8" t="s">
        <v>52</v>
      </c>
      <c r="M5" s="7" t="s">
        <v>63</v>
      </c>
      <c r="N5" s="3">
        <v>2.86E-2</v>
      </c>
      <c r="O5" s="19">
        <v>1.5E-3</v>
      </c>
    </row>
    <row r="6" spans="1:15" ht="15.75" thickBot="1" x14ac:dyDescent="0.3">
      <c r="A6" s="20" t="s">
        <v>18</v>
      </c>
      <c r="B6" s="7">
        <v>1</v>
      </c>
      <c r="C6" s="7">
        <v>0.17</v>
      </c>
      <c r="D6" s="8">
        <v>0.01</v>
      </c>
      <c r="E6" s="8">
        <v>0.98</v>
      </c>
      <c r="F6" s="8" t="s">
        <v>57</v>
      </c>
      <c r="G6" s="7" t="s">
        <v>64</v>
      </c>
      <c r="H6" s="7">
        <v>1.17</v>
      </c>
      <c r="I6" s="7">
        <v>0.2</v>
      </c>
      <c r="J6" s="8">
        <v>0.01</v>
      </c>
      <c r="K6" s="8">
        <v>1.1399999999999999</v>
      </c>
      <c r="L6" s="8" t="s">
        <v>58</v>
      </c>
      <c r="M6" s="7" t="s">
        <v>65</v>
      </c>
      <c r="N6" s="3" t="s">
        <v>37</v>
      </c>
      <c r="O6" s="19" t="s">
        <v>37</v>
      </c>
    </row>
    <row r="8" spans="1:15" ht="15.75" thickBot="1" x14ac:dyDescent="0.3"/>
    <row r="9" spans="1:15" ht="15.75" thickBot="1" x14ac:dyDescent="0.3">
      <c r="B9" s="271" t="s">
        <v>348</v>
      </c>
      <c r="C9" s="272"/>
      <c r="D9" s="272"/>
      <c r="E9" s="272"/>
      <c r="F9" s="273"/>
    </row>
    <row r="10" spans="1:15" ht="15.75" thickBot="1" x14ac:dyDescent="0.3">
      <c r="B10" s="271" t="s">
        <v>18</v>
      </c>
      <c r="C10" s="272"/>
      <c r="D10" s="272"/>
      <c r="E10" s="272"/>
      <c r="F10" s="273"/>
      <c r="H10" s="271" t="s">
        <v>399</v>
      </c>
      <c r="I10" s="272"/>
      <c r="J10" s="272"/>
      <c r="K10" s="273"/>
    </row>
    <row r="11" spans="1:15" ht="30.75" thickBot="1" x14ac:dyDescent="0.3">
      <c r="B11" s="271" t="s">
        <v>49</v>
      </c>
      <c r="C11" s="273"/>
      <c r="D11" s="134"/>
      <c r="E11" s="271" t="s">
        <v>33</v>
      </c>
      <c r="F11" s="273"/>
      <c r="H11" s="189" t="s">
        <v>394</v>
      </c>
      <c r="I11" s="190" t="s">
        <v>395</v>
      </c>
      <c r="J11" s="190" t="s">
        <v>396</v>
      </c>
      <c r="K11" s="191" t="s">
        <v>397</v>
      </c>
    </row>
    <row r="12" spans="1:15" x14ac:dyDescent="0.25">
      <c r="B12" s="136" t="s">
        <v>350</v>
      </c>
      <c r="C12" s="137" t="s">
        <v>318</v>
      </c>
      <c r="D12" s="134"/>
      <c r="E12" s="136" t="s">
        <v>350</v>
      </c>
      <c r="F12" s="137" t="s">
        <v>318</v>
      </c>
      <c r="H12" s="138">
        <v>10.7</v>
      </c>
      <c r="I12" s="164">
        <v>12.74</v>
      </c>
      <c r="J12" s="164">
        <v>2.98</v>
      </c>
      <c r="K12" s="139">
        <v>3.58</v>
      </c>
    </row>
    <row r="13" spans="1:15" x14ac:dyDescent="0.25">
      <c r="B13" s="138">
        <v>1.0579878789999999</v>
      </c>
      <c r="C13" s="139">
        <v>1.16513852</v>
      </c>
      <c r="D13" s="131"/>
      <c r="E13" s="138">
        <v>1.2450094</v>
      </c>
      <c r="F13" s="139">
        <v>1.03282042</v>
      </c>
      <c r="H13" s="138">
        <v>8.64</v>
      </c>
      <c r="I13" s="164">
        <v>12.7</v>
      </c>
      <c r="J13" s="164">
        <v>2.9</v>
      </c>
      <c r="K13" s="139">
        <v>3.63</v>
      </c>
    </row>
    <row r="14" spans="1:15" x14ac:dyDescent="0.25">
      <c r="B14" s="138">
        <v>1.0007391240000001</v>
      </c>
      <c r="C14" s="139">
        <v>1.2147670509999999</v>
      </c>
      <c r="D14" s="131"/>
      <c r="E14" s="138">
        <v>1.0494528000000001</v>
      </c>
      <c r="F14" s="139">
        <v>1.09336872</v>
      </c>
      <c r="H14" s="138">
        <v>7.85</v>
      </c>
      <c r="I14" s="164">
        <v>14.01</v>
      </c>
      <c r="J14" s="164">
        <v>2.92</v>
      </c>
      <c r="K14" s="139">
        <v>3.82</v>
      </c>
    </row>
    <row r="15" spans="1:15" x14ac:dyDescent="0.25">
      <c r="B15" s="138">
        <v>0.99617636399999998</v>
      </c>
      <c r="C15" s="139">
        <v>1.1180271639999999</v>
      </c>
      <c r="D15" s="131"/>
      <c r="E15" s="138">
        <v>0.88801185000000005</v>
      </c>
      <c r="F15" s="139">
        <v>1.1689541000000001</v>
      </c>
      <c r="H15" s="138">
        <v>7.72</v>
      </c>
      <c r="I15" s="164">
        <v>13.25</v>
      </c>
      <c r="J15" s="164">
        <v>3.09</v>
      </c>
      <c r="K15" s="139">
        <v>3.6</v>
      </c>
    </row>
    <row r="16" spans="1:15" ht="15.75" thickBot="1" x14ac:dyDescent="0.3">
      <c r="B16" s="140">
        <v>0.94509663300000002</v>
      </c>
      <c r="C16" s="141">
        <v>1.1708813440000001</v>
      </c>
      <c r="D16" s="131"/>
      <c r="E16" s="138">
        <v>1.0405491</v>
      </c>
      <c r="F16" s="139">
        <v>1.11639545</v>
      </c>
      <c r="H16" s="138">
        <v>7.01</v>
      </c>
      <c r="I16" s="164">
        <v>12.45</v>
      </c>
      <c r="J16" s="164">
        <v>2.74</v>
      </c>
      <c r="K16" s="139">
        <v>3.28</v>
      </c>
    </row>
    <row r="17" spans="1:11" x14ac:dyDescent="0.25">
      <c r="B17" s="131"/>
      <c r="C17" s="131"/>
      <c r="D17" s="131"/>
      <c r="E17" s="138">
        <v>1.0301346899999999</v>
      </c>
      <c r="F17" s="139">
        <v>1.85184145</v>
      </c>
      <c r="H17" s="138">
        <v>9</v>
      </c>
      <c r="I17" s="164">
        <v>13.05</v>
      </c>
      <c r="J17" s="164">
        <v>3.13</v>
      </c>
      <c r="K17" s="139">
        <v>3.6</v>
      </c>
    </row>
    <row r="18" spans="1:11" x14ac:dyDescent="0.25">
      <c r="B18" s="131"/>
      <c r="C18" s="131"/>
      <c r="D18" s="131"/>
      <c r="E18" s="138">
        <v>1.03081516</v>
      </c>
      <c r="F18" s="139">
        <v>1.89809592</v>
      </c>
      <c r="H18" s="138">
        <v>9.48</v>
      </c>
      <c r="I18" s="164">
        <v>13.69</v>
      </c>
      <c r="J18" s="164">
        <v>3.11</v>
      </c>
      <c r="K18" s="139">
        <v>3.46</v>
      </c>
    </row>
    <row r="19" spans="1:11" ht="15.75" thickBot="1" x14ac:dyDescent="0.3">
      <c r="B19" s="131"/>
      <c r="C19" s="131"/>
      <c r="D19" s="131"/>
      <c r="E19" s="138">
        <v>0.89481774000000003</v>
      </c>
      <c r="F19" s="139">
        <v>1.95319172</v>
      </c>
      <c r="H19" s="138">
        <v>8.85</v>
      </c>
      <c r="I19" s="164">
        <v>12.18</v>
      </c>
      <c r="J19" s="164">
        <v>2.78</v>
      </c>
      <c r="K19" s="139">
        <v>3.5</v>
      </c>
    </row>
    <row r="20" spans="1:11" x14ac:dyDescent="0.25">
      <c r="A20" s="171" t="s">
        <v>0</v>
      </c>
      <c r="B20" s="142">
        <f>AVERAGE(B13:B16)</f>
        <v>1</v>
      </c>
      <c r="C20" s="143">
        <f>AVERAGE(C13:C16)</f>
        <v>1.1672035197500001</v>
      </c>
      <c r="D20" s="131"/>
      <c r="E20" s="138">
        <v>0.97397031000000001</v>
      </c>
      <c r="F20" s="139">
        <v>1.0361612</v>
      </c>
      <c r="H20" s="138">
        <v>7.1</v>
      </c>
      <c r="I20" s="164">
        <v>15.71</v>
      </c>
      <c r="J20" s="164">
        <v>2.87</v>
      </c>
      <c r="K20" s="139">
        <v>3.95</v>
      </c>
    </row>
    <row r="21" spans="1:11" x14ac:dyDescent="0.25">
      <c r="A21" s="172" t="s">
        <v>347</v>
      </c>
      <c r="B21" s="144">
        <f>(STDEV(B13:B16))/SQRT(B22)</f>
        <v>2.3079825814267586E-2</v>
      </c>
      <c r="C21" s="145">
        <f>(STDEV(C13:C16))/SQRT(C22)</f>
        <v>1.9787188795197926E-2</v>
      </c>
      <c r="D21" s="131"/>
      <c r="E21" s="138">
        <v>0.89407053000000003</v>
      </c>
      <c r="F21" s="139">
        <v>1.08567222</v>
      </c>
      <c r="H21" s="138">
        <v>7.79</v>
      </c>
      <c r="I21" s="164">
        <v>12.77</v>
      </c>
      <c r="J21" s="164">
        <v>3.27</v>
      </c>
      <c r="K21" s="139">
        <v>4.22</v>
      </c>
    </row>
    <row r="22" spans="1:11" ht="15.75" thickBot="1" x14ac:dyDescent="0.3">
      <c r="A22" s="173" t="s">
        <v>33</v>
      </c>
      <c r="B22" s="165">
        <f>COUNT(B13:B16)</f>
        <v>4</v>
      </c>
      <c r="C22" s="168">
        <f>COUNT(C13:C16)</f>
        <v>4</v>
      </c>
      <c r="D22" s="131"/>
      <c r="E22" s="138">
        <v>1.02826529</v>
      </c>
      <c r="F22" s="139">
        <v>0.98881233999999996</v>
      </c>
      <c r="H22" s="138">
        <v>7.85</v>
      </c>
      <c r="I22" s="164">
        <v>12.88</v>
      </c>
      <c r="J22" s="164">
        <v>3.03</v>
      </c>
      <c r="K22" s="139">
        <v>3.7</v>
      </c>
    </row>
    <row r="23" spans="1:11" x14ac:dyDescent="0.25">
      <c r="B23" s="131"/>
      <c r="C23" s="131"/>
      <c r="D23" s="131"/>
      <c r="E23" s="138">
        <v>0.97013895000000006</v>
      </c>
      <c r="F23" s="139">
        <v>0.92868987999999997</v>
      </c>
      <c r="H23" s="138">
        <v>10.199999999999999</v>
      </c>
      <c r="I23" s="164">
        <v>11.24</v>
      </c>
      <c r="J23" s="164">
        <v>3.09</v>
      </c>
      <c r="K23" s="139">
        <v>3.67</v>
      </c>
    </row>
    <row r="24" spans="1:11" x14ac:dyDescent="0.25">
      <c r="B24" s="131"/>
      <c r="C24" s="131"/>
      <c r="D24" s="131"/>
      <c r="E24" s="138">
        <v>0.90927285000000002</v>
      </c>
      <c r="F24" s="139">
        <v>1.0573812899999999</v>
      </c>
      <c r="H24" s="138">
        <v>6.14</v>
      </c>
      <c r="I24" s="164">
        <v>12.01</v>
      </c>
      <c r="J24" s="164">
        <v>2.48</v>
      </c>
      <c r="K24" s="139">
        <v>2.99</v>
      </c>
    </row>
    <row r="25" spans="1:11" x14ac:dyDescent="0.25">
      <c r="B25" s="131"/>
      <c r="C25" s="131"/>
      <c r="D25" s="131"/>
      <c r="E25" s="138">
        <v>1.0169551100000001</v>
      </c>
      <c r="F25" s="139">
        <v>1.08749634</v>
      </c>
      <c r="H25" s="138">
        <v>8.39</v>
      </c>
      <c r="I25" s="164">
        <v>11.62</v>
      </c>
      <c r="J25" s="164">
        <v>2.67</v>
      </c>
      <c r="K25" s="139">
        <v>4.3600000000000003</v>
      </c>
    </row>
    <row r="26" spans="1:11" x14ac:dyDescent="0.25">
      <c r="B26" s="131"/>
      <c r="C26" s="131"/>
      <c r="D26" s="131"/>
      <c r="E26" s="138">
        <v>0.93809688000000002</v>
      </c>
      <c r="F26" s="139">
        <v>0.90034333</v>
      </c>
      <c r="H26" s="138">
        <v>6.96</v>
      </c>
      <c r="I26" s="164">
        <v>10.25</v>
      </c>
      <c r="J26" s="164">
        <v>2.58</v>
      </c>
      <c r="K26" s="139">
        <v>3.55</v>
      </c>
    </row>
    <row r="27" spans="1:11" x14ac:dyDescent="0.25">
      <c r="B27" s="131"/>
      <c r="C27" s="131"/>
      <c r="D27" s="131"/>
      <c r="E27" s="138">
        <v>0.90714961000000005</v>
      </c>
      <c r="F27" s="139">
        <v>1.23569694</v>
      </c>
      <c r="H27" s="138">
        <v>8.6199999999999992</v>
      </c>
      <c r="I27" s="164">
        <v>11.55</v>
      </c>
      <c r="J27" s="164">
        <v>2.75</v>
      </c>
      <c r="K27" s="139">
        <v>3.04</v>
      </c>
    </row>
    <row r="28" spans="1:11" x14ac:dyDescent="0.25">
      <c r="B28" s="131"/>
      <c r="C28" s="131"/>
      <c r="D28" s="131"/>
      <c r="E28" s="138">
        <v>0.80523526000000001</v>
      </c>
      <c r="F28" s="139">
        <v>1.1146921000000001</v>
      </c>
      <c r="H28" s="138">
        <v>7.14</v>
      </c>
      <c r="I28" s="164">
        <v>11.19</v>
      </c>
      <c r="J28" s="164">
        <v>2.67</v>
      </c>
      <c r="K28" s="139">
        <v>3.06</v>
      </c>
    </row>
    <row r="29" spans="1:11" x14ac:dyDescent="0.25">
      <c r="B29" s="131"/>
      <c r="C29" s="131"/>
      <c r="D29" s="131"/>
      <c r="E29" s="138">
        <v>1.00995656</v>
      </c>
      <c r="F29" s="139">
        <v>1.1986850200000001</v>
      </c>
      <c r="H29" s="138">
        <v>6.19</v>
      </c>
      <c r="I29" s="164">
        <v>15.21</v>
      </c>
      <c r="J29" s="164">
        <v>2.8</v>
      </c>
      <c r="K29" s="139">
        <v>3.14</v>
      </c>
    </row>
    <row r="30" spans="1:11" x14ac:dyDescent="0.25">
      <c r="B30" s="131"/>
      <c r="C30" s="131"/>
      <c r="D30" s="131"/>
      <c r="E30" s="138">
        <v>0.90198471999999996</v>
      </c>
      <c r="F30" s="139">
        <v>2.6373272000000001</v>
      </c>
      <c r="H30" s="138">
        <v>6.87</v>
      </c>
      <c r="I30" s="164">
        <v>10.67</v>
      </c>
      <c r="J30" s="164">
        <v>2.5099999999999998</v>
      </c>
      <c r="K30" s="139">
        <v>3.02</v>
      </c>
    </row>
    <row r="31" spans="1:11" x14ac:dyDescent="0.25">
      <c r="B31" s="131"/>
      <c r="C31" s="131"/>
      <c r="D31" s="131"/>
      <c r="E31" s="138">
        <v>1.0273786499999999</v>
      </c>
      <c r="F31" s="139">
        <v>1.16035507</v>
      </c>
      <c r="H31" s="138">
        <v>5.74</v>
      </c>
      <c r="I31" s="164">
        <v>11.88</v>
      </c>
      <c r="J31" s="164">
        <v>2.54</v>
      </c>
      <c r="K31" s="139">
        <v>3.7</v>
      </c>
    </row>
    <row r="32" spans="1:11" x14ac:dyDescent="0.25">
      <c r="B32" s="131"/>
      <c r="C32" s="131"/>
      <c r="D32" s="131"/>
      <c r="E32" s="138">
        <v>1.2989381200000001</v>
      </c>
      <c r="F32" s="139">
        <v>1.03635704</v>
      </c>
      <c r="H32" s="138">
        <v>7.28</v>
      </c>
      <c r="I32" s="164">
        <v>10.73</v>
      </c>
      <c r="J32" s="164">
        <v>3</v>
      </c>
      <c r="K32" s="139">
        <v>3.54</v>
      </c>
    </row>
    <row r="33" spans="2:11" x14ac:dyDescent="0.25">
      <c r="B33" s="131"/>
      <c r="C33" s="131"/>
      <c r="D33" s="131"/>
      <c r="E33" s="138">
        <v>1.4030845599999999</v>
      </c>
      <c r="F33" s="139">
        <v>1.08714757</v>
      </c>
      <c r="H33" s="138">
        <v>6.46</v>
      </c>
      <c r="I33" s="164">
        <v>11.81</v>
      </c>
      <c r="J33" s="164">
        <v>3.51</v>
      </c>
      <c r="K33" s="139">
        <v>3.66</v>
      </c>
    </row>
    <row r="34" spans="2:11" x14ac:dyDescent="0.25">
      <c r="B34" s="131"/>
      <c r="C34" s="131"/>
      <c r="D34" s="131"/>
      <c r="E34" s="138">
        <v>0.90665783</v>
      </c>
      <c r="F34" s="139">
        <v>0.96556156999999998</v>
      </c>
      <c r="H34" s="138">
        <v>7.63</v>
      </c>
      <c r="I34" s="164">
        <v>13.15</v>
      </c>
      <c r="J34" s="164">
        <v>2.94</v>
      </c>
      <c r="K34" s="139">
        <v>3.48</v>
      </c>
    </row>
    <row r="35" spans="2:11" x14ac:dyDescent="0.25">
      <c r="B35" s="131"/>
      <c r="C35" s="131"/>
      <c r="D35" s="131"/>
      <c r="E35" s="138">
        <v>0.90144009999999997</v>
      </c>
      <c r="F35" s="139">
        <v>0.98343968999999998</v>
      </c>
      <c r="H35" s="138">
        <v>10.34</v>
      </c>
      <c r="I35" s="164">
        <v>10.23</v>
      </c>
      <c r="J35" s="164">
        <v>2.92</v>
      </c>
      <c r="K35" s="139">
        <v>3.3</v>
      </c>
    </row>
    <row r="36" spans="2:11" x14ac:dyDescent="0.25">
      <c r="B36" s="131"/>
      <c r="C36" s="131"/>
      <c r="D36" s="131"/>
      <c r="E36" s="138">
        <v>1.04223935</v>
      </c>
      <c r="F36" s="139">
        <v>1.2039333400000001</v>
      </c>
      <c r="H36" s="138">
        <v>8.3699999999999992</v>
      </c>
      <c r="I36" s="164">
        <v>9.4700000000000006</v>
      </c>
      <c r="J36" s="164">
        <v>3.1</v>
      </c>
      <c r="K36" s="139">
        <v>3.11</v>
      </c>
    </row>
    <row r="37" spans="2:11" x14ac:dyDescent="0.25">
      <c r="B37" s="131"/>
      <c r="C37" s="131"/>
      <c r="D37" s="131"/>
      <c r="E37" s="138">
        <v>0.91131227999999997</v>
      </c>
      <c r="F37" s="139">
        <v>1.3637257599999999</v>
      </c>
      <c r="H37" s="138">
        <v>6.66</v>
      </c>
      <c r="I37" s="164">
        <v>10.119999999999999</v>
      </c>
      <c r="J37" s="164">
        <v>2.89</v>
      </c>
      <c r="K37" s="139">
        <v>2.74</v>
      </c>
    </row>
    <row r="38" spans="2:11" x14ac:dyDescent="0.25">
      <c r="B38" s="131"/>
      <c r="C38" s="131"/>
      <c r="D38" s="131"/>
      <c r="E38" s="138">
        <v>0.95192675000000004</v>
      </c>
      <c r="F38" s="139">
        <v>1.0912760699999999</v>
      </c>
      <c r="H38" s="138">
        <v>7.74</v>
      </c>
      <c r="I38" s="164">
        <v>9.32</v>
      </c>
      <c r="J38" s="164">
        <v>3.37</v>
      </c>
      <c r="K38" s="139">
        <v>3.03</v>
      </c>
    </row>
    <row r="39" spans="2:11" x14ac:dyDescent="0.25">
      <c r="B39" s="131"/>
      <c r="C39" s="131"/>
      <c r="D39" s="131"/>
      <c r="E39" s="138">
        <v>0.85776609999999998</v>
      </c>
      <c r="F39" s="139">
        <v>1.5768955200000001</v>
      </c>
      <c r="H39" s="138">
        <v>6.25</v>
      </c>
      <c r="I39" s="164">
        <v>9.17</v>
      </c>
      <c r="J39" s="164">
        <v>2.66</v>
      </c>
      <c r="K39" s="139">
        <v>2.74</v>
      </c>
    </row>
    <row r="40" spans="2:11" x14ac:dyDescent="0.25">
      <c r="B40" s="131"/>
      <c r="C40" s="131"/>
      <c r="D40" s="131"/>
      <c r="E40" s="138">
        <v>1.1301121000000001</v>
      </c>
      <c r="F40" s="139">
        <v>1.10906164</v>
      </c>
      <c r="H40" s="138">
        <v>6.1</v>
      </c>
      <c r="I40" s="164">
        <v>10.210000000000001</v>
      </c>
      <c r="J40" s="164">
        <v>2.81</v>
      </c>
      <c r="K40" s="139">
        <v>3.51</v>
      </c>
    </row>
    <row r="41" spans="2:11" x14ac:dyDescent="0.25">
      <c r="B41" s="131"/>
      <c r="C41" s="131"/>
      <c r="D41" s="131"/>
      <c r="E41" s="138">
        <v>1.1389061700000001</v>
      </c>
      <c r="F41" s="139">
        <v>1.21032173</v>
      </c>
      <c r="H41" s="138">
        <v>10.49</v>
      </c>
      <c r="I41" s="164">
        <v>9.8699999999999992</v>
      </c>
      <c r="J41" s="164">
        <v>3.57</v>
      </c>
      <c r="K41" s="139">
        <v>3.12</v>
      </c>
    </row>
    <row r="42" spans="2:11" x14ac:dyDescent="0.25">
      <c r="B42" s="131"/>
      <c r="C42" s="131"/>
      <c r="D42" s="131"/>
      <c r="E42" s="138">
        <v>0.98382619999999998</v>
      </c>
      <c r="F42" s="139">
        <v>1.21929774</v>
      </c>
      <c r="H42" s="138">
        <v>7.4</v>
      </c>
      <c r="I42" s="164"/>
      <c r="J42" s="164">
        <v>3.39</v>
      </c>
      <c r="K42" s="139"/>
    </row>
    <row r="43" spans="2:11" x14ac:dyDescent="0.25">
      <c r="B43" s="131"/>
      <c r="C43" s="131"/>
      <c r="D43" s="131"/>
      <c r="E43" s="138">
        <v>0.86157600999999995</v>
      </c>
      <c r="F43" s="139">
        <v>0.99942377999999998</v>
      </c>
      <c r="H43" s="138">
        <v>8.69</v>
      </c>
      <c r="I43" s="164">
        <v>6.95</v>
      </c>
      <c r="J43" s="164">
        <v>3.78</v>
      </c>
      <c r="K43" s="139">
        <v>2.85</v>
      </c>
    </row>
    <row r="44" spans="2:11" x14ac:dyDescent="0.25">
      <c r="B44" s="131"/>
      <c r="C44" s="131"/>
      <c r="D44" s="131"/>
      <c r="E44" s="138">
        <v>0.87365008</v>
      </c>
      <c r="F44" s="139">
        <v>1.3419701900000001</v>
      </c>
      <c r="H44" s="138"/>
      <c r="I44" s="164">
        <v>7.8</v>
      </c>
      <c r="J44" s="164"/>
      <c r="K44" s="139">
        <v>2.85</v>
      </c>
    </row>
    <row r="45" spans="2:11" x14ac:dyDescent="0.25">
      <c r="B45" s="131"/>
      <c r="C45" s="131"/>
      <c r="D45" s="131"/>
      <c r="E45" s="138">
        <v>0.84466755000000004</v>
      </c>
      <c r="F45" s="139">
        <v>0.90667452000000004</v>
      </c>
      <c r="H45" s="138">
        <v>5.91</v>
      </c>
      <c r="I45" s="164">
        <v>7.75</v>
      </c>
      <c r="J45" s="164">
        <v>2.94</v>
      </c>
      <c r="K45" s="139">
        <v>2.67</v>
      </c>
    </row>
    <row r="46" spans="2:11" x14ac:dyDescent="0.25">
      <c r="B46" s="131"/>
      <c r="C46" s="131"/>
      <c r="D46" s="131"/>
      <c r="E46" s="138">
        <v>0.73062311999999996</v>
      </c>
      <c r="F46" s="139">
        <v>0.97736551000000005</v>
      </c>
      <c r="H46" s="138">
        <v>6.8</v>
      </c>
      <c r="I46" s="164">
        <v>7.56</v>
      </c>
      <c r="J46" s="164">
        <v>2.8</v>
      </c>
      <c r="K46" s="139">
        <v>2.58</v>
      </c>
    </row>
    <row r="47" spans="2:11" x14ac:dyDescent="0.25">
      <c r="B47" s="131"/>
      <c r="C47" s="131"/>
      <c r="D47" s="131"/>
      <c r="E47" s="138">
        <v>0.81793895000000005</v>
      </c>
      <c r="F47" s="139">
        <v>1.0795968600000001</v>
      </c>
      <c r="H47" s="138">
        <v>7.61</v>
      </c>
      <c r="I47" s="164">
        <v>6.94</v>
      </c>
      <c r="J47" s="164">
        <v>3.07</v>
      </c>
      <c r="K47" s="139">
        <v>3.16</v>
      </c>
    </row>
    <row r="48" spans="2:11" x14ac:dyDescent="0.25">
      <c r="B48" s="131"/>
      <c r="C48" s="131"/>
      <c r="D48" s="131"/>
      <c r="E48" s="138">
        <v>1.03624501</v>
      </c>
      <c r="F48" s="139">
        <v>1.34079953</v>
      </c>
      <c r="H48" s="138">
        <v>6.17</v>
      </c>
      <c r="I48" s="164">
        <v>7.06</v>
      </c>
      <c r="J48" s="164">
        <v>3.41</v>
      </c>
      <c r="K48" s="139">
        <v>2.66</v>
      </c>
    </row>
    <row r="49" spans="2:11" x14ac:dyDescent="0.25">
      <c r="B49" s="131"/>
      <c r="C49" s="131"/>
      <c r="D49" s="131"/>
      <c r="E49" s="138">
        <v>1.0416605699999999</v>
      </c>
      <c r="F49" s="139">
        <v>0.74763049999999998</v>
      </c>
      <c r="H49" s="138">
        <v>7.03</v>
      </c>
      <c r="I49" s="164">
        <v>7.15</v>
      </c>
      <c r="J49" s="164">
        <v>3.21</v>
      </c>
      <c r="K49" s="139">
        <v>2.86</v>
      </c>
    </row>
    <row r="50" spans="2:11" x14ac:dyDescent="0.25">
      <c r="B50" s="131"/>
      <c r="C50" s="131"/>
      <c r="D50" s="131"/>
      <c r="E50" s="138">
        <v>1.0204484199999999</v>
      </c>
      <c r="F50" s="139">
        <v>0.97454750000000001</v>
      </c>
      <c r="H50" s="138">
        <v>8.33</v>
      </c>
      <c r="I50" s="164">
        <v>8.52</v>
      </c>
      <c r="J50" s="164">
        <v>3.33</v>
      </c>
      <c r="K50" s="139">
        <v>2.98</v>
      </c>
    </row>
    <row r="51" spans="2:11" x14ac:dyDescent="0.25">
      <c r="B51" s="131"/>
      <c r="C51" s="131"/>
      <c r="D51" s="131"/>
      <c r="E51" s="138">
        <v>0.96497166999999995</v>
      </c>
      <c r="F51" s="139">
        <v>0.72181395999999998</v>
      </c>
      <c r="H51" s="138">
        <v>7.25</v>
      </c>
      <c r="I51" s="164">
        <v>7.56</v>
      </c>
      <c r="J51" s="164">
        <v>2.95</v>
      </c>
      <c r="K51" s="139">
        <v>2.52</v>
      </c>
    </row>
    <row r="52" spans="2:11" x14ac:dyDescent="0.25">
      <c r="B52" s="131"/>
      <c r="C52" s="131"/>
      <c r="D52" s="131"/>
      <c r="E52" s="138">
        <v>0.82548131999999996</v>
      </c>
      <c r="F52" s="139">
        <v>1.4496246399999999</v>
      </c>
      <c r="H52" s="138">
        <v>5.67</v>
      </c>
      <c r="I52" s="164">
        <v>6.36</v>
      </c>
      <c r="J52" s="164">
        <v>2.75</v>
      </c>
      <c r="K52" s="139">
        <v>2.86</v>
      </c>
    </row>
    <row r="53" spans="2:11" x14ac:dyDescent="0.25">
      <c r="B53" s="131"/>
      <c r="C53" s="131"/>
      <c r="D53" s="131"/>
      <c r="E53" s="138">
        <v>0.92976082999999998</v>
      </c>
      <c r="F53" s="139">
        <v>1.136255</v>
      </c>
      <c r="H53" s="138">
        <v>7.26</v>
      </c>
      <c r="I53" s="164">
        <v>7</v>
      </c>
      <c r="J53" s="164">
        <v>2.89</v>
      </c>
      <c r="K53" s="139">
        <v>2.76</v>
      </c>
    </row>
    <row r="54" spans="2:11" x14ac:dyDescent="0.25">
      <c r="B54" s="131"/>
      <c r="C54" s="131"/>
      <c r="D54" s="131"/>
      <c r="E54" s="138">
        <v>1.06244687</v>
      </c>
      <c r="F54" s="139">
        <v>1.26819265</v>
      </c>
      <c r="H54" s="138">
        <v>6.7</v>
      </c>
      <c r="I54" s="164">
        <v>9.1</v>
      </c>
      <c r="J54" s="164">
        <v>3.11</v>
      </c>
      <c r="K54" s="139">
        <v>3.29</v>
      </c>
    </row>
    <row r="55" spans="2:11" x14ac:dyDescent="0.25">
      <c r="B55" s="131"/>
      <c r="C55" s="131"/>
      <c r="D55" s="131"/>
      <c r="E55" s="138">
        <v>0.75976971000000004</v>
      </c>
      <c r="F55" s="139">
        <v>1.7739282599999999</v>
      </c>
      <c r="H55" s="138">
        <v>6.17</v>
      </c>
      <c r="I55" s="164">
        <v>7.82</v>
      </c>
      <c r="J55" s="164">
        <v>3.08</v>
      </c>
      <c r="K55" s="139">
        <v>2.97</v>
      </c>
    </row>
    <row r="56" spans="2:11" x14ac:dyDescent="0.25">
      <c r="B56" s="131"/>
      <c r="C56" s="131"/>
      <c r="D56" s="131"/>
      <c r="E56" s="138">
        <v>0.96948668000000005</v>
      </c>
      <c r="F56" s="139">
        <v>1.48841062</v>
      </c>
      <c r="H56" s="138">
        <v>8.4700000000000006</v>
      </c>
      <c r="I56" s="164">
        <v>6.52</v>
      </c>
      <c r="J56" s="164">
        <v>2.91</v>
      </c>
      <c r="K56" s="139">
        <v>2.57</v>
      </c>
    </row>
    <row r="57" spans="2:11" x14ac:dyDescent="0.25">
      <c r="B57" s="131"/>
      <c r="C57" s="131"/>
      <c r="D57" s="131"/>
      <c r="E57" s="138">
        <v>1.2066496600000001</v>
      </c>
      <c r="F57" s="139">
        <v>0.96310821999999996</v>
      </c>
      <c r="H57" s="138">
        <v>6.79</v>
      </c>
      <c r="I57" s="164">
        <v>7.84</v>
      </c>
      <c r="J57" s="164">
        <v>3.1</v>
      </c>
      <c r="K57" s="139">
        <v>2.73</v>
      </c>
    </row>
    <row r="58" spans="2:11" x14ac:dyDescent="0.25">
      <c r="B58" s="131"/>
      <c r="C58" s="131"/>
      <c r="D58" s="131"/>
      <c r="E58" s="138">
        <v>1.14752863</v>
      </c>
      <c r="F58" s="139">
        <v>1.01712314</v>
      </c>
      <c r="H58" s="138">
        <v>6.94</v>
      </c>
      <c r="I58" s="164">
        <v>7.28</v>
      </c>
      <c r="J58" s="164">
        <v>3.41</v>
      </c>
      <c r="K58" s="139">
        <v>2.52</v>
      </c>
    </row>
    <row r="59" spans="2:11" x14ac:dyDescent="0.25">
      <c r="B59" s="131"/>
      <c r="C59" s="131"/>
      <c r="D59" s="131"/>
      <c r="E59" s="138">
        <v>1.0806030600000001</v>
      </c>
      <c r="F59" s="139">
        <v>1.21515295</v>
      </c>
      <c r="H59" s="138">
        <v>6.57</v>
      </c>
      <c r="I59" s="164">
        <v>7.54</v>
      </c>
      <c r="J59" s="164">
        <v>2.9</v>
      </c>
      <c r="K59" s="139">
        <v>2.9</v>
      </c>
    </row>
    <row r="60" spans="2:11" x14ac:dyDescent="0.25">
      <c r="B60" s="131"/>
      <c r="C60" s="131"/>
      <c r="D60" s="131"/>
      <c r="E60" s="138">
        <v>0.95442141000000003</v>
      </c>
      <c r="F60" s="139">
        <v>1.0263696600000001</v>
      </c>
      <c r="H60" s="138">
        <v>6.31</v>
      </c>
      <c r="I60" s="164">
        <v>7.52</v>
      </c>
      <c r="J60" s="164">
        <v>2.86</v>
      </c>
      <c r="K60" s="139">
        <v>2.87</v>
      </c>
    </row>
    <row r="61" spans="2:11" x14ac:dyDescent="0.25">
      <c r="B61" s="131"/>
      <c r="C61" s="131"/>
      <c r="D61" s="131"/>
      <c r="E61" s="138">
        <v>1.41435143</v>
      </c>
      <c r="F61" s="139">
        <v>1.0576700800000001</v>
      </c>
      <c r="H61" s="138">
        <v>5.81</v>
      </c>
      <c r="I61" s="164">
        <v>8.93</v>
      </c>
      <c r="J61" s="164">
        <v>3.02</v>
      </c>
      <c r="K61" s="139">
        <v>4.17</v>
      </c>
    </row>
    <row r="62" spans="2:11" x14ac:dyDescent="0.25">
      <c r="B62" s="131"/>
      <c r="C62" s="131"/>
      <c r="D62" s="131"/>
      <c r="E62" s="138">
        <v>1.2152268399999999</v>
      </c>
      <c r="F62" s="139">
        <v>1.0181869400000001</v>
      </c>
      <c r="H62" s="138">
        <v>7.82</v>
      </c>
      <c r="I62" s="164">
        <v>9.5500000000000007</v>
      </c>
      <c r="J62" s="164">
        <v>3.74</v>
      </c>
      <c r="K62" s="139">
        <v>4.3099999999999996</v>
      </c>
    </row>
    <row r="63" spans="2:11" x14ac:dyDescent="0.25">
      <c r="B63" s="131"/>
      <c r="C63" s="131"/>
      <c r="D63" s="131"/>
      <c r="E63" s="138">
        <v>1.25463529</v>
      </c>
      <c r="F63" s="139">
        <v>0.92146848000000003</v>
      </c>
      <c r="H63" s="138">
        <v>6.49</v>
      </c>
      <c r="I63" s="164">
        <v>7.09</v>
      </c>
      <c r="J63" s="164">
        <v>3.3</v>
      </c>
      <c r="K63" s="139">
        <v>2.81</v>
      </c>
    </row>
    <row r="64" spans="2:11" x14ac:dyDescent="0.25">
      <c r="B64" s="131"/>
      <c r="C64" s="131"/>
      <c r="D64" s="131"/>
      <c r="E64" s="138">
        <v>0.81117001</v>
      </c>
      <c r="F64" s="139">
        <v>1.1780306</v>
      </c>
      <c r="H64" s="138">
        <v>6.13</v>
      </c>
      <c r="I64" s="164">
        <v>7.65</v>
      </c>
      <c r="J64" s="164">
        <v>3.18</v>
      </c>
      <c r="K64" s="139">
        <v>3.09</v>
      </c>
    </row>
    <row r="65" spans="2:11" x14ac:dyDescent="0.25">
      <c r="B65" s="131"/>
      <c r="C65" s="131"/>
      <c r="D65" s="131"/>
      <c r="E65" s="138">
        <v>0.79876583000000001</v>
      </c>
      <c r="F65" s="139">
        <v>1.0956286099999999</v>
      </c>
      <c r="H65" s="138">
        <v>7.6</v>
      </c>
      <c r="I65" s="164">
        <v>6.85</v>
      </c>
      <c r="J65" s="164">
        <v>3.32</v>
      </c>
      <c r="K65" s="139">
        <v>3</v>
      </c>
    </row>
    <row r="66" spans="2:11" x14ac:dyDescent="0.25">
      <c r="B66" s="131"/>
      <c r="C66" s="131"/>
      <c r="D66" s="131"/>
      <c r="E66" s="138">
        <v>0.94456870000000004</v>
      </c>
      <c r="F66" s="139">
        <v>0.77853368000000001</v>
      </c>
      <c r="H66" s="138">
        <v>7.15</v>
      </c>
      <c r="I66" s="164">
        <v>7.25</v>
      </c>
      <c r="J66" s="164">
        <v>3.81</v>
      </c>
      <c r="K66" s="139">
        <v>2.87</v>
      </c>
    </row>
    <row r="67" spans="2:11" x14ac:dyDescent="0.25">
      <c r="B67" s="131"/>
      <c r="C67" s="131"/>
      <c r="D67" s="131"/>
      <c r="E67" s="138">
        <v>1.1607809099999999</v>
      </c>
      <c r="F67" s="139">
        <v>1.0677849699999999</v>
      </c>
      <c r="H67" s="138">
        <v>6.54</v>
      </c>
      <c r="I67" s="164">
        <v>8.2200000000000006</v>
      </c>
      <c r="J67" s="164">
        <v>3.32</v>
      </c>
      <c r="K67" s="139">
        <v>3.03</v>
      </c>
    </row>
    <row r="68" spans="2:11" x14ac:dyDescent="0.25">
      <c r="B68" s="131"/>
      <c r="C68" s="131"/>
      <c r="D68" s="131"/>
      <c r="E68" s="138">
        <v>0.95823091999999999</v>
      </c>
      <c r="F68" s="139">
        <v>0.99238192999999997</v>
      </c>
      <c r="H68" s="138">
        <v>6.92</v>
      </c>
      <c r="I68" s="164">
        <v>9.6300000000000008</v>
      </c>
      <c r="J68" s="164">
        <v>3.12</v>
      </c>
      <c r="K68" s="139">
        <v>3.02</v>
      </c>
    </row>
    <row r="69" spans="2:11" x14ac:dyDescent="0.25">
      <c r="B69" s="131"/>
      <c r="C69" s="131"/>
      <c r="D69" s="131"/>
      <c r="E69" s="138">
        <v>1.03733067</v>
      </c>
      <c r="F69" s="139">
        <v>0.89284107999999995</v>
      </c>
      <c r="H69" s="138">
        <v>7.02</v>
      </c>
      <c r="I69" s="164">
        <v>7.18</v>
      </c>
      <c r="J69" s="164">
        <v>3.2</v>
      </c>
      <c r="K69" s="139">
        <v>3.18</v>
      </c>
    </row>
    <row r="70" spans="2:11" x14ac:dyDescent="0.25">
      <c r="B70" s="131"/>
      <c r="C70" s="131"/>
      <c r="D70" s="131"/>
      <c r="E70" s="138">
        <v>0.95407819000000005</v>
      </c>
      <c r="F70" s="139">
        <v>0.90997715999999995</v>
      </c>
      <c r="H70" s="138">
        <v>6.34</v>
      </c>
      <c r="I70" s="164">
        <v>6.39</v>
      </c>
      <c r="J70" s="164">
        <v>3.21</v>
      </c>
      <c r="K70" s="139">
        <v>2.74</v>
      </c>
    </row>
    <row r="71" spans="2:11" x14ac:dyDescent="0.25">
      <c r="B71" s="131"/>
      <c r="C71" s="131"/>
      <c r="D71" s="131"/>
      <c r="E71" s="138">
        <v>1.0821797</v>
      </c>
      <c r="F71" s="139">
        <v>0.88297367000000004</v>
      </c>
      <c r="H71" s="138">
        <v>6.4</v>
      </c>
      <c r="I71" s="164">
        <v>7.8</v>
      </c>
      <c r="J71" s="164">
        <v>3.03</v>
      </c>
      <c r="K71" s="139">
        <v>2.89</v>
      </c>
    </row>
    <row r="72" spans="2:11" x14ac:dyDescent="0.25">
      <c r="B72" s="131"/>
      <c r="C72" s="131"/>
      <c r="D72" s="131"/>
      <c r="E72" s="138">
        <v>1.35475174</v>
      </c>
      <c r="F72" s="139">
        <v>0.88675022000000003</v>
      </c>
      <c r="H72" s="138">
        <v>6.13</v>
      </c>
      <c r="I72" s="164">
        <v>8.82</v>
      </c>
      <c r="J72" s="164">
        <v>3.06</v>
      </c>
      <c r="K72" s="139">
        <v>3.13</v>
      </c>
    </row>
    <row r="73" spans="2:11" x14ac:dyDescent="0.25">
      <c r="B73" s="131"/>
      <c r="C73" s="131"/>
      <c r="D73" s="131"/>
      <c r="E73" s="138">
        <v>1.3460542</v>
      </c>
      <c r="F73" s="139">
        <v>1.13643177</v>
      </c>
      <c r="H73" s="138">
        <v>6.95</v>
      </c>
      <c r="I73" s="164">
        <v>7.71</v>
      </c>
      <c r="J73" s="164">
        <v>2.92</v>
      </c>
      <c r="K73" s="139">
        <v>3.17</v>
      </c>
    </row>
    <row r="74" spans="2:11" x14ac:dyDescent="0.25">
      <c r="B74" s="131"/>
      <c r="C74" s="131"/>
      <c r="D74" s="131"/>
      <c r="E74" s="138">
        <v>0.77781347999999995</v>
      </c>
      <c r="F74" s="139">
        <v>0.92924521999999998</v>
      </c>
      <c r="H74" s="138">
        <v>9.26</v>
      </c>
      <c r="I74" s="164">
        <v>8.02</v>
      </c>
      <c r="J74" s="164">
        <v>3.2</v>
      </c>
      <c r="K74" s="139">
        <v>3.2</v>
      </c>
    </row>
    <row r="75" spans="2:11" x14ac:dyDescent="0.25">
      <c r="B75" s="131"/>
      <c r="C75" s="131"/>
      <c r="D75" s="131"/>
      <c r="E75" s="138">
        <v>1.17287166</v>
      </c>
      <c r="F75" s="139">
        <v>1.0445798799999999</v>
      </c>
      <c r="H75" s="138">
        <v>6.5</v>
      </c>
      <c r="I75" s="164">
        <v>7.01</v>
      </c>
      <c r="J75" s="164">
        <v>3.28</v>
      </c>
      <c r="K75" s="139">
        <v>2.91</v>
      </c>
    </row>
    <row r="76" spans="2:11" x14ac:dyDescent="0.25">
      <c r="B76" s="131"/>
      <c r="C76" s="131"/>
      <c r="D76" s="131"/>
      <c r="E76" s="138">
        <v>1.13496755</v>
      </c>
      <c r="F76" s="139">
        <v>0.94278907000000001</v>
      </c>
      <c r="H76" s="138">
        <v>5.89</v>
      </c>
      <c r="I76" s="164">
        <v>6.04</v>
      </c>
      <c r="J76" s="164">
        <v>2.9</v>
      </c>
      <c r="K76" s="139">
        <v>2.91</v>
      </c>
    </row>
    <row r="77" spans="2:11" x14ac:dyDescent="0.25">
      <c r="B77" s="131"/>
      <c r="C77" s="131"/>
      <c r="D77" s="131"/>
      <c r="E77" s="138">
        <v>1.0245371999999999</v>
      </c>
      <c r="F77" s="139">
        <v>0.96010032999999995</v>
      </c>
      <c r="H77" s="138">
        <v>6.77</v>
      </c>
      <c r="I77" s="164">
        <v>7.21</v>
      </c>
      <c r="J77" s="164">
        <v>3.48</v>
      </c>
      <c r="K77" s="139">
        <v>3.15</v>
      </c>
    </row>
    <row r="78" spans="2:11" x14ac:dyDescent="0.25">
      <c r="B78" s="131"/>
      <c r="C78" s="131"/>
      <c r="D78" s="131"/>
      <c r="E78" s="138">
        <v>0.95883631999999996</v>
      </c>
      <c r="F78" s="139">
        <v>0.95354907</v>
      </c>
      <c r="H78" s="138">
        <v>7.07</v>
      </c>
      <c r="I78" s="164">
        <v>6.38</v>
      </c>
      <c r="J78" s="164">
        <v>3.17</v>
      </c>
      <c r="K78" s="139">
        <v>2.73</v>
      </c>
    </row>
    <row r="79" spans="2:11" x14ac:dyDescent="0.25">
      <c r="B79" s="131"/>
      <c r="C79" s="131"/>
      <c r="D79" s="131"/>
      <c r="E79" s="138">
        <v>0.80519554000000004</v>
      </c>
      <c r="F79" s="139">
        <v>0.97278772999999996</v>
      </c>
      <c r="H79" s="138">
        <v>6.26</v>
      </c>
      <c r="I79" s="164">
        <v>8.36</v>
      </c>
      <c r="J79" s="164">
        <v>3.43</v>
      </c>
      <c r="K79" s="139">
        <v>3.28</v>
      </c>
    </row>
    <row r="80" spans="2:11" x14ac:dyDescent="0.25">
      <c r="B80" s="131"/>
      <c r="C80" s="131"/>
      <c r="D80" s="131"/>
      <c r="E80" s="138">
        <v>0.73750607999999995</v>
      </c>
      <c r="F80" s="139">
        <v>0.93595934000000003</v>
      </c>
      <c r="H80" s="138">
        <v>6.39</v>
      </c>
      <c r="I80" s="164">
        <v>8.9499999999999993</v>
      </c>
      <c r="J80" s="164">
        <v>3.17</v>
      </c>
      <c r="K80" s="139">
        <v>3.2</v>
      </c>
    </row>
    <row r="81" spans="2:11" x14ac:dyDescent="0.25">
      <c r="B81" s="131"/>
      <c r="C81" s="131"/>
      <c r="D81" s="131"/>
      <c r="E81" s="138">
        <v>1.05318446</v>
      </c>
      <c r="F81" s="139">
        <v>0.97364536999999995</v>
      </c>
      <c r="H81" s="138">
        <v>6.36</v>
      </c>
      <c r="I81" s="164">
        <v>8.56</v>
      </c>
      <c r="J81" s="164">
        <v>3.1</v>
      </c>
      <c r="K81" s="139">
        <v>3.12</v>
      </c>
    </row>
    <row r="82" spans="2:11" x14ac:dyDescent="0.25">
      <c r="B82" s="131"/>
      <c r="C82" s="131"/>
      <c r="D82" s="131"/>
      <c r="E82" s="138">
        <v>1.1214781199999999</v>
      </c>
      <c r="F82" s="139">
        <v>1.47043557</v>
      </c>
      <c r="H82" s="138">
        <v>8.09</v>
      </c>
      <c r="I82" s="164">
        <v>8.7200000000000006</v>
      </c>
      <c r="J82" s="164">
        <v>3.07</v>
      </c>
      <c r="K82" s="139">
        <v>3.06</v>
      </c>
    </row>
    <row r="83" spans="2:11" x14ac:dyDescent="0.25">
      <c r="B83" s="131"/>
      <c r="C83" s="131"/>
      <c r="D83" s="131"/>
      <c r="E83" s="138">
        <v>0.98228610999999999</v>
      </c>
      <c r="F83" s="139">
        <v>1.3804646</v>
      </c>
      <c r="H83" s="138">
        <v>6.61</v>
      </c>
      <c r="I83" s="164">
        <v>11.18</v>
      </c>
      <c r="J83" s="164">
        <v>3.72</v>
      </c>
      <c r="K83" s="139">
        <v>3.35</v>
      </c>
    </row>
    <row r="84" spans="2:11" x14ac:dyDescent="0.25">
      <c r="B84" s="131"/>
      <c r="C84" s="131"/>
      <c r="D84" s="131"/>
      <c r="E84" s="138">
        <v>0.90997477000000004</v>
      </c>
      <c r="F84" s="139">
        <v>1.27955844</v>
      </c>
      <c r="H84" s="138">
        <v>6.52</v>
      </c>
      <c r="I84" s="164">
        <v>13.38</v>
      </c>
      <c r="J84" s="164">
        <v>3.62</v>
      </c>
      <c r="K84" s="139">
        <v>4.4400000000000004</v>
      </c>
    </row>
    <row r="85" spans="2:11" x14ac:dyDescent="0.25">
      <c r="B85" s="131"/>
      <c r="C85" s="131"/>
      <c r="D85" s="131"/>
      <c r="E85" s="138">
        <v>0.94331699999999996</v>
      </c>
      <c r="F85" s="139">
        <v>1.45696322</v>
      </c>
      <c r="H85" s="138">
        <v>7.6</v>
      </c>
      <c r="I85" s="164">
        <v>13.98</v>
      </c>
      <c r="J85" s="164">
        <v>3.03</v>
      </c>
      <c r="K85" s="139">
        <v>3.81</v>
      </c>
    </row>
    <row r="86" spans="2:11" x14ac:dyDescent="0.25">
      <c r="B86" s="131"/>
      <c r="C86" s="131"/>
      <c r="D86" s="131"/>
      <c r="E86" s="138">
        <v>1.11493004</v>
      </c>
      <c r="F86" s="139">
        <v>1.22581841</v>
      </c>
      <c r="H86" s="138">
        <v>6.16</v>
      </c>
      <c r="I86" s="164">
        <v>11.45</v>
      </c>
      <c r="J86" s="164">
        <v>3.3</v>
      </c>
      <c r="K86" s="139">
        <v>4.4000000000000004</v>
      </c>
    </row>
    <row r="87" spans="2:11" x14ac:dyDescent="0.25">
      <c r="B87" s="131"/>
      <c r="C87" s="131"/>
      <c r="D87" s="131"/>
      <c r="E87" s="138">
        <v>1.5627498500000001</v>
      </c>
      <c r="F87" s="139">
        <v>1.2388804099999999</v>
      </c>
      <c r="H87" s="138">
        <v>6.57</v>
      </c>
      <c r="I87" s="164">
        <v>15.03</v>
      </c>
      <c r="J87" s="164">
        <v>3.11</v>
      </c>
      <c r="K87" s="139">
        <v>5.28</v>
      </c>
    </row>
    <row r="88" spans="2:11" x14ac:dyDescent="0.25">
      <c r="B88" s="131"/>
      <c r="C88" s="131"/>
      <c r="D88" s="131"/>
      <c r="E88" s="138">
        <v>0.93482125000000005</v>
      </c>
      <c r="F88" s="139">
        <v>1.26142171</v>
      </c>
      <c r="H88" s="138">
        <v>6.57</v>
      </c>
      <c r="I88" s="164">
        <v>14.47</v>
      </c>
      <c r="J88" s="164">
        <v>2.71</v>
      </c>
      <c r="K88" s="139">
        <v>3.93</v>
      </c>
    </row>
    <row r="89" spans="2:11" x14ac:dyDescent="0.25">
      <c r="B89" s="131"/>
      <c r="C89" s="131"/>
      <c r="D89" s="131"/>
      <c r="E89" s="138">
        <v>1.62136678</v>
      </c>
      <c r="F89" s="139">
        <v>1.27422988</v>
      </c>
      <c r="H89" s="138">
        <v>6.02</v>
      </c>
      <c r="I89" s="164">
        <v>11.1</v>
      </c>
      <c r="J89" s="164">
        <v>3.05</v>
      </c>
      <c r="K89" s="139">
        <v>3.39</v>
      </c>
    </row>
    <row r="90" spans="2:11" x14ac:dyDescent="0.25">
      <c r="B90" s="131"/>
      <c r="C90" s="131"/>
      <c r="D90" s="131"/>
      <c r="E90" s="138">
        <v>1.1508571000000001</v>
      </c>
      <c r="F90" s="139">
        <v>1.20943668</v>
      </c>
      <c r="H90" s="138">
        <v>7.48</v>
      </c>
      <c r="I90" s="164">
        <v>11.75</v>
      </c>
      <c r="J90" s="164">
        <v>3.04</v>
      </c>
      <c r="K90" s="139">
        <v>3.76</v>
      </c>
    </row>
    <row r="91" spans="2:11" x14ac:dyDescent="0.25">
      <c r="B91" s="131"/>
      <c r="C91" s="131"/>
      <c r="D91" s="131"/>
      <c r="E91" s="138">
        <v>1.06681849</v>
      </c>
      <c r="F91" s="139">
        <v>1.06721255</v>
      </c>
      <c r="H91" s="138">
        <v>6.19</v>
      </c>
      <c r="I91" s="164">
        <v>10.52</v>
      </c>
      <c r="J91" s="164">
        <v>3.09</v>
      </c>
      <c r="K91" s="139">
        <v>3.32</v>
      </c>
    </row>
    <row r="92" spans="2:11" x14ac:dyDescent="0.25">
      <c r="B92" s="131"/>
      <c r="C92" s="131"/>
      <c r="D92" s="131"/>
      <c r="E92" s="138">
        <v>1.2437442000000001</v>
      </c>
      <c r="F92" s="139">
        <v>0.90825750999999999</v>
      </c>
      <c r="H92" s="138">
        <v>7.71</v>
      </c>
      <c r="I92" s="164">
        <v>9.07</v>
      </c>
      <c r="J92" s="164">
        <v>3.28</v>
      </c>
      <c r="K92" s="139">
        <v>3.48</v>
      </c>
    </row>
    <row r="93" spans="2:11" x14ac:dyDescent="0.25">
      <c r="B93" s="131"/>
      <c r="C93" s="131"/>
      <c r="D93" s="131"/>
      <c r="E93" s="138">
        <v>1.2867893699999999</v>
      </c>
      <c r="F93" s="139">
        <v>1.0963071</v>
      </c>
      <c r="H93" s="138">
        <v>7.62</v>
      </c>
      <c r="I93" s="164">
        <v>11.42</v>
      </c>
      <c r="J93" s="164">
        <v>3.34</v>
      </c>
      <c r="K93" s="139">
        <v>4.9000000000000004</v>
      </c>
    </row>
    <row r="94" spans="2:11" x14ac:dyDescent="0.25">
      <c r="B94" s="131"/>
      <c r="C94" s="131"/>
      <c r="D94" s="131"/>
      <c r="E94" s="138">
        <v>1.0192257199999999</v>
      </c>
      <c r="F94" s="139">
        <v>1.1087728400000001</v>
      </c>
      <c r="H94" s="138">
        <v>12.94</v>
      </c>
      <c r="I94" s="164">
        <v>12.79</v>
      </c>
      <c r="J94" s="164">
        <v>3.02</v>
      </c>
      <c r="K94" s="139">
        <v>4.1500000000000004</v>
      </c>
    </row>
    <row r="95" spans="2:11" x14ac:dyDescent="0.25">
      <c r="B95" s="131"/>
      <c r="C95" s="131"/>
      <c r="D95" s="131"/>
      <c r="E95" s="138">
        <v>1.09047206</v>
      </c>
      <c r="F95" s="139">
        <v>1.0448964700000001</v>
      </c>
      <c r="H95" s="138">
        <v>7.74</v>
      </c>
      <c r="I95" s="164">
        <v>12.53</v>
      </c>
      <c r="J95" s="164">
        <v>3.21</v>
      </c>
      <c r="K95" s="139">
        <v>4.97</v>
      </c>
    </row>
    <row r="96" spans="2:11" x14ac:dyDescent="0.25">
      <c r="B96" s="131"/>
      <c r="C96" s="131"/>
      <c r="D96" s="131"/>
      <c r="E96" s="138">
        <v>0.97911813000000003</v>
      </c>
      <c r="F96" s="139">
        <v>1.0380592</v>
      </c>
      <c r="H96" s="138">
        <v>6.43</v>
      </c>
      <c r="I96" s="164">
        <v>10.029999999999999</v>
      </c>
      <c r="J96" s="164">
        <v>3.22</v>
      </c>
      <c r="K96" s="139">
        <v>3.94</v>
      </c>
    </row>
    <row r="97" spans="2:11" x14ac:dyDescent="0.25">
      <c r="B97" s="131"/>
      <c r="C97" s="131"/>
      <c r="D97" s="131"/>
      <c r="E97" s="138">
        <v>1.0914031900000001</v>
      </c>
      <c r="F97" s="139">
        <v>1.2935416399999999</v>
      </c>
      <c r="H97" s="138">
        <v>7.16</v>
      </c>
      <c r="I97" s="164">
        <v>14.12</v>
      </c>
      <c r="J97" s="164">
        <v>3.29</v>
      </c>
      <c r="K97" s="139">
        <v>4.34</v>
      </c>
    </row>
    <row r="98" spans="2:11" x14ac:dyDescent="0.25">
      <c r="B98" s="131"/>
      <c r="C98" s="131"/>
      <c r="D98" s="131"/>
      <c r="E98" s="138">
        <v>0.92605618000000001</v>
      </c>
      <c r="F98" s="139">
        <v>0.98690321000000003</v>
      </c>
      <c r="H98" s="138">
        <v>9.3699999999999992</v>
      </c>
      <c r="I98" s="164">
        <v>11.79</v>
      </c>
      <c r="J98" s="164">
        <v>3.22</v>
      </c>
      <c r="K98" s="139">
        <v>3.89</v>
      </c>
    </row>
    <row r="99" spans="2:11" x14ac:dyDescent="0.25">
      <c r="B99" s="131"/>
      <c r="C99" s="131"/>
      <c r="D99" s="131"/>
      <c r="E99" s="138">
        <v>1.30489392</v>
      </c>
      <c r="F99" s="139">
        <v>1.25867481</v>
      </c>
      <c r="H99" s="138">
        <v>9.57</v>
      </c>
      <c r="I99" s="164">
        <v>12.47</v>
      </c>
      <c r="J99" s="164">
        <v>3.46</v>
      </c>
      <c r="K99" s="139">
        <v>4.1500000000000004</v>
      </c>
    </row>
    <row r="100" spans="2:11" x14ac:dyDescent="0.25">
      <c r="B100" s="131"/>
      <c r="C100" s="131"/>
      <c r="D100" s="131"/>
      <c r="E100" s="138">
        <v>0.89021454</v>
      </c>
      <c r="F100" s="139">
        <v>1.12443874</v>
      </c>
      <c r="H100" s="138">
        <v>8.31</v>
      </c>
      <c r="I100" s="164">
        <v>11.72</v>
      </c>
      <c r="J100" s="164">
        <v>3.31</v>
      </c>
      <c r="K100" s="139">
        <v>3.99</v>
      </c>
    </row>
    <row r="101" spans="2:11" x14ac:dyDescent="0.25">
      <c r="B101" s="131"/>
      <c r="C101" s="131"/>
      <c r="D101" s="131"/>
      <c r="E101" s="138">
        <v>1.14155417</v>
      </c>
      <c r="F101" s="139">
        <v>1.7022211300000001</v>
      </c>
      <c r="H101" s="138">
        <v>10.25</v>
      </c>
      <c r="I101" s="164">
        <v>10.130000000000001</v>
      </c>
      <c r="J101" s="164">
        <v>3.29</v>
      </c>
      <c r="K101" s="139">
        <v>3.54</v>
      </c>
    </row>
    <row r="102" spans="2:11" x14ac:dyDescent="0.25">
      <c r="B102" s="131"/>
      <c r="C102" s="131"/>
      <c r="D102" s="131"/>
      <c r="E102" s="138">
        <v>1.0842278700000001</v>
      </c>
      <c r="F102" s="139">
        <v>1.1343788400000001</v>
      </c>
      <c r="H102" s="138">
        <v>13.67</v>
      </c>
      <c r="I102" s="164">
        <v>11.38</v>
      </c>
      <c r="J102" s="164">
        <v>3.91</v>
      </c>
      <c r="K102" s="139">
        <v>3.63</v>
      </c>
    </row>
    <row r="103" spans="2:11" x14ac:dyDescent="0.25">
      <c r="B103" s="131"/>
      <c r="C103" s="131"/>
      <c r="D103" s="131"/>
      <c r="E103" s="138">
        <v>0.82661344999999997</v>
      </c>
      <c r="F103" s="139">
        <v>0.93954084999999998</v>
      </c>
      <c r="H103" s="138">
        <v>6.09</v>
      </c>
      <c r="I103" s="164">
        <v>10.53</v>
      </c>
      <c r="J103" s="164">
        <v>2.97</v>
      </c>
      <c r="K103" s="139">
        <v>3.99</v>
      </c>
    </row>
    <row r="104" spans="2:11" x14ac:dyDescent="0.25">
      <c r="B104" s="131"/>
      <c r="C104" s="131"/>
      <c r="D104" s="131"/>
      <c r="E104" s="138">
        <v>1.1560359</v>
      </c>
      <c r="F104" s="139">
        <v>1.11198968</v>
      </c>
      <c r="H104" s="138">
        <v>7.65</v>
      </c>
      <c r="I104" s="164">
        <v>9.3000000000000007</v>
      </c>
      <c r="J104" s="164">
        <v>3.53</v>
      </c>
      <c r="K104" s="139">
        <v>3.4</v>
      </c>
    </row>
    <row r="105" spans="2:11" x14ac:dyDescent="0.25">
      <c r="B105" s="131"/>
      <c r="C105" s="131"/>
      <c r="D105" s="131"/>
      <c r="E105" s="138">
        <v>1.07011239</v>
      </c>
      <c r="F105" s="139">
        <v>0.92727411999999998</v>
      </c>
      <c r="H105" s="138">
        <v>8.15</v>
      </c>
      <c r="I105" s="164">
        <v>11.96</v>
      </c>
      <c r="J105" s="164">
        <v>3.18</v>
      </c>
      <c r="K105" s="139">
        <v>3.51</v>
      </c>
    </row>
    <row r="106" spans="2:11" x14ac:dyDescent="0.25">
      <c r="B106" s="131"/>
      <c r="C106" s="131"/>
      <c r="D106" s="131"/>
      <c r="E106" s="138">
        <v>1.20427219</v>
      </c>
      <c r="F106" s="139">
        <v>1.01725979</v>
      </c>
      <c r="H106" s="138">
        <v>9.0299999999999994</v>
      </c>
      <c r="I106" s="164">
        <v>11.32</v>
      </c>
      <c r="J106" s="164">
        <v>3.77</v>
      </c>
      <c r="K106" s="139">
        <v>3.15</v>
      </c>
    </row>
    <row r="107" spans="2:11" x14ac:dyDescent="0.25">
      <c r="B107" s="131"/>
      <c r="C107" s="131"/>
      <c r="D107" s="131"/>
      <c r="E107" s="138">
        <v>0.85639562999999996</v>
      </c>
      <c r="F107" s="139">
        <v>1.32971021</v>
      </c>
      <c r="H107" s="138">
        <v>6.65</v>
      </c>
      <c r="I107" s="164">
        <v>10.25</v>
      </c>
      <c r="J107" s="164">
        <v>3.42</v>
      </c>
      <c r="K107" s="139">
        <v>3.34</v>
      </c>
    </row>
    <row r="108" spans="2:11" x14ac:dyDescent="0.25">
      <c r="B108" s="131"/>
      <c r="C108" s="131"/>
      <c r="D108" s="131"/>
      <c r="E108" s="138">
        <v>0.77623684000000004</v>
      </c>
      <c r="F108" s="139">
        <v>1.06147364</v>
      </c>
      <c r="H108" s="138">
        <v>9.2899999999999991</v>
      </c>
      <c r="I108" s="164"/>
      <c r="J108" s="164">
        <v>3.37</v>
      </c>
      <c r="K108" s="139"/>
    </row>
    <row r="109" spans="2:11" x14ac:dyDescent="0.25">
      <c r="B109" s="131"/>
      <c r="C109" s="131"/>
      <c r="D109" s="131"/>
      <c r="E109" s="138">
        <v>1.25064701</v>
      </c>
      <c r="F109" s="139">
        <v>1.3661552699999999</v>
      </c>
      <c r="H109" s="138">
        <v>9.44</v>
      </c>
      <c r="I109" s="164">
        <v>9.5500000000000007</v>
      </c>
      <c r="J109" s="164">
        <v>3.5</v>
      </c>
      <c r="K109" s="139">
        <v>3.41</v>
      </c>
    </row>
    <row r="110" spans="2:11" x14ac:dyDescent="0.25">
      <c r="B110" s="131"/>
      <c r="C110" s="131"/>
      <c r="D110" s="131"/>
      <c r="E110" s="138">
        <v>0.67928242000000005</v>
      </c>
      <c r="F110" s="139">
        <v>1.86217403</v>
      </c>
      <c r="H110" s="138">
        <v>9.42</v>
      </c>
      <c r="I110" s="164">
        <v>10.93</v>
      </c>
      <c r="J110" s="164">
        <v>3.59</v>
      </c>
      <c r="K110" s="139">
        <v>3.28</v>
      </c>
    </row>
    <row r="111" spans="2:11" x14ac:dyDescent="0.25">
      <c r="B111" s="131"/>
      <c r="C111" s="131"/>
      <c r="D111" s="131"/>
      <c r="E111" s="138">
        <v>1.0713211899999999</v>
      </c>
      <c r="F111" s="139">
        <v>1.20540074</v>
      </c>
      <c r="H111" s="138">
        <v>8.69</v>
      </c>
      <c r="I111" s="164">
        <v>10.9</v>
      </c>
      <c r="J111" s="164">
        <v>3.86</v>
      </c>
      <c r="K111" s="139">
        <v>3.89</v>
      </c>
    </row>
    <row r="112" spans="2:11" x14ac:dyDescent="0.25">
      <c r="B112" s="131"/>
      <c r="C112" s="131"/>
      <c r="D112" s="131"/>
      <c r="E112" s="138">
        <v>0.86901351000000004</v>
      </c>
      <c r="F112" s="139">
        <v>0.98053389000000002</v>
      </c>
      <c r="H112" s="138">
        <v>9.6199999999999992</v>
      </c>
      <c r="I112" s="164">
        <v>10.130000000000001</v>
      </c>
      <c r="J112" s="164">
        <v>3.48</v>
      </c>
      <c r="K112" s="139">
        <v>3.65</v>
      </c>
    </row>
    <row r="113" spans="2:11" x14ac:dyDescent="0.25">
      <c r="B113" s="131"/>
      <c r="C113" s="131"/>
      <c r="D113" s="131"/>
      <c r="E113" s="138">
        <v>0.95694864000000002</v>
      </c>
      <c r="F113" s="139">
        <v>1.00417197</v>
      </c>
      <c r="H113" s="138">
        <v>9.64</v>
      </c>
      <c r="I113" s="164">
        <v>8.48</v>
      </c>
      <c r="J113" s="164">
        <v>3.47</v>
      </c>
      <c r="K113" s="139">
        <v>3.36</v>
      </c>
    </row>
    <row r="114" spans="2:11" x14ac:dyDescent="0.25">
      <c r="B114" s="131"/>
      <c r="C114" s="131"/>
      <c r="D114" s="131"/>
      <c r="E114" s="138">
        <v>0.71482851999999997</v>
      </c>
      <c r="F114" s="139">
        <v>1.0006305900000001</v>
      </c>
      <c r="H114" s="138">
        <v>8.18</v>
      </c>
      <c r="I114" s="164">
        <v>10.09</v>
      </c>
      <c r="J114" s="164">
        <v>3.58</v>
      </c>
      <c r="K114" s="139">
        <v>3.55</v>
      </c>
    </row>
    <row r="115" spans="2:11" x14ac:dyDescent="0.25">
      <c r="B115" s="131"/>
      <c r="C115" s="131"/>
      <c r="D115" s="131"/>
      <c r="E115" s="138">
        <v>0.9142439</v>
      </c>
      <c r="F115" s="139">
        <v>1.0649149200000001</v>
      </c>
      <c r="H115" s="138">
        <v>8.74</v>
      </c>
      <c r="I115" s="164">
        <v>10.86</v>
      </c>
      <c r="J115" s="164">
        <v>4.01</v>
      </c>
      <c r="K115" s="139">
        <v>4.29</v>
      </c>
    </row>
    <row r="116" spans="2:11" x14ac:dyDescent="0.25">
      <c r="B116" s="131"/>
      <c r="C116" s="131"/>
      <c r="D116" s="131"/>
      <c r="E116" s="138">
        <v>0.81151640000000003</v>
      </c>
      <c r="F116" s="139">
        <v>1.1600932900000001</v>
      </c>
      <c r="H116" s="138">
        <v>6.26</v>
      </c>
      <c r="I116" s="164">
        <v>9.6999999999999993</v>
      </c>
      <c r="J116" s="164">
        <v>3.17</v>
      </c>
      <c r="K116" s="139">
        <v>3.36</v>
      </c>
    </row>
    <row r="117" spans="2:11" x14ac:dyDescent="0.25">
      <c r="B117" s="131"/>
      <c r="C117" s="131"/>
      <c r="D117" s="131"/>
      <c r="E117" s="138">
        <v>0.86676394999999995</v>
      </c>
      <c r="F117" s="139">
        <v>1.0322241700000001</v>
      </c>
      <c r="H117" s="138">
        <v>7.29</v>
      </c>
      <c r="I117" s="164">
        <v>10.55</v>
      </c>
      <c r="J117" s="164">
        <v>3.54</v>
      </c>
      <c r="K117" s="139">
        <v>3.45</v>
      </c>
    </row>
    <row r="118" spans="2:11" x14ac:dyDescent="0.25">
      <c r="B118" s="131"/>
      <c r="C118" s="131"/>
      <c r="D118" s="131"/>
      <c r="E118" s="138">
        <v>1.1383555999999999</v>
      </c>
      <c r="F118" s="139">
        <v>1.0418103299999999</v>
      </c>
      <c r="H118" s="138">
        <v>9.51</v>
      </c>
      <c r="I118" s="164">
        <v>11.21</v>
      </c>
      <c r="J118" s="164">
        <v>4.17</v>
      </c>
      <c r="K118" s="139">
        <v>3.14</v>
      </c>
    </row>
    <row r="119" spans="2:11" x14ac:dyDescent="0.25">
      <c r="B119" s="131"/>
      <c r="C119" s="131"/>
      <c r="D119" s="131"/>
      <c r="E119" s="138">
        <v>1.3583892500000001</v>
      </c>
      <c r="F119" s="139">
        <v>1.10628017</v>
      </c>
      <c r="H119" s="138">
        <v>7.29</v>
      </c>
      <c r="I119" s="164">
        <v>9.6300000000000008</v>
      </c>
      <c r="J119" s="164">
        <v>3.67</v>
      </c>
      <c r="K119" s="139">
        <v>3.55</v>
      </c>
    </row>
    <row r="120" spans="2:11" x14ac:dyDescent="0.25">
      <c r="B120" s="131"/>
      <c r="C120" s="131"/>
      <c r="D120" s="131"/>
      <c r="E120" s="138">
        <v>1.0977455</v>
      </c>
      <c r="F120" s="139">
        <v>1.0030275200000001</v>
      </c>
      <c r="H120" s="138"/>
      <c r="I120" s="164">
        <v>10.09</v>
      </c>
      <c r="J120" s="164"/>
      <c r="K120" s="139">
        <v>3.49</v>
      </c>
    </row>
    <row r="121" spans="2:11" x14ac:dyDescent="0.25">
      <c r="B121" s="131"/>
      <c r="C121" s="131"/>
      <c r="D121" s="131"/>
      <c r="E121" s="138">
        <v>1.0531963799999999</v>
      </c>
      <c r="F121" s="139">
        <v>1.0580546099999999</v>
      </c>
      <c r="H121" s="138">
        <v>6.75</v>
      </c>
      <c r="I121" s="164">
        <v>11.62</v>
      </c>
      <c r="J121" s="164">
        <v>3.39</v>
      </c>
      <c r="K121" s="139">
        <v>3.48</v>
      </c>
    </row>
    <row r="122" spans="2:11" x14ac:dyDescent="0.25">
      <c r="B122" s="131"/>
      <c r="C122" s="131"/>
      <c r="D122" s="131"/>
      <c r="E122" s="138">
        <v>1.01471508</v>
      </c>
      <c r="F122" s="139">
        <v>1.0631468100000001</v>
      </c>
      <c r="H122" s="138">
        <v>6.75</v>
      </c>
      <c r="I122" s="164">
        <v>13.36</v>
      </c>
      <c r="J122" s="164">
        <v>3.19</v>
      </c>
      <c r="K122" s="139">
        <v>3.7</v>
      </c>
    </row>
    <row r="123" spans="2:11" x14ac:dyDescent="0.25">
      <c r="B123" s="131"/>
      <c r="C123" s="131"/>
      <c r="D123" s="131"/>
      <c r="E123" s="138">
        <v>0.88394015000000004</v>
      </c>
      <c r="F123" s="139">
        <v>1.0802101900000001</v>
      </c>
      <c r="H123" s="138">
        <v>8.19</v>
      </c>
      <c r="I123" s="164">
        <v>11.84</v>
      </c>
      <c r="J123" s="164">
        <v>3.64</v>
      </c>
      <c r="K123" s="139">
        <v>3.59</v>
      </c>
    </row>
    <row r="124" spans="2:11" x14ac:dyDescent="0.25">
      <c r="B124" s="131"/>
      <c r="C124" s="131"/>
      <c r="D124" s="131"/>
      <c r="E124" s="138">
        <v>1.73331697</v>
      </c>
      <c r="F124" s="139">
        <v>1.01086107</v>
      </c>
      <c r="H124" s="138">
        <v>7.31</v>
      </c>
      <c r="I124" s="164">
        <v>11.19</v>
      </c>
      <c r="J124" s="164">
        <v>3.04</v>
      </c>
      <c r="K124" s="139">
        <v>3.57</v>
      </c>
    </row>
    <row r="125" spans="2:11" x14ac:dyDescent="0.25">
      <c r="B125" s="131"/>
      <c r="C125" s="131"/>
      <c r="D125" s="131"/>
      <c r="E125" s="138">
        <v>1.1865704399999999</v>
      </c>
      <c r="F125" s="139">
        <v>1.13546966</v>
      </c>
      <c r="H125" s="138">
        <v>6.29</v>
      </c>
      <c r="I125" s="164">
        <v>10.41</v>
      </c>
      <c r="J125" s="164">
        <v>3.19</v>
      </c>
      <c r="K125" s="139">
        <v>3.34</v>
      </c>
    </row>
    <row r="126" spans="2:11" x14ac:dyDescent="0.25">
      <c r="B126" s="131"/>
      <c r="C126" s="131"/>
      <c r="D126" s="131"/>
      <c r="E126" s="138">
        <v>0.98574010000000001</v>
      </c>
      <c r="F126" s="139">
        <v>1.1658298199999999</v>
      </c>
      <c r="H126" s="138">
        <v>6.33</v>
      </c>
      <c r="I126" s="164">
        <v>8.59</v>
      </c>
      <c r="J126" s="164">
        <v>3.8</v>
      </c>
      <c r="K126" s="139">
        <v>3.29</v>
      </c>
    </row>
    <row r="127" spans="2:11" x14ac:dyDescent="0.25">
      <c r="B127" s="131"/>
      <c r="C127" s="131"/>
      <c r="D127" s="131"/>
      <c r="E127" s="138">
        <v>1.2560903699999999</v>
      </c>
      <c r="F127" s="139">
        <v>1.10182633</v>
      </c>
      <c r="H127" s="138">
        <v>8.99</v>
      </c>
      <c r="I127" s="164">
        <v>7.5</v>
      </c>
      <c r="J127" s="164">
        <v>3.31</v>
      </c>
      <c r="K127" s="139">
        <v>3.02</v>
      </c>
    </row>
    <row r="128" spans="2:11" x14ac:dyDescent="0.25">
      <c r="B128" s="131"/>
      <c r="C128" s="131"/>
      <c r="D128" s="131"/>
      <c r="E128" s="138">
        <v>0.93817037000000003</v>
      </c>
      <c r="F128" s="139">
        <v>1.37261794</v>
      </c>
      <c r="H128" s="138">
        <v>9.42</v>
      </c>
      <c r="I128" s="164">
        <v>7.36</v>
      </c>
      <c r="J128" s="164">
        <v>3.58</v>
      </c>
      <c r="K128" s="139">
        <v>3.31</v>
      </c>
    </row>
    <row r="129" spans="2:11" x14ac:dyDescent="0.25">
      <c r="B129" s="131"/>
      <c r="C129" s="131"/>
      <c r="D129" s="131"/>
      <c r="E129" s="138">
        <v>1.0157709399999999</v>
      </c>
      <c r="F129" s="139">
        <v>1.2465955799999999</v>
      </c>
      <c r="H129" s="138">
        <v>6.27</v>
      </c>
      <c r="I129" s="164">
        <v>8.1999999999999993</v>
      </c>
      <c r="J129" s="164">
        <v>3.23</v>
      </c>
      <c r="K129" s="139">
        <v>3.01</v>
      </c>
    </row>
    <row r="130" spans="2:11" x14ac:dyDescent="0.25">
      <c r="B130" s="131"/>
      <c r="C130" s="131"/>
      <c r="D130" s="131"/>
      <c r="E130" s="138">
        <v>1.15136159</v>
      </c>
      <c r="F130" s="139">
        <v>1.0493507099999999</v>
      </c>
      <c r="H130" s="138">
        <v>7.52</v>
      </c>
      <c r="I130" s="164">
        <v>8.61</v>
      </c>
      <c r="J130" s="164">
        <v>3.64</v>
      </c>
      <c r="K130" s="139">
        <v>3.47</v>
      </c>
    </row>
    <row r="131" spans="2:11" x14ac:dyDescent="0.25">
      <c r="B131" s="131"/>
      <c r="C131" s="131"/>
      <c r="D131" s="131"/>
      <c r="E131" s="138">
        <v>1.1418568600000001</v>
      </c>
      <c r="F131" s="139">
        <v>1.61951128</v>
      </c>
      <c r="H131" s="138">
        <v>9.2100000000000009</v>
      </c>
      <c r="I131" s="164">
        <v>8.6</v>
      </c>
      <c r="J131" s="164">
        <v>3.41</v>
      </c>
      <c r="K131" s="139">
        <v>3.45</v>
      </c>
    </row>
    <row r="132" spans="2:11" x14ac:dyDescent="0.25">
      <c r="B132" s="131"/>
      <c r="C132" s="131"/>
      <c r="D132" s="131"/>
      <c r="E132" s="138">
        <v>0.89905785999999999</v>
      </c>
      <c r="F132" s="139">
        <v>0.95069212999999997</v>
      </c>
      <c r="H132" s="138">
        <v>7.43</v>
      </c>
      <c r="I132" s="164">
        <v>8.81</v>
      </c>
      <c r="J132" s="164">
        <v>3.72</v>
      </c>
      <c r="K132" s="139">
        <v>3.6</v>
      </c>
    </row>
    <row r="133" spans="2:11" x14ac:dyDescent="0.25">
      <c r="B133" s="131"/>
      <c r="C133" s="131"/>
      <c r="D133" s="131"/>
      <c r="E133" s="138">
        <v>0.89018911000000001</v>
      </c>
      <c r="F133" s="139">
        <v>1.2646107499999999</v>
      </c>
      <c r="H133" s="138">
        <v>8.2799999999999994</v>
      </c>
      <c r="I133" s="164">
        <v>8.31</v>
      </c>
      <c r="J133" s="164">
        <v>3.65</v>
      </c>
      <c r="K133" s="139">
        <v>3.36</v>
      </c>
    </row>
    <row r="134" spans="2:11" x14ac:dyDescent="0.25">
      <c r="B134" s="131"/>
      <c r="C134" s="131"/>
      <c r="D134" s="131"/>
      <c r="E134" s="138">
        <v>1.16407164</v>
      </c>
      <c r="F134" s="139">
        <v>1.33701464</v>
      </c>
      <c r="H134" s="138">
        <v>7.75</v>
      </c>
      <c r="I134" s="164">
        <v>12.19</v>
      </c>
      <c r="J134" s="164">
        <v>3.85</v>
      </c>
      <c r="K134" s="139">
        <v>4.88</v>
      </c>
    </row>
    <row r="135" spans="2:11" x14ac:dyDescent="0.25">
      <c r="B135" s="131"/>
      <c r="C135" s="131"/>
      <c r="D135" s="131"/>
      <c r="E135" s="138">
        <v>0.94875240999999999</v>
      </c>
      <c r="F135" s="139">
        <v>1.48540352</v>
      </c>
      <c r="H135" s="138">
        <v>7.61</v>
      </c>
      <c r="I135" s="164">
        <v>10.08</v>
      </c>
      <c r="J135" s="164">
        <v>3.78</v>
      </c>
      <c r="K135" s="139">
        <v>4.88</v>
      </c>
    </row>
    <row r="136" spans="2:11" x14ac:dyDescent="0.25">
      <c r="B136" s="131"/>
      <c r="C136" s="131"/>
      <c r="D136" s="131"/>
      <c r="E136" s="138">
        <v>1.13242642</v>
      </c>
      <c r="F136" s="139">
        <v>1.78909563</v>
      </c>
      <c r="H136" s="138">
        <v>8.5399999999999991</v>
      </c>
      <c r="I136" s="164">
        <v>12.66</v>
      </c>
      <c r="J136" s="164">
        <v>3.63</v>
      </c>
      <c r="K136" s="139">
        <v>4.2699999999999996</v>
      </c>
    </row>
    <row r="137" spans="2:11" x14ac:dyDescent="0.25">
      <c r="B137" s="131"/>
      <c r="C137" s="131"/>
      <c r="D137" s="131"/>
      <c r="E137" s="138">
        <v>1.07223205</v>
      </c>
      <c r="F137" s="139">
        <v>1.23420292</v>
      </c>
      <c r="H137" s="138">
        <v>9.36</v>
      </c>
      <c r="I137" s="164">
        <v>10.56</v>
      </c>
      <c r="J137" s="164">
        <v>3.49</v>
      </c>
      <c r="K137" s="139">
        <v>4.97</v>
      </c>
    </row>
    <row r="138" spans="2:11" x14ac:dyDescent="0.25">
      <c r="B138" s="131"/>
      <c r="C138" s="131"/>
      <c r="D138" s="131"/>
      <c r="E138" s="138">
        <v>0.90039535999999998</v>
      </c>
      <c r="F138" s="139">
        <v>1.07753678</v>
      </c>
      <c r="H138" s="138">
        <v>5.9</v>
      </c>
      <c r="I138" s="164">
        <v>10.6</v>
      </c>
      <c r="J138" s="164">
        <v>3.39</v>
      </c>
      <c r="K138" s="139">
        <v>4.67</v>
      </c>
    </row>
    <row r="139" spans="2:11" x14ac:dyDescent="0.25">
      <c r="B139" s="131"/>
      <c r="C139" s="131"/>
      <c r="D139" s="131"/>
      <c r="E139" s="138">
        <v>0.99875243999999996</v>
      </c>
      <c r="F139" s="139">
        <v>1.1064191999999999</v>
      </c>
      <c r="H139" s="138">
        <v>6.28</v>
      </c>
      <c r="I139" s="164">
        <v>9.8699999999999992</v>
      </c>
      <c r="J139" s="164">
        <v>3.36</v>
      </c>
      <c r="K139" s="139">
        <v>4.22</v>
      </c>
    </row>
    <row r="140" spans="2:11" x14ac:dyDescent="0.25">
      <c r="B140" s="131"/>
      <c r="C140" s="131"/>
      <c r="D140" s="131"/>
      <c r="E140" s="138">
        <v>0.87577134000000001</v>
      </c>
      <c r="F140" s="139">
        <v>1.29865052</v>
      </c>
      <c r="H140" s="138">
        <v>6.97</v>
      </c>
      <c r="I140" s="164">
        <v>10.59</v>
      </c>
      <c r="J140" s="164">
        <v>3.31</v>
      </c>
      <c r="K140" s="139">
        <v>4.49</v>
      </c>
    </row>
    <row r="141" spans="2:11" x14ac:dyDescent="0.25">
      <c r="B141" s="131"/>
      <c r="C141" s="131"/>
      <c r="D141" s="131"/>
      <c r="E141" s="138">
        <v>1.96184398</v>
      </c>
      <c r="F141" s="139">
        <v>1.1373339</v>
      </c>
      <c r="H141" s="138">
        <v>8.4</v>
      </c>
      <c r="I141" s="164">
        <v>11.48</v>
      </c>
      <c r="J141" s="164">
        <v>3.27</v>
      </c>
      <c r="K141" s="139">
        <v>4.13</v>
      </c>
    </row>
    <row r="142" spans="2:11" x14ac:dyDescent="0.25">
      <c r="B142" s="131"/>
      <c r="C142" s="131"/>
      <c r="D142" s="131"/>
      <c r="E142" s="138">
        <v>1.1723286399999999</v>
      </c>
      <c r="F142" s="139">
        <v>1.47105884</v>
      </c>
      <c r="H142" s="138">
        <v>6.65</v>
      </c>
      <c r="I142" s="164">
        <v>10.98</v>
      </c>
      <c r="J142" s="164">
        <v>3.08</v>
      </c>
      <c r="K142" s="139">
        <v>4.87</v>
      </c>
    </row>
    <row r="143" spans="2:11" x14ac:dyDescent="0.25">
      <c r="B143" s="131"/>
      <c r="C143" s="131"/>
      <c r="D143" s="131"/>
      <c r="E143" s="138">
        <v>1.2313078500000001</v>
      </c>
      <c r="F143" s="139">
        <v>0.96370686000000005</v>
      </c>
      <c r="H143" s="138">
        <v>8.34</v>
      </c>
      <c r="I143" s="164">
        <v>10.59</v>
      </c>
      <c r="J143" s="164">
        <v>3.93</v>
      </c>
      <c r="K143" s="139">
        <v>4.74</v>
      </c>
    </row>
    <row r="144" spans="2:11" x14ac:dyDescent="0.25">
      <c r="B144" s="131"/>
      <c r="C144" s="131"/>
      <c r="D144" s="131"/>
      <c r="E144" s="138">
        <v>1.1636557300000001</v>
      </c>
      <c r="F144" s="139">
        <v>1.0571199</v>
      </c>
      <c r="H144" s="138">
        <v>10.1</v>
      </c>
      <c r="I144" s="164">
        <v>9.36</v>
      </c>
      <c r="J144" s="164">
        <v>3.94</v>
      </c>
      <c r="K144" s="139">
        <v>4.26</v>
      </c>
    </row>
    <row r="145" spans="2:11" x14ac:dyDescent="0.25">
      <c r="B145" s="131"/>
      <c r="C145" s="131"/>
      <c r="D145" s="131"/>
      <c r="E145" s="138">
        <v>1.01383321</v>
      </c>
      <c r="F145" s="139">
        <v>1.05108267</v>
      </c>
      <c r="H145" s="138">
        <v>8.82</v>
      </c>
      <c r="I145" s="164">
        <v>8.1</v>
      </c>
      <c r="J145" s="164">
        <v>3.77</v>
      </c>
      <c r="K145" s="139">
        <v>3.54</v>
      </c>
    </row>
    <row r="146" spans="2:11" x14ac:dyDescent="0.25">
      <c r="B146" s="131"/>
      <c r="C146" s="131"/>
      <c r="D146" s="131"/>
      <c r="E146" s="138">
        <v>0.90132093000000002</v>
      </c>
      <c r="F146" s="139">
        <v>1.0784901499999999</v>
      </c>
      <c r="H146" s="138">
        <v>8.18</v>
      </c>
      <c r="I146" s="164">
        <v>11.27</v>
      </c>
      <c r="J146" s="164">
        <v>3.81</v>
      </c>
      <c r="K146" s="139">
        <v>4.1500000000000004</v>
      </c>
    </row>
    <row r="147" spans="2:11" x14ac:dyDescent="0.25">
      <c r="B147" s="131"/>
      <c r="C147" s="131"/>
      <c r="D147" s="131"/>
      <c r="E147" s="138">
        <v>0.80555146</v>
      </c>
      <c r="F147" s="139">
        <v>0.98260787000000005</v>
      </c>
      <c r="H147" s="138">
        <v>8.59</v>
      </c>
      <c r="I147" s="164">
        <v>12.36</v>
      </c>
      <c r="J147" s="164">
        <v>4.5199999999999996</v>
      </c>
      <c r="K147" s="139">
        <v>4.05</v>
      </c>
    </row>
    <row r="148" spans="2:11" x14ac:dyDescent="0.25">
      <c r="B148" s="131"/>
      <c r="C148" s="131"/>
      <c r="D148" s="131"/>
      <c r="E148" s="138">
        <v>1.3536426500000001</v>
      </c>
      <c r="F148" s="139">
        <v>1.06323619</v>
      </c>
      <c r="H148" s="138">
        <v>8.67</v>
      </c>
      <c r="I148" s="164">
        <v>11.14</v>
      </c>
      <c r="J148" s="164">
        <v>3.73</v>
      </c>
      <c r="K148" s="139">
        <v>4.3600000000000003</v>
      </c>
    </row>
    <row r="149" spans="2:11" x14ac:dyDescent="0.25">
      <c r="B149" s="131"/>
      <c r="C149" s="131"/>
      <c r="D149" s="131"/>
      <c r="E149" s="138">
        <v>0.90953821000000001</v>
      </c>
      <c r="F149" s="139">
        <v>0.99546330999999999</v>
      </c>
      <c r="H149" s="138">
        <v>8.52</v>
      </c>
      <c r="I149" s="164">
        <v>12.85</v>
      </c>
      <c r="J149" s="164">
        <v>3.77</v>
      </c>
      <c r="K149" s="139">
        <v>4.76</v>
      </c>
    </row>
    <row r="150" spans="2:11" x14ac:dyDescent="0.25">
      <c r="B150" s="131"/>
      <c r="C150" s="131"/>
      <c r="D150" s="131"/>
      <c r="E150" s="138">
        <v>0.91209762000000005</v>
      </c>
      <c r="F150" s="139">
        <v>0.98057083</v>
      </c>
      <c r="H150" s="138">
        <v>11.12</v>
      </c>
      <c r="I150" s="164">
        <v>9.51</v>
      </c>
      <c r="J150" s="164">
        <v>3.79</v>
      </c>
      <c r="K150" s="139">
        <v>3.93</v>
      </c>
    </row>
    <row r="151" spans="2:11" x14ac:dyDescent="0.25">
      <c r="B151" s="131"/>
      <c r="C151" s="131"/>
      <c r="D151" s="131"/>
      <c r="E151" s="138">
        <v>1.51460811</v>
      </c>
      <c r="F151" s="139">
        <v>0.92447517999999995</v>
      </c>
      <c r="H151" s="138">
        <v>7.29</v>
      </c>
      <c r="I151" s="164">
        <v>8.24</v>
      </c>
      <c r="J151" s="164">
        <v>3.84</v>
      </c>
      <c r="K151" s="139">
        <v>3.92</v>
      </c>
    </row>
    <row r="152" spans="2:11" x14ac:dyDescent="0.25">
      <c r="B152" s="131"/>
      <c r="C152" s="131"/>
      <c r="D152" s="131"/>
      <c r="E152" s="138">
        <v>1.3258907600000001</v>
      </c>
      <c r="F152" s="139">
        <v>1.01975127</v>
      </c>
      <c r="H152" s="138">
        <v>9</v>
      </c>
      <c r="I152" s="164">
        <v>10.24</v>
      </c>
      <c r="J152" s="164">
        <v>4.21</v>
      </c>
      <c r="K152" s="139">
        <v>4.43</v>
      </c>
    </row>
    <row r="153" spans="2:11" x14ac:dyDescent="0.25">
      <c r="B153" s="131"/>
      <c r="C153" s="131"/>
      <c r="D153" s="131"/>
      <c r="E153" s="138">
        <v>1.2272139099999999</v>
      </c>
      <c r="F153" s="139">
        <v>0.91237290000000004</v>
      </c>
      <c r="H153" s="138">
        <v>9.0399999999999991</v>
      </c>
      <c r="I153" s="164">
        <v>11.39</v>
      </c>
      <c r="J153" s="164">
        <v>3.7</v>
      </c>
      <c r="K153" s="139">
        <v>3.96</v>
      </c>
    </row>
    <row r="154" spans="2:11" x14ac:dyDescent="0.25">
      <c r="B154" s="131"/>
      <c r="C154" s="131"/>
      <c r="D154" s="131"/>
      <c r="E154" s="138">
        <v>1.26871899</v>
      </c>
      <c r="F154" s="139">
        <v>1.19959232</v>
      </c>
      <c r="H154" s="138">
        <v>8.93</v>
      </c>
      <c r="I154" s="164">
        <v>9.89</v>
      </c>
      <c r="J154" s="164">
        <v>4.72</v>
      </c>
      <c r="K154" s="139">
        <v>3.64</v>
      </c>
    </row>
    <row r="155" spans="2:11" x14ac:dyDescent="0.25">
      <c r="B155" s="131"/>
      <c r="C155" s="131"/>
      <c r="D155" s="131"/>
      <c r="E155" s="138">
        <v>0.90094434999999995</v>
      </c>
      <c r="F155" s="139">
        <v>1.2451388999999999</v>
      </c>
      <c r="H155" s="138">
        <v>9.33</v>
      </c>
      <c r="I155" s="164">
        <v>10.02</v>
      </c>
      <c r="J155" s="164">
        <v>4.88</v>
      </c>
      <c r="K155" s="139">
        <v>3.89</v>
      </c>
    </row>
    <row r="156" spans="2:11" x14ac:dyDescent="0.25">
      <c r="B156" s="131"/>
      <c r="C156" s="131"/>
      <c r="D156" s="131"/>
      <c r="E156" s="138">
        <v>1.23603817</v>
      </c>
      <c r="F156" s="139">
        <v>1.7738873500000001</v>
      </c>
      <c r="H156" s="138">
        <v>8.85</v>
      </c>
      <c r="I156" s="164">
        <v>10.07</v>
      </c>
      <c r="J156" s="164">
        <v>4.37</v>
      </c>
      <c r="K156" s="139">
        <v>4.8499999999999996</v>
      </c>
    </row>
    <row r="157" spans="2:11" x14ac:dyDescent="0.25">
      <c r="B157" s="131"/>
      <c r="C157" s="131"/>
      <c r="D157" s="131"/>
      <c r="E157" s="138">
        <v>1.1064049</v>
      </c>
      <c r="F157" s="139">
        <v>2.15803696</v>
      </c>
      <c r="H157" s="138">
        <v>9.9499999999999993</v>
      </c>
      <c r="I157" s="164">
        <v>11.52</v>
      </c>
      <c r="J157" s="164">
        <v>4.37</v>
      </c>
      <c r="K157" s="139">
        <v>4.3600000000000003</v>
      </c>
    </row>
    <row r="158" spans="2:11" x14ac:dyDescent="0.25">
      <c r="B158" s="131"/>
      <c r="C158" s="131"/>
      <c r="D158" s="131"/>
      <c r="E158" s="138">
        <v>0.99099000000000004</v>
      </c>
      <c r="F158" s="139">
        <v>1.16041466</v>
      </c>
      <c r="H158" s="138">
        <v>8.32</v>
      </c>
      <c r="I158" s="164">
        <v>11.66</v>
      </c>
      <c r="J158" s="164">
        <v>4.29</v>
      </c>
      <c r="K158" s="139">
        <v>4.54</v>
      </c>
    </row>
    <row r="159" spans="2:11" x14ac:dyDescent="0.25">
      <c r="B159" s="131"/>
      <c r="C159" s="131"/>
      <c r="D159" s="131"/>
      <c r="E159" s="138">
        <v>1.34145497</v>
      </c>
      <c r="F159" s="139">
        <v>1.4545750200000001</v>
      </c>
      <c r="H159" s="138">
        <v>8.9</v>
      </c>
      <c r="I159" s="233"/>
      <c r="J159" s="164">
        <v>3.87</v>
      </c>
      <c r="K159" s="234"/>
    </row>
    <row r="160" spans="2:11" x14ac:dyDescent="0.25">
      <c r="B160" s="131"/>
      <c r="C160" s="131"/>
      <c r="D160" s="131"/>
      <c r="E160" s="138">
        <v>0.92085673000000001</v>
      </c>
      <c r="F160" s="139">
        <v>1.2381308200000001</v>
      </c>
      <c r="H160" s="138">
        <v>10.08</v>
      </c>
      <c r="I160" s="233"/>
      <c r="J160" s="164">
        <v>3.91</v>
      </c>
      <c r="K160" s="234"/>
    </row>
    <row r="161" spans="2:11" x14ac:dyDescent="0.25">
      <c r="B161" s="131"/>
      <c r="C161" s="131"/>
      <c r="D161" s="131"/>
      <c r="E161" s="138">
        <v>1.08017444</v>
      </c>
      <c r="F161" s="139">
        <v>1.4022233399999999</v>
      </c>
      <c r="H161" s="138">
        <v>8.75</v>
      </c>
      <c r="I161" s="233"/>
      <c r="J161" s="164">
        <v>4.3099999999999996</v>
      </c>
      <c r="K161" s="234"/>
    </row>
    <row r="162" spans="2:11" ht="15.75" thickBot="1" x14ac:dyDescent="0.3">
      <c r="B162" s="131"/>
      <c r="C162" s="131"/>
      <c r="D162" s="131"/>
      <c r="E162" s="138">
        <v>1.2862312499999999</v>
      </c>
      <c r="F162" s="139">
        <v>1.20836652</v>
      </c>
      <c r="H162" s="140">
        <v>9.3800000000000008</v>
      </c>
      <c r="I162" s="235"/>
      <c r="J162" s="167">
        <v>4.08</v>
      </c>
      <c r="K162" s="236"/>
    </row>
    <row r="163" spans="2:11" x14ac:dyDescent="0.25">
      <c r="B163" s="131"/>
      <c r="C163" s="131"/>
      <c r="D163" s="131"/>
      <c r="E163" s="138">
        <v>1.40797774</v>
      </c>
      <c r="F163" s="139">
        <v>1.44818544</v>
      </c>
    </row>
    <row r="164" spans="2:11" x14ac:dyDescent="0.25">
      <c r="B164" s="131"/>
      <c r="C164" s="131"/>
      <c r="D164" s="131"/>
      <c r="E164" s="138">
        <v>1.0247453500000001</v>
      </c>
      <c r="F164" s="139">
        <v>1.01472819</v>
      </c>
    </row>
    <row r="165" spans="2:11" x14ac:dyDescent="0.25">
      <c r="B165" s="131"/>
      <c r="C165" s="131"/>
      <c r="D165" s="131"/>
      <c r="E165" s="138">
        <v>0.82711080000000003</v>
      </c>
      <c r="F165" s="139">
        <v>1.42676037</v>
      </c>
    </row>
    <row r="166" spans="2:11" x14ac:dyDescent="0.25">
      <c r="B166" s="131"/>
      <c r="C166" s="131"/>
      <c r="D166" s="131"/>
      <c r="E166" s="138">
        <v>1.0087421999999999</v>
      </c>
      <c r="F166" s="139">
        <v>1.3060546500000001</v>
      </c>
    </row>
    <row r="167" spans="2:11" x14ac:dyDescent="0.25">
      <c r="B167" s="131"/>
      <c r="C167" s="131"/>
      <c r="D167" s="131"/>
      <c r="E167" s="138">
        <v>1.2739971000000001</v>
      </c>
      <c r="F167" s="139">
        <v>1.3316237099999999</v>
      </c>
    </row>
    <row r="168" spans="2:11" x14ac:dyDescent="0.25">
      <c r="B168" s="131"/>
      <c r="C168" s="131"/>
      <c r="D168" s="131"/>
      <c r="E168" s="138">
        <v>0.89973276999999996</v>
      </c>
      <c r="F168" s="139">
        <v>1.3173564900000001</v>
      </c>
    </row>
    <row r="169" spans="2:11" x14ac:dyDescent="0.25">
      <c r="B169" s="131"/>
      <c r="C169" s="131"/>
      <c r="D169" s="131"/>
      <c r="E169" s="138">
        <v>1.37156327</v>
      </c>
      <c r="F169" s="139">
        <v>1.2066572099999999</v>
      </c>
    </row>
    <row r="170" spans="2:11" x14ac:dyDescent="0.25">
      <c r="B170" s="131"/>
      <c r="C170" s="131"/>
      <c r="D170" s="131"/>
      <c r="E170" s="138">
        <v>0.86911481000000002</v>
      </c>
      <c r="F170" s="139">
        <v>1.07821923</v>
      </c>
    </row>
    <row r="171" spans="2:11" x14ac:dyDescent="0.25">
      <c r="B171" s="131"/>
      <c r="C171" s="131"/>
      <c r="D171" s="131"/>
      <c r="E171" s="138">
        <v>0.99656604000000004</v>
      </c>
      <c r="F171" s="139">
        <v>1.3031135</v>
      </c>
    </row>
    <row r="172" spans="2:11" x14ac:dyDescent="0.25">
      <c r="B172" s="131"/>
      <c r="C172" s="131"/>
      <c r="D172" s="131"/>
      <c r="E172" s="138">
        <v>1.2177711499999999</v>
      </c>
      <c r="F172" s="139">
        <v>1.4377166100000001</v>
      </c>
    </row>
    <row r="173" spans="2:11" x14ac:dyDescent="0.25">
      <c r="B173" s="131"/>
      <c r="C173" s="131"/>
      <c r="D173" s="131"/>
      <c r="E173" s="138">
        <v>0.99407495999999995</v>
      </c>
      <c r="F173" s="139">
        <v>1.1740173</v>
      </c>
    </row>
    <row r="174" spans="2:11" x14ac:dyDescent="0.25">
      <c r="B174" s="131"/>
      <c r="C174" s="131"/>
      <c r="D174" s="131"/>
      <c r="E174" s="138">
        <v>0.80674873999999996</v>
      </c>
      <c r="F174" s="139">
        <v>1.21455113</v>
      </c>
    </row>
    <row r="175" spans="2:11" x14ac:dyDescent="0.25">
      <c r="B175" s="131"/>
      <c r="C175" s="131"/>
      <c r="D175" s="131"/>
      <c r="E175" s="138">
        <v>0.99948851999999999</v>
      </c>
      <c r="F175" s="139">
        <v>1.3257561</v>
      </c>
    </row>
    <row r="176" spans="2:11" x14ac:dyDescent="0.25">
      <c r="B176" s="131"/>
      <c r="C176" s="131"/>
      <c r="D176" s="131"/>
      <c r="E176" s="138">
        <v>1.07555098</v>
      </c>
      <c r="F176" s="139">
        <v>1.29075779</v>
      </c>
    </row>
    <row r="177" spans="2:6" x14ac:dyDescent="0.25">
      <c r="B177" s="131"/>
      <c r="C177" s="131"/>
      <c r="D177" s="131"/>
      <c r="E177" s="138">
        <v>0.90621450999999997</v>
      </c>
      <c r="F177" s="139">
        <v>1.30382018</v>
      </c>
    </row>
    <row r="178" spans="2:6" x14ac:dyDescent="0.25">
      <c r="B178" s="131"/>
      <c r="C178" s="131"/>
      <c r="D178" s="131"/>
      <c r="E178" s="138">
        <v>0.93781643000000003</v>
      </c>
      <c r="F178" s="139">
        <v>1.59402961</v>
      </c>
    </row>
    <row r="179" spans="2:6" x14ac:dyDescent="0.25">
      <c r="B179" s="131"/>
      <c r="C179" s="131"/>
      <c r="D179" s="131"/>
      <c r="E179" s="138">
        <v>1.1008658099999999</v>
      </c>
      <c r="F179" s="139">
        <v>1.3935031600000001</v>
      </c>
    </row>
    <row r="180" spans="2:6" x14ac:dyDescent="0.25">
      <c r="B180" s="131"/>
      <c r="C180" s="131"/>
      <c r="D180" s="131"/>
      <c r="E180" s="138">
        <v>1.2605398400000001</v>
      </c>
      <c r="F180" s="139">
        <v>1.2906409999999999</v>
      </c>
    </row>
    <row r="181" spans="2:6" x14ac:dyDescent="0.25">
      <c r="B181" s="131"/>
      <c r="C181" s="131"/>
      <c r="D181" s="131"/>
      <c r="E181" s="138">
        <v>0.91742299999999999</v>
      </c>
      <c r="F181" s="139">
        <v>1.1443527099999999</v>
      </c>
    </row>
    <row r="182" spans="2:6" x14ac:dyDescent="0.25">
      <c r="B182" s="131"/>
      <c r="C182" s="131"/>
      <c r="D182" s="131"/>
      <c r="E182" s="138">
        <v>1.03392236</v>
      </c>
      <c r="F182" s="139">
        <v>1.14825201</v>
      </c>
    </row>
    <row r="183" spans="2:6" x14ac:dyDescent="0.25">
      <c r="B183" s="131"/>
      <c r="C183" s="131"/>
      <c r="D183" s="131"/>
      <c r="E183" s="138">
        <v>1.0534891399999999</v>
      </c>
      <c r="F183" s="139">
        <v>1.2387147599999999</v>
      </c>
    </row>
    <row r="184" spans="2:6" x14ac:dyDescent="0.25">
      <c r="B184" s="131"/>
      <c r="C184" s="131"/>
      <c r="D184" s="131"/>
      <c r="E184" s="138">
        <v>1.2208044600000001</v>
      </c>
      <c r="F184" s="139">
        <v>1.3053912599999999</v>
      </c>
    </row>
    <row r="185" spans="2:6" x14ac:dyDescent="0.25">
      <c r="B185" s="131"/>
      <c r="C185" s="131"/>
      <c r="D185" s="131"/>
      <c r="E185" s="138">
        <v>0.76595312999999998</v>
      </c>
      <c r="F185" s="139">
        <v>1.1232458299999999</v>
      </c>
    </row>
    <row r="186" spans="2:6" x14ac:dyDescent="0.25">
      <c r="B186" s="131"/>
      <c r="C186" s="131"/>
      <c r="D186" s="131"/>
      <c r="E186" s="138">
        <v>1.34745129</v>
      </c>
      <c r="F186" s="139">
        <v>1.2431614499999999</v>
      </c>
    </row>
    <row r="187" spans="2:6" x14ac:dyDescent="0.25">
      <c r="B187" s="131"/>
      <c r="C187" s="131"/>
      <c r="D187" s="131"/>
      <c r="E187" s="138">
        <v>1.12181061</v>
      </c>
      <c r="F187" s="139">
        <v>1.0325074000000001</v>
      </c>
    </row>
    <row r="188" spans="2:6" x14ac:dyDescent="0.25">
      <c r="B188" s="131"/>
      <c r="C188" s="131"/>
      <c r="D188" s="131"/>
      <c r="E188" s="138">
        <v>1.07041707</v>
      </c>
      <c r="F188" s="139">
        <v>1.0837348899999999</v>
      </c>
    </row>
    <row r="189" spans="2:6" x14ac:dyDescent="0.25">
      <c r="B189" s="131"/>
      <c r="C189" s="131"/>
      <c r="D189" s="131"/>
      <c r="E189" s="138">
        <v>1.0689524500000001</v>
      </c>
      <c r="F189" s="139">
        <v>1.14268272</v>
      </c>
    </row>
    <row r="190" spans="2:6" x14ac:dyDescent="0.25">
      <c r="B190" s="131"/>
      <c r="C190" s="131"/>
      <c r="D190" s="131"/>
      <c r="E190" s="138">
        <v>1.08898162</v>
      </c>
      <c r="F190" s="139">
        <v>1.53278614</v>
      </c>
    </row>
    <row r="191" spans="2:6" x14ac:dyDescent="0.25">
      <c r="B191" s="131"/>
      <c r="C191" s="131"/>
      <c r="D191" s="131"/>
      <c r="E191" s="138">
        <v>1.0639134800000001</v>
      </c>
      <c r="F191" s="139">
        <v>1.2833862300000001</v>
      </c>
    </row>
    <row r="192" spans="2:6" x14ac:dyDescent="0.25">
      <c r="B192" s="131"/>
      <c r="C192" s="131"/>
      <c r="D192" s="131"/>
      <c r="E192" s="138">
        <v>1.10441513</v>
      </c>
      <c r="F192" s="139">
        <v>1.3359865799999999</v>
      </c>
    </row>
    <row r="193" spans="2:6" x14ac:dyDescent="0.25">
      <c r="B193" s="131"/>
      <c r="C193" s="131"/>
      <c r="D193" s="131"/>
      <c r="E193" s="138">
        <v>1.2358034</v>
      </c>
      <c r="F193" s="139">
        <v>1.28702652</v>
      </c>
    </row>
    <row r="194" spans="2:6" x14ac:dyDescent="0.25">
      <c r="B194" s="131"/>
      <c r="C194" s="131"/>
      <c r="D194" s="131"/>
      <c r="E194" s="138">
        <v>1.43949346</v>
      </c>
      <c r="F194" s="139">
        <v>1.4367354299999999</v>
      </c>
    </row>
    <row r="195" spans="2:6" x14ac:dyDescent="0.25">
      <c r="B195" s="131"/>
      <c r="C195" s="131"/>
      <c r="D195" s="131"/>
      <c r="E195" s="138">
        <v>1.23059242</v>
      </c>
      <c r="F195" s="139">
        <v>1.31874801</v>
      </c>
    </row>
    <row r="196" spans="2:6" x14ac:dyDescent="0.25">
      <c r="B196" s="131"/>
      <c r="C196" s="131"/>
      <c r="D196" s="131"/>
      <c r="E196" s="138">
        <v>1.0675148400000001</v>
      </c>
      <c r="F196" s="139">
        <v>1.2197891199999999</v>
      </c>
    </row>
    <row r="197" spans="2:6" x14ac:dyDescent="0.25">
      <c r="B197" s="131"/>
      <c r="C197" s="131"/>
      <c r="D197" s="131"/>
      <c r="E197" s="138">
        <v>1.30328073</v>
      </c>
      <c r="F197" s="139">
        <v>1.2362109699999999</v>
      </c>
    </row>
    <row r="198" spans="2:6" x14ac:dyDescent="0.25">
      <c r="B198" s="131"/>
      <c r="C198" s="131"/>
      <c r="D198" s="131"/>
      <c r="E198" s="138">
        <v>1.08181504</v>
      </c>
      <c r="F198" s="139">
        <v>1.0860778099999999</v>
      </c>
    </row>
    <row r="199" spans="2:6" x14ac:dyDescent="0.25">
      <c r="B199" s="131"/>
      <c r="C199" s="131"/>
      <c r="D199" s="131"/>
      <c r="E199" s="138">
        <v>1.17243232</v>
      </c>
      <c r="F199" s="139">
        <v>1.18941308</v>
      </c>
    </row>
    <row r="200" spans="2:6" x14ac:dyDescent="0.25">
      <c r="B200" s="131"/>
      <c r="C200" s="131"/>
      <c r="D200" s="131"/>
      <c r="E200" s="138">
        <v>1.26815411</v>
      </c>
      <c r="F200" s="139">
        <v>1.0501710099999999</v>
      </c>
    </row>
    <row r="201" spans="2:6" x14ac:dyDescent="0.25">
      <c r="B201" s="131"/>
      <c r="C201" s="131"/>
      <c r="D201" s="131"/>
      <c r="E201" s="138">
        <v>0.94195209000000002</v>
      </c>
      <c r="F201" s="139">
        <v>1.0535701799999999</v>
      </c>
    </row>
    <row r="202" spans="2:6" x14ac:dyDescent="0.25">
      <c r="B202" s="131"/>
      <c r="C202" s="131"/>
      <c r="D202" s="131"/>
      <c r="E202" s="138">
        <v>1.00273436</v>
      </c>
      <c r="F202" s="139">
        <v>1.4713198199999999</v>
      </c>
    </row>
    <row r="203" spans="2:6" x14ac:dyDescent="0.25">
      <c r="B203" s="131"/>
      <c r="C203" s="131"/>
      <c r="D203" s="131"/>
      <c r="E203" s="138">
        <v>1.3583459499999999</v>
      </c>
      <c r="F203" s="139">
        <v>1.29352058</v>
      </c>
    </row>
    <row r="204" spans="2:6" x14ac:dyDescent="0.25">
      <c r="B204" s="131"/>
      <c r="C204" s="131"/>
      <c r="D204" s="131"/>
      <c r="E204" s="138">
        <v>0.92641569000000001</v>
      </c>
      <c r="F204" s="139">
        <v>1.2416579000000001</v>
      </c>
    </row>
    <row r="205" spans="2:6" x14ac:dyDescent="0.25">
      <c r="B205" s="131"/>
      <c r="C205" s="131"/>
      <c r="D205" s="131"/>
      <c r="E205" s="138">
        <v>0.93511442</v>
      </c>
      <c r="F205" s="139">
        <v>1.3600072000000001</v>
      </c>
    </row>
    <row r="206" spans="2:6" x14ac:dyDescent="0.25">
      <c r="B206" s="131"/>
      <c r="C206" s="131"/>
      <c r="D206" s="131"/>
      <c r="E206" s="138">
        <v>1.08331898</v>
      </c>
      <c r="F206" s="139">
        <v>1.2442057900000001</v>
      </c>
    </row>
    <row r="207" spans="2:6" x14ac:dyDescent="0.25">
      <c r="B207" s="131"/>
      <c r="C207" s="131"/>
      <c r="D207" s="131"/>
      <c r="E207" s="138">
        <v>0.94730725999999998</v>
      </c>
      <c r="F207" s="139">
        <v>1.47427329</v>
      </c>
    </row>
    <row r="208" spans="2:6" x14ac:dyDescent="0.25">
      <c r="B208" s="131"/>
      <c r="C208" s="131"/>
      <c r="D208" s="131"/>
      <c r="E208" s="138">
        <v>0.96031484</v>
      </c>
      <c r="F208" s="139">
        <v>1.12095536</v>
      </c>
    </row>
    <row r="209" spans="2:6" x14ac:dyDescent="0.25">
      <c r="B209" s="131"/>
      <c r="C209" s="131"/>
      <c r="D209" s="131"/>
      <c r="E209" s="138">
        <v>0.93322912000000002</v>
      </c>
      <c r="F209" s="139">
        <v>1.25675654</v>
      </c>
    </row>
    <row r="210" spans="2:6" x14ac:dyDescent="0.25">
      <c r="B210" s="131"/>
      <c r="C210" s="131"/>
      <c r="D210" s="131"/>
      <c r="E210" s="138">
        <v>1.0844674000000001</v>
      </c>
      <c r="F210" s="139">
        <v>1.28766409</v>
      </c>
    </row>
    <row r="211" spans="2:6" x14ac:dyDescent="0.25">
      <c r="B211" s="131"/>
      <c r="C211" s="131"/>
      <c r="D211" s="131"/>
      <c r="E211" s="138">
        <v>1.0880298399999999</v>
      </c>
      <c r="F211" s="139">
        <v>1.27400107</v>
      </c>
    </row>
    <row r="212" spans="2:6" x14ac:dyDescent="0.25">
      <c r="B212" s="131"/>
      <c r="C212" s="131"/>
      <c r="D212" s="131"/>
      <c r="E212" s="138">
        <v>0.95562106999999996</v>
      </c>
      <c r="F212" s="139">
        <v>1.6017002899999999</v>
      </c>
    </row>
    <row r="213" spans="2:6" x14ac:dyDescent="0.25">
      <c r="B213" s="131"/>
      <c r="C213" s="131"/>
      <c r="D213" s="131"/>
      <c r="E213" s="138">
        <v>1.0673630999999999</v>
      </c>
      <c r="F213" s="139">
        <v>1.2736761299999999</v>
      </c>
    </row>
    <row r="214" spans="2:6" x14ac:dyDescent="0.25">
      <c r="B214" s="131"/>
      <c r="C214" s="131"/>
      <c r="D214" s="131"/>
      <c r="E214" s="138">
        <v>1.2502152200000001</v>
      </c>
      <c r="F214" s="139">
        <v>1.2647009199999999</v>
      </c>
    </row>
    <row r="215" spans="2:6" x14ac:dyDescent="0.25">
      <c r="B215" s="131"/>
      <c r="C215" s="131"/>
      <c r="D215" s="131"/>
      <c r="E215" s="138">
        <v>0.97633190000000003</v>
      </c>
      <c r="F215" s="139">
        <v>1.17612465</v>
      </c>
    </row>
    <row r="216" spans="2:6" x14ac:dyDescent="0.25">
      <c r="B216" s="131"/>
      <c r="C216" s="131"/>
      <c r="D216" s="131"/>
      <c r="E216" s="138">
        <v>0.93634824000000005</v>
      </c>
      <c r="F216" s="139">
        <v>1.34800663</v>
      </c>
    </row>
    <row r="217" spans="2:6" x14ac:dyDescent="0.25">
      <c r="B217" s="131"/>
      <c r="C217" s="131"/>
      <c r="D217" s="131"/>
      <c r="E217" s="138">
        <v>1.0321355800000001</v>
      </c>
      <c r="F217" s="139">
        <v>1.1884545399999999</v>
      </c>
    </row>
    <row r="218" spans="2:6" x14ac:dyDescent="0.25">
      <c r="B218" s="131"/>
      <c r="C218" s="131"/>
      <c r="D218" s="131"/>
      <c r="E218" s="138">
        <v>1.12661283</v>
      </c>
      <c r="F218" s="139">
        <v>1.3494136400000001</v>
      </c>
    </row>
    <row r="219" spans="2:6" x14ac:dyDescent="0.25">
      <c r="B219" s="131"/>
      <c r="C219" s="131"/>
      <c r="D219" s="131"/>
      <c r="E219" s="138">
        <v>1.2166759599999999</v>
      </c>
      <c r="F219" s="139">
        <v>1.2552446500000001</v>
      </c>
    </row>
    <row r="220" spans="2:6" x14ac:dyDescent="0.25">
      <c r="B220" s="131"/>
      <c r="C220" s="131"/>
      <c r="D220" s="131"/>
      <c r="E220" s="138">
        <v>0.95088320000000004</v>
      </c>
      <c r="F220" s="139">
        <v>1.30464326</v>
      </c>
    </row>
    <row r="221" spans="2:6" x14ac:dyDescent="0.25">
      <c r="B221" s="131"/>
      <c r="C221" s="131"/>
      <c r="D221" s="131"/>
      <c r="E221" s="138">
        <v>1.3094788500000001</v>
      </c>
      <c r="F221" s="139">
        <v>1.28190691</v>
      </c>
    </row>
    <row r="222" spans="2:6" x14ac:dyDescent="0.25">
      <c r="B222" s="131"/>
      <c r="C222" s="131"/>
      <c r="D222" s="131"/>
      <c r="E222" s="138">
        <v>0.92579202000000005</v>
      </c>
      <c r="F222" s="139">
        <v>1.3899772699999999</v>
      </c>
    </row>
    <row r="223" spans="2:6" x14ac:dyDescent="0.25">
      <c r="B223" s="131"/>
      <c r="C223" s="131"/>
      <c r="D223" s="131"/>
      <c r="E223" s="138">
        <v>1.07894062</v>
      </c>
      <c r="F223" s="139">
        <v>1.21318821</v>
      </c>
    </row>
    <row r="224" spans="2:6" x14ac:dyDescent="0.25">
      <c r="B224" s="131"/>
      <c r="C224" s="131"/>
      <c r="D224" s="131"/>
      <c r="E224" s="138">
        <v>0.93267219000000001</v>
      </c>
      <c r="F224" s="139">
        <v>1.27767553</v>
      </c>
    </row>
    <row r="225" spans="2:6" x14ac:dyDescent="0.25">
      <c r="B225" s="131"/>
      <c r="C225" s="131"/>
      <c r="D225" s="131"/>
      <c r="E225" s="138">
        <v>1.30497814</v>
      </c>
      <c r="F225" s="139">
        <v>1.23039579</v>
      </c>
    </row>
    <row r="226" spans="2:6" x14ac:dyDescent="0.25">
      <c r="B226" s="131"/>
      <c r="C226" s="131"/>
      <c r="D226" s="131"/>
      <c r="E226" s="138">
        <v>0.90603058999999997</v>
      </c>
      <c r="F226" s="139">
        <v>0.96263670000000001</v>
      </c>
    </row>
    <row r="227" spans="2:6" x14ac:dyDescent="0.25">
      <c r="B227" s="131"/>
      <c r="C227" s="131"/>
      <c r="D227" s="131"/>
      <c r="E227" s="138">
        <v>1.0678525000000001</v>
      </c>
      <c r="F227" s="139">
        <v>1.0676189199999999</v>
      </c>
    </row>
    <row r="228" spans="2:6" x14ac:dyDescent="0.25">
      <c r="B228" s="131"/>
      <c r="C228" s="131"/>
      <c r="D228" s="131"/>
      <c r="E228" s="138">
        <v>1.0879329099999999</v>
      </c>
      <c r="F228" s="139">
        <v>1.0878586299999999</v>
      </c>
    </row>
    <row r="229" spans="2:6" x14ac:dyDescent="0.25">
      <c r="B229" s="131"/>
      <c r="C229" s="131"/>
      <c r="D229" s="131"/>
      <c r="E229" s="138">
        <v>0.95648306999999999</v>
      </c>
      <c r="F229" s="139">
        <v>1.0948285799999999</v>
      </c>
    </row>
    <row r="230" spans="2:6" x14ac:dyDescent="0.25">
      <c r="B230" s="131"/>
      <c r="C230" s="131"/>
      <c r="D230" s="131"/>
      <c r="E230" s="138">
        <v>0.91395510000000002</v>
      </c>
      <c r="F230" s="139">
        <v>1.32440509</v>
      </c>
    </row>
    <row r="231" spans="2:6" x14ac:dyDescent="0.25">
      <c r="B231" s="131"/>
      <c r="C231" s="131"/>
      <c r="D231" s="131"/>
      <c r="E231" s="138">
        <v>1.03742044</v>
      </c>
      <c r="F231" s="139">
        <v>1.28618597</v>
      </c>
    </row>
    <row r="232" spans="2:6" x14ac:dyDescent="0.25">
      <c r="B232" s="131"/>
      <c r="C232" s="131"/>
      <c r="D232" s="131"/>
      <c r="E232" s="138">
        <v>1.06019453</v>
      </c>
      <c r="F232" s="139">
        <v>1.0535693900000001</v>
      </c>
    </row>
    <row r="233" spans="2:6" x14ac:dyDescent="0.25">
      <c r="B233" s="131"/>
      <c r="C233" s="131"/>
      <c r="D233" s="131"/>
      <c r="E233" s="138">
        <v>1.1666032399999999</v>
      </c>
      <c r="F233" s="139">
        <v>1.1927669599999999</v>
      </c>
    </row>
    <row r="234" spans="2:6" x14ac:dyDescent="0.25">
      <c r="B234" s="131"/>
      <c r="C234" s="131"/>
      <c r="D234" s="131"/>
      <c r="E234" s="138">
        <v>1.1852202199999999</v>
      </c>
      <c r="F234" s="139">
        <v>1.2688298200000001</v>
      </c>
    </row>
    <row r="235" spans="2:6" x14ac:dyDescent="0.25">
      <c r="B235" s="131"/>
      <c r="C235" s="131"/>
      <c r="D235" s="131"/>
      <c r="E235" s="138">
        <v>0.77778647000000001</v>
      </c>
      <c r="F235" s="139">
        <v>1.0572656899999999</v>
      </c>
    </row>
    <row r="236" spans="2:6" x14ac:dyDescent="0.25">
      <c r="B236" s="131"/>
      <c r="C236" s="131"/>
      <c r="D236" s="131"/>
      <c r="E236" s="138">
        <v>0.85579578999999995</v>
      </c>
      <c r="F236" s="139">
        <v>1.0909157700000001</v>
      </c>
    </row>
    <row r="237" spans="2:6" x14ac:dyDescent="0.25">
      <c r="B237" s="131"/>
      <c r="C237" s="131"/>
      <c r="D237" s="131"/>
      <c r="E237" s="138">
        <v>0.97699210999999997</v>
      </c>
      <c r="F237" s="139">
        <v>1.24336245</v>
      </c>
    </row>
    <row r="238" spans="2:6" x14ac:dyDescent="0.25">
      <c r="B238" s="131"/>
      <c r="C238" s="131"/>
      <c r="D238" s="131"/>
      <c r="E238" s="138">
        <v>0.87669889000000001</v>
      </c>
      <c r="F238" s="139">
        <v>0.96539870000000005</v>
      </c>
    </row>
    <row r="239" spans="2:6" x14ac:dyDescent="0.25">
      <c r="B239" s="131"/>
      <c r="C239" s="131"/>
      <c r="D239" s="131"/>
      <c r="E239" s="138">
        <v>1.2752341</v>
      </c>
      <c r="F239" s="139">
        <v>1.0892580999999999</v>
      </c>
    </row>
    <row r="240" spans="2:6" x14ac:dyDescent="0.25">
      <c r="B240" s="131"/>
      <c r="C240" s="131"/>
      <c r="D240" s="131"/>
      <c r="E240" s="138">
        <v>1.03259956</v>
      </c>
      <c r="F240" s="139">
        <v>1.2342772099999999</v>
      </c>
    </row>
    <row r="241" spans="2:6" x14ac:dyDescent="0.25">
      <c r="B241" s="131"/>
      <c r="C241" s="131"/>
      <c r="D241" s="131"/>
      <c r="E241" s="138">
        <v>1.1568164700000001</v>
      </c>
      <c r="F241" s="139">
        <v>1.37982464</v>
      </c>
    </row>
    <row r="242" spans="2:6" x14ac:dyDescent="0.25">
      <c r="B242" s="131"/>
      <c r="C242" s="131"/>
      <c r="D242" s="131"/>
      <c r="E242" s="138">
        <v>0.99890975000000004</v>
      </c>
      <c r="F242" s="139">
        <v>1.0263676799999999</v>
      </c>
    </row>
    <row r="243" spans="2:6" x14ac:dyDescent="0.25">
      <c r="B243" s="131"/>
      <c r="C243" s="131"/>
      <c r="D243" s="131"/>
      <c r="E243" s="138">
        <v>1.14092971</v>
      </c>
      <c r="F243" s="139">
        <v>1.13702803</v>
      </c>
    </row>
    <row r="244" spans="2:6" x14ac:dyDescent="0.25">
      <c r="B244" s="131"/>
      <c r="C244" s="131"/>
      <c r="D244" s="131"/>
      <c r="E244" s="138">
        <v>0.83493678999999998</v>
      </c>
      <c r="F244" s="139">
        <v>1.0885371100000001</v>
      </c>
    </row>
    <row r="245" spans="2:6" x14ac:dyDescent="0.25">
      <c r="B245" s="131"/>
      <c r="C245" s="131"/>
      <c r="D245" s="131"/>
      <c r="E245" s="138">
        <v>1.0391957000000001</v>
      </c>
      <c r="F245" s="139">
        <v>1.02418684</v>
      </c>
    </row>
    <row r="246" spans="2:6" x14ac:dyDescent="0.25">
      <c r="B246" s="131"/>
      <c r="C246" s="131"/>
      <c r="D246" s="131"/>
      <c r="E246" s="138">
        <v>1.19854361</v>
      </c>
      <c r="F246" s="139">
        <v>1.1606649200000001</v>
      </c>
    </row>
    <row r="247" spans="2:6" x14ac:dyDescent="0.25">
      <c r="B247" s="131"/>
      <c r="C247" s="131"/>
      <c r="D247" s="131"/>
      <c r="E247" s="138">
        <v>1.0039979800000001</v>
      </c>
      <c r="F247" s="139">
        <v>1.2477114199999999</v>
      </c>
    </row>
    <row r="248" spans="2:6" x14ac:dyDescent="0.25">
      <c r="B248" s="131"/>
      <c r="C248" s="131"/>
      <c r="D248" s="131"/>
      <c r="E248" s="138">
        <v>1.0076740200000001</v>
      </c>
      <c r="F248" s="139">
        <v>1.2978846500000001</v>
      </c>
    </row>
    <row r="249" spans="2:6" x14ac:dyDescent="0.25">
      <c r="B249" s="131"/>
      <c r="C249" s="131"/>
      <c r="D249" s="131"/>
      <c r="E249" s="138">
        <v>0.81598850999999994</v>
      </c>
      <c r="F249" s="139">
        <v>1.33654232</v>
      </c>
    </row>
    <row r="250" spans="2:6" x14ac:dyDescent="0.25">
      <c r="B250" s="131"/>
      <c r="C250" s="131"/>
      <c r="D250" s="131"/>
      <c r="E250" s="138">
        <v>1.2024520400000001</v>
      </c>
      <c r="F250" s="139">
        <v>1.13871272</v>
      </c>
    </row>
    <row r="251" spans="2:6" x14ac:dyDescent="0.25">
      <c r="B251" s="131"/>
      <c r="C251" s="131"/>
      <c r="D251" s="131"/>
      <c r="E251" s="138">
        <v>0.80834008000000002</v>
      </c>
      <c r="F251" s="139">
        <v>1.27848272</v>
      </c>
    </row>
    <row r="252" spans="2:6" x14ac:dyDescent="0.25">
      <c r="B252" s="131"/>
      <c r="C252" s="131"/>
      <c r="D252" s="131"/>
      <c r="E252" s="138">
        <v>1.24544319</v>
      </c>
      <c r="F252" s="139">
        <v>1.4115250800000001</v>
      </c>
    </row>
    <row r="253" spans="2:6" x14ac:dyDescent="0.25">
      <c r="B253" s="131"/>
      <c r="C253" s="131"/>
      <c r="D253" s="131"/>
      <c r="E253" s="138">
        <v>1.0364996399999999</v>
      </c>
      <c r="F253" s="139">
        <v>1.2171033899999999</v>
      </c>
    </row>
    <row r="254" spans="2:6" x14ac:dyDescent="0.25">
      <c r="B254" s="131"/>
      <c r="C254" s="131"/>
      <c r="D254" s="131"/>
      <c r="E254" s="138">
        <v>1.12016048</v>
      </c>
      <c r="F254" s="139">
        <v>1.03025744</v>
      </c>
    </row>
    <row r="255" spans="2:6" x14ac:dyDescent="0.25">
      <c r="B255" s="131"/>
      <c r="C255" s="131"/>
      <c r="D255" s="131"/>
      <c r="E255" s="138">
        <v>0.94870593999999997</v>
      </c>
      <c r="F255" s="139">
        <v>1.2065503500000001</v>
      </c>
    </row>
    <row r="256" spans="2:6" x14ac:dyDescent="0.25">
      <c r="B256" s="131"/>
      <c r="C256" s="131"/>
      <c r="D256" s="131"/>
      <c r="E256" s="138">
        <v>1.00993789</v>
      </c>
      <c r="F256" s="139">
        <v>1.4023822399999999</v>
      </c>
    </row>
    <row r="257" spans="2:6" x14ac:dyDescent="0.25">
      <c r="B257" s="131"/>
      <c r="C257" s="131"/>
      <c r="D257" s="131"/>
      <c r="E257" s="138">
        <v>0.88039836999999999</v>
      </c>
      <c r="F257" s="139">
        <v>1.16050801</v>
      </c>
    </row>
    <row r="258" spans="2:6" x14ac:dyDescent="0.25">
      <c r="B258" s="131"/>
      <c r="C258" s="131"/>
      <c r="D258" s="131"/>
      <c r="E258" s="138">
        <v>0.94958463000000004</v>
      </c>
      <c r="F258" s="139">
        <v>1.2162703800000001</v>
      </c>
    </row>
    <row r="259" spans="2:6" x14ac:dyDescent="0.25">
      <c r="B259" s="131"/>
      <c r="C259" s="131"/>
      <c r="D259" s="131"/>
      <c r="E259" s="138">
        <v>1.07800075</v>
      </c>
      <c r="F259" s="139">
        <v>1.05023377</v>
      </c>
    </row>
    <row r="260" spans="2:6" x14ac:dyDescent="0.25">
      <c r="B260" s="131"/>
      <c r="C260" s="131"/>
      <c r="D260" s="131"/>
      <c r="E260" s="138">
        <v>0.89539731</v>
      </c>
      <c r="F260" s="139">
        <v>1.2220394800000001</v>
      </c>
    </row>
    <row r="261" spans="2:6" x14ac:dyDescent="0.25">
      <c r="B261" s="131"/>
      <c r="C261" s="131"/>
      <c r="D261" s="131"/>
      <c r="E261" s="138">
        <v>0.85834924000000001</v>
      </c>
      <c r="F261" s="139">
        <v>1.3301634600000001</v>
      </c>
    </row>
    <row r="262" spans="2:6" x14ac:dyDescent="0.25">
      <c r="B262" s="131"/>
      <c r="C262" s="131"/>
      <c r="D262" s="131"/>
      <c r="E262" s="138">
        <v>1.1002921999999999</v>
      </c>
      <c r="F262" s="139">
        <v>1.1911760199999999</v>
      </c>
    </row>
    <row r="263" spans="2:6" x14ac:dyDescent="0.25">
      <c r="B263" s="131"/>
      <c r="C263" s="131"/>
      <c r="D263" s="131"/>
      <c r="E263" s="138">
        <v>0.82954070999999996</v>
      </c>
      <c r="F263" s="139">
        <v>0.87374582000000001</v>
      </c>
    </row>
    <row r="264" spans="2:6" x14ac:dyDescent="0.25">
      <c r="B264" s="131"/>
      <c r="C264" s="131"/>
      <c r="D264" s="131"/>
      <c r="E264" s="138">
        <v>0.95034216000000005</v>
      </c>
      <c r="F264" s="139">
        <v>1.2061610599999999</v>
      </c>
    </row>
    <row r="265" spans="2:6" x14ac:dyDescent="0.25">
      <c r="B265" s="131"/>
      <c r="C265" s="131"/>
      <c r="D265" s="131"/>
      <c r="E265" s="138">
        <v>1.0668081599999999</v>
      </c>
      <c r="F265" s="139">
        <v>1.43524301</v>
      </c>
    </row>
    <row r="266" spans="2:6" x14ac:dyDescent="0.25">
      <c r="B266" s="131"/>
      <c r="C266" s="131"/>
      <c r="D266" s="131"/>
      <c r="E266" s="138">
        <v>0.74616428999999995</v>
      </c>
      <c r="F266" s="139">
        <v>1.3755042799999999</v>
      </c>
    </row>
    <row r="267" spans="2:6" x14ac:dyDescent="0.25">
      <c r="B267" s="131"/>
      <c r="C267" s="131"/>
      <c r="D267" s="131"/>
      <c r="E267" s="138">
        <v>0.81257106999999995</v>
      </c>
      <c r="F267" s="139">
        <v>1.2391612599999999</v>
      </c>
    </row>
    <row r="268" spans="2:6" x14ac:dyDescent="0.25">
      <c r="B268" s="131"/>
      <c r="C268" s="131"/>
      <c r="D268" s="131"/>
      <c r="E268" s="138">
        <v>0.96418950000000003</v>
      </c>
      <c r="F268" s="139">
        <v>1.1882444000000001</v>
      </c>
    </row>
    <row r="269" spans="2:6" x14ac:dyDescent="0.25">
      <c r="B269" s="131"/>
      <c r="C269" s="131"/>
      <c r="D269" s="131"/>
      <c r="E269" s="138">
        <v>0.98809809999999998</v>
      </c>
      <c r="F269" s="139">
        <v>1.3002569500000001</v>
      </c>
    </row>
    <row r="270" spans="2:6" x14ac:dyDescent="0.25">
      <c r="B270" s="131"/>
      <c r="C270" s="131"/>
      <c r="D270" s="131"/>
      <c r="E270" s="138">
        <v>1.0540428900000001</v>
      </c>
      <c r="F270" s="139">
        <v>1.2194419299999999</v>
      </c>
    </row>
    <row r="271" spans="2:6" x14ac:dyDescent="0.25">
      <c r="B271" s="131"/>
      <c r="C271" s="131"/>
      <c r="D271" s="131"/>
      <c r="E271" s="138">
        <v>1.07660168</v>
      </c>
      <c r="F271" s="139">
        <v>1.1967615899999999</v>
      </c>
    </row>
    <row r="272" spans="2:6" x14ac:dyDescent="0.25">
      <c r="B272" s="131"/>
      <c r="C272" s="131"/>
      <c r="D272" s="131"/>
      <c r="E272" s="138">
        <v>1.12977525</v>
      </c>
      <c r="F272" s="139">
        <v>1.1672416000000001</v>
      </c>
    </row>
    <row r="273" spans="2:6" x14ac:dyDescent="0.25">
      <c r="B273" s="131"/>
      <c r="C273" s="131"/>
      <c r="D273" s="131"/>
      <c r="E273" s="138">
        <v>0.91629126000000005</v>
      </c>
      <c r="F273" s="139">
        <v>1.2847626599999999</v>
      </c>
    </row>
    <row r="274" spans="2:6" x14ac:dyDescent="0.25">
      <c r="B274" s="131"/>
      <c r="C274" s="131"/>
      <c r="D274" s="131"/>
      <c r="E274" s="138">
        <v>0.88618852000000004</v>
      </c>
      <c r="F274" s="139">
        <v>1.22880564</v>
      </c>
    </row>
    <row r="275" spans="2:6" x14ac:dyDescent="0.25">
      <c r="B275" s="131"/>
      <c r="C275" s="131"/>
      <c r="D275" s="131"/>
      <c r="E275" s="138">
        <v>0.79894578000000005</v>
      </c>
      <c r="F275" s="139">
        <v>1.16371889</v>
      </c>
    </row>
    <row r="276" spans="2:6" x14ac:dyDescent="0.25">
      <c r="B276" s="131"/>
      <c r="C276" s="131"/>
      <c r="D276" s="131"/>
      <c r="E276" s="138">
        <v>0.95462042000000003</v>
      </c>
      <c r="F276" s="139">
        <v>1.3380669199999999</v>
      </c>
    </row>
    <row r="277" spans="2:6" x14ac:dyDescent="0.25">
      <c r="B277" s="131"/>
      <c r="C277" s="131"/>
      <c r="D277" s="131"/>
      <c r="E277" s="138">
        <v>0.78537650999999997</v>
      </c>
      <c r="F277" s="139">
        <v>1.3516922099999999</v>
      </c>
    </row>
    <row r="278" spans="2:6" x14ac:dyDescent="0.25">
      <c r="B278" s="131"/>
      <c r="C278" s="131"/>
      <c r="D278" s="131"/>
      <c r="E278" s="138">
        <v>1.04855703</v>
      </c>
      <c r="F278" s="139">
        <v>1.03779862</v>
      </c>
    </row>
    <row r="279" spans="2:6" x14ac:dyDescent="0.25">
      <c r="B279" s="131"/>
      <c r="C279" s="131"/>
      <c r="D279" s="131"/>
      <c r="E279" s="138">
        <v>1.0236918800000001</v>
      </c>
      <c r="F279" s="139">
        <v>1.21761225</v>
      </c>
    </row>
    <row r="280" spans="2:6" x14ac:dyDescent="0.25">
      <c r="B280" s="131"/>
      <c r="C280" s="131"/>
      <c r="D280" s="131"/>
      <c r="E280" s="138">
        <v>0.96892895999999995</v>
      </c>
      <c r="F280" s="139">
        <v>1.4366798199999999</v>
      </c>
    </row>
    <row r="281" spans="2:6" x14ac:dyDescent="0.25">
      <c r="B281" s="131"/>
      <c r="C281" s="131"/>
      <c r="D281" s="131"/>
      <c r="E281" s="138">
        <v>0.88190270999999998</v>
      </c>
      <c r="F281" s="139">
        <v>0.99479832999999995</v>
      </c>
    </row>
    <row r="282" spans="2:6" x14ac:dyDescent="0.25">
      <c r="B282" s="131"/>
      <c r="C282" s="131"/>
      <c r="D282" s="131"/>
      <c r="E282" s="138">
        <v>0.99226077000000001</v>
      </c>
      <c r="F282" s="139">
        <v>1.22745185</v>
      </c>
    </row>
    <row r="283" spans="2:6" x14ac:dyDescent="0.25">
      <c r="B283" s="131"/>
      <c r="C283" s="131"/>
      <c r="D283" s="131"/>
      <c r="E283" s="138">
        <v>0.89758570000000004</v>
      </c>
      <c r="F283" s="139">
        <v>1.0663966199999999</v>
      </c>
    </row>
    <row r="284" spans="2:6" x14ac:dyDescent="0.25">
      <c r="B284" s="131"/>
      <c r="C284" s="131"/>
      <c r="D284" s="131"/>
      <c r="E284" s="138">
        <v>0.86468997000000003</v>
      </c>
      <c r="F284" s="139">
        <v>1.12253994</v>
      </c>
    </row>
    <row r="285" spans="2:6" x14ac:dyDescent="0.25">
      <c r="B285" s="131"/>
      <c r="C285" s="131"/>
      <c r="D285" s="131"/>
      <c r="E285" s="138">
        <v>0.89261146999999996</v>
      </c>
      <c r="F285" s="139">
        <v>1.20783979</v>
      </c>
    </row>
    <row r="286" spans="2:6" x14ac:dyDescent="0.25">
      <c r="B286" s="131"/>
      <c r="C286" s="131"/>
      <c r="D286" s="131"/>
      <c r="E286" s="138">
        <v>0.91923003999999997</v>
      </c>
      <c r="F286" s="139">
        <v>1.54812909</v>
      </c>
    </row>
    <row r="287" spans="2:6" x14ac:dyDescent="0.25">
      <c r="B287" s="131"/>
      <c r="C287" s="131"/>
      <c r="D287" s="131"/>
      <c r="E287" s="138">
        <v>0.91905484999999998</v>
      </c>
      <c r="F287" s="139">
        <v>1.0302407499999999</v>
      </c>
    </row>
    <row r="288" spans="2:6" x14ac:dyDescent="0.25">
      <c r="B288" s="131"/>
      <c r="C288" s="131"/>
      <c r="D288" s="131"/>
      <c r="E288" s="138">
        <v>0.93707558000000002</v>
      </c>
      <c r="F288" s="139">
        <v>1.2601100300000001</v>
      </c>
    </row>
    <row r="289" spans="2:6" x14ac:dyDescent="0.25">
      <c r="B289" s="131"/>
      <c r="C289" s="131"/>
      <c r="D289" s="131"/>
      <c r="E289" s="138">
        <v>0.82303950000000003</v>
      </c>
      <c r="F289" s="139">
        <v>1.1618093599999999</v>
      </c>
    </row>
    <row r="290" spans="2:6" x14ac:dyDescent="0.25">
      <c r="B290" s="131"/>
      <c r="C290" s="131"/>
      <c r="D290" s="131"/>
      <c r="E290" s="138">
        <v>1.0208603599999999</v>
      </c>
      <c r="F290" s="139">
        <v>1.16728013</v>
      </c>
    </row>
    <row r="291" spans="2:6" x14ac:dyDescent="0.25">
      <c r="B291" s="131"/>
      <c r="C291" s="131"/>
      <c r="D291" s="131"/>
      <c r="E291" s="138">
        <v>1.1144275299999999</v>
      </c>
      <c r="F291" s="139">
        <v>1.19235026</v>
      </c>
    </row>
    <row r="292" spans="2:6" x14ac:dyDescent="0.25">
      <c r="B292" s="131"/>
      <c r="C292" s="131"/>
      <c r="D292" s="131"/>
      <c r="E292" s="138">
        <v>1.0528865300000001</v>
      </c>
      <c r="F292" s="139">
        <v>1.08956874</v>
      </c>
    </row>
    <row r="293" spans="2:6" x14ac:dyDescent="0.25">
      <c r="B293" s="131"/>
      <c r="C293" s="131"/>
      <c r="D293" s="131"/>
      <c r="E293" s="138">
        <v>0.95846966</v>
      </c>
      <c r="F293" s="139">
        <v>1.0960842500000001</v>
      </c>
    </row>
    <row r="294" spans="2:6" x14ac:dyDescent="0.25">
      <c r="B294" s="131"/>
      <c r="C294" s="131"/>
      <c r="D294" s="131"/>
      <c r="E294" s="138">
        <v>1.0164780200000001</v>
      </c>
      <c r="F294" s="139">
        <v>1.0668860200000001</v>
      </c>
    </row>
    <row r="295" spans="2:6" x14ac:dyDescent="0.25">
      <c r="B295" s="131"/>
      <c r="C295" s="131"/>
      <c r="D295" s="131"/>
      <c r="E295" s="138">
        <v>0.78052264999999998</v>
      </c>
      <c r="F295" s="139">
        <v>1.1157642400000001</v>
      </c>
    </row>
    <row r="296" spans="2:6" x14ac:dyDescent="0.25">
      <c r="B296" s="131"/>
      <c r="C296" s="131"/>
      <c r="D296" s="131"/>
      <c r="E296" s="138">
        <v>1.1775455699999999</v>
      </c>
      <c r="F296" s="139">
        <v>1.20335893</v>
      </c>
    </row>
    <row r="297" spans="2:6" x14ac:dyDescent="0.25">
      <c r="B297" s="131"/>
      <c r="C297" s="131"/>
      <c r="D297" s="131"/>
      <c r="E297" s="138">
        <v>1.02377768</v>
      </c>
      <c r="F297" s="139">
        <v>1.05501891</v>
      </c>
    </row>
    <row r="298" spans="2:6" x14ac:dyDescent="0.25">
      <c r="B298" s="131"/>
      <c r="C298" s="131"/>
      <c r="D298" s="131"/>
      <c r="E298" s="138">
        <v>0.88263720999999995</v>
      </c>
      <c r="F298" s="139">
        <v>1.11587467</v>
      </c>
    </row>
    <row r="299" spans="2:6" x14ac:dyDescent="0.25">
      <c r="B299" s="131"/>
      <c r="C299" s="131"/>
      <c r="D299" s="131"/>
      <c r="E299" s="138">
        <v>1.0608607000000001</v>
      </c>
      <c r="F299" s="139">
        <v>1.1424411999999999</v>
      </c>
    </row>
    <row r="300" spans="2:6" x14ac:dyDescent="0.25">
      <c r="B300" s="131"/>
      <c r="C300" s="131"/>
      <c r="D300" s="131"/>
      <c r="E300" s="138">
        <v>1.13148933</v>
      </c>
      <c r="F300" s="139">
        <v>1.27275771</v>
      </c>
    </row>
    <row r="301" spans="2:6" x14ac:dyDescent="0.25">
      <c r="B301" s="131"/>
      <c r="C301" s="131"/>
      <c r="D301" s="131"/>
      <c r="E301" s="138">
        <v>0.99618390000000001</v>
      </c>
      <c r="F301" s="139">
        <v>1.1874248999999999</v>
      </c>
    </row>
    <row r="302" spans="2:6" x14ac:dyDescent="0.25">
      <c r="B302" s="131"/>
      <c r="C302" s="131"/>
      <c r="D302" s="131"/>
      <c r="E302" s="138">
        <v>0.92518146999999995</v>
      </c>
      <c r="F302" s="139">
        <v>1.2166231300000001</v>
      </c>
    </row>
    <row r="303" spans="2:6" x14ac:dyDescent="0.25">
      <c r="B303" s="131"/>
      <c r="C303" s="131"/>
      <c r="D303" s="131"/>
      <c r="E303" s="138">
        <v>1.1868500900000001</v>
      </c>
      <c r="F303" s="139">
        <v>1.1216497299999999</v>
      </c>
    </row>
    <row r="304" spans="2:6" x14ac:dyDescent="0.25">
      <c r="B304" s="131"/>
      <c r="C304" s="131"/>
      <c r="D304" s="131"/>
      <c r="E304" s="138">
        <v>0.91074224000000004</v>
      </c>
      <c r="F304" s="139">
        <v>1.1631750700000001</v>
      </c>
    </row>
    <row r="305" spans="2:6" x14ac:dyDescent="0.25">
      <c r="B305" s="131"/>
      <c r="C305" s="131"/>
      <c r="D305" s="131"/>
      <c r="E305" s="138">
        <v>1.0631043</v>
      </c>
      <c r="F305" s="139">
        <v>1.0754191</v>
      </c>
    </row>
    <row r="306" spans="2:6" x14ac:dyDescent="0.25">
      <c r="B306" s="131"/>
      <c r="C306" s="131"/>
      <c r="D306" s="131"/>
      <c r="E306" s="138">
        <v>0.82351141999999999</v>
      </c>
      <c r="F306" s="139">
        <v>1.4944116999999999</v>
      </c>
    </row>
    <row r="307" spans="2:6" x14ac:dyDescent="0.25">
      <c r="B307" s="131"/>
      <c r="C307" s="131"/>
      <c r="D307" s="131"/>
      <c r="E307" s="138">
        <v>0.93059780999999997</v>
      </c>
      <c r="F307" s="139">
        <v>1.0246095</v>
      </c>
    </row>
    <row r="308" spans="2:6" x14ac:dyDescent="0.25">
      <c r="B308" s="131"/>
      <c r="C308" s="131"/>
      <c r="D308" s="131"/>
      <c r="E308" s="138">
        <v>0.91807446999999998</v>
      </c>
      <c r="F308" s="139">
        <v>1.18320344</v>
      </c>
    </row>
    <row r="309" spans="2:6" x14ac:dyDescent="0.25">
      <c r="B309" s="131"/>
      <c r="C309" s="131"/>
      <c r="D309" s="131"/>
      <c r="E309" s="138">
        <v>0.97121228999999998</v>
      </c>
      <c r="F309" s="139">
        <v>0.90632773</v>
      </c>
    </row>
    <row r="310" spans="2:6" x14ac:dyDescent="0.25">
      <c r="B310" s="131"/>
      <c r="C310" s="131"/>
      <c r="D310" s="131"/>
      <c r="E310" s="138">
        <v>0.86253773</v>
      </c>
      <c r="F310" s="139">
        <v>1.0179716400000001</v>
      </c>
    </row>
    <row r="311" spans="2:6" x14ac:dyDescent="0.25">
      <c r="B311" s="131"/>
      <c r="C311" s="131"/>
      <c r="D311" s="131"/>
      <c r="E311" s="138">
        <v>1.3758129299999999</v>
      </c>
      <c r="F311" s="139">
        <v>1.1220509400000001</v>
      </c>
    </row>
    <row r="312" spans="2:6" x14ac:dyDescent="0.25">
      <c r="B312" s="131"/>
      <c r="C312" s="131"/>
      <c r="D312" s="131"/>
      <c r="E312" s="138">
        <v>1.20345944</v>
      </c>
      <c r="F312" s="139">
        <v>1.1223703199999999</v>
      </c>
    </row>
    <row r="313" spans="2:6" x14ac:dyDescent="0.25">
      <c r="B313" s="131"/>
      <c r="C313" s="131"/>
      <c r="D313" s="131"/>
      <c r="E313" s="138">
        <v>0.94312156000000003</v>
      </c>
      <c r="F313" s="139">
        <v>1.0151655500000001</v>
      </c>
    </row>
    <row r="314" spans="2:6" x14ac:dyDescent="0.25">
      <c r="B314" s="131"/>
      <c r="C314" s="131"/>
      <c r="D314" s="131"/>
      <c r="E314" s="138">
        <v>0.86603660999999998</v>
      </c>
      <c r="F314" s="139">
        <v>1.10817301</v>
      </c>
    </row>
    <row r="315" spans="2:6" x14ac:dyDescent="0.25">
      <c r="B315" s="131"/>
      <c r="C315" s="131"/>
      <c r="D315" s="131"/>
      <c r="E315" s="138">
        <v>1.02711409</v>
      </c>
      <c r="F315" s="139">
        <v>1.4108553399999999</v>
      </c>
    </row>
    <row r="316" spans="2:6" x14ac:dyDescent="0.25">
      <c r="B316" s="131"/>
      <c r="C316" s="131"/>
      <c r="D316" s="131"/>
      <c r="E316" s="138">
        <v>0.87861239000000002</v>
      </c>
      <c r="F316" s="139">
        <v>1.51199865</v>
      </c>
    </row>
    <row r="317" spans="2:6" x14ac:dyDescent="0.25">
      <c r="B317" s="131"/>
      <c r="C317" s="131"/>
      <c r="D317" s="131"/>
      <c r="E317" s="138">
        <v>0.87581304999999998</v>
      </c>
      <c r="F317" s="139">
        <v>1.32621411</v>
      </c>
    </row>
    <row r="318" spans="2:6" x14ac:dyDescent="0.25">
      <c r="B318" s="131"/>
      <c r="C318" s="131"/>
      <c r="D318" s="131"/>
      <c r="E318" s="138">
        <v>0.98585529999999999</v>
      </c>
      <c r="F318" s="139">
        <v>0.96071645000000006</v>
      </c>
    </row>
    <row r="319" spans="2:6" x14ac:dyDescent="0.25">
      <c r="B319" s="131"/>
      <c r="C319" s="131"/>
      <c r="D319" s="131"/>
      <c r="E319" s="138">
        <v>0.87819647999999995</v>
      </c>
      <c r="F319" s="139">
        <v>1.29549128</v>
      </c>
    </row>
    <row r="320" spans="2:6" x14ac:dyDescent="0.25">
      <c r="B320" s="131"/>
      <c r="C320" s="131"/>
      <c r="D320" s="131"/>
      <c r="E320" s="138">
        <v>0.91970830999999997</v>
      </c>
      <c r="F320" s="139">
        <v>1.1263582000000001</v>
      </c>
    </row>
    <row r="321" spans="2:6" x14ac:dyDescent="0.25">
      <c r="B321" s="131"/>
      <c r="C321" s="131"/>
      <c r="D321" s="131"/>
      <c r="E321" s="138">
        <v>0.73014285999999995</v>
      </c>
      <c r="F321" s="139">
        <v>1.1791976900000001</v>
      </c>
    </row>
    <row r="322" spans="2:6" x14ac:dyDescent="0.25">
      <c r="B322" s="131"/>
      <c r="C322" s="131"/>
      <c r="D322" s="131"/>
      <c r="E322" s="138">
        <v>0.87848963999999996</v>
      </c>
      <c r="F322" s="139">
        <v>1.10730266</v>
      </c>
    </row>
    <row r="323" spans="2:6" x14ac:dyDescent="0.25">
      <c r="B323" s="131"/>
      <c r="C323" s="131"/>
      <c r="D323" s="131"/>
      <c r="E323" s="138">
        <v>1.0354799299999999</v>
      </c>
      <c r="F323" s="139">
        <v>1.2369708800000001</v>
      </c>
    </row>
    <row r="324" spans="2:6" x14ac:dyDescent="0.25">
      <c r="B324" s="131"/>
      <c r="C324" s="131"/>
      <c r="D324" s="131"/>
      <c r="E324" s="138">
        <v>1.0678115800000001</v>
      </c>
      <c r="F324" s="139">
        <v>0.99089784000000003</v>
      </c>
    </row>
    <row r="325" spans="2:6" x14ac:dyDescent="0.25">
      <c r="B325" s="131"/>
      <c r="C325" s="131"/>
      <c r="D325" s="131"/>
      <c r="E325" s="138">
        <v>0.95417790000000002</v>
      </c>
      <c r="F325" s="139">
        <v>0.96966185999999999</v>
      </c>
    </row>
    <row r="326" spans="2:6" x14ac:dyDescent="0.25">
      <c r="B326" s="131"/>
      <c r="C326" s="131"/>
      <c r="D326" s="131"/>
      <c r="E326" s="138">
        <v>0.85838937000000004</v>
      </c>
      <c r="F326" s="139">
        <v>1.00117758</v>
      </c>
    </row>
    <row r="327" spans="2:6" x14ac:dyDescent="0.25">
      <c r="B327" s="131"/>
      <c r="C327" s="131"/>
      <c r="D327" s="131"/>
      <c r="E327" s="138">
        <v>1.0469124599999999</v>
      </c>
      <c r="F327" s="139">
        <v>1.12156115</v>
      </c>
    </row>
    <row r="328" spans="2:6" x14ac:dyDescent="0.25">
      <c r="B328" s="131"/>
      <c r="C328" s="131"/>
      <c r="D328" s="131"/>
      <c r="E328" s="138">
        <v>0.89429974000000001</v>
      </c>
      <c r="F328" s="139">
        <v>1.0999171999999999</v>
      </c>
    </row>
    <row r="329" spans="2:6" x14ac:dyDescent="0.25">
      <c r="B329" s="131"/>
      <c r="C329" s="131"/>
      <c r="D329" s="131"/>
      <c r="E329" s="138">
        <v>1.0685452799999999</v>
      </c>
      <c r="F329" s="139">
        <v>1.07959805</v>
      </c>
    </row>
    <row r="330" spans="2:6" x14ac:dyDescent="0.25">
      <c r="B330" s="131"/>
      <c r="C330" s="131"/>
      <c r="D330" s="131"/>
      <c r="E330" s="138">
        <v>0.86856542999999997</v>
      </c>
      <c r="F330" s="139">
        <v>0.90269060999999995</v>
      </c>
    </row>
    <row r="331" spans="2:6" x14ac:dyDescent="0.25">
      <c r="B331" s="131"/>
      <c r="C331" s="131"/>
      <c r="D331" s="131"/>
      <c r="E331" s="138">
        <v>0.94394462999999995</v>
      </c>
      <c r="F331" s="139">
        <v>0.91114384999999998</v>
      </c>
    </row>
    <row r="332" spans="2:6" x14ac:dyDescent="0.25">
      <c r="B332" s="131"/>
      <c r="C332" s="131"/>
      <c r="D332" s="131"/>
      <c r="E332" s="138">
        <v>0.96192644000000005</v>
      </c>
      <c r="F332" s="139">
        <v>1.19498514</v>
      </c>
    </row>
    <row r="333" spans="2:6" x14ac:dyDescent="0.25">
      <c r="B333" s="131"/>
      <c r="C333" s="131"/>
      <c r="D333" s="131"/>
      <c r="E333" s="138">
        <v>0.97266538000000002</v>
      </c>
      <c r="F333" s="139">
        <v>1.19894839</v>
      </c>
    </row>
    <row r="334" spans="2:6" x14ac:dyDescent="0.25">
      <c r="B334" s="131"/>
      <c r="C334" s="131"/>
      <c r="D334" s="131"/>
      <c r="E334" s="138">
        <v>0.91483618</v>
      </c>
      <c r="F334" s="139">
        <v>1.30336217</v>
      </c>
    </row>
    <row r="335" spans="2:6" x14ac:dyDescent="0.25">
      <c r="B335" s="131"/>
      <c r="C335" s="131"/>
      <c r="D335" s="131"/>
      <c r="E335" s="138">
        <v>0.96480920000000003</v>
      </c>
      <c r="F335" s="139">
        <v>1.14623483</v>
      </c>
    </row>
    <row r="336" spans="2:6" x14ac:dyDescent="0.25">
      <c r="B336" s="131"/>
      <c r="C336" s="131"/>
      <c r="D336" s="131"/>
      <c r="E336" s="138">
        <v>0.98451222999999999</v>
      </c>
      <c r="F336" s="139">
        <v>1.3125626100000001</v>
      </c>
    </row>
    <row r="337" spans="2:6" x14ac:dyDescent="0.25">
      <c r="B337" s="131"/>
      <c r="C337" s="131"/>
      <c r="D337" s="131"/>
      <c r="E337" s="138">
        <v>1.05177228</v>
      </c>
      <c r="F337" s="139">
        <v>1.3023003500000001</v>
      </c>
    </row>
    <row r="338" spans="2:6" x14ac:dyDescent="0.25">
      <c r="B338" s="131"/>
      <c r="C338" s="131"/>
      <c r="D338" s="131"/>
      <c r="E338" s="138">
        <v>0.90409048000000003</v>
      </c>
      <c r="F338" s="139">
        <v>1.3019571400000001</v>
      </c>
    </row>
    <row r="339" spans="2:6" x14ac:dyDescent="0.25">
      <c r="B339" s="131"/>
      <c r="C339" s="131"/>
      <c r="D339" s="131"/>
      <c r="E339" s="138">
        <v>0.80878459000000003</v>
      </c>
      <c r="F339" s="139">
        <v>1.1904606</v>
      </c>
    </row>
    <row r="340" spans="2:6" x14ac:dyDescent="0.25">
      <c r="B340" s="131"/>
      <c r="C340" s="131"/>
      <c r="D340" s="131"/>
      <c r="E340" s="138">
        <v>0.87636402000000002</v>
      </c>
      <c r="F340" s="139">
        <v>1.1162298100000001</v>
      </c>
    </row>
    <row r="341" spans="2:6" x14ac:dyDescent="0.25">
      <c r="B341" s="131"/>
      <c r="C341" s="131"/>
      <c r="D341" s="131"/>
      <c r="E341" s="138">
        <v>0.86933011000000004</v>
      </c>
      <c r="F341" s="139">
        <v>1.5607449900000001</v>
      </c>
    </row>
    <row r="342" spans="2:6" x14ac:dyDescent="0.25">
      <c r="B342" s="131"/>
      <c r="C342" s="131"/>
      <c r="D342" s="131"/>
      <c r="E342" s="138">
        <v>0.96910492999999998</v>
      </c>
      <c r="F342" s="139">
        <v>1.2419729100000001</v>
      </c>
    </row>
    <row r="343" spans="2:6" x14ac:dyDescent="0.25">
      <c r="B343" s="131"/>
      <c r="C343" s="131"/>
      <c r="D343" s="131"/>
      <c r="E343" s="138">
        <v>0.80205179000000004</v>
      </c>
      <c r="F343" s="139">
        <v>1.13933281</v>
      </c>
    </row>
    <row r="344" spans="2:6" x14ac:dyDescent="0.25">
      <c r="B344" s="131"/>
      <c r="C344" s="131"/>
      <c r="D344" s="131"/>
      <c r="E344" s="138">
        <v>0.84565984999999999</v>
      </c>
      <c r="F344" s="139">
        <v>1.0883496100000001</v>
      </c>
    </row>
    <row r="345" spans="2:6" x14ac:dyDescent="0.25">
      <c r="B345" s="131"/>
      <c r="C345" s="131"/>
      <c r="D345" s="131"/>
      <c r="E345" s="138">
        <v>0.84211649</v>
      </c>
      <c r="F345" s="139">
        <v>1.162236</v>
      </c>
    </row>
    <row r="346" spans="2:6" x14ac:dyDescent="0.25">
      <c r="B346" s="131"/>
      <c r="C346" s="131"/>
      <c r="D346" s="131"/>
      <c r="E346" s="138">
        <v>0.91583840999999999</v>
      </c>
      <c r="F346" s="139">
        <v>1.1535082699999999</v>
      </c>
    </row>
    <row r="347" spans="2:6" x14ac:dyDescent="0.25">
      <c r="B347" s="131"/>
      <c r="C347" s="131"/>
      <c r="D347" s="131"/>
      <c r="E347" s="138">
        <v>1.1353965699999999</v>
      </c>
      <c r="F347" s="139">
        <v>1.1066905199999999</v>
      </c>
    </row>
    <row r="348" spans="2:6" x14ac:dyDescent="0.25">
      <c r="B348" s="131"/>
      <c r="C348" s="131"/>
      <c r="D348" s="131"/>
      <c r="E348" s="138">
        <v>0.79940180999999999</v>
      </c>
      <c r="F348" s="139">
        <v>1.25277661</v>
      </c>
    </row>
    <row r="349" spans="2:6" x14ac:dyDescent="0.25">
      <c r="B349" s="131"/>
      <c r="C349" s="131"/>
      <c r="D349" s="131"/>
      <c r="E349" s="138">
        <v>0.80347391000000001</v>
      </c>
      <c r="F349" s="139">
        <v>1.39347774</v>
      </c>
    </row>
    <row r="350" spans="2:6" x14ac:dyDescent="0.25">
      <c r="B350" s="131"/>
      <c r="C350" s="131"/>
      <c r="D350" s="131"/>
      <c r="E350" s="138">
        <v>0.85854786000000005</v>
      </c>
      <c r="F350" s="139">
        <v>1.1917158699999999</v>
      </c>
    </row>
    <row r="351" spans="2:6" x14ac:dyDescent="0.25">
      <c r="B351" s="131"/>
      <c r="C351" s="131"/>
      <c r="D351" s="131"/>
      <c r="E351" s="138">
        <v>0.95393717</v>
      </c>
      <c r="F351" s="139">
        <v>1.2068677400000001</v>
      </c>
    </row>
    <row r="352" spans="2:6" x14ac:dyDescent="0.25">
      <c r="B352" s="131"/>
      <c r="C352" s="131"/>
      <c r="D352" s="131"/>
      <c r="E352" s="138">
        <v>1.01738174</v>
      </c>
      <c r="F352" s="139">
        <v>1.3215195500000001</v>
      </c>
    </row>
    <row r="353" spans="2:6" x14ac:dyDescent="0.25">
      <c r="B353" s="131"/>
      <c r="C353" s="131"/>
      <c r="D353" s="131"/>
      <c r="E353" s="138">
        <v>1.0017651000000001</v>
      </c>
      <c r="F353" s="139">
        <v>1.1407004999999999</v>
      </c>
    </row>
    <row r="354" spans="2:6" x14ac:dyDescent="0.25">
      <c r="B354" s="131"/>
      <c r="C354" s="131"/>
      <c r="D354" s="131"/>
      <c r="E354" s="138">
        <v>1.03583745</v>
      </c>
      <c r="F354" s="139">
        <v>1.24309392</v>
      </c>
    </row>
    <row r="355" spans="2:6" x14ac:dyDescent="0.25">
      <c r="B355" s="131"/>
      <c r="C355" s="131"/>
      <c r="D355" s="131"/>
      <c r="E355" s="138">
        <v>0.78641528999999999</v>
      </c>
      <c r="F355" s="139">
        <v>1.15909583</v>
      </c>
    </row>
    <row r="356" spans="2:6" x14ac:dyDescent="0.25">
      <c r="B356" s="131"/>
      <c r="C356" s="131"/>
      <c r="D356" s="131"/>
      <c r="E356" s="138">
        <v>0.95967329999999995</v>
      </c>
      <c r="F356" s="139">
        <v>1.3471569299999999</v>
      </c>
    </row>
    <row r="357" spans="2:6" x14ac:dyDescent="0.25">
      <c r="B357" s="131"/>
      <c r="C357" s="131"/>
      <c r="D357" s="131"/>
      <c r="E357" s="138">
        <v>0.90438244999999995</v>
      </c>
      <c r="F357" s="139">
        <v>1.05574824</v>
      </c>
    </row>
    <row r="358" spans="2:6" x14ac:dyDescent="0.25">
      <c r="B358" s="131"/>
      <c r="C358" s="131"/>
      <c r="D358" s="131"/>
      <c r="E358" s="138">
        <v>0.96055080000000004</v>
      </c>
      <c r="F358" s="139">
        <v>1.2285565700000001</v>
      </c>
    </row>
    <row r="359" spans="2:6" x14ac:dyDescent="0.25">
      <c r="B359" s="131"/>
      <c r="C359" s="131"/>
      <c r="D359" s="131"/>
      <c r="E359" s="138">
        <v>1.07891957</v>
      </c>
      <c r="F359" s="139">
        <v>1.1705410700000001</v>
      </c>
    </row>
    <row r="360" spans="2:6" x14ac:dyDescent="0.25">
      <c r="B360" s="131"/>
      <c r="C360" s="131"/>
      <c r="D360" s="131"/>
      <c r="E360" s="138">
        <v>0.7898657</v>
      </c>
      <c r="F360" s="139">
        <v>1.11178351</v>
      </c>
    </row>
    <row r="361" spans="2:6" x14ac:dyDescent="0.25">
      <c r="B361" s="131"/>
      <c r="C361" s="131"/>
      <c r="D361" s="131"/>
      <c r="E361" s="138">
        <v>0.79901728999999999</v>
      </c>
      <c r="F361" s="139">
        <v>1.05930313</v>
      </c>
    </row>
    <row r="362" spans="2:6" x14ac:dyDescent="0.25">
      <c r="B362" s="131"/>
      <c r="C362" s="131"/>
      <c r="D362" s="131"/>
      <c r="E362" s="138">
        <v>0.93413800000000002</v>
      </c>
      <c r="F362" s="139">
        <v>1.2344952899999999</v>
      </c>
    </row>
    <row r="363" spans="2:6" x14ac:dyDescent="0.25">
      <c r="B363" s="131"/>
      <c r="C363" s="131"/>
      <c r="D363" s="131"/>
      <c r="E363" s="138">
        <v>1.2374674299999999</v>
      </c>
      <c r="F363" s="139">
        <v>1.1219111100000001</v>
      </c>
    </row>
    <row r="364" spans="2:6" x14ac:dyDescent="0.25">
      <c r="B364" s="131"/>
      <c r="C364" s="131"/>
      <c r="D364" s="131"/>
      <c r="E364" s="138">
        <v>0.77581180000000005</v>
      </c>
      <c r="F364" s="139">
        <v>1.09948818</v>
      </c>
    </row>
    <row r="365" spans="2:6" x14ac:dyDescent="0.25">
      <c r="B365" s="131"/>
      <c r="C365" s="131"/>
      <c r="D365" s="131"/>
      <c r="E365" s="138">
        <v>0.92506706000000005</v>
      </c>
      <c r="F365" s="139">
        <v>1.2594553799999999</v>
      </c>
    </row>
    <row r="366" spans="2:6" x14ac:dyDescent="0.25">
      <c r="B366" s="131"/>
      <c r="C366" s="131"/>
      <c r="D366" s="131"/>
      <c r="E366" s="138">
        <v>0.93788475999999998</v>
      </c>
      <c r="F366" s="139">
        <v>1.1955504100000001</v>
      </c>
    </row>
    <row r="367" spans="2:6" x14ac:dyDescent="0.25">
      <c r="B367" s="131"/>
      <c r="C367" s="131"/>
      <c r="D367" s="131"/>
      <c r="E367" s="138">
        <v>0.98605352000000002</v>
      </c>
      <c r="F367" s="139">
        <v>1.18022256</v>
      </c>
    </row>
    <row r="368" spans="2:6" x14ac:dyDescent="0.25">
      <c r="B368" s="131"/>
      <c r="C368" s="131"/>
      <c r="D368" s="131"/>
      <c r="E368" s="138">
        <v>0.98893388999999998</v>
      </c>
      <c r="F368" s="139">
        <v>1.1508237299999999</v>
      </c>
    </row>
    <row r="369" spans="2:6" x14ac:dyDescent="0.25">
      <c r="B369" s="131"/>
      <c r="C369" s="131"/>
      <c r="D369" s="131"/>
      <c r="E369" s="138">
        <v>1.06588696</v>
      </c>
      <c r="F369" s="139">
        <v>1.1018060700000001</v>
      </c>
    </row>
    <row r="370" spans="2:6" x14ac:dyDescent="0.25">
      <c r="B370" s="131"/>
      <c r="C370" s="131"/>
      <c r="D370" s="131"/>
      <c r="E370" s="138">
        <v>1.0437838100000001</v>
      </c>
      <c r="F370" s="139">
        <v>1.0186386000000001</v>
      </c>
    </row>
    <row r="371" spans="2:6" x14ac:dyDescent="0.25">
      <c r="B371" s="131"/>
      <c r="C371" s="131"/>
      <c r="D371" s="131"/>
      <c r="E371" s="138">
        <v>0.99397922000000005</v>
      </c>
      <c r="F371" s="139">
        <v>1.08172526</v>
      </c>
    </row>
    <row r="372" spans="2:6" x14ac:dyDescent="0.25">
      <c r="B372" s="131"/>
      <c r="C372" s="131"/>
      <c r="D372" s="131"/>
      <c r="E372" s="138">
        <v>0.99426166000000005</v>
      </c>
      <c r="F372" s="139">
        <v>1.1003160299999999</v>
      </c>
    </row>
    <row r="373" spans="2:6" x14ac:dyDescent="0.25">
      <c r="B373" s="131"/>
      <c r="C373" s="131"/>
      <c r="D373" s="131"/>
      <c r="E373" s="138">
        <v>0.99225838</v>
      </c>
      <c r="F373" s="139">
        <v>1.0746274</v>
      </c>
    </row>
    <row r="374" spans="2:6" x14ac:dyDescent="0.25">
      <c r="B374" s="131"/>
      <c r="C374" s="131"/>
      <c r="D374" s="131"/>
      <c r="E374" s="138">
        <v>1.1944794599999999</v>
      </c>
      <c r="F374" s="139">
        <v>1.2489118800000001</v>
      </c>
    </row>
    <row r="375" spans="2:6" x14ac:dyDescent="0.25">
      <c r="B375" s="131"/>
      <c r="C375" s="131"/>
      <c r="D375" s="131"/>
      <c r="E375" s="138">
        <v>1.3266999399999999</v>
      </c>
      <c r="F375" s="139">
        <v>1.08856055</v>
      </c>
    </row>
    <row r="376" spans="2:6" x14ac:dyDescent="0.25">
      <c r="B376" s="131"/>
      <c r="C376" s="131"/>
      <c r="D376" s="131"/>
      <c r="E376" s="138">
        <v>0.80307269999999997</v>
      </c>
      <c r="F376" s="139">
        <v>1.17168114</v>
      </c>
    </row>
    <row r="377" spans="2:6" x14ac:dyDescent="0.25">
      <c r="B377" s="131"/>
      <c r="C377" s="131"/>
      <c r="D377" s="131"/>
      <c r="E377" s="138">
        <v>0.98418172999999998</v>
      </c>
      <c r="F377" s="139">
        <v>1.1306618799999999</v>
      </c>
    </row>
    <row r="378" spans="2:6" x14ac:dyDescent="0.25">
      <c r="B378" s="131"/>
      <c r="C378" s="131"/>
      <c r="D378" s="131"/>
      <c r="E378" s="138">
        <v>1.1642043099999999</v>
      </c>
      <c r="F378" s="139">
        <v>1.17902211</v>
      </c>
    </row>
    <row r="379" spans="2:6" x14ac:dyDescent="0.25">
      <c r="B379" s="131"/>
      <c r="C379" s="131"/>
      <c r="D379" s="131"/>
      <c r="E379" s="138">
        <v>1.17300553</v>
      </c>
      <c r="F379" s="139">
        <v>1.2412737700000001</v>
      </c>
    </row>
    <row r="380" spans="2:6" x14ac:dyDescent="0.25">
      <c r="B380" s="131"/>
      <c r="C380" s="131"/>
      <c r="D380" s="131"/>
      <c r="E380" s="138">
        <v>0.99424140000000005</v>
      </c>
      <c r="F380" s="139">
        <v>1.2623866100000001</v>
      </c>
    </row>
    <row r="381" spans="2:6" x14ac:dyDescent="0.25">
      <c r="B381" s="131"/>
      <c r="C381" s="131"/>
      <c r="D381" s="131"/>
      <c r="E381" s="138">
        <v>0.81549514000000001</v>
      </c>
      <c r="F381" s="139">
        <v>1.1442764400000001</v>
      </c>
    </row>
    <row r="382" spans="2:6" x14ac:dyDescent="0.25">
      <c r="B382" s="131"/>
      <c r="C382" s="131"/>
      <c r="D382" s="131"/>
      <c r="E382" s="138">
        <v>0.96929083999999999</v>
      </c>
      <c r="F382" s="139">
        <v>1.00985407</v>
      </c>
    </row>
    <row r="383" spans="2:6" x14ac:dyDescent="0.25">
      <c r="B383" s="131"/>
      <c r="C383" s="131"/>
      <c r="D383" s="131"/>
      <c r="E383" s="138">
        <v>1.20525058</v>
      </c>
      <c r="F383" s="139">
        <v>1.1727119699999999</v>
      </c>
    </row>
    <row r="384" spans="2:6" x14ac:dyDescent="0.25">
      <c r="B384" s="131"/>
      <c r="C384" s="131"/>
      <c r="D384" s="131"/>
      <c r="E384" s="138">
        <v>1.10915538</v>
      </c>
      <c r="F384" s="139">
        <v>1.0617894400000001</v>
      </c>
    </row>
    <row r="385" spans="2:6" x14ac:dyDescent="0.25">
      <c r="B385" s="131"/>
      <c r="C385" s="131"/>
      <c r="D385" s="131"/>
      <c r="E385" s="138">
        <v>1.0781342199999999</v>
      </c>
      <c r="F385" s="139">
        <v>1.1699825500000001</v>
      </c>
    </row>
    <row r="386" spans="2:6" x14ac:dyDescent="0.25">
      <c r="B386" s="131"/>
      <c r="C386" s="131"/>
      <c r="D386" s="131"/>
      <c r="E386" s="138">
        <v>0.85753093000000002</v>
      </c>
      <c r="F386" s="139">
        <v>1.15046621</v>
      </c>
    </row>
    <row r="387" spans="2:6" x14ac:dyDescent="0.25">
      <c r="B387" s="131"/>
      <c r="C387" s="131"/>
      <c r="D387" s="131"/>
      <c r="E387" s="138">
        <v>1.04956681</v>
      </c>
      <c r="F387" s="139">
        <v>1.06027676</v>
      </c>
    </row>
    <row r="388" spans="2:6" x14ac:dyDescent="0.25">
      <c r="B388" s="131"/>
      <c r="C388" s="131"/>
      <c r="D388" s="131"/>
      <c r="E388" s="138">
        <v>1.3286480000000001</v>
      </c>
      <c r="F388" s="139">
        <v>1.33316897</v>
      </c>
    </row>
    <row r="389" spans="2:6" x14ac:dyDescent="0.25">
      <c r="B389" s="131"/>
      <c r="C389" s="131"/>
      <c r="D389" s="131"/>
      <c r="E389" s="138">
        <v>1.15472898</v>
      </c>
      <c r="F389" s="139">
        <v>1.2021970099999999</v>
      </c>
    </row>
    <row r="390" spans="2:6" x14ac:dyDescent="0.25">
      <c r="B390" s="131"/>
      <c r="C390" s="131"/>
      <c r="D390" s="131"/>
      <c r="E390" s="138">
        <v>1.1354958799999999</v>
      </c>
      <c r="F390" s="139">
        <v>1.25291525</v>
      </c>
    </row>
    <row r="391" spans="2:6" x14ac:dyDescent="0.25">
      <c r="B391" s="131"/>
      <c r="C391" s="131"/>
      <c r="D391" s="131"/>
      <c r="E391" s="138">
        <v>1.09068816</v>
      </c>
      <c r="F391" s="139">
        <v>1.1485741700000001</v>
      </c>
    </row>
    <row r="392" spans="2:6" x14ac:dyDescent="0.25">
      <c r="B392" s="131"/>
      <c r="C392" s="131"/>
      <c r="D392" s="131"/>
      <c r="E392" s="138">
        <v>0.87155346</v>
      </c>
      <c r="F392" s="139">
        <v>1.28572716</v>
      </c>
    </row>
    <row r="393" spans="2:6" x14ac:dyDescent="0.25">
      <c r="B393" s="131"/>
      <c r="C393" s="131"/>
      <c r="D393" s="131"/>
      <c r="E393" s="138">
        <v>0.99272395000000002</v>
      </c>
      <c r="F393" s="139">
        <v>1.2464672699999999</v>
      </c>
    </row>
    <row r="394" spans="2:6" x14ac:dyDescent="0.25">
      <c r="B394" s="131"/>
      <c r="C394" s="131"/>
      <c r="D394" s="131"/>
      <c r="E394" s="138">
        <v>0.87971790000000005</v>
      </c>
      <c r="F394" s="139">
        <v>1.2592281599999999</v>
      </c>
    </row>
    <row r="395" spans="2:6" x14ac:dyDescent="0.25">
      <c r="B395" s="131"/>
      <c r="C395" s="131"/>
      <c r="D395" s="131"/>
      <c r="E395" s="138">
        <v>0.97856357999999999</v>
      </c>
      <c r="F395" s="139">
        <v>1.0737558599999999</v>
      </c>
    </row>
    <row r="396" spans="2:6" x14ac:dyDescent="0.25">
      <c r="B396" s="131"/>
      <c r="C396" s="131"/>
      <c r="D396" s="131"/>
      <c r="E396" s="138">
        <v>0.93138633000000004</v>
      </c>
      <c r="F396" s="139">
        <v>1.0820923099999999</v>
      </c>
    </row>
    <row r="397" spans="2:6" x14ac:dyDescent="0.25">
      <c r="B397" s="131"/>
      <c r="C397" s="131"/>
      <c r="D397" s="131"/>
      <c r="E397" s="138">
        <v>1.0896323000000001</v>
      </c>
      <c r="F397" s="139">
        <v>1.12109558</v>
      </c>
    </row>
    <row r="398" spans="2:6" x14ac:dyDescent="0.25">
      <c r="B398" s="131"/>
      <c r="C398" s="131"/>
      <c r="D398" s="131"/>
      <c r="E398" s="138">
        <v>1.1076562000000001</v>
      </c>
      <c r="F398" s="139">
        <v>1.1032007800000001</v>
      </c>
    </row>
    <row r="399" spans="2:6" x14ac:dyDescent="0.25">
      <c r="B399" s="131"/>
      <c r="C399" s="131"/>
      <c r="D399" s="131"/>
      <c r="E399" s="138">
        <v>1.03434542</v>
      </c>
      <c r="F399" s="139">
        <v>0.96608870000000002</v>
      </c>
    </row>
    <row r="400" spans="2:6" x14ac:dyDescent="0.25">
      <c r="B400" s="131"/>
      <c r="C400" s="131"/>
      <c r="D400" s="131"/>
      <c r="E400" s="138">
        <v>1.0873497599999999</v>
      </c>
      <c r="F400" s="139">
        <v>1.0872091399999999</v>
      </c>
    </row>
    <row r="401" spans="2:6" x14ac:dyDescent="0.25">
      <c r="B401" s="131"/>
      <c r="C401" s="131"/>
      <c r="D401" s="131"/>
      <c r="E401" s="138">
        <v>0.91866238</v>
      </c>
      <c r="F401" s="139">
        <v>1.0749467800000001</v>
      </c>
    </row>
    <row r="402" spans="2:6" x14ac:dyDescent="0.25">
      <c r="B402" s="131"/>
      <c r="C402" s="131"/>
      <c r="D402" s="131"/>
      <c r="E402" s="138">
        <v>0.94153617999999994</v>
      </c>
      <c r="F402" s="139">
        <v>1.06602719</v>
      </c>
    </row>
    <row r="403" spans="2:6" x14ac:dyDescent="0.25">
      <c r="B403" s="131"/>
      <c r="C403" s="131"/>
      <c r="D403" s="131"/>
      <c r="E403" s="138">
        <v>0.85090301000000002</v>
      </c>
      <c r="F403" s="139">
        <v>0.97801579000000005</v>
      </c>
    </row>
    <row r="404" spans="2:6" x14ac:dyDescent="0.25">
      <c r="B404" s="131"/>
      <c r="C404" s="131"/>
      <c r="D404" s="131"/>
      <c r="E404" s="138">
        <v>0.86336239999999997</v>
      </c>
      <c r="F404" s="139">
        <v>1.1793832</v>
      </c>
    </row>
    <row r="405" spans="2:6" x14ac:dyDescent="0.25">
      <c r="B405" s="131"/>
      <c r="C405" s="131"/>
      <c r="D405" s="131"/>
      <c r="E405" s="138">
        <v>0.95555670999999998</v>
      </c>
      <c r="F405" s="139">
        <v>1.1183892</v>
      </c>
    </row>
    <row r="406" spans="2:6" x14ac:dyDescent="0.25">
      <c r="B406" s="131"/>
      <c r="C406" s="131"/>
      <c r="D406" s="131"/>
      <c r="E406" s="138">
        <v>0.75346672999999997</v>
      </c>
      <c r="F406" s="139">
        <v>1.02568522</v>
      </c>
    </row>
    <row r="407" spans="2:6" x14ac:dyDescent="0.25">
      <c r="B407" s="131"/>
      <c r="C407" s="131"/>
      <c r="D407" s="131"/>
      <c r="E407" s="138">
        <v>0.86621179000000004</v>
      </c>
      <c r="F407" s="139">
        <v>1.05629365</v>
      </c>
    </row>
    <row r="408" spans="2:6" x14ac:dyDescent="0.25">
      <c r="B408" s="131"/>
      <c r="C408" s="131"/>
      <c r="D408" s="131"/>
      <c r="E408" s="138">
        <v>0.94151711000000005</v>
      </c>
      <c r="F408" s="139">
        <v>1.0566547399999999</v>
      </c>
    </row>
    <row r="409" spans="2:6" x14ac:dyDescent="0.25">
      <c r="B409" s="131"/>
      <c r="C409" s="131"/>
      <c r="D409" s="131"/>
      <c r="E409" s="138">
        <v>0.96214809000000001</v>
      </c>
      <c r="F409" s="139">
        <v>1.0317590000000001</v>
      </c>
    </row>
    <row r="410" spans="2:6" x14ac:dyDescent="0.25">
      <c r="B410" s="131"/>
      <c r="C410" s="131"/>
      <c r="D410" s="131"/>
      <c r="E410" s="138">
        <v>1.04072944</v>
      </c>
      <c r="F410" s="139">
        <v>1.07619848</v>
      </c>
    </row>
    <row r="411" spans="2:6" x14ac:dyDescent="0.25">
      <c r="B411" s="131"/>
      <c r="C411" s="131"/>
      <c r="D411" s="131"/>
      <c r="E411" s="138">
        <v>0.86179170999999999</v>
      </c>
      <c r="F411" s="139">
        <v>1.09190728</v>
      </c>
    </row>
    <row r="412" spans="2:6" x14ac:dyDescent="0.25">
      <c r="B412" s="131"/>
      <c r="C412" s="131"/>
      <c r="D412" s="131"/>
      <c r="E412" s="138">
        <v>0.87409618</v>
      </c>
      <c r="F412" s="139">
        <v>1.0541060499999999</v>
      </c>
    </row>
    <row r="413" spans="2:6" x14ac:dyDescent="0.25">
      <c r="B413" s="131"/>
      <c r="C413" s="131"/>
      <c r="D413" s="131"/>
      <c r="E413" s="138">
        <v>0.97063628999999996</v>
      </c>
      <c r="F413" s="139">
        <v>1.1185401500000001</v>
      </c>
    </row>
    <row r="414" spans="2:6" x14ac:dyDescent="0.25">
      <c r="B414" s="131"/>
      <c r="C414" s="131"/>
      <c r="D414" s="131"/>
      <c r="E414" s="138">
        <v>0.90850816999999995</v>
      </c>
      <c r="F414" s="139">
        <v>1.22023562</v>
      </c>
    </row>
    <row r="415" spans="2:6" x14ac:dyDescent="0.25">
      <c r="B415" s="131"/>
      <c r="C415" s="131"/>
      <c r="D415" s="131"/>
      <c r="E415" s="138">
        <v>0.95643460999999996</v>
      </c>
      <c r="F415" s="139">
        <v>1.29694756</v>
      </c>
    </row>
    <row r="416" spans="2:6" x14ac:dyDescent="0.25">
      <c r="B416" s="131"/>
      <c r="C416" s="131"/>
      <c r="D416" s="131"/>
      <c r="E416" s="138">
        <v>0.94176815999999997</v>
      </c>
      <c r="F416" s="139">
        <v>0.97246080999999995</v>
      </c>
    </row>
    <row r="417" spans="2:6" x14ac:dyDescent="0.25">
      <c r="B417" s="131"/>
      <c r="C417" s="131"/>
      <c r="D417" s="131"/>
      <c r="E417" s="138">
        <v>0.99103171000000001</v>
      </c>
      <c r="F417" s="139">
        <v>0.99378060000000001</v>
      </c>
    </row>
    <row r="418" spans="2:6" x14ac:dyDescent="0.25">
      <c r="B418" s="131"/>
      <c r="C418" s="131"/>
      <c r="D418" s="131"/>
      <c r="E418" s="138">
        <v>0.83284692000000005</v>
      </c>
      <c r="F418" s="139">
        <v>1.03274296</v>
      </c>
    </row>
    <row r="419" spans="2:6" x14ac:dyDescent="0.25">
      <c r="B419" s="131"/>
      <c r="C419" s="131"/>
      <c r="D419" s="131"/>
      <c r="E419" s="138">
        <v>0.99087320999999995</v>
      </c>
      <c r="F419" s="139">
        <v>0.95847086000000004</v>
      </c>
    </row>
    <row r="420" spans="2:6" x14ac:dyDescent="0.25">
      <c r="B420" s="131"/>
      <c r="C420" s="131"/>
      <c r="D420" s="131"/>
      <c r="E420" s="138">
        <v>1.41004537</v>
      </c>
      <c r="F420" s="139">
        <v>1.1518049100000001</v>
      </c>
    </row>
    <row r="421" spans="2:6" x14ac:dyDescent="0.25">
      <c r="B421" s="131"/>
      <c r="C421" s="131"/>
      <c r="D421" s="131"/>
      <c r="E421" s="138">
        <v>1.40264481</v>
      </c>
      <c r="F421" s="139">
        <v>1.04620498</v>
      </c>
    </row>
    <row r="422" spans="2:6" x14ac:dyDescent="0.25">
      <c r="B422" s="131"/>
      <c r="C422" s="131"/>
      <c r="D422" s="131"/>
      <c r="E422" s="138">
        <v>1.23877832</v>
      </c>
      <c r="F422" s="139">
        <v>0.92254857000000001</v>
      </c>
    </row>
    <row r="423" spans="2:6" x14ac:dyDescent="0.25">
      <c r="B423" s="131"/>
      <c r="C423" s="131"/>
      <c r="D423" s="131"/>
      <c r="E423" s="138">
        <v>1.1411469999999999</v>
      </c>
      <c r="F423" s="139">
        <v>1.0556084100000001</v>
      </c>
    </row>
    <row r="424" spans="2:6" x14ac:dyDescent="0.25">
      <c r="B424" s="131"/>
      <c r="C424" s="131"/>
      <c r="D424" s="131"/>
      <c r="E424" s="138">
        <v>1.05003873</v>
      </c>
      <c r="F424" s="139">
        <v>1.07374792</v>
      </c>
    </row>
    <row r="425" spans="2:6" x14ac:dyDescent="0.25">
      <c r="B425" s="131"/>
      <c r="C425" s="131"/>
      <c r="D425" s="131"/>
      <c r="E425" s="138">
        <v>1.08687109</v>
      </c>
      <c r="F425" s="139">
        <v>1.01860007</v>
      </c>
    </row>
    <row r="426" spans="2:6" x14ac:dyDescent="0.25">
      <c r="B426" s="131"/>
      <c r="C426" s="131"/>
      <c r="D426" s="131"/>
      <c r="E426" s="138">
        <v>1.05069258</v>
      </c>
      <c r="F426" s="139">
        <v>1.0860150399999999</v>
      </c>
    </row>
    <row r="427" spans="2:6" x14ac:dyDescent="0.25">
      <c r="B427" s="131"/>
      <c r="C427" s="131"/>
      <c r="D427" s="131"/>
      <c r="E427" s="138">
        <v>0.91423317000000004</v>
      </c>
      <c r="F427" s="139">
        <v>1.09202288</v>
      </c>
    </row>
    <row r="428" spans="2:6" x14ac:dyDescent="0.25">
      <c r="B428" s="131"/>
      <c r="C428" s="131"/>
      <c r="D428" s="131"/>
      <c r="E428" s="138">
        <v>1.0390272700000001</v>
      </c>
      <c r="F428" s="139">
        <v>1.1365831200000001</v>
      </c>
    </row>
    <row r="429" spans="2:6" x14ac:dyDescent="0.25">
      <c r="B429" s="131"/>
      <c r="C429" s="131"/>
      <c r="D429" s="131"/>
      <c r="E429" s="138">
        <v>1.10846617</v>
      </c>
      <c r="F429" s="139">
        <v>1.1830592499999999</v>
      </c>
    </row>
    <row r="430" spans="2:6" x14ac:dyDescent="0.25">
      <c r="B430" s="131"/>
      <c r="C430" s="131"/>
      <c r="D430" s="131"/>
      <c r="E430" s="138">
        <v>1.1206864299999999</v>
      </c>
      <c r="F430" s="139">
        <v>1.2830596999999999</v>
      </c>
    </row>
    <row r="431" spans="2:6" x14ac:dyDescent="0.25">
      <c r="B431" s="131"/>
      <c r="C431" s="131"/>
      <c r="D431" s="131"/>
      <c r="E431" s="138">
        <v>0.99340163999999997</v>
      </c>
      <c r="F431" s="139">
        <v>1.1406766699999999</v>
      </c>
    </row>
    <row r="432" spans="2:6" x14ac:dyDescent="0.25">
      <c r="B432" s="131"/>
      <c r="C432" s="131"/>
      <c r="D432" s="131"/>
      <c r="E432" s="138">
        <v>1.1659791799999999</v>
      </c>
      <c r="F432" s="139">
        <v>1.10655744</v>
      </c>
    </row>
    <row r="433" spans="2:6" x14ac:dyDescent="0.25">
      <c r="B433" s="131"/>
      <c r="C433" s="131"/>
      <c r="D433" s="131"/>
      <c r="E433" s="138">
        <v>1.04928676</v>
      </c>
      <c r="F433" s="139">
        <v>1.17071386</v>
      </c>
    </row>
    <row r="434" spans="2:6" x14ac:dyDescent="0.25">
      <c r="B434" s="131"/>
      <c r="C434" s="131"/>
      <c r="D434" s="131"/>
      <c r="E434" s="138">
        <v>1.18800328</v>
      </c>
      <c r="F434" s="139">
        <v>1.17452457</v>
      </c>
    </row>
    <row r="435" spans="2:6" x14ac:dyDescent="0.25">
      <c r="B435" s="131"/>
      <c r="C435" s="131"/>
      <c r="D435" s="131"/>
      <c r="E435" s="138">
        <v>1.10273442</v>
      </c>
      <c r="F435" s="139">
        <v>0.94397562000000002</v>
      </c>
    </row>
    <row r="436" spans="2:6" x14ac:dyDescent="0.25">
      <c r="B436" s="131"/>
      <c r="C436" s="131"/>
      <c r="D436" s="131"/>
      <c r="E436" s="138">
        <v>1.0448972700000001</v>
      </c>
      <c r="F436" s="139">
        <v>1.1651938399999999</v>
      </c>
    </row>
    <row r="437" spans="2:6" x14ac:dyDescent="0.25">
      <c r="B437" s="131"/>
      <c r="C437" s="131"/>
      <c r="D437" s="131"/>
      <c r="E437" s="138">
        <v>1.4577509500000001</v>
      </c>
      <c r="F437" s="139">
        <v>1.05440438</v>
      </c>
    </row>
    <row r="438" spans="2:6" x14ac:dyDescent="0.25">
      <c r="B438" s="131"/>
      <c r="C438" s="131"/>
      <c r="D438" s="131"/>
      <c r="E438" s="138">
        <v>1.2038968000000001</v>
      </c>
      <c r="F438" s="139">
        <v>1.0586929700000001</v>
      </c>
    </row>
    <row r="439" spans="2:6" x14ac:dyDescent="0.25">
      <c r="B439" s="131"/>
      <c r="C439" s="131"/>
      <c r="D439" s="131"/>
      <c r="E439" s="138">
        <v>1.2334290999999999</v>
      </c>
      <c r="F439" s="139">
        <v>1.0071886000000001</v>
      </c>
    </row>
    <row r="440" spans="2:6" x14ac:dyDescent="0.25">
      <c r="B440" s="131"/>
      <c r="C440" s="131"/>
      <c r="D440" s="131"/>
      <c r="E440" s="138">
        <v>1.11691107</v>
      </c>
      <c r="F440" s="139">
        <v>0.94037028</v>
      </c>
    </row>
    <row r="441" spans="2:6" x14ac:dyDescent="0.25">
      <c r="B441" s="131"/>
      <c r="C441" s="131"/>
      <c r="D441" s="131"/>
      <c r="E441" s="138">
        <v>0.99522575999999996</v>
      </c>
      <c r="F441" s="139">
        <v>0.89068725000000004</v>
      </c>
    </row>
    <row r="442" spans="2:6" x14ac:dyDescent="0.25">
      <c r="B442" s="131"/>
      <c r="C442" s="131"/>
      <c r="D442" s="131"/>
      <c r="E442" s="138">
        <v>1.1940734799999999</v>
      </c>
      <c r="F442" s="139">
        <v>1.02834314</v>
      </c>
    </row>
    <row r="443" spans="2:6" x14ac:dyDescent="0.25">
      <c r="B443" s="131"/>
      <c r="C443" s="131"/>
      <c r="D443" s="131"/>
      <c r="E443" s="138">
        <v>1.20551713</v>
      </c>
      <c r="F443" s="139">
        <v>1.0794729199999999</v>
      </c>
    </row>
    <row r="444" spans="2:6" x14ac:dyDescent="0.25">
      <c r="B444" s="131"/>
      <c r="C444" s="131"/>
      <c r="D444" s="131"/>
      <c r="E444" s="138">
        <v>1.00424029</v>
      </c>
      <c r="F444" s="139">
        <v>0.92992132000000005</v>
      </c>
    </row>
    <row r="445" spans="2:6" x14ac:dyDescent="0.25">
      <c r="B445" s="131"/>
      <c r="C445" s="131"/>
      <c r="D445" s="131"/>
      <c r="E445" s="138">
        <v>1.0508598199999999</v>
      </c>
      <c r="F445" s="139">
        <v>0.86168524999999996</v>
      </c>
    </row>
    <row r="446" spans="2:6" x14ac:dyDescent="0.25">
      <c r="B446" s="131"/>
      <c r="C446" s="131"/>
      <c r="D446" s="131"/>
      <c r="E446" s="138">
        <v>1.0777628100000001</v>
      </c>
      <c r="F446" s="139">
        <v>0.96723751999999996</v>
      </c>
    </row>
    <row r="447" spans="2:6" x14ac:dyDescent="0.25">
      <c r="B447" s="131"/>
      <c r="C447" s="131"/>
      <c r="D447" s="131"/>
      <c r="E447" s="138">
        <v>1.0082265800000001</v>
      </c>
      <c r="F447" s="139">
        <v>1.06296408</v>
      </c>
    </row>
    <row r="448" spans="2:6" x14ac:dyDescent="0.25">
      <c r="B448" s="131"/>
      <c r="C448" s="131"/>
      <c r="D448" s="131"/>
      <c r="E448" s="138">
        <v>1.2211885899999999</v>
      </c>
      <c r="F448" s="139">
        <v>1.4136367999999999</v>
      </c>
    </row>
    <row r="449" spans="2:6" x14ac:dyDescent="0.25">
      <c r="B449" s="131"/>
      <c r="C449" s="131"/>
      <c r="D449" s="131"/>
      <c r="E449" s="138">
        <v>1.05545786</v>
      </c>
      <c r="F449" s="139">
        <v>1.38978818</v>
      </c>
    </row>
    <row r="450" spans="2:6" x14ac:dyDescent="0.25">
      <c r="B450" s="131"/>
      <c r="C450" s="131"/>
      <c r="D450" s="131"/>
      <c r="E450" s="138">
        <v>0.93552078999999999</v>
      </c>
      <c r="F450" s="139">
        <v>1.45688814</v>
      </c>
    </row>
    <row r="451" spans="2:6" x14ac:dyDescent="0.25">
      <c r="B451" s="131"/>
      <c r="C451" s="131"/>
      <c r="D451" s="131"/>
      <c r="E451" s="138">
        <v>0.98030428000000003</v>
      </c>
      <c r="F451" s="139">
        <v>1.462059</v>
      </c>
    </row>
    <row r="452" spans="2:6" x14ac:dyDescent="0.25">
      <c r="B452" s="131"/>
      <c r="C452" s="131"/>
      <c r="D452" s="131"/>
      <c r="E452" s="138">
        <v>0.90563494</v>
      </c>
      <c r="F452" s="139">
        <v>1.5078113500000001</v>
      </c>
    </row>
    <row r="453" spans="2:6" x14ac:dyDescent="0.25">
      <c r="B453" s="131"/>
      <c r="C453" s="131"/>
      <c r="D453" s="131"/>
      <c r="E453" s="138">
        <v>0.97447600000000001</v>
      </c>
      <c r="F453" s="139">
        <v>1.43999001</v>
      </c>
    </row>
    <row r="454" spans="2:6" x14ac:dyDescent="0.25">
      <c r="B454" s="131"/>
      <c r="C454" s="131"/>
      <c r="D454" s="131"/>
      <c r="E454" s="138">
        <v>1.0083179499999999</v>
      </c>
      <c r="F454" s="139">
        <v>1.57173301</v>
      </c>
    </row>
    <row r="455" spans="2:6" x14ac:dyDescent="0.25">
      <c r="B455" s="131"/>
      <c r="C455" s="131"/>
      <c r="D455" s="131"/>
      <c r="E455" s="138">
        <v>0.88579644999999996</v>
      </c>
      <c r="F455" s="139">
        <v>1.38239041</v>
      </c>
    </row>
    <row r="456" spans="2:6" x14ac:dyDescent="0.25">
      <c r="B456" s="131"/>
      <c r="C456" s="131"/>
      <c r="D456" s="131"/>
      <c r="E456" s="138">
        <v>0.95895905999999997</v>
      </c>
      <c r="F456" s="139">
        <v>1.57990341</v>
      </c>
    </row>
    <row r="457" spans="2:6" x14ac:dyDescent="0.25">
      <c r="B457" s="131"/>
      <c r="C457" s="131"/>
      <c r="D457" s="131"/>
      <c r="E457" s="138">
        <v>0.86789687999999998</v>
      </c>
      <c r="F457" s="139">
        <v>1.20207029</v>
      </c>
    </row>
    <row r="458" spans="2:6" x14ac:dyDescent="0.25">
      <c r="B458" s="131"/>
      <c r="C458" s="131"/>
      <c r="D458" s="131"/>
      <c r="E458" s="138">
        <v>0.90929828000000001</v>
      </c>
      <c r="F458" s="139">
        <v>1.3828198199999999</v>
      </c>
    </row>
    <row r="459" spans="2:6" x14ac:dyDescent="0.25">
      <c r="B459" s="131"/>
      <c r="C459" s="131"/>
      <c r="D459" s="131"/>
      <c r="E459" s="138">
        <v>0.89998144000000002</v>
      </c>
      <c r="F459" s="139">
        <v>1.2166108099999999</v>
      </c>
    </row>
    <row r="460" spans="2:6" x14ac:dyDescent="0.25">
      <c r="B460" s="131"/>
      <c r="C460" s="131"/>
      <c r="D460" s="131"/>
      <c r="E460" s="138">
        <v>1.15883643</v>
      </c>
      <c r="F460" s="139">
        <v>1.5955971200000001</v>
      </c>
    </row>
    <row r="461" spans="2:6" x14ac:dyDescent="0.25">
      <c r="B461" s="131"/>
      <c r="C461" s="131"/>
      <c r="D461" s="131"/>
      <c r="E461" s="138">
        <v>1.0682497399999999</v>
      </c>
      <c r="F461" s="139">
        <v>1.05869575</v>
      </c>
    </row>
    <row r="462" spans="2:6" x14ac:dyDescent="0.25">
      <c r="B462" s="131"/>
      <c r="C462" s="131"/>
      <c r="D462" s="131"/>
      <c r="E462" s="138">
        <v>0.94111431000000001</v>
      </c>
      <c r="F462" s="139">
        <v>1.1469566099999999</v>
      </c>
    </row>
    <row r="463" spans="2:6" x14ac:dyDescent="0.25">
      <c r="B463" s="131"/>
      <c r="C463" s="131"/>
      <c r="D463" s="131"/>
      <c r="E463" s="138">
        <v>1.05293182</v>
      </c>
      <c r="F463" s="139">
        <v>1.50924539</v>
      </c>
    </row>
    <row r="464" spans="2:6" x14ac:dyDescent="0.25">
      <c r="B464" s="131"/>
      <c r="C464" s="131"/>
      <c r="D464" s="131"/>
      <c r="E464" s="138">
        <v>0.93661994999999998</v>
      </c>
      <c r="F464" s="139">
        <v>1.45264722</v>
      </c>
    </row>
    <row r="465" spans="2:6" x14ac:dyDescent="0.25">
      <c r="B465" s="131"/>
      <c r="C465" s="131"/>
      <c r="D465" s="131"/>
      <c r="E465" s="138">
        <v>0.96570060000000002</v>
      </c>
      <c r="F465" s="139">
        <v>1.9242036300000001</v>
      </c>
    </row>
    <row r="466" spans="2:6" x14ac:dyDescent="0.25">
      <c r="B466" s="131"/>
      <c r="C466" s="131"/>
      <c r="D466" s="131"/>
      <c r="E466" s="138">
        <v>0.90937097</v>
      </c>
      <c r="F466" s="139">
        <v>1.4034889399999999</v>
      </c>
    </row>
    <row r="467" spans="2:6" x14ac:dyDescent="0.25">
      <c r="B467" s="131"/>
      <c r="C467" s="131"/>
      <c r="D467" s="131"/>
      <c r="E467" s="138">
        <v>0.98749708000000003</v>
      </c>
      <c r="F467" s="139">
        <v>1.27545814</v>
      </c>
    </row>
    <row r="468" spans="2:6" x14ac:dyDescent="0.25">
      <c r="B468" s="131"/>
      <c r="C468" s="131"/>
      <c r="D468" s="131"/>
      <c r="E468" s="138">
        <v>1.04149969</v>
      </c>
      <c r="F468" s="139">
        <v>1.2040592699999999</v>
      </c>
    </row>
    <row r="469" spans="2:6" x14ac:dyDescent="0.25">
      <c r="B469" s="131"/>
      <c r="C469" s="131"/>
      <c r="D469" s="131"/>
      <c r="E469" s="138">
        <v>0.87056791</v>
      </c>
      <c r="F469" s="139">
        <v>1.2818000599999999</v>
      </c>
    </row>
    <row r="470" spans="2:6" x14ac:dyDescent="0.25">
      <c r="B470" s="131"/>
      <c r="C470" s="131"/>
      <c r="D470" s="131"/>
      <c r="E470" s="138">
        <v>0.90547047999999997</v>
      </c>
      <c r="F470" s="139">
        <v>1.5010598900000001</v>
      </c>
    </row>
    <row r="471" spans="2:6" x14ac:dyDescent="0.25">
      <c r="B471" s="131"/>
      <c r="C471" s="131"/>
      <c r="D471" s="131"/>
      <c r="E471" s="138">
        <v>1.04831948</v>
      </c>
      <c r="F471" s="139">
        <v>1.23143973</v>
      </c>
    </row>
    <row r="472" spans="2:6" x14ac:dyDescent="0.25">
      <c r="B472" s="131"/>
      <c r="C472" s="131"/>
      <c r="D472" s="131"/>
      <c r="E472" s="138">
        <v>1.1894230100000001</v>
      </c>
      <c r="F472" s="139">
        <v>1.20959796</v>
      </c>
    </row>
    <row r="473" spans="2:6" x14ac:dyDescent="0.25">
      <c r="B473" s="131"/>
      <c r="C473" s="131"/>
      <c r="D473" s="131"/>
      <c r="E473" s="138">
        <v>1.01731858</v>
      </c>
      <c r="F473" s="139">
        <v>1.46717345</v>
      </c>
    </row>
    <row r="474" spans="2:6" x14ac:dyDescent="0.25">
      <c r="B474" s="131"/>
      <c r="C474" s="131"/>
      <c r="D474" s="131"/>
      <c r="E474" s="138">
        <v>0.88753475999999998</v>
      </c>
      <c r="F474" s="139">
        <v>1.22186946</v>
      </c>
    </row>
    <row r="475" spans="2:6" x14ac:dyDescent="0.25">
      <c r="B475" s="131"/>
      <c r="C475" s="131"/>
      <c r="D475" s="131"/>
      <c r="E475" s="138">
        <v>0.94648180000000004</v>
      </c>
      <c r="F475" s="139">
        <v>1.3294444599999999</v>
      </c>
    </row>
    <row r="476" spans="2:6" x14ac:dyDescent="0.25">
      <c r="B476" s="131"/>
      <c r="C476" s="131"/>
      <c r="D476" s="131"/>
      <c r="E476" s="138">
        <v>0.71325506000000005</v>
      </c>
      <c r="F476" s="139">
        <v>1.1555004200000001</v>
      </c>
    </row>
    <row r="477" spans="2:6" x14ac:dyDescent="0.25">
      <c r="B477" s="131"/>
      <c r="C477" s="131"/>
      <c r="D477" s="131"/>
      <c r="E477" s="138">
        <v>0.89052001000000003</v>
      </c>
      <c r="F477" s="139">
        <v>1.2566492899999999</v>
      </c>
    </row>
    <row r="478" spans="2:6" x14ac:dyDescent="0.25">
      <c r="B478" s="131"/>
      <c r="C478" s="131"/>
      <c r="D478" s="131"/>
      <c r="E478" s="138">
        <v>0.92385032</v>
      </c>
      <c r="F478" s="139">
        <v>0.96870451999999996</v>
      </c>
    </row>
    <row r="479" spans="2:6" x14ac:dyDescent="0.25">
      <c r="B479" s="131"/>
      <c r="C479" s="131"/>
      <c r="D479" s="131"/>
      <c r="E479" s="138">
        <v>1.03809416</v>
      </c>
      <c r="F479" s="139">
        <v>1.08717935</v>
      </c>
    </row>
    <row r="480" spans="2:6" x14ac:dyDescent="0.25">
      <c r="B480" s="131"/>
      <c r="C480" s="131"/>
      <c r="D480" s="131"/>
      <c r="E480" s="138">
        <v>0.96755053999999996</v>
      </c>
      <c r="F480" s="139">
        <v>1.1530335700000001</v>
      </c>
    </row>
    <row r="481" spans="2:6" x14ac:dyDescent="0.25">
      <c r="B481" s="131"/>
      <c r="C481" s="131"/>
      <c r="D481" s="131"/>
      <c r="E481" s="138">
        <v>1.09312085</v>
      </c>
      <c r="F481" s="139">
        <v>1.1640017199999999</v>
      </c>
    </row>
    <row r="482" spans="2:6" x14ac:dyDescent="0.25">
      <c r="B482" s="131"/>
      <c r="C482" s="131"/>
      <c r="D482" s="131"/>
      <c r="E482" s="138">
        <v>1.0675787999999999</v>
      </c>
      <c r="F482" s="139">
        <v>0.87241665999999995</v>
      </c>
    </row>
    <row r="483" spans="2:6" x14ac:dyDescent="0.25">
      <c r="B483" s="131"/>
      <c r="C483" s="131"/>
      <c r="D483" s="131"/>
      <c r="E483" s="138">
        <v>1.1199340600000001</v>
      </c>
      <c r="F483" s="139">
        <v>1.0543249299999999</v>
      </c>
    </row>
    <row r="484" spans="2:6" x14ac:dyDescent="0.25">
      <c r="B484" s="131"/>
      <c r="C484" s="131"/>
      <c r="D484" s="131"/>
      <c r="E484" s="138">
        <v>1.01784254</v>
      </c>
      <c r="F484" s="139">
        <v>0.99309656000000002</v>
      </c>
    </row>
    <row r="485" spans="2:6" x14ac:dyDescent="0.25">
      <c r="B485" s="131"/>
      <c r="C485" s="131"/>
      <c r="D485" s="131"/>
      <c r="E485" s="138">
        <v>0.95116564000000003</v>
      </c>
      <c r="F485" s="139">
        <v>1.1357290600000001</v>
      </c>
    </row>
    <row r="486" spans="2:6" x14ac:dyDescent="0.25">
      <c r="B486" s="131"/>
      <c r="C486" s="131"/>
      <c r="D486" s="131"/>
      <c r="E486" s="138">
        <v>0.88385594000000001</v>
      </c>
      <c r="F486" s="139">
        <v>1.1917158699999999</v>
      </c>
    </row>
    <row r="487" spans="2:6" x14ac:dyDescent="0.25">
      <c r="B487" s="131"/>
      <c r="C487" s="131"/>
      <c r="D487" s="131"/>
      <c r="E487" s="138">
        <v>1.39150584</v>
      </c>
      <c r="F487" s="139">
        <v>0.88336972000000002</v>
      </c>
    </row>
    <row r="488" spans="2:6" x14ac:dyDescent="0.25">
      <c r="B488" s="131"/>
      <c r="C488" s="131"/>
      <c r="D488" s="131"/>
      <c r="E488" s="138">
        <v>0.83570624999999998</v>
      </c>
      <c r="F488" s="139">
        <v>1.00748931</v>
      </c>
    </row>
    <row r="489" spans="2:6" x14ac:dyDescent="0.25">
      <c r="B489" s="131"/>
      <c r="C489" s="131"/>
      <c r="D489" s="131"/>
      <c r="E489" s="138">
        <v>0.81833540000000005</v>
      </c>
      <c r="F489" s="139">
        <v>1.0987449499999999</v>
      </c>
    </row>
    <row r="490" spans="2:6" x14ac:dyDescent="0.25">
      <c r="B490" s="131"/>
      <c r="C490" s="131"/>
      <c r="D490" s="131"/>
      <c r="E490" s="138">
        <v>0.83029386999999999</v>
      </c>
      <c r="F490" s="139">
        <v>1.0459281</v>
      </c>
    </row>
    <row r="491" spans="2:6" x14ac:dyDescent="0.25">
      <c r="B491" s="131"/>
      <c r="C491" s="131"/>
      <c r="D491" s="131"/>
      <c r="E491" s="138">
        <v>0.78783820000000004</v>
      </c>
      <c r="F491" s="139">
        <v>1.0077804800000001</v>
      </c>
    </row>
    <row r="492" spans="2:6" x14ac:dyDescent="0.25">
      <c r="B492" s="131"/>
      <c r="C492" s="131"/>
      <c r="D492" s="131"/>
      <c r="E492" s="138">
        <v>0.85291779999999995</v>
      </c>
      <c r="F492" s="139">
        <v>1.1407878899999999</v>
      </c>
    </row>
    <row r="493" spans="2:6" x14ac:dyDescent="0.25">
      <c r="B493" s="131"/>
      <c r="C493" s="131"/>
      <c r="D493" s="131"/>
      <c r="E493" s="138">
        <v>0.92302008999999996</v>
      </c>
      <c r="F493" s="139">
        <v>1.14757829</v>
      </c>
    </row>
    <row r="494" spans="2:6" x14ac:dyDescent="0.25">
      <c r="B494" s="131"/>
      <c r="C494" s="131"/>
      <c r="D494" s="131"/>
      <c r="E494" s="138">
        <v>1.22978762</v>
      </c>
      <c r="F494" s="139">
        <v>1.03282042</v>
      </c>
    </row>
    <row r="495" spans="2:6" x14ac:dyDescent="0.25">
      <c r="B495" s="131"/>
      <c r="C495" s="131"/>
      <c r="D495" s="131"/>
      <c r="E495" s="138">
        <v>1.3654601</v>
      </c>
      <c r="F495" s="139">
        <v>1.04084822</v>
      </c>
    </row>
    <row r="496" spans="2:6" x14ac:dyDescent="0.25">
      <c r="B496" s="131"/>
      <c r="C496" s="131"/>
      <c r="D496" s="131"/>
      <c r="E496" s="138">
        <v>1.0259617000000001</v>
      </c>
      <c r="F496" s="139">
        <v>0.85068135</v>
      </c>
    </row>
    <row r="497" spans="2:6" x14ac:dyDescent="0.25">
      <c r="B497" s="131"/>
      <c r="C497" s="131"/>
      <c r="D497" s="131"/>
      <c r="E497" s="138">
        <v>0.95053522000000001</v>
      </c>
      <c r="F497" s="139">
        <v>0.88019221000000003</v>
      </c>
    </row>
    <row r="498" spans="2:6" x14ac:dyDescent="0.25">
      <c r="B498" s="131"/>
      <c r="C498" s="131"/>
      <c r="D498" s="131"/>
      <c r="E498" s="138">
        <v>1.1880434</v>
      </c>
      <c r="F498" s="139">
        <v>1.0022854800000001</v>
      </c>
    </row>
    <row r="499" spans="2:6" x14ac:dyDescent="0.25">
      <c r="B499" s="131"/>
      <c r="C499" s="131"/>
      <c r="D499" s="131"/>
      <c r="E499" s="138">
        <v>1.4263265899999999</v>
      </c>
      <c r="F499" s="139">
        <v>0.98345477999999997</v>
      </c>
    </row>
    <row r="500" spans="2:6" x14ac:dyDescent="0.25">
      <c r="B500" s="131"/>
      <c r="C500" s="131"/>
      <c r="D500" s="131"/>
      <c r="E500" s="138">
        <v>1.183497</v>
      </c>
      <c r="F500" s="139">
        <v>0.90702806000000002</v>
      </c>
    </row>
    <row r="501" spans="2:6" x14ac:dyDescent="0.25">
      <c r="B501" s="131"/>
      <c r="C501" s="131"/>
      <c r="D501" s="131"/>
      <c r="E501" s="138">
        <v>1.0679188399999999</v>
      </c>
      <c r="F501" s="139">
        <v>1.0034772000000001</v>
      </c>
    </row>
    <row r="502" spans="2:6" x14ac:dyDescent="0.25">
      <c r="B502" s="131"/>
      <c r="C502" s="131"/>
      <c r="D502" s="131"/>
      <c r="E502" s="138">
        <v>0.99245382999999998</v>
      </c>
      <c r="F502" s="139">
        <v>1.0776571399999999</v>
      </c>
    </row>
    <row r="503" spans="2:6" x14ac:dyDescent="0.25">
      <c r="B503" s="131"/>
      <c r="C503" s="131"/>
      <c r="D503" s="131"/>
      <c r="E503" s="138">
        <v>1.01629291</v>
      </c>
      <c r="F503" s="139">
        <v>1.26669148</v>
      </c>
    </row>
    <row r="504" spans="2:6" x14ac:dyDescent="0.25">
      <c r="B504" s="131"/>
      <c r="C504" s="131"/>
      <c r="D504" s="131"/>
      <c r="E504" s="138">
        <v>1.1422195399999999</v>
      </c>
      <c r="F504" s="139">
        <v>0.89690999000000005</v>
      </c>
    </row>
    <row r="505" spans="2:6" x14ac:dyDescent="0.25">
      <c r="B505" s="131"/>
      <c r="C505" s="131"/>
      <c r="D505" s="131"/>
      <c r="E505" s="138">
        <v>1.2108754799999999</v>
      </c>
      <c r="F505" s="139">
        <v>0.92640694999999995</v>
      </c>
    </row>
    <row r="506" spans="2:6" x14ac:dyDescent="0.25">
      <c r="B506" s="131"/>
      <c r="C506" s="131"/>
      <c r="D506" s="131"/>
      <c r="E506" s="138">
        <v>1.26459049</v>
      </c>
      <c r="F506" s="139">
        <v>1.0721319499999999</v>
      </c>
    </row>
    <row r="507" spans="2:6" x14ac:dyDescent="0.25">
      <c r="B507" s="131"/>
      <c r="C507" s="131"/>
      <c r="D507" s="131"/>
      <c r="E507" s="138">
        <v>0.98271591999999997</v>
      </c>
      <c r="F507" s="139">
        <v>1.11937514</v>
      </c>
    </row>
    <row r="508" spans="2:6" x14ac:dyDescent="0.25">
      <c r="B508" s="131"/>
      <c r="C508" s="131"/>
      <c r="D508" s="131"/>
      <c r="E508" s="138">
        <v>0.94632687000000004</v>
      </c>
      <c r="F508" s="139">
        <v>0.96615463999999995</v>
      </c>
    </row>
    <row r="509" spans="2:6" x14ac:dyDescent="0.25">
      <c r="B509" s="131"/>
      <c r="C509" s="131"/>
      <c r="D509" s="131"/>
      <c r="E509" s="138">
        <v>1.0291495399999999</v>
      </c>
      <c r="F509" s="139">
        <v>0.99557929999999994</v>
      </c>
    </row>
    <row r="510" spans="2:6" x14ac:dyDescent="0.25">
      <c r="B510" s="131"/>
      <c r="C510" s="131"/>
      <c r="D510" s="131"/>
      <c r="E510" s="138">
        <v>1.3112731799999999</v>
      </c>
      <c r="F510" s="139">
        <v>0.95692202000000004</v>
      </c>
    </row>
    <row r="511" spans="2:6" x14ac:dyDescent="0.25">
      <c r="B511" s="131"/>
      <c r="C511" s="131"/>
      <c r="D511" s="131"/>
      <c r="E511" s="138">
        <v>0.98348577000000004</v>
      </c>
      <c r="F511" s="139">
        <v>0.82450888</v>
      </c>
    </row>
    <row r="512" spans="2:6" x14ac:dyDescent="0.25">
      <c r="B512" s="131"/>
      <c r="C512" s="131"/>
      <c r="D512" s="131"/>
      <c r="E512" s="138">
        <v>1.2482516699999999</v>
      </c>
      <c r="F512" s="139">
        <v>0.90923511999999995</v>
      </c>
    </row>
    <row r="513" spans="2:6" x14ac:dyDescent="0.25">
      <c r="B513" s="131"/>
      <c r="C513" s="131"/>
      <c r="D513" s="131"/>
      <c r="E513" s="138">
        <v>1.0716203099999999</v>
      </c>
      <c r="F513" s="139">
        <v>0.92834506999999999</v>
      </c>
    </row>
    <row r="514" spans="2:6" x14ac:dyDescent="0.25">
      <c r="B514" s="131"/>
      <c r="C514" s="131"/>
      <c r="D514" s="131"/>
      <c r="E514" s="138">
        <v>1.24516234</v>
      </c>
      <c r="F514" s="139">
        <v>1.0124738600000001</v>
      </c>
    </row>
    <row r="515" spans="2:6" x14ac:dyDescent="0.25">
      <c r="B515" s="131"/>
      <c r="C515" s="131"/>
      <c r="D515" s="131"/>
      <c r="E515" s="138">
        <v>1.06227845</v>
      </c>
      <c r="F515" s="139">
        <v>1.1110267700000001</v>
      </c>
    </row>
    <row r="516" spans="2:6" x14ac:dyDescent="0.25">
      <c r="B516" s="131"/>
      <c r="C516" s="131"/>
      <c r="D516" s="131"/>
      <c r="E516" s="138">
        <v>0.87818099000000005</v>
      </c>
      <c r="F516" s="139">
        <v>1.0898599099999999</v>
      </c>
    </row>
    <row r="517" spans="2:6" x14ac:dyDescent="0.25">
      <c r="B517" s="131"/>
      <c r="C517" s="131"/>
      <c r="D517" s="131"/>
      <c r="E517" s="138">
        <v>1.0872627699999999</v>
      </c>
      <c r="F517" s="139">
        <v>1.1320001799999999</v>
      </c>
    </row>
    <row r="518" spans="2:6" x14ac:dyDescent="0.25">
      <c r="B518" s="131"/>
      <c r="C518" s="131"/>
      <c r="D518" s="131"/>
      <c r="E518" s="138">
        <v>0.89769692000000001</v>
      </c>
      <c r="F518" s="139">
        <v>1.32570962</v>
      </c>
    </row>
    <row r="519" spans="2:6" x14ac:dyDescent="0.25">
      <c r="B519" s="131"/>
      <c r="C519" s="131"/>
      <c r="D519" s="131"/>
      <c r="E519" s="138">
        <v>0.96396585999999995</v>
      </c>
      <c r="F519" s="139">
        <v>1.19708415</v>
      </c>
    </row>
    <row r="520" spans="2:6" x14ac:dyDescent="0.25">
      <c r="B520" s="131"/>
      <c r="C520" s="131"/>
      <c r="D520" s="131"/>
      <c r="E520" s="138">
        <v>0.73110021000000003</v>
      </c>
      <c r="F520" s="139">
        <v>1.45758411</v>
      </c>
    </row>
    <row r="521" spans="2:6" x14ac:dyDescent="0.25">
      <c r="B521" s="131"/>
      <c r="C521" s="131"/>
      <c r="D521" s="131"/>
      <c r="E521" s="138">
        <v>1.03092877</v>
      </c>
      <c r="F521" s="139">
        <v>1.0337233400000001</v>
      </c>
    </row>
    <row r="522" spans="2:6" x14ac:dyDescent="0.25">
      <c r="B522" s="131"/>
      <c r="C522" s="131"/>
      <c r="D522" s="131"/>
      <c r="E522" s="138">
        <v>1.4066601000000001</v>
      </c>
      <c r="F522" s="139">
        <v>1.13077589</v>
      </c>
    </row>
    <row r="523" spans="2:6" x14ac:dyDescent="0.25">
      <c r="B523" s="131"/>
      <c r="C523" s="131"/>
      <c r="D523" s="131"/>
      <c r="E523" s="138">
        <v>1.07254428</v>
      </c>
      <c r="F523" s="139">
        <v>1.4626063899999999</v>
      </c>
    </row>
    <row r="524" spans="2:6" x14ac:dyDescent="0.25">
      <c r="B524" s="131"/>
      <c r="C524" s="131"/>
      <c r="D524" s="131"/>
      <c r="E524" s="138">
        <v>0.91543560999999996</v>
      </c>
      <c r="F524" s="139">
        <v>1.30069272</v>
      </c>
    </row>
    <row r="525" spans="2:6" x14ac:dyDescent="0.25">
      <c r="B525" s="131"/>
      <c r="C525" s="131"/>
      <c r="D525" s="131"/>
      <c r="E525" s="138">
        <v>0.91235224999999998</v>
      </c>
      <c r="F525" s="139">
        <v>1.2413707</v>
      </c>
    </row>
    <row r="526" spans="2:6" x14ac:dyDescent="0.25">
      <c r="B526" s="131"/>
      <c r="C526" s="131"/>
      <c r="D526" s="131"/>
      <c r="E526" s="138">
        <v>0.93336140000000001</v>
      </c>
      <c r="F526" s="139">
        <v>1.25872009</v>
      </c>
    </row>
    <row r="527" spans="2:6" x14ac:dyDescent="0.25">
      <c r="B527" s="131"/>
      <c r="C527" s="131"/>
      <c r="D527" s="131"/>
      <c r="E527" s="138">
        <v>0.86233314999999999</v>
      </c>
      <c r="F527" s="139">
        <v>1.03533176</v>
      </c>
    </row>
    <row r="528" spans="2:6" x14ac:dyDescent="0.25">
      <c r="B528" s="131"/>
      <c r="C528" s="131"/>
      <c r="D528" s="131"/>
      <c r="E528" s="138">
        <v>1.1672360399999999</v>
      </c>
      <c r="F528" s="139">
        <v>0.92580910000000005</v>
      </c>
    </row>
    <row r="529" spans="2:6" x14ac:dyDescent="0.25">
      <c r="B529" s="131"/>
      <c r="C529" s="131"/>
      <c r="D529" s="131"/>
      <c r="E529" s="138">
        <v>0.86712862000000002</v>
      </c>
      <c r="F529" s="139">
        <v>1.2242608399999999</v>
      </c>
    </row>
    <row r="530" spans="2:6" x14ac:dyDescent="0.25">
      <c r="B530" s="131"/>
      <c r="C530" s="131"/>
      <c r="D530" s="131"/>
      <c r="E530" s="138">
        <v>0.91322855999999997</v>
      </c>
      <c r="F530" s="139">
        <v>1.00148902</v>
      </c>
    </row>
    <row r="531" spans="2:6" x14ac:dyDescent="0.25">
      <c r="B531" s="131"/>
      <c r="C531" s="131"/>
      <c r="D531" s="131"/>
      <c r="E531" s="138">
        <v>0.79853067</v>
      </c>
      <c r="F531" s="139">
        <v>1.0112444</v>
      </c>
    </row>
    <row r="532" spans="2:6" x14ac:dyDescent="0.25">
      <c r="B532" s="131"/>
      <c r="C532" s="131"/>
      <c r="D532" s="131"/>
      <c r="E532" s="138">
        <v>0.96472219999999997</v>
      </c>
      <c r="F532" s="139">
        <v>1.2923983800000001</v>
      </c>
    </row>
    <row r="533" spans="2:6" x14ac:dyDescent="0.25">
      <c r="B533" s="131"/>
      <c r="C533" s="131"/>
      <c r="D533" s="131"/>
      <c r="E533" s="138">
        <v>0.98468582000000004</v>
      </c>
      <c r="F533" s="139">
        <v>1.20396989</v>
      </c>
    </row>
    <row r="534" spans="2:6" x14ac:dyDescent="0.25">
      <c r="B534" s="131"/>
      <c r="C534" s="131"/>
      <c r="D534" s="131"/>
      <c r="E534" s="138">
        <v>0.71875721000000004</v>
      </c>
      <c r="F534" s="139">
        <v>1.1936301600000001</v>
      </c>
    </row>
    <row r="535" spans="2:6" x14ac:dyDescent="0.25">
      <c r="B535" s="131"/>
      <c r="C535" s="131"/>
      <c r="D535" s="131"/>
      <c r="E535" s="138">
        <v>0.86996490000000004</v>
      </c>
      <c r="F535" s="139">
        <v>1.16682609</v>
      </c>
    </row>
    <row r="536" spans="2:6" x14ac:dyDescent="0.25">
      <c r="B536" s="131"/>
      <c r="C536" s="131"/>
      <c r="D536" s="131"/>
      <c r="E536" s="138">
        <v>0.99369320999999999</v>
      </c>
      <c r="F536" s="139">
        <v>1.1367308899999999</v>
      </c>
    </row>
    <row r="537" spans="2:6" x14ac:dyDescent="0.25">
      <c r="B537" s="131"/>
      <c r="C537" s="131"/>
      <c r="D537" s="131"/>
      <c r="E537" s="138">
        <v>0.97626436999999999</v>
      </c>
      <c r="F537" s="139">
        <v>1.2453375200000001</v>
      </c>
    </row>
    <row r="538" spans="2:6" x14ac:dyDescent="0.25">
      <c r="B538" s="131"/>
      <c r="C538" s="131"/>
      <c r="D538" s="131"/>
      <c r="E538" s="138">
        <v>0.81903373999999995</v>
      </c>
      <c r="F538" s="139">
        <v>1.04835166</v>
      </c>
    </row>
    <row r="539" spans="2:6" x14ac:dyDescent="0.25">
      <c r="B539" s="131"/>
      <c r="C539" s="131"/>
      <c r="D539" s="131"/>
      <c r="E539" s="138">
        <v>0.99790752000000005</v>
      </c>
      <c r="F539" s="139">
        <v>1.08656442</v>
      </c>
    </row>
    <row r="540" spans="2:6" x14ac:dyDescent="0.25">
      <c r="B540" s="131"/>
      <c r="C540" s="131"/>
      <c r="D540" s="131"/>
      <c r="E540" s="138">
        <v>0.85578745000000001</v>
      </c>
      <c r="F540" s="139">
        <v>1.3535536699999999</v>
      </c>
    </row>
    <row r="541" spans="2:6" x14ac:dyDescent="0.25">
      <c r="B541" s="131"/>
      <c r="C541" s="131"/>
      <c r="D541" s="131"/>
      <c r="E541" s="138">
        <v>0.79576707999999996</v>
      </c>
      <c r="F541" s="139">
        <v>1.42753698</v>
      </c>
    </row>
    <row r="542" spans="2:6" x14ac:dyDescent="0.25">
      <c r="B542" s="131"/>
      <c r="C542" s="131"/>
      <c r="D542" s="131"/>
      <c r="E542" s="138">
        <v>1.1562237900000001</v>
      </c>
      <c r="F542" s="139">
        <v>1.21907052</v>
      </c>
    </row>
    <row r="543" spans="2:6" x14ac:dyDescent="0.25">
      <c r="B543" s="131"/>
      <c r="C543" s="131"/>
      <c r="D543" s="131"/>
      <c r="E543" s="138">
        <v>0.87008089</v>
      </c>
      <c r="F543" s="139">
        <v>1.11250132</v>
      </c>
    </row>
    <row r="544" spans="2:6" x14ac:dyDescent="0.25">
      <c r="B544" s="131"/>
      <c r="C544" s="131"/>
      <c r="D544" s="131"/>
      <c r="E544" s="138">
        <v>0.80845646999999998</v>
      </c>
      <c r="F544" s="139">
        <v>1.3237250199999999</v>
      </c>
    </row>
    <row r="545" spans="2:6" x14ac:dyDescent="0.25">
      <c r="B545" s="131"/>
      <c r="C545" s="131"/>
      <c r="D545" s="131"/>
      <c r="E545" s="138">
        <v>0.89995084999999997</v>
      </c>
      <c r="F545" s="139">
        <v>1.11308527</v>
      </c>
    </row>
    <row r="546" spans="2:6" x14ac:dyDescent="0.25">
      <c r="B546" s="131"/>
      <c r="C546" s="131"/>
      <c r="D546" s="131"/>
      <c r="E546" s="138">
        <v>0.87642518999999997</v>
      </c>
      <c r="F546" s="139">
        <v>1.10247304</v>
      </c>
    </row>
    <row r="547" spans="2:6" x14ac:dyDescent="0.25">
      <c r="B547" s="131"/>
      <c r="C547" s="131"/>
      <c r="D547" s="131"/>
      <c r="E547" s="138">
        <v>0.76422394999999999</v>
      </c>
      <c r="F547" s="139">
        <v>1.0025548099999999</v>
      </c>
    </row>
    <row r="548" spans="2:6" x14ac:dyDescent="0.25">
      <c r="B548" s="131"/>
      <c r="C548" s="131"/>
      <c r="D548" s="131"/>
      <c r="E548" s="138">
        <v>0.83058980999999998</v>
      </c>
      <c r="F548" s="139">
        <v>1.1290530700000001</v>
      </c>
    </row>
    <row r="549" spans="2:6" x14ac:dyDescent="0.25">
      <c r="B549" s="131"/>
      <c r="C549" s="131"/>
      <c r="D549" s="131"/>
      <c r="E549" s="138">
        <v>0.78123609000000005</v>
      </c>
      <c r="F549" s="139">
        <v>1.00559726</v>
      </c>
    </row>
    <row r="550" spans="2:6" x14ac:dyDescent="0.25">
      <c r="B550" s="131"/>
      <c r="C550" s="131"/>
      <c r="D550" s="131"/>
      <c r="E550" s="138">
        <v>0.76574617</v>
      </c>
      <c r="F550" s="139">
        <v>1.1467901700000001</v>
      </c>
    </row>
    <row r="551" spans="2:6" x14ac:dyDescent="0.25">
      <c r="B551" s="131"/>
      <c r="C551" s="131"/>
      <c r="D551" s="131"/>
      <c r="E551" s="138">
        <v>0.90934157999999998</v>
      </c>
      <c r="F551" s="139">
        <v>1.21474419</v>
      </c>
    </row>
    <row r="552" spans="2:6" x14ac:dyDescent="0.25">
      <c r="B552" s="131"/>
      <c r="C552" s="131"/>
      <c r="D552" s="131"/>
      <c r="E552" s="138">
        <v>0.74547388999999997</v>
      </c>
      <c r="F552" s="139">
        <v>1.4181673100000001</v>
      </c>
    </row>
    <row r="553" spans="2:6" x14ac:dyDescent="0.25">
      <c r="B553" s="131"/>
      <c r="C553" s="131"/>
      <c r="D553" s="131"/>
      <c r="E553" s="138">
        <v>0.78251241999999999</v>
      </c>
      <c r="F553" s="139">
        <v>1.0775796799999999</v>
      </c>
    </row>
    <row r="554" spans="2:6" x14ac:dyDescent="0.25">
      <c r="B554" s="131"/>
      <c r="C554" s="131"/>
      <c r="D554" s="131"/>
      <c r="E554" s="138">
        <v>0.88105500999999997</v>
      </c>
      <c r="F554" s="139">
        <v>1.1484633399999999</v>
      </c>
    </row>
    <row r="555" spans="2:6" x14ac:dyDescent="0.25">
      <c r="B555" s="131"/>
      <c r="C555" s="131"/>
      <c r="D555" s="131"/>
      <c r="E555" s="138">
        <v>0.87144222999999998</v>
      </c>
      <c r="F555" s="139">
        <v>1.3264115400000001</v>
      </c>
    </row>
    <row r="556" spans="2:6" x14ac:dyDescent="0.25">
      <c r="B556" s="131"/>
      <c r="C556" s="131"/>
      <c r="D556" s="131"/>
      <c r="E556" s="138">
        <v>0.78457726999999999</v>
      </c>
      <c r="F556" s="139">
        <v>1.43435359</v>
      </c>
    </row>
    <row r="557" spans="2:6" x14ac:dyDescent="0.25">
      <c r="B557" s="131"/>
      <c r="C557" s="131"/>
      <c r="D557" s="131"/>
      <c r="E557" s="138">
        <v>0.83905178999999996</v>
      </c>
      <c r="F557" s="139">
        <v>1.3101128399999999</v>
      </c>
    </row>
    <row r="558" spans="2:6" x14ac:dyDescent="0.25">
      <c r="B558" s="131"/>
      <c r="C558" s="131"/>
      <c r="D558" s="131"/>
      <c r="E558" s="138">
        <v>0.79577542000000001</v>
      </c>
      <c r="F558" s="139">
        <v>1.2451261899999999</v>
      </c>
    </row>
    <row r="559" spans="2:6" x14ac:dyDescent="0.25">
      <c r="B559" s="131"/>
      <c r="C559" s="131"/>
      <c r="D559" s="131"/>
      <c r="E559" s="138">
        <v>0.94548235000000003</v>
      </c>
      <c r="F559" s="139">
        <v>1.2380998299999999</v>
      </c>
    </row>
    <row r="560" spans="2:6" x14ac:dyDescent="0.25">
      <c r="B560" s="131"/>
      <c r="C560" s="131"/>
      <c r="D560" s="131"/>
      <c r="E560" s="138">
        <v>1.14950927</v>
      </c>
      <c r="F560" s="139">
        <v>1.0371670099999999</v>
      </c>
    </row>
    <row r="561" spans="2:6" x14ac:dyDescent="0.25">
      <c r="B561" s="131"/>
      <c r="C561" s="131"/>
      <c r="D561" s="131"/>
      <c r="E561" s="138">
        <v>0.78721056</v>
      </c>
      <c r="F561" s="139">
        <v>0.98651988000000002</v>
      </c>
    </row>
    <row r="562" spans="2:6" x14ac:dyDescent="0.25">
      <c r="B562" s="131"/>
      <c r="C562" s="131"/>
      <c r="D562" s="131"/>
      <c r="E562" s="138">
        <v>0.80680514999999997</v>
      </c>
      <c r="F562" s="139">
        <v>0.88328589999999996</v>
      </c>
    </row>
    <row r="563" spans="2:6" x14ac:dyDescent="0.25">
      <c r="B563" s="131"/>
      <c r="C563" s="131"/>
      <c r="D563" s="131"/>
      <c r="E563" s="138">
        <v>0.77278880999999999</v>
      </c>
      <c r="F563" s="139">
        <v>1.0821781100000001</v>
      </c>
    </row>
    <row r="564" spans="2:6" x14ac:dyDescent="0.25">
      <c r="B564" s="131"/>
      <c r="C564" s="131"/>
      <c r="D564" s="131"/>
      <c r="E564" s="138">
        <v>0.88595495000000002</v>
      </c>
      <c r="F564" s="139">
        <v>0.98565548000000003</v>
      </c>
    </row>
    <row r="565" spans="2:6" x14ac:dyDescent="0.25">
      <c r="B565" s="131"/>
      <c r="C565" s="131"/>
      <c r="D565" s="131"/>
      <c r="E565" s="138">
        <v>0.72498949000000001</v>
      </c>
      <c r="F565" s="139">
        <v>0.99021817000000001</v>
      </c>
    </row>
    <row r="566" spans="2:6" x14ac:dyDescent="0.25">
      <c r="B566" s="131"/>
      <c r="C566" s="131"/>
      <c r="D566" s="131"/>
      <c r="E566" s="138">
        <v>0.80074288999999998</v>
      </c>
      <c r="F566" s="139">
        <v>0.97213110000000003</v>
      </c>
    </row>
    <row r="567" spans="2:6" x14ac:dyDescent="0.25">
      <c r="B567" s="131"/>
      <c r="C567" s="131"/>
      <c r="D567" s="131"/>
      <c r="E567" s="138">
        <v>0.81497991999999997</v>
      </c>
      <c r="F567" s="139">
        <v>0.98245612000000004</v>
      </c>
    </row>
    <row r="568" spans="2:6" x14ac:dyDescent="0.25">
      <c r="B568" s="131"/>
      <c r="C568" s="131"/>
      <c r="D568" s="131"/>
      <c r="E568" s="138">
        <v>1.04679488</v>
      </c>
      <c r="F568" s="139">
        <v>0.99228262</v>
      </c>
    </row>
    <row r="569" spans="2:6" x14ac:dyDescent="0.25">
      <c r="B569" s="131"/>
      <c r="C569" s="131"/>
      <c r="D569" s="131"/>
      <c r="E569" s="138">
        <v>0.70584616</v>
      </c>
      <c r="F569" s="139">
        <v>0.82052577000000004</v>
      </c>
    </row>
    <row r="570" spans="2:6" x14ac:dyDescent="0.25">
      <c r="B570" s="131"/>
      <c r="C570" s="131"/>
      <c r="D570" s="131"/>
      <c r="E570" s="138">
        <v>0.71546847000000002</v>
      </c>
      <c r="F570" s="139">
        <v>1.17776127</v>
      </c>
    </row>
    <row r="571" spans="2:6" x14ac:dyDescent="0.25">
      <c r="B571" s="131"/>
      <c r="C571" s="131"/>
      <c r="D571" s="131"/>
      <c r="E571" s="138">
        <v>0.99637416999999995</v>
      </c>
      <c r="F571" s="139">
        <v>0.84403196999999996</v>
      </c>
    </row>
    <row r="572" spans="2:6" x14ac:dyDescent="0.25">
      <c r="B572" s="131"/>
      <c r="C572" s="131"/>
      <c r="D572" s="131"/>
      <c r="E572" s="138">
        <v>0.74151222999999999</v>
      </c>
      <c r="F572" s="139">
        <v>0.90165501000000003</v>
      </c>
    </row>
    <row r="573" spans="2:6" x14ac:dyDescent="0.25">
      <c r="B573" s="131"/>
      <c r="C573" s="131"/>
      <c r="D573" s="131"/>
      <c r="E573" s="138">
        <v>0.83918247999999995</v>
      </c>
      <c r="F573" s="139">
        <v>0.92908672000000003</v>
      </c>
    </row>
    <row r="574" spans="2:6" x14ac:dyDescent="0.25">
      <c r="B574" s="131"/>
      <c r="C574" s="131"/>
      <c r="D574" s="131"/>
      <c r="E574" s="138">
        <v>0.96304705000000002</v>
      </c>
      <c r="F574" s="139">
        <v>0.93691709000000001</v>
      </c>
    </row>
    <row r="575" spans="2:6" x14ac:dyDescent="0.25">
      <c r="B575" s="131"/>
      <c r="C575" s="131"/>
      <c r="D575" s="131"/>
      <c r="E575" s="138">
        <v>0.78405767999999998</v>
      </c>
      <c r="F575" s="139">
        <v>1.1041887100000001</v>
      </c>
    </row>
    <row r="576" spans="2:6" x14ac:dyDescent="0.25">
      <c r="B576" s="131"/>
      <c r="C576" s="131"/>
      <c r="D576" s="131"/>
      <c r="E576" s="138">
        <v>0.97741595999999997</v>
      </c>
      <c r="F576" s="139">
        <v>0.89562213999999996</v>
      </c>
    </row>
    <row r="577" spans="2:6" x14ac:dyDescent="0.25">
      <c r="B577" s="131"/>
      <c r="C577" s="131"/>
      <c r="D577" s="131"/>
      <c r="E577" s="138">
        <v>0.79576270999999998</v>
      </c>
      <c r="F577" s="139">
        <v>0.8875014</v>
      </c>
    </row>
    <row r="578" spans="2:6" x14ac:dyDescent="0.25">
      <c r="B578" s="131"/>
      <c r="C578" s="131"/>
      <c r="D578" s="131"/>
      <c r="E578" s="138">
        <v>0.93375308000000001</v>
      </c>
      <c r="F578" s="139">
        <v>0.87280595000000005</v>
      </c>
    </row>
    <row r="579" spans="2:6" x14ac:dyDescent="0.25">
      <c r="B579" s="131"/>
      <c r="C579" s="131"/>
      <c r="D579" s="131"/>
      <c r="E579" s="138">
        <v>0.90627489000000006</v>
      </c>
      <c r="F579" s="139">
        <v>0.90893599000000003</v>
      </c>
    </row>
    <row r="580" spans="2:6" x14ac:dyDescent="0.25">
      <c r="B580" s="131"/>
      <c r="C580" s="131"/>
      <c r="D580" s="131"/>
      <c r="E580" s="138">
        <v>1.7020753399999999</v>
      </c>
      <c r="F580" s="139">
        <v>1.07876623</v>
      </c>
    </row>
    <row r="581" spans="2:6" x14ac:dyDescent="0.25">
      <c r="B581" s="131"/>
      <c r="C581" s="131"/>
      <c r="D581" s="131"/>
      <c r="E581" s="138">
        <v>0.95782772999999999</v>
      </c>
      <c r="F581" s="139">
        <v>1.2123134900000001</v>
      </c>
    </row>
    <row r="582" spans="2:6" x14ac:dyDescent="0.25">
      <c r="B582" s="131"/>
      <c r="C582" s="131"/>
      <c r="D582" s="131"/>
      <c r="E582" s="138">
        <v>0.79324342000000003</v>
      </c>
      <c r="F582" s="139">
        <v>1.0149629600000001</v>
      </c>
    </row>
    <row r="583" spans="2:6" x14ac:dyDescent="0.25">
      <c r="B583" s="131"/>
      <c r="C583" s="131"/>
      <c r="D583" s="131"/>
      <c r="E583" s="138">
        <v>0.86450724000000001</v>
      </c>
      <c r="F583" s="139">
        <v>1.0723774399999999</v>
      </c>
    </row>
    <row r="584" spans="2:6" x14ac:dyDescent="0.25">
      <c r="B584" s="131"/>
      <c r="C584" s="131"/>
      <c r="D584" s="131"/>
      <c r="E584" s="138">
        <v>1.15593977</v>
      </c>
      <c r="F584" s="139">
        <v>0.96125669000000002</v>
      </c>
    </row>
    <row r="585" spans="2:6" x14ac:dyDescent="0.25">
      <c r="B585" s="131"/>
      <c r="C585" s="131"/>
      <c r="D585" s="131"/>
      <c r="E585" s="138">
        <v>1.09872072</v>
      </c>
      <c r="F585" s="139">
        <v>0.83501186999999999</v>
      </c>
    </row>
    <row r="586" spans="2:6" x14ac:dyDescent="0.25">
      <c r="B586" s="131"/>
      <c r="C586" s="131"/>
      <c r="D586" s="131"/>
      <c r="E586" s="138">
        <v>0.99729696000000001</v>
      </c>
      <c r="F586" s="139">
        <v>0.91822183999999996</v>
      </c>
    </row>
    <row r="587" spans="2:6" x14ac:dyDescent="0.25">
      <c r="B587" s="131"/>
      <c r="C587" s="131"/>
      <c r="D587" s="131"/>
      <c r="E587" s="138">
        <v>1.2375977300000001</v>
      </c>
      <c r="F587" s="139">
        <v>1.14256275</v>
      </c>
    </row>
    <row r="588" spans="2:6" x14ac:dyDescent="0.25">
      <c r="B588" s="131"/>
      <c r="C588" s="131"/>
      <c r="D588" s="131"/>
      <c r="E588" s="138">
        <v>1.38881137</v>
      </c>
      <c r="F588" s="139">
        <v>1.0793104499999999</v>
      </c>
    </row>
    <row r="589" spans="2:6" x14ac:dyDescent="0.25">
      <c r="B589" s="131"/>
      <c r="C589" s="131"/>
      <c r="D589" s="131"/>
      <c r="E589" s="138">
        <v>0.81453978000000005</v>
      </c>
      <c r="F589" s="139">
        <v>1.0232211499999999</v>
      </c>
    </row>
    <row r="590" spans="2:6" x14ac:dyDescent="0.25">
      <c r="B590" s="131"/>
      <c r="C590" s="131"/>
      <c r="D590" s="131"/>
      <c r="E590" s="138">
        <v>0.86087130999999995</v>
      </c>
      <c r="F590" s="139">
        <v>0.82478218000000003</v>
      </c>
    </row>
    <row r="591" spans="2:6" x14ac:dyDescent="0.25">
      <c r="B591" s="131"/>
      <c r="C591" s="131"/>
      <c r="D591" s="131"/>
      <c r="E591" s="138">
        <v>1.01808009</v>
      </c>
      <c r="F591" s="139">
        <v>1.0495846799999999</v>
      </c>
    </row>
    <row r="592" spans="2:6" x14ac:dyDescent="0.25">
      <c r="B592" s="131"/>
      <c r="C592" s="131"/>
      <c r="D592" s="131"/>
      <c r="E592" s="138">
        <v>0.95147588000000005</v>
      </c>
      <c r="F592" s="139">
        <v>1.0202208100000001</v>
      </c>
    </row>
    <row r="593" spans="2:6" x14ac:dyDescent="0.25">
      <c r="B593" s="131"/>
      <c r="C593" s="131"/>
      <c r="D593" s="131"/>
      <c r="E593" s="138">
        <v>0.77240825999999996</v>
      </c>
      <c r="F593" s="139"/>
    </row>
    <row r="594" spans="2:6" x14ac:dyDescent="0.25">
      <c r="B594" s="131"/>
      <c r="C594" s="131"/>
      <c r="D594" s="131"/>
      <c r="E594" s="138">
        <v>1.0950585799999999</v>
      </c>
      <c r="F594" s="139"/>
    </row>
    <row r="595" spans="2:6" x14ac:dyDescent="0.25">
      <c r="B595" s="131"/>
      <c r="C595" s="131"/>
      <c r="D595" s="131"/>
      <c r="E595" s="138">
        <v>1.07140937</v>
      </c>
      <c r="F595" s="139"/>
    </row>
    <row r="596" spans="2:6" x14ac:dyDescent="0.25">
      <c r="B596" s="131"/>
      <c r="C596" s="131"/>
      <c r="D596" s="131"/>
      <c r="E596" s="138">
        <v>1.0423362700000001</v>
      </c>
      <c r="F596" s="139"/>
    </row>
    <row r="597" spans="2:6" x14ac:dyDescent="0.25">
      <c r="B597" s="131"/>
      <c r="C597" s="131"/>
      <c r="D597" s="131"/>
      <c r="E597" s="138">
        <v>0.89430133000000001</v>
      </c>
      <c r="F597" s="145"/>
    </row>
    <row r="598" spans="2:6" x14ac:dyDescent="0.25">
      <c r="B598" s="131"/>
      <c r="C598" s="131"/>
      <c r="D598" s="131"/>
      <c r="E598" s="138">
        <v>1.0981137400000001</v>
      </c>
      <c r="F598" s="145"/>
    </row>
    <row r="599" spans="2:6" x14ac:dyDescent="0.25">
      <c r="B599" s="131"/>
      <c r="C599" s="131"/>
      <c r="D599" s="131"/>
      <c r="E599" s="138">
        <v>1.1035678200000001</v>
      </c>
      <c r="F599" s="145"/>
    </row>
    <row r="600" spans="2:6" x14ac:dyDescent="0.25">
      <c r="B600" s="131"/>
      <c r="C600" s="131"/>
      <c r="D600" s="131"/>
      <c r="E600" s="138">
        <v>0.90765689000000005</v>
      </c>
      <c r="F600" s="145"/>
    </row>
    <row r="601" spans="2:6" x14ac:dyDescent="0.25">
      <c r="B601" s="131"/>
      <c r="C601" s="131"/>
      <c r="D601" s="131"/>
      <c r="E601" s="138">
        <v>0.86580184000000004</v>
      </c>
      <c r="F601" s="145"/>
    </row>
    <row r="602" spans="2:6" x14ac:dyDescent="0.25">
      <c r="B602" s="131"/>
      <c r="C602" s="131"/>
      <c r="D602" s="131"/>
      <c r="E602" s="138">
        <v>0.78445213999999996</v>
      </c>
      <c r="F602" s="145"/>
    </row>
    <row r="603" spans="2:6" x14ac:dyDescent="0.25">
      <c r="B603" s="131"/>
      <c r="C603" s="131"/>
      <c r="D603" s="131"/>
      <c r="E603" s="138">
        <v>0.81804224000000003</v>
      </c>
      <c r="F603" s="145"/>
    </row>
    <row r="604" spans="2:6" x14ac:dyDescent="0.25">
      <c r="B604" s="131"/>
      <c r="C604" s="131"/>
      <c r="D604" s="131"/>
      <c r="E604" s="138">
        <v>0.90593287</v>
      </c>
      <c r="F604" s="145"/>
    </row>
    <row r="605" spans="2:6" x14ac:dyDescent="0.25">
      <c r="B605" s="131"/>
      <c r="C605" s="131"/>
      <c r="D605" s="131"/>
      <c r="E605" s="138">
        <v>0.78906527000000004</v>
      </c>
      <c r="F605" s="145"/>
    </row>
    <row r="606" spans="2:6" x14ac:dyDescent="0.25">
      <c r="B606" s="131"/>
      <c r="C606" s="131"/>
      <c r="D606" s="131"/>
      <c r="E606" s="138">
        <v>0.79096168</v>
      </c>
      <c r="F606" s="145"/>
    </row>
    <row r="607" spans="2:6" x14ac:dyDescent="0.25">
      <c r="B607" s="131"/>
      <c r="C607" s="131"/>
      <c r="D607" s="131"/>
      <c r="E607" s="138">
        <v>0.84055175999999998</v>
      </c>
      <c r="F607" s="145"/>
    </row>
    <row r="608" spans="2:6" x14ac:dyDescent="0.25">
      <c r="B608" s="131"/>
      <c r="C608" s="131"/>
      <c r="D608" s="131"/>
      <c r="E608" s="138">
        <v>0.89378690000000005</v>
      </c>
      <c r="F608" s="145"/>
    </row>
    <row r="609" spans="2:6" x14ac:dyDescent="0.25">
      <c r="B609" s="131"/>
      <c r="C609" s="131"/>
      <c r="D609" s="131"/>
      <c r="E609" s="138">
        <v>0.95520198000000001</v>
      </c>
      <c r="F609" s="145"/>
    </row>
    <row r="610" spans="2:6" x14ac:dyDescent="0.25">
      <c r="B610" s="131"/>
      <c r="C610" s="131"/>
      <c r="D610" s="131"/>
      <c r="E610" s="138">
        <v>0.78326994999999999</v>
      </c>
      <c r="F610" s="145"/>
    </row>
    <row r="611" spans="2:6" x14ac:dyDescent="0.25">
      <c r="B611" s="131"/>
      <c r="C611" s="131"/>
      <c r="D611" s="131"/>
      <c r="E611" s="138">
        <v>0.66171572999999995</v>
      </c>
      <c r="F611" s="145"/>
    </row>
    <row r="612" spans="2:6" x14ac:dyDescent="0.25">
      <c r="B612" s="131"/>
      <c r="C612" s="131"/>
      <c r="D612" s="131"/>
      <c r="E612" s="138">
        <v>1.0789048699999999</v>
      </c>
      <c r="F612" s="145"/>
    </row>
    <row r="613" spans="2:6" x14ac:dyDescent="0.25">
      <c r="B613" s="131"/>
      <c r="C613" s="131"/>
      <c r="D613" s="131"/>
      <c r="E613" s="138">
        <v>1.04524803</v>
      </c>
      <c r="F613" s="145"/>
    </row>
    <row r="614" spans="2:6" x14ac:dyDescent="0.25">
      <c r="B614" s="131"/>
      <c r="C614" s="131"/>
      <c r="D614" s="131"/>
      <c r="E614" s="138">
        <v>0.77111008000000003</v>
      </c>
      <c r="F614" s="145"/>
    </row>
    <row r="615" spans="2:6" x14ac:dyDescent="0.25">
      <c r="B615" s="131"/>
      <c r="C615" s="131"/>
      <c r="D615" s="131"/>
      <c r="E615" s="138">
        <v>0.82066877999999999</v>
      </c>
      <c r="F615" s="145"/>
    </row>
    <row r="616" spans="2:6" x14ac:dyDescent="0.25">
      <c r="B616" s="131"/>
      <c r="C616" s="131"/>
      <c r="D616" s="131"/>
      <c r="E616" s="138">
        <v>1.07289385</v>
      </c>
      <c r="F616" s="145"/>
    </row>
    <row r="617" spans="2:6" x14ac:dyDescent="0.25">
      <c r="B617" s="131"/>
      <c r="C617" s="131"/>
      <c r="D617" s="131"/>
      <c r="E617" s="138">
        <v>0.79340946999999995</v>
      </c>
      <c r="F617" s="145"/>
    </row>
    <row r="618" spans="2:6" x14ac:dyDescent="0.25">
      <c r="B618" s="131"/>
      <c r="C618" s="131"/>
      <c r="D618" s="131"/>
      <c r="E618" s="138">
        <v>0.90113304000000005</v>
      </c>
      <c r="F618" s="145"/>
    </row>
    <row r="619" spans="2:6" x14ac:dyDescent="0.25">
      <c r="B619" s="131"/>
      <c r="C619" s="131"/>
      <c r="D619" s="131"/>
      <c r="E619" s="138">
        <v>0.79963618000000003</v>
      </c>
      <c r="F619" s="145"/>
    </row>
    <row r="620" spans="2:6" x14ac:dyDescent="0.25">
      <c r="B620" s="131"/>
      <c r="C620" s="131"/>
      <c r="D620" s="131"/>
      <c r="E620" s="138">
        <v>0.79973192000000004</v>
      </c>
      <c r="F620" s="145"/>
    </row>
    <row r="621" spans="2:6" x14ac:dyDescent="0.25">
      <c r="B621" s="131"/>
      <c r="C621" s="131"/>
      <c r="D621" s="131"/>
      <c r="E621" s="138">
        <v>0.93455034000000003</v>
      </c>
      <c r="F621" s="145"/>
    </row>
    <row r="622" spans="2:6" x14ac:dyDescent="0.25">
      <c r="B622" s="131"/>
      <c r="C622" s="131"/>
      <c r="D622" s="131"/>
      <c r="E622" s="138">
        <v>1.0653733299999999</v>
      </c>
      <c r="F622" s="145"/>
    </row>
    <row r="623" spans="2:6" x14ac:dyDescent="0.25">
      <c r="B623" s="131"/>
      <c r="C623" s="131"/>
      <c r="D623" s="131"/>
      <c r="E623" s="138">
        <v>0.69135926000000003</v>
      </c>
      <c r="F623" s="145"/>
    </row>
    <row r="624" spans="2:6" x14ac:dyDescent="0.25">
      <c r="B624" s="131"/>
      <c r="C624" s="131"/>
      <c r="D624" s="131"/>
      <c r="E624" s="138">
        <v>0.74245804999999998</v>
      </c>
      <c r="F624" s="145"/>
    </row>
    <row r="625" spans="2:6" x14ac:dyDescent="0.25">
      <c r="B625" s="131"/>
      <c r="C625" s="131"/>
      <c r="D625" s="131"/>
      <c r="E625" s="138">
        <v>0.83648126</v>
      </c>
      <c r="F625" s="145"/>
    </row>
    <row r="626" spans="2:6" x14ac:dyDescent="0.25">
      <c r="B626" s="131"/>
      <c r="C626" s="131"/>
      <c r="D626" s="131"/>
      <c r="E626" s="138">
        <v>1.0204293600000001</v>
      </c>
      <c r="F626" s="145"/>
    </row>
    <row r="627" spans="2:6" x14ac:dyDescent="0.25">
      <c r="B627" s="131"/>
      <c r="C627" s="131"/>
      <c r="D627" s="131"/>
      <c r="E627" s="138">
        <v>0.85767433999999998</v>
      </c>
      <c r="F627" s="145"/>
    </row>
    <row r="628" spans="2:6" x14ac:dyDescent="0.25">
      <c r="B628" s="131"/>
      <c r="C628" s="131"/>
      <c r="D628" s="131"/>
      <c r="E628" s="138">
        <v>0.84299478000000005</v>
      </c>
      <c r="F628" s="145"/>
    </row>
    <row r="629" spans="2:6" x14ac:dyDescent="0.25">
      <c r="B629" s="131"/>
      <c r="C629" s="131"/>
      <c r="D629" s="131"/>
      <c r="E629" s="138">
        <v>1.0183021400000001</v>
      </c>
      <c r="F629" s="145"/>
    </row>
    <row r="630" spans="2:6" x14ac:dyDescent="0.25">
      <c r="B630" s="131"/>
      <c r="C630" s="131"/>
      <c r="D630" s="131"/>
      <c r="E630" s="138">
        <v>0.92934890000000003</v>
      </c>
      <c r="F630" s="145"/>
    </row>
    <row r="631" spans="2:6" x14ac:dyDescent="0.25">
      <c r="B631" s="131"/>
      <c r="C631" s="131"/>
      <c r="D631" s="131"/>
      <c r="E631" s="138">
        <v>0.85286417000000003</v>
      </c>
      <c r="F631" s="145"/>
    </row>
    <row r="632" spans="2:6" x14ac:dyDescent="0.25">
      <c r="B632" s="131"/>
      <c r="C632" s="131"/>
      <c r="D632" s="131"/>
      <c r="E632" s="138">
        <v>0.75492895999999998</v>
      </c>
      <c r="F632" s="145"/>
    </row>
    <row r="633" spans="2:6" x14ac:dyDescent="0.25">
      <c r="B633" s="131"/>
      <c r="C633" s="131"/>
      <c r="D633" s="131"/>
      <c r="E633" s="138">
        <v>0.92334026000000002</v>
      </c>
      <c r="F633" s="145"/>
    </row>
    <row r="634" spans="2:6" x14ac:dyDescent="0.25">
      <c r="B634" s="131"/>
      <c r="C634" s="131"/>
      <c r="D634" s="131"/>
      <c r="E634" s="138">
        <v>0.89773824000000002</v>
      </c>
      <c r="F634" s="145"/>
    </row>
    <row r="635" spans="2:6" x14ac:dyDescent="0.25">
      <c r="B635" s="131"/>
      <c r="C635" s="131"/>
      <c r="D635" s="131"/>
      <c r="E635" s="138">
        <v>1.16551282</v>
      </c>
      <c r="F635" s="145"/>
    </row>
    <row r="636" spans="2:6" x14ac:dyDescent="0.25">
      <c r="B636" s="131"/>
      <c r="C636" s="131"/>
      <c r="D636" s="131"/>
      <c r="E636" s="138">
        <v>0.75413289999999999</v>
      </c>
      <c r="F636" s="145"/>
    </row>
    <row r="637" spans="2:6" x14ac:dyDescent="0.25">
      <c r="B637" s="131"/>
      <c r="C637" s="131"/>
      <c r="D637" s="131"/>
      <c r="E637" s="138">
        <v>0.84920362000000005</v>
      </c>
      <c r="F637" s="145"/>
    </row>
    <row r="638" spans="2:6" x14ac:dyDescent="0.25">
      <c r="B638" s="131"/>
      <c r="C638" s="131"/>
      <c r="D638" s="131"/>
      <c r="E638" s="138">
        <v>0.97055049000000004</v>
      </c>
      <c r="F638" s="145"/>
    </row>
    <row r="639" spans="2:6" x14ac:dyDescent="0.25">
      <c r="B639" s="131"/>
      <c r="C639" s="131"/>
      <c r="D639" s="131"/>
      <c r="E639" s="138">
        <v>0.75155521999999997</v>
      </c>
      <c r="F639" s="145"/>
    </row>
    <row r="640" spans="2:6" x14ac:dyDescent="0.25">
      <c r="B640" s="131"/>
      <c r="C640" s="131"/>
      <c r="D640" s="131"/>
      <c r="E640" s="138">
        <v>0.75947456999999996</v>
      </c>
      <c r="F640" s="145"/>
    </row>
    <row r="641" spans="2:6" x14ac:dyDescent="0.25">
      <c r="B641" s="131"/>
      <c r="C641" s="131"/>
      <c r="D641" s="131"/>
      <c r="E641" s="138">
        <v>0.80447654000000002</v>
      </c>
      <c r="F641" s="145"/>
    </row>
    <row r="642" spans="2:6" x14ac:dyDescent="0.25">
      <c r="B642" s="131"/>
      <c r="C642" s="131"/>
      <c r="D642" s="131"/>
      <c r="E642" s="138">
        <v>0.90446784999999996</v>
      </c>
      <c r="F642" s="145"/>
    </row>
    <row r="643" spans="2:6" x14ac:dyDescent="0.25">
      <c r="B643" s="131"/>
      <c r="C643" s="131"/>
      <c r="D643" s="131"/>
      <c r="E643" s="138">
        <v>0.77040220000000004</v>
      </c>
      <c r="F643" s="145"/>
    </row>
    <row r="644" spans="2:6" x14ac:dyDescent="0.25">
      <c r="B644" s="131"/>
      <c r="C644" s="131"/>
      <c r="D644" s="131"/>
      <c r="E644" s="138">
        <v>0.91354634999999995</v>
      </c>
      <c r="F644" s="145"/>
    </row>
    <row r="645" spans="2:6" x14ac:dyDescent="0.25">
      <c r="B645" s="131"/>
      <c r="C645" s="131"/>
      <c r="D645" s="131"/>
      <c r="E645" s="138">
        <v>1.02408316</v>
      </c>
      <c r="F645" s="145"/>
    </row>
    <row r="646" spans="2:6" x14ac:dyDescent="0.25">
      <c r="B646" s="131"/>
      <c r="C646" s="131"/>
      <c r="D646" s="131"/>
      <c r="E646" s="138">
        <v>0.80645876000000005</v>
      </c>
      <c r="F646" s="145"/>
    </row>
    <row r="647" spans="2:6" ht="15.75" thickBot="1" x14ac:dyDescent="0.3">
      <c r="B647" s="131"/>
      <c r="C647" s="131"/>
      <c r="D647" s="131"/>
      <c r="E647" s="140">
        <v>0.91325953999999998</v>
      </c>
      <c r="F647" s="168"/>
    </row>
    <row r="650" spans="2:6" ht="15.75" thickBot="1" x14ac:dyDescent="0.3"/>
    <row r="651" spans="2:6" x14ac:dyDescent="0.25">
      <c r="D651" s="148" t="s">
        <v>0</v>
      </c>
      <c r="E651" s="142">
        <f>AVERAGE(E13:E647)</f>
        <v>1.0000000000472438</v>
      </c>
      <c r="F651" s="143">
        <f>AVERAGE(F13:F647)</f>
        <v>1.1644366622586209</v>
      </c>
    </row>
    <row r="652" spans="2:6" x14ac:dyDescent="0.25">
      <c r="D652" s="149" t="s">
        <v>347</v>
      </c>
      <c r="E652" s="144">
        <f>(STDEV(E13:E647))/SQRT(E653)</f>
        <v>6.6572418298140755E-3</v>
      </c>
      <c r="F652" s="145">
        <f>(STDEV(F13:F647))/SQRT(F653)</f>
        <v>8.0930201411197941E-3</v>
      </c>
    </row>
    <row r="653" spans="2:6" ht="15.75" thickBot="1" x14ac:dyDescent="0.3">
      <c r="D653" s="150" t="s">
        <v>33</v>
      </c>
      <c r="E653" s="146">
        <f>COUNT(E13:E647)</f>
        <v>635</v>
      </c>
      <c r="F653" s="147">
        <f>COUNT(F13:F647)</f>
        <v>580</v>
      </c>
    </row>
  </sheetData>
  <mergeCells count="24">
    <mergeCell ref="B11:C11"/>
    <mergeCell ref="E11:F11"/>
    <mergeCell ref="B10:F10"/>
    <mergeCell ref="B9:F9"/>
    <mergeCell ref="H10:K10"/>
    <mergeCell ref="A3:A4"/>
    <mergeCell ref="B3:B4"/>
    <mergeCell ref="C3:C4"/>
    <mergeCell ref="D3:D4"/>
    <mergeCell ref="E3:E4"/>
    <mergeCell ref="J3:J4"/>
    <mergeCell ref="K3:K4"/>
    <mergeCell ref="L3:L4"/>
    <mergeCell ref="B1:O1"/>
    <mergeCell ref="B2:G2"/>
    <mergeCell ref="H2:M2"/>
    <mergeCell ref="N2:O2"/>
    <mergeCell ref="F3:F4"/>
    <mergeCell ref="M3:M4"/>
    <mergeCell ref="O3:O4"/>
    <mergeCell ref="N3:N4"/>
    <mergeCell ref="G3:G4"/>
    <mergeCell ref="H3:H4"/>
    <mergeCell ref="I3:I4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workbookViewId="0"/>
  </sheetViews>
  <sheetFormatPr baseColWidth="10" defaultRowHeight="15" x14ac:dyDescent="0.25"/>
  <cols>
    <col min="1" max="1" width="18.28515625" customWidth="1"/>
  </cols>
  <sheetData>
    <row r="1" spans="1:13" ht="15.75" thickBot="1" x14ac:dyDescent="0.3">
      <c r="A1" s="15"/>
      <c r="B1" s="268" t="s">
        <v>205</v>
      </c>
      <c r="C1" s="269"/>
      <c r="D1" s="269"/>
      <c r="E1" s="269"/>
      <c r="F1" s="269"/>
      <c r="G1" s="270"/>
    </row>
    <row r="2" spans="1:13" ht="15.75" thickBot="1" x14ac:dyDescent="0.3">
      <c r="A2" s="25"/>
      <c r="B2" s="3" t="s">
        <v>0</v>
      </c>
      <c r="C2" s="5" t="s">
        <v>1</v>
      </c>
      <c r="D2" s="4" t="s">
        <v>2</v>
      </c>
      <c r="E2" s="5" t="s">
        <v>3</v>
      </c>
      <c r="F2" s="5" t="s">
        <v>4</v>
      </c>
      <c r="G2" s="4" t="s">
        <v>33</v>
      </c>
    </row>
    <row r="3" spans="1:13" ht="15.75" thickBot="1" x14ac:dyDescent="0.3">
      <c r="A3" s="40" t="s">
        <v>207</v>
      </c>
      <c r="B3" s="7">
        <v>31.1</v>
      </c>
      <c r="C3" s="8">
        <v>2.5</v>
      </c>
      <c r="D3" s="7">
        <v>0.6</v>
      </c>
      <c r="E3" s="8">
        <v>30.1</v>
      </c>
      <c r="F3" s="8" t="s">
        <v>208</v>
      </c>
      <c r="G3" s="7">
        <v>15</v>
      </c>
    </row>
    <row r="4" spans="1:13" ht="15.75" thickBot="1" x14ac:dyDescent="0.3">
      <c r="A4" s="40" t="s">
        <v>210</v>
      </c>
      <c r="B4" s="7">
        <v>24.9</v>
      </c>
      <c r="C4" s="8">
        <v>2.6</v>
      </c>
      <c r="D4" s="7">
        <v>0.8</v>
      </c>
      <c r="E4" s="8">
        <v>24.7</v>
      </c>
      <c r="F4" s="8" t="s">
        <v>211</v>
      </c>
      <c r="G4" s="7">
        <v>12</v>
      </c>
    </row>
    <row r="5" spans="1:13" ht="15.75" thickBot="1" x14ac:dyDescent="0.3">
      <c r="A5" s="40" t="s">
        <v>213</v>
      </c>
      <c r="B5" s="7">
        <v>20.399999999999999</v>
      </c>
      <c r="C5" s="8">
        <v>4.0999999999999996</v>
      </c>
      <c r="D5" s="7">
        <v>1.6</v>
      </c>
      <c r="E5" s="8">
        <v>17.7</v>
      </c>
      <c r="F5" s="8" t="s">
        <v>214</v>
      </c>
      <c r="G5" s="7">
        <v>7</v>
      </c>
    </row>
    <row r="6" spans="1:13" ht="48.75" customHeight="1" thickBot="1" x14ac:dyDescent="0.3">
      <c r="A6" s="112" t="s">
        <v>429</v>
      </c>
      <c r="B6" s="294" t="s">
        <v>431</v>
      </c>
      <c r="C6" s="295"/>
      <c r="D6" s="295"/>
      <c r="E6" s="295"/>
      <c r="F6" s="295"/>
      <c r="G6" s="296"/>
    </row>
    <row r="8" spans="1:13" ht="15.75" thickBot="1" x14ac:dyDescent="0.3"/>
    <row r="9" spans="1:13" ht="15.75" customHeight="1" thickBot="1" x14ac:dyDescent="0.3">
      <c r="A9" s="14"/>
      <c r="B9" s="297" t="s">
        <v>430</v>
      </c>
      <c r="C9" s="298"/>
      <c r="D9" s="298"/>
      <c r="E9" s="298"/>
      <c r="F9" s="298"/>
      <c r="G9" s="298"/>
      <c r="H9" s="298"/>
      <c r="I9" s="298"/>
      <c r="J9" s="298"/>
      <c r="K9" s="298"/>
      <c r="L9" s="298"/>
      <c r="M9" s="299"/>
    </row>
    <row r="10" spans="1:13" ht="15.75" customHeight="1" thickBot="1" x14ac:dyDescent="0.3">
      <c r="A10" s="255"/>
      <c r="B10" s="268" t="s">
        <v>216</v>
      </c>
      <c r="C10" s="269"/>
      <c r="D10" s="269"/>
      <c r="E10" s="269"/>
      <c r="F10" s="269"/>
      <c r="G10" s="270"/>
      <c r="H10" s="268" t="s">
        <v>217</v>
      </c>
      <c r="I10" s="269"/>
      <c r="J10" s="269"/>
      <c r="K10" s="269"/>
      <c r="L10" s="269"/>
      <c r="M10" s="270"/>
    </row>
    <row r="11" spans="1:13" ht="15.75" thickBot="1" x14ac:dyDescent="0.3">
      <c r="A11" s="256"/>
      <c r="B11" s="3" t="s">
        <v>0</v>
      </c>
      <c r="C11" s="251" t="s">
        <v>1</v>
      </c>
      <c r="D11" s="254" t="s">
        <v>2</v>
      </c>
      <c r="E11" s="251" t="s">
        <v>3</v>
      </c>
      <c r="F11" s="251" t="s">
        <v>4</v>
      </c>
      <c r="G11" s="254" t="s">
        <v>33</v>
      </c>
      <c r="H11" s="3" t="s">
        <v>0</v>
      </c>
      <c r="I11" s="252" t="s">
        <v>1</v>
      </c>
      <c r="J11" s="3" t="s">
        <v>2</v>
      </c>
      <c r="K11" s="252" t="s">
        <v>3</v>
      </c>
      <c r="L11" s="252" t="s">
        <v>4</v>
      </c>
      <c r="M11" s="3" t="s">
        <v>49</v>
      </c>
    </row>
    <row r="12" spans="1:13" ht="15.75" thickBot="1" x14ac:dyDescent="0.3">
      <c r="A12" s="258" t="s">
        <v>207</v>
      </c>
      <c r="B12" s="7">
        <v>10.33</v>
      </c>
      <c r="C12" s="8">
        <v>2.98</v>
      </c>
      <c r="D12" s="7">
        <v>0.77</v>
      </c>
      <c r="E12" s="8">
        <v>9.31</v>
      </c>
      <c r="F12" s="8" t="s">
        <v>218</v>
      </c>
      <c r="G12" s="7">
        <v>15</v>
      </c>
      <c r="H12" s="7">
        <v>415.9</v>
      </c>
      <c r="I12" s="8">
        <v>122.3</v>
      </c>
      <c r="J12" s="7">
        <v>31.6</v>
      </c>
      <c r="K12" s="8">
        <v>388.7</v>
      </c>
      <c r="L12" s="8" t="s">
        <v>219</v>
      </c>
      <c r="M12" s="7">
        <v>15</v>
      </c>
    </row>
    <row r="13" spans="1:13" ht="15.75" thickBot="1" x14ac:dyDescent="0.3">
      <c r="A13" s="258" t="s">
        <v>210</v>
      </c>
      <c r="B13" s="7">
        <v>5.75</v>
      </c>
      <c r="C13" s="8">
        <v>1.68</v>
      </c>
      <c r="D13" s="7">
        <v>0.49</v>
      </c>
      <c r="E13" s="8">
        <v>5.22</v>
      </c>
      <c r="F13" s="8" t="s">
        <v>220</v>
      </c>
      <c r="G13" s="7">
        <v>12</v>
      </c>
      <c r="H13" s="7">
        <v>216.4</v>
      </c>
      <c r="I13" s="8">
        <v>61.26</v>
      </c>
      <c r="J13" s="7">
        <v>17.7</v>
      </c>
      <c r="K13" s="8">
        <v>201.7</v>
      </c>
      <c r="L13" s="8" t="s">
        <v>221</v>
      </c>
      <c r="M13" s="7">
        <v>12</v>
      </c>
    </row>
    <row r="14" spans="1:13" ht="15.75" thickBot="1" x14ac:dyDescent="0.3">
      <c r="A14" s="258" t="s">
        <v>213</v>
      </c>
      <c r="B14" s="7">
        <v>3.08</v>
      </c>
      <c r="C14" s="8">
        <v>0.92</v>
      </c>
      <c r="D14" s="7">
        <v>0.34799999999999998</v>
      </c>
      <c r="E14" s="8">
        <v>3.15</v>
      </c>
      <c r="F14" s="8" t="s">
        <v>222</v>
      </c>
      <c r="G14" s="7">
        <v>7</v>
      </c>
      <c r="H14" s="7">
        <v>127.3</v>
      </c>
      <c r="I14" s="8">
        <v>53.27</v>
      </c>
      <c r="J14" s="7">
        <v>20.100000000000001</v>
      </c>
      <c r="K14" s="8">
        <v>108.5</v>
      </c>
      <c r="L14" s="8" t="s">
        <v>223</v>
      </c>
      <c r="M14" s="7">
        <v>7</v>
      </c>
    </row>
    <row r="15" spans="1:13" ht="50.25" customHeight="1" thickBot="1" x14ac:dyDescent="0.3">
      <c r="A15" s="112" t="s">
        <v>429</v>
      </c>
      <c r="B15" s="300" t="s">
        <v>427</v>
      </c>
      <c r="C15" s="301"/>
      <c r="D15" s="301"/>
      <c r="E15" s="301"/>
      <c r="F15" s="301"/>
      <c r="G15" s="302"/>
      <c r="H15" s="300" t="s">
        <v>428</v>
      </c>
      <c r="I15" s="301"/>
      <c r="J15" s="301"/>
      <c r="K15" s="301"/>
      <c r="L15" s="301"/>
      <c r="M15" s="302"/>
    </row>
    <row r="17" spans="2:12" ht="15.75" thickBot="1" x14ac:dyDescent="0.3"/>
    <row r="18" spans="2:12" ht="15.75" thickBot="1" x14ac:dyDescent="0.3">
      <c r="B18" s="271" t="s">
        <v>348</v>
      </c>
      <c r="C18" s="272"/>
      <c r="D18" s="272"/>
      <c r="E18" s="272"/>
      <c r="F18" s="272"/>
      <c r="G18" s="272"/>
      <c r="H18" s="272"/>
      <c r="I18" s="272"/>
      <c r="J18" s="272"/>
      <c r="K18" s="272"/>
      <c r="L18" s="273"/>
    </row>
    <row r="19" spans="2:12" ht="15.75" thickBot="1" x14ac:dyDescent="0.3">
      <c r="B19" s="277" t="s">
        <v>352</v>
      </c>
      <c r="C19" s="278"/>
      <c r="D19" s="279"/>
      <c r="E19" s="133"/>
      <c r="F19" s="277" t="s">
        <v>353</v>
      </c>
      <c r="G19" s="278"/>
      <c r="H19" s="279"/>
      <c r="I19" s="133"/>
      <c r="J19" s="277" t="s">
        <v>354</v>
      </c>
      <c r="K19" s="278"/>
      <c r="L19" s="279"/>
    </row>
    <row r="20" spans="2:12" ht="30" x14ac:dyDescent="0.25">
      <c r="B20" s="178" t="s">
        <v>207</v>
      </c>
      <c r="C20" s="179" t="s">
        <v>210</v>
      </c>
      <c r="D20" s="180" t="s">
        <v>213</v>
      </c>
      <c r="E20" s="181"/>
      <c r="F20" s="178" t="s">
        <v>207</v>
      </c>
      <c r="G20" s="179" t="s">
        <v>210</v>
      </c>
      <c r="H20" s="180" t="s">
        <v>213</v>
      </c>
      <c r="I20" s="181"/>
      <c r="J20" s="178" t="s">
        <v>207</v>
      </c>
      <c r="K20" s="179" t="s">
        <v>210</v>
      </c>
      <c r="L20" s="180" t="s">
        <v>213</v>
      </c>
    </row>
    <row r="21" spans="2:12" x14ac:dyDescent="0.25">
      <c r="B21" s="138">
        <v>29.088000000000001</v>
      </c>
      <c r="C21" s="164">
        <v>24.542999999999999</v>
      </c>
      <c r="D21" s="139">
        <v>17.704000000000001</v>
      </c>
      <c r="E21" s="131"/>
      <c r="F21" s="138">
        <v>8.4000000000000092</v>
      </c>
      <c r="G21" s="164">
        <v>4.4659999999999904</v>
      </c>
      <c r="H21" s="139">
        <v>3.25599999999999</v>
      </c>
      <c r="I21" s="131"/>
      <c r="J21" s="138">
        <v>463.1</v>
      </c>
      <c r="K21" s="164">
        <v>186.5</v>
      </c>
      <c r="L21" s="139">
        <v>206.5</v>
      </c>
    </row>
    <row r="22" spans="2:12" x14ac:dyDescent="0.25">
      <c r="B22" s="138">
        <v>32.435000000000002</v>
      </c>
      <c r="C22" s="164">
        <v>24.454999999999998</v>
      </c>
      <c r="D22" s="139">
        <v>26.847999999999999</v>
      </c>
      <c r="E22" s="131"/>
      <c r="F22" s="138">
        <v>13.061999999999999</v>
      </c>
      <c r="G22" s="164">
        <v>5.2079999999999904</v>
      </c>
      <c r="H22" s="139">
        <v>2.2699999999999898</v>
      </c>
      <c r="I22" s="131"/>
      <c r="J22" s="138">
        <v>283.8</v>
      </c>
      <c r="K22" s="164">
        <v>166.2</v>
      </c>
      <c r="L22" s="139">
        <v>108.4</v>
      </c>
    </row>
    <row r="23" spans="2:12" x14ac:dyDescent="0.25">
      <c r="B23" s="138">
        <v>27.501999999999999</v>
      </c>
      <c r="C23" s="164">
        <v>19.277000000000001</v>
      </c>
      <c r="D23" s="139">
        <v>17.292999999999999</v>
      </c>
      <c r="E23" s="131"/>
      <c r="F23" s="138">
        <v>9.31200000000001</v>
      </c>
      <c r="G23" s="164">
        <v>3.9069999999999898</v>
      </c>
      <c r="H23" s="139">
        <v>3.6840000000000002</v>
      </c>
      <c r="I23" s="131"/>
      <c r="J23" s="138">
        <v>502.2</v>
      </c>
      <c r="K23" s="164">
        <v>142.6</v>
      </c>
      <c r="L23" s="139">
        <v>107.8</v>
      </c>
    </row>
    <row r="24" spans="2:12" x14ac:dyDescent="0.25">
      <c r="B24" s="138">
        <v>30.163</v>
      </c>
      <c r="C24" s="164">
        <v>26.949000000000002</v>
      </c>
      <c r="D24" s="139">
        <v>17.28</v>
      </c>
      <c r="E24" s="131"/>
      <c r="F24" s="138">
        <v>13.295999999999999</v>
      </c>
      <c r="G24" s="164">
        <v>5.22400000000001</v>
      </c>
      <c r="H24" s="139">
        <v>1.6259999999999899</v>
      </c>
      <c r="I24" s="131"/>
      <c r="J24" s="138">
        <v>363.9</v>
      </c>
      <c r="K24" s="164">
        <v>199.5</v>
      </c>
      <c r="L24" s="139">
        <v>159</v>
      </c>
    </row>
    <row r="25" spans="2:12" x14ac:dyDescent="0.25">
      <c r="B25" s="138">
        <v>32.896000000000001</v>
      </c>
      <c r="C25" s="164">
        <v>24.919</v>
      </c>
      <c r="D25" s="139">
        <v>24.533000000000001</v>
      </c>
      <c r="E25" s="131"/>
      <c r="F25" s="138">
        <v>8.7050000000000107</v>
      </c>
      <c r="G25" s="164">
        <v>4.4040000000000097</v>
      </c>
      <c r="H25" s="139">
        <v>4.4589999999999899</v>
      </c>
      <c r="I25" s="131"/>
      <c r="J25" s="138">
        <v>388.7</v>
      </c>
      <c r="K25" s="164">
        <v>203.8</v>
      </c>
      <c r="L25" s="139">
        <v>108.5</v>
      </c>
    </row>
    <row r="26" spans="2:12" x14ac:dyDescent="0.25">
      <c r="B26" s="138">
        <v>29.797000000000001</v>
      </c>
      <c r="C26" s="164">
        <v>28.677</v>
      </c>
      <c r="D26" s="139">
        <v>22.135999999999999</v>
      </c>
      <c r="E26" s="131"/>
      <c r="F26" s="138">
        <v>7.742</v>
      </c>
      <c r="G26" s="164">
        <v>7.6880000000000104</v>
      </c>
      <c r="H26" s="139">
        <v>3.1040000000000001</v>
      </c>
      <c r="I26" s="131"/>
      <c r="J26" s="138">
        <v>287.8</v>
      </c>
      <c r="K26" s="164">
        <v>288</v>
      </c>
      <c r="L26" s="139">
        <v>40.47</v>
      </c>
    </row>
    <row r="27" spans="2:12" x14ac:dyDescent="0.25">
      <c r="B27" s="138">
        <v>30.777000000000001</v>
      </c>
      <c r="C27" s="164">
        <v>27.878</v>
      </c>
      <c r="D27" s="139">
        <v>16.864999999999998</v>
      </c>
      <c r="E27" s="131"/>
      <c r="F27" s="138">
        <v>12.582000000000001</v>
      </c>
      <c r="G27" s="164">
        <v>6.5129999999999901</v>
      </c>
      <c r="H27" s="139">
        <v>3.149</v>
      </c>
      <c r="I27" s="131"/>
      <c r="J27" s="138">
        <v>555.6</v>
      </c>
      <c r="K27" s="164">
        <v>246.4</v>
      </c>
      <c r="L27" s="139">
        <v>160.69999999999999</v>
      </c>
    </row>
    <row r="28" spans="2:12" x14ac:dyDescent="0.25">
      <c r="B28" s="138">
        <v>35.795000000000002</v>
      </c>
      <c r="C28" s="164">
        <v>27.228000000000002</v>
      </c>
      <c r="D28" s="139"/>
      <c r="E28" s="131"/>
      <c r="F28" s="138">
        <v>17.111999999999998</v>
      </c>
      <c r="G28" s="164">
        <v>8.8810000000000109</v>
      </c>
      <c r="H28" s="139"/>
      <c r="I28" s="131"/>
      <c r="J28" s="138">
        <v>685.9</v>
      </c>
      <c r="K28" s="164">
        <v>326.5</v>
      </c>
      <c r="L28" s="139"/>
    </row>
    <row r="29" spans="2:12" x14ac:dyDescent="0.25">
      <c r="B29" s="138">
        <v>28.039933300000001</v>
      </c>
      <c r="C29" s="164">
        <v>25.218</v>
      </c>
      <c r="D29" s="139"/>
      <c r="E29" s="131"/>
      <c r="F29" s="138">
        <v>11.13</v>
      </c>
      <c r="G29" s="164">
        <v>8.01400000000001</v>
      </c>
      <c r="H29" s="139"/>
      <c r="I29" s="131"/>
      <c r="J29" s="138">
        <v>442.6</v>
      </c>
      <c r="K29" s="164">
        <v>292.60000000000002</v>
      </c>
      <c r="L29" s="139"/>
    </row>
    <row r="30" spans="2:12" x14ac:dyDescent="0.25">
      <c r="B30" s="138">
        <v>30.450299999999999</v>
      </c>
      <c r="C30" s="164">
        <v>24.553999999999998</v>
      </c>
      <c r="D30" s="139"/>
      <c r="E30" s="131"/>
      <c r="F30" s="138">
        <v>8.0299999999999994</v>
      </c>
      <c r="G30" s="164">
        <v>3.746</v>
      </c>
      <c r="H30" s="139"/>
      <c r="I30" s="131"/>
      <c r="J30" s="138">
        <v>253.9</v>
      </c>
      <c r="K30" s="164">
        <v>140.19999999999999</v>
      </c>
      <c r="L30" s="139"/>
    </row>
    <row r="31" spans="2:12" x14ac:dyDescent="0.25">
      <c r="B31" s="138">
        <v>32.393999999999998</v>
      </c>
      <c r="C31" s="164">
        <v>21.762</v>
      </c>
      <c r="D31" s="139"/>
      <c r="E31" s="131"/>
      <c r="F31" s="138">
        <v>6.6539999999999999</v>
      </c>
      <c r="G31" s="164">
        <v>5.1050000000000004</v>
      </c>
      <c r="H31" s="139"/>
      <c r="I31" s="131"/>
      <c r="J31" s="138">
        <v>295.2</v>
      </c>
      <c r="K31" s="164">
        <v>172.3</v>
      </c>
      <c r="L31" s="139"/>
    </row>
    <row r="32" spans="2:12" x14ac:dyDescent="0.25">
      <c r="B32" s="138">
        <v>34.164999999999999</v>
      </c>
      <c r="C32" s="164">
        <v>23.481000000000002</v>
      </c>
      <c r="D32" s="139"/>
      <c r="E32" s="131"/>
      <c r="F32" s="138">
        <v>13.391</v>
      </c>
      <c r="G32" s="164">
        <v>5.8360000000000003</v>
      </c>
      <c r="H32" s="139"/>
      <c r="I32" s="131"/>
      <c r="J32" s="138">
        <v>548.29999999999995</v>
      </c>
      <c r="K32" s="164">
        <v>232.7</v>
      </c>
      <c r="L32" s="139"/>
    </row>
    <row r="33" spans="1:12" x14ac:dyDescent="0.25">
      <c r="B33" s="138">
        <v>32.463999999999999</v>
      </c>
      <c r="C33" s="164"/>
      <c r="D33" s="139"/>
      <c r="E33" s="131"/>
      <c r="F33" s="138">
        <v>10.058</v>
      </c>
      <c r="G33" s="164"/>
      <c r="H33" s="139"/>
      <c r="I33" s="131"/>
      <c r="J33" s="138">
        <v>462.5</v>
      </c>
      <c r="K33" s="164"/>
      <c r="L33" s="139"/>
    </row>
    <row r="34" spans="1:12" x14ac:dyDescent="0.25">
      <c r="B34" s="138">
        <v>31.692</v>
      </c>
      <c r="C34" s="164"/>
      <c r="D34" s="139"/>
      <c r="E34" s="131"/>
      <c r="F34" s="138">
        <v>8.2539999999999996</v>
      </c>
      <c r="G34" s="164"/>
      <c r="H34" s="139"/>
      <c r="I34" s="131"/>
      <c r="J34" s="138">
        <v>372</v>
      </c>
      <c r="K34" s="164"/>
      <c r="L34" s="139"/>
    </row>
    <row r="35" spans="1:12" ht="15.75" thickBot="1" x14ac:dyDescent="0.3">
      <c r="B35" s="140">
        <v>28.404</v>
      </c>
      <c r="C35" s="167"/>
      <c r="D35" s="141"/>
      <c r="E35" s="131"/>
      <c r="F35" s="140">
        <v>7.2000000000000099</v>
      </c>
      <c r="G35" s="167"/>
      <c r="H35" s="141"/>
      <c r="I35" s="131"/>
      <c r="J35" s="140">
        <v>332.9</v>
      </c>
      <c r="K35" s="167"/>
      <c r="L35" s="141"/>
    </row>
    <row r="38" spans="1:12" ht="15.75" thickBot="1" x14ac:dyDescent="0.3"/>
    <row r="39" spans="1:12" x14ac:dyDescent="0.25">
      <c r="A39" s="171" t="s">
        <v>0</v>
      </c>
      <c r="B39" s="142">
        <f>AVERAGE(B21:B35)</f>
        <v>31.070815553333333</v>
      </c>
      <c r="C39" s="151">
        <f t="shared" ref="C39:L39" si="0">AVERAGE(C21:C35)</f>
        <v>24.911749999999998</v>
      </c>
      <c r="D39" s="143">
        <f t="shared" si="0"/>
        <v>20.379857142857141</v>
      </c>
      <c r="E39" s="131"/>
      <c r="F39" s="142">
        <f t="shared" si="0"/>
        <v>10.328533333333334</v>
      </c>
      <c r="G39" s="151">
        <f t="shared" si="0"/>
        <v>5.7493333333333334</v>
      </c>
      <c r="H39" s="143">
        <f t="shared" si="0"/>
        <v>3.0782857142857085</v>
      </c>
      <c r="I39" s="131"/>
      <c r="J39" s="142">
        <f t="shared" si="0"/>
        <v>415.89333333333332</v>
      </c>
      <c r="K39" s="151">
        <f t="shared" si="0"/>
        <v>216.44166666666663</v>
      </c>
      <c r="L39" s="143">
        <f t="shared" si="0"/>
        <v>127.33857142857144</v>
      </c>
    </row>
    <row r="40" spans="1:12" x14ac:dyDescent="0.25">
      <c r="A40" s="172" t="s">
        <v>347</v>
      </c>
      <c r="B40" s="144">
        <f>(STDEV(B21:B35))/SQRT(B41)</f>
        <v>0.60571131077255858</v>
      </c>
      <c r="C40" s="152">
        <f t="shared" ref="C40:L40" si="1">(STDEV(C21:C35))/SQRT(C41)</f>
        <v>0.76265063216550222</v>
      </c>
      <c r="D40" s="145">
        <f t="shared" si="1"/>
        <v>1.5493603815241783</v>
      </c>
      <c r="E40" s="131"/>
      <c r="F40" s="144">
        <f t="shared" si="1"/>
        <v>0.76972761333484585</v>
      </c>
      <c r="G40" s="152">
        <f t="shared" si="1"/>
        <v>0.48565609064835219</v>
      </c>
      <c r="H40" s="145">
        <f t="shared" si="1"/>
        <v>0.34754120785377823</v>
      </c>
      <c r="I40" s="131"/>
      <c r="J40" s="144">
        <f t="shared" si="1"/>
        <v>31.580463319781515</v>
      </c>
      <c r="K40" s="152">
        <f t="shared" si="1"/>
        <v>17.683408840840759</v>
      </c>
      <c r="L40" s="145">
        <f t="shared" si="1"/>
        <v>20.132553882961286</v>
      </c>
    </row>
    <row r="41" spans="1:12" ht="15.75" thickBot="1" x14ac:dyDescent="0.3">
      <c r="A41" s="173" t="s">
        <v>33</v>
      </c>
      <c r="B41" s="146">
        <f>COUNT(B21:B35)</f>
        <v>15</v>
      </c>
      <c r="C41" s="162">
        <f t="shared" ref="C41:L41" si="2">COUNT(C21:C35)</f>
        <v>12</v>
      </c>
      <c r="D41" s="147">
        <f t="shared" si="2"/>
        <v>7</v>
      </c>
      <c r="F41" s="146">
        <f t="shared" si="2"/>
        <v>15</v>
      </c>
      <c r="G41" s="162">
        <f t="shared" si="2"/>
        <v>12</v>
      </c>
      <c r="H41" s="147">
        <f t="shared" si="2"/>
        <v>7</v>
      </c>
      <c r="J41" s="146">
        <f t="shared" si="2"/>
        <v>15</v>
      </c>
      <c r="K41" s="162">
        <f t="shared" si="2"/>
        <v>12</v>
      </c>
      <c r="L41" s="147">
        <f t="shared" si="2"/>
        <v>7</v>
      </c>
    </row>
  </sheetData>
  <mergeCells count="11">
    <mergeCell ref="J19:L19"/>
    <mergeCell ref="F19:H19"/>
    <mergeCell ref="B19:D19"/>
    <mergeCell ref="B18:L18"/>
    <mergeCell ref="B15:G15"/>
    <mergeCell ref="H15:M15"/>
    <mergeCell ref="B1:G1"/>
    <mergeCell ref="B6:G6"/>
    <mergeCell ref="B9:M9"/>
    <mergeCell ref="B10:G10"/>
    <mergeCell ref="H10:M10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J21" sqref="J21"/>
    </sheetView>
  </sheetViews>
  <sheetFormatPr baseColWidth="10" defaultRowHeight="15" x14ac:dyDescent="0.25"/>
  <cols>
    <col min="1" max="1" width="26" customWidth="1"/>
  </cols>
  <sheetData>
    <row r="1" spans="1:14" ht="15.75" thickBot="1" x14ac:dyDescent="0.3">
      <c r="A1" s="1"/>
      <c r="B1" s="265" t="s">
        <v>240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"/>
      <c r="B2" s="268" t="s">
        <v>241</v>
      </c>
      <c r="C2" s="269"/>
      <c r="D2" s="269"/>
      <c r="E2" s="269"/>
      <c r="F2" s="269"/>
      <c r="G2" s="270"/>
      <c r="H2" s="268" t="s">
        <v>242</v>
      </c>
      <c r="I2" s="269"/>
      <c r="J2" s="269"/>
      <c r="K2" s="269"/>
      <c r="L2" s="269"/>
      <c r="M2" s="270"/>
      <c r="N2" s="5"/>
    </row>
    <row r="3" spans="1:14" ht="26.25" thickBot="1" x14ac:dyDescent="0.3">
      <c r="A3" s="2"/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19" t="s">
        <v>2</v>
      </c>
      <c r="K3" s="19" t="s">
        <v>3</v>
      </c>
      <c r="L3" s="19" t="s">
        <v>4</v>
      </c>
      <c r="M3" s="19" t="s">
        <v>33</v>
      </c>
      <c r="N3" s="19" t="s">
        <v>432</v>
      </c>
    </row>
    <row r="4" spans="1:14" ht="15.75" thickBot="1" x14ac:dyDescent="0.3">
      <c r="A4" s="9" t="s">
        <v>261</v>
      </c>
      <c r="B4" s="7">
        <v>74.5</v>
      </c>
      <c r="C4" s="7">
        <v>20.9</v>
      </c>
      <c r="D4" s="8">
        <v>8.5</v>
      </c>
      <c r="E4" s="8">
        <v>86.2</v>
      </c>
      <c r="F4" s="8" t="s">
        <v>262</v>
      </c>
      <c r="G4" s="7">
        <v>6</v>
      </c>
      <c r="H4" s="7">
        <v>97.4</v>
      </c>
      <c r="I4" s="8">
        <v>10.1</v>
      </c>
      <c r="J4" s="8">
        <v>3.6</v>
      </c>
      <c r="K4" s="8">
        <v>98</v>
      </c>
      <c r="L4" s="8" t="s">
        <v>263</v>
      </c>
      <c r="M4" s="8">
        <v>8</v>
      </c>
      <c r="N4" s="19">
        <v>2.93E-2</v>
      </c>
    </row>
    <row r="6" spans="1:14" ht="15.75" thickBot="1" x14ac:dyDescent="0.3"/>
    <row r="7" spans="1:14" ht="15.75" customHeight="1" thickBot="1" x14ac:dyDescent="0.3">
      <c r="A7" s="117"/>
      <c r="B7" s="303" t="s">
        <v>266</v>
      </c>
      <c r="C7" s="304"/>
      <c r="D7" s="304"/>
      <c r="E7" s="304"/>
      <c r="F7" s="304"/>
      <c r="G7" s="304"/>
      <c r="H7" s="305"/>
    </row>
    <row r="8" spans="1:14" ht="51.75" thickBot="1" x14ac:dyDescent="0.3">
      <c r="A8" s="115"/>
      <c r="B8" s="116" t="s">
        <v>0</v>
      </c>
      <c r="C8" s="125" t="s">
        <v>1</v>
      </c>
      <c r="D8" s="116" t="s">
        <v>2</v>
      </c>
      <c r="E8" s="125" t="s">
        <v>3</v>
      </c>
      <c r="F8" s="125" t="s">
        <v>4</v>
      </c>
      <c r="G8" s="116" t="s">
        <v>33</v>
      </c>
      <c r="H8" s="125" t="s">
        <v>433</v>
      </c>
    </row>
    <row r="9" spans="1:14" ht="43.5" customHeight="1" thickBot="1" x14ac:dyDescent="0.3">
      <c r="A9" s="118" t="s">
        <v>267</v>
      </c>
      <c r="B9" s="119">
        <v>74.8</v>
      </c>
      <c r="C9" s="120">
        <v>16.100000000000001</v>
      </c>
      <c r="D9" s="119">
        <v>6.6</v>
      </c>
      <c r="E9" s="120">
        <v>73.2</v>
      </c>
      <c r="F9" s="120" t="s">
        <v>264</v>
      </c>
      <c r="G9" s="119">
        <v>6</v>
      </c>
      <c r="H9" s="121">
        <v>3.1300000000000001E-2</v>
      </c>
    </row>
    <row r="10" spans="1:14" ht="30" customHeight="1" thickBot="1" x14ac:dyDescent="0.3">
      <c r="A10" s="124" t="s">
        <v>268</v>
      </c>
      <c r="B10" s="122">
        <v>101.1</v>
      </c>
      <c r="C10" s="123">
        <v>8.1999999999999993</v>
      </c>
      <c r="D10" s="122">
        <v>2.9</v>
      </c>
      <c r="E10" s="123">
        <v>100.5</v>
      </c>
      <c r="F10" s="123" t="s">
        <v>265</v>
      </c>
      <c r="G10" s="122">
        <v>8</v>
      </c>
      <c r="H10" s="122">
        <v>0.94530000000000003</v>
      </c>
    </row>
    <row r="11" spans="1:14" ht="27.75" customHeight="1" x14ac:dyDescent="0.25">
      <c r="A11" s="113" t="s">
        <v>434</v>
      </c>
      <c r="B11" s="114"/>
      <c r="C11" s="114"/>
      <c r="D11" s="114"/>
      <c r="E11" s="114"/>
      <c r="F11" s="114"/>
      <c r="G11" s="114"/>
      <c r="H11" s="114"/>
    </row>
    <row r="12" spans="1:14" ht="28.5" customHeight="1" x14ac:dyDescent="0.25"/>
    <row r="13" spans="1:14" ht="15.75" thickBot="1" x14ac:dyDescent="0.3"/>
    <row r="14" spans="1:14" ht="15.75" thickBot="1" x14ac:dyDescent="0.3">
      <c r="B14" s="271" t="s">
        <v>348</v>
      </c>
      <c r="C14" s="272"/>
      <c r="D14" s="272"/>
      <c r="E14" s="272"/>
      <c r="F14" s="273"/>
    </row>
    <row r="15" spans="1:14" ht="35.25" customHeight="1" thickBot="1" x14ac:dyDescent="0.3">
      <c r="B15" s="306" t="s">
        <v>356</v>
      </c>
      <c r="C15" s="307"/>
      <c r="D15" s="181"/>
      <c r="E15" s="306" t="s">
        <v>355</v>
      </c>
      <c r="F15" s="307"/>
    </row>
    <row r="16" spans="1:14" x14ac:dyDescent="0.25">
      <c r="B16" s="169" t="s">
        <v>83</v>
      </c>
      <c r="C16" s="170" t="s">
        <v>75</v>
      </c>
      <c r="D16" s="133"/>
      <c r="E16" s="169" t="s">
        <v>83</v>
      </c>
      <c r="F16" s="170" t="s">
        <v>75</v>
      </c>
    </row>
    <row r="17" spans="1:6" x14ac:dyDescent="0.25">
      <c r="B17" s="138">
        <v>88.548990959729693</v>
      </c>
      <c r="C17" s="139">
        <v>82.1293747542273</v>
      </c>
      <c r="D17" s="131"/>
      <c r="E17" s="138">
        <v>68.41</v>
      </c>
      <c r="F17" s="139">
        <v>94.7</v>
      </c>
    </row>
    <row r="18" spans="1:6" x14ac:dyDescent="0.25">
      <c r="B18" s="138">
        <v>37.963392443001403</v>
      </c>
      <c r="C18" s="139">
        <v>97.588052072518195</v>
      </c>
      <c r="D18" s="131"/>
      <c r="E18" s="138">
        <v>51.14</v>
      </c>
      <c r="F18" s="139">
        <v>105.7</v>
      </c>
    </row>
    <row r="19" spans="1:6" x14ac:dyDescent="0.25">
      <c r="B19" s="138">
        <v>60.4048697621744</v>
      </c>
      <c r="C19" s="139">
        <v>101.390498261877</v>
      </c>
      <c r="D19" s="131"/>
      <c r="E19" s="138">
        <v>83.57</v>
      </c>
      <c r="F19" s="139">
        <v>91.3</v>
      </c>
    </row>
    <row r="20" spans="1:6" x14ac:dyDescent="0.25">
      <c r="B20" s="138">
        <v>85.115114150852506</v>
      </c>
      <c r="C20" s="139">
        <v>97.151657335309906</v>
      </c>
      <c r="D20" s="131"/>
      <c r="E20" s="138">
        <v>99.12</v>
      </c>
      <c r="F20" s="139">
        <v>116.2</v>
      </c>
    </row>
    <row r="21" spans="1:6" x14ac:dyDescent="0.25">
      <c r="B21" s="138">
        <v>87.406844106463893</v>
      </c>
      <c r="C21" s="139">
        <v>114.96284571076799</v>
      </c>
      <c r="D21" s="131"/>
      <c r="E21" s="138">
        <v>70.34</v>
      </c>
      <c r="F21" s="139">
        <v>105.1</v>
      </c>
    </row>
    <row r="22" spans="1:6" x14ac:dyDescent="0.25">
      <c r="B22" s="138">
        <v>87.2636658492208</v>
      </c>
      <c r="C22" s="139">
        <v>98.432518597237006</v>
      </c>
      <c r="D22" s="131"/>
      <c r="E22" s="138">
        <v>76</v>
      </c>
      <c r="F22" s="139">
        <v>97</v>
      </c>
    </row>
    <row r="23" spans="1:6" x14ac:dyDescent="0.25">
      <c r="B23" s="138"/>
      <c r="C23" s="139">
        <v>101.937567276642</v>
      </c>
      <c r="D23" s="131"/>
      <c r="E23" s="138"/>
      <c r="F23" s="139">
        <v>104</v>
      </c>
    </row>
    <row r="24" spans="1:6" ht="15.75" thickBot="1" x14ac:dyDescent="0.3">
      <c r="B24" s="140"/>
      <c r="C24" s="141">
        <v>85.7770509193777</v>
      </c>
      <c r="D24" s="131"/>
      <c r="E24" s="140"/>
      <c r="F24" s="141">
        <v>94.6</v>
      </c>
    </row>
    <row r="27" spans="1:6" ht="15.75" thickBot="1" x14ac:dyDescent="0.3"/>
    <row r="28" spans="1:6" x14ac:dyDescent="0.25">
      <c r="A28" s="171" t="s">
        <v>0</v>
      </c>
      <c r="B28" s="142">
        <f>AVERAGE(B17:B24)</f>
        <v>74.450479545240441</v>
      </c>
      <c r="C28" s="143">
        <f t="shared" ref="C28:F28" si="0">AVERAGE(C17:C24)</f>
        <v>97.421195615994634</v>
      </c>
      <c r="D28" s="131"/>
      <c r="E28" s="142">
        <f t="shared" si="0"/>
        <v>74.763333333333335</v>
      </c>
      <c r="F28" s="143">
        <f t="shared" si="0"/>
        <v>101.075</v>
      </c>
    </row>
    <row r="29" spans="1:6" x14ac:dyDescent="0.25">
      <c r="A29" s="172" t="s">
        <v>347</v>
      </c>
      <c r="B29" s="144">
        <f>(STDEV(B17:B24))/SQRT(B30)</f>
        <v>8.5110403999042781</v>
      </c>
      <c r="C29" s="145">
        <f t="shared" ref="C29:F29" si="1">(STDEV(C17:C24))/SQRT(C30)</f>
        <v>3.5717433259382583</v>
      </c>
      <c r="D29" s="131"/>
      <c r="E29" s="144">
        <f t="shared" si="1"/>
        <v>6.5582684028975367</v>
      </c>
      <c r="F29" s="145">
        <f t="shared" si="1"/>
        <v>2.8959176931871329</v>
      </c>
    </row>
    <row r="30" spans="1:6" ht="15.75" thickBot="1" x14ac:dyDescent="0.3">
      <c r="A30" s="173" t="s">
        <v>33</v>
      </c>
      <c r="B30" s="146">
        <f>COUNT(B17:B24)</f>
        <v>6</v>
      </c>
      <c r="C30" s="147">
        <f t="shared" ref="C30:F30" si="2">COUNT(C17:C24)</f>
        <v>8</v>
      </c>
      <c r="E30" s="146">
        <f t="shared" si="2"/>
        <v>6</v>
      </c>
      <c r="F30" s="147">
        <f t="shared" si="2"/>
        <v>8</v>
      </c>
    </row>
  </sheetData>
  <mergeCells count="7">
    <mergeCell ref="B7:H7"/>
    <mergeCell ref="B1:N1"/>
    <mergeCell ref="B2:G2"/>
    <mergeCell ref="H2:M2"/>
    <mergeCell ref="B15:C15"/>
    <mergeCell ref="E15:F15"/>
    <mergeCell ref="B14:F14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90"/>
  <sheetViews>
    <sheetView topLeftCell="A13" workbookViewId="0">
      <selection activeCell="H46" sqref="H46"/>
    </sheetView>
  </sheetViews>
  <sheetFormatPr baseColWidth="10" defaultRowHeight="15" x14ac:dyDescent="0.25"/>
  <cols>
    <col min="1" max="1" width="15.140625" customWidth="1"/>
    <col min="2" max="5" width="12.5703125" bestFit="1" customWidth="1"/>
    <col min="7" max="8" width="11.5703125" bestFit="1" customWidth="1"/>
    <col min="10" max="13" width="12.5703125" bestFit="1" customWidth="1"/>
    <col min="14" max="14" width="16.140625" customWidth="1"/>
    <col min="15" max="16" width="11.5703125" bestFit="1" customWidth="1"/>
  </cols>
  <sheetData>
    <row r="1" spans="1:14" ht="15.75" thickBot="1" x14ac:dyDescent="0.3">
      <c r="A1" s="14"/>
      <c r="B1" s="265" t="s">
        <v>89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4" ht="15.75" thickBot="1" x14ac:dyDescent="0.3">
      <c r="A2" s="14"/>
      <c r="B2" s="265" t="s">
        <v>88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14" ht="15.75" thickBot="1" x14ac:dyDescent="0.3">
      <c r="A3" s="15"/>
      <c r="B3" s="268" t="s">
        <v>69</v>
      </c>
      <c r="C3" s="269"/>
      <c r="D3" s="269"/>
      <c r="E3" s="269"/>
      <c r="F3" s="269"/>
      <c r="G3" s="270"/>
      <c r="H3" s="268" t="s">
        <v>70</v>
      </c>
      <c r="I3" s="269"/>
      <c r="J3" s="269"/>
      <c r="K3" s="269"/>
      <c r="L3" s="269"/>
      <c r="M3" s="270"/>
      <c r="N3" s="17"/>
    </row>
    <row r="4" spans="1:14" ht="15.75" thickBot="1" x14ac:dyDescent="0.3">
      <c r="A4" s="25"/>
      <c r="B4" s="3" t="s">
        <v>0</v>
      </c>
      <c r="C4" s="4" t="s">
        <v>1</v>
      </c>
      <c r="D4" s="5" t="s">
        <v>2</v>
      </c>
      <c r="E4" s="5" t="s">
        <v>3</v>
      </c>
      <c r="F4" s="5" t="s">
        <v>4</v>
      </c>
      <c r="G4" s="4" t="s">
        <v>33</v>
      </c>
      <c r="H4" s="3" t="s">
        <v>71</v>
      </c>
      <c r="I4" s="3" t="s">
        <v>1</v>
      </c>
      <c r="J4" s="19" t="s">
        <v>2</v>
      </c>
      <c r="K4" s="19" t="s">
        <v>3</v>
      </c>
      <c r="L4" s="19" t="s">
        <v>4</v>
      </c>
      <c r="M4" s="3" t="s">
        <v>33</v>
      </c>
      <c r="N4" s="3" t="s">
        <v>56</v>
      </c>
    </row>
    <row r="5" spans="1:14" ht="15.75" thickBot="1" x14ac:dyDescent="0.3">
      <c r="A5" s="20" t="s">
        <v>72</v>
      </c>
      <c r="B5" s="7">
        <v>3959</v>
      </c>
      <c r="C5" s="7">
        <v>643</v>
      </c>
      <c r="D5" s="8">
        <v>215</v>
      </c>
      <c r="E5" s="8">
        <v>3826</v>
      </c>
      <c r="F5" s="8" t="s">
        <v>73</v>
      </c>
      <c r="G5" s="7">
        <v>9</v>
      </c>
      <c r="H5" s="7">
        <v>2535</v>
      </c>
      <c r="I5" s="7">
        <v>890</v>
      </c>
      <c r="J5" s="8">
        <v>247</v>
      </c>
      <c r="K5" s="8">
        <v>2906</v>
      </c>
      <c r="L5" s="8" t="s">
        <v>74</v>
      </c>
      <c r="M5" s="7">
        <v>13</v>
      </c>
      <c r="N5" s="3">
        <v>2.0000000000000001E-4</v>
      </c>
    </row>
    <row r="6" spans="1:14" ht="15.75" thickBot="1" x14ac:dyDescent="0.3">
      <c r="A6" s="20" t="s">
        <v>75</v>
      </c>
      <c r="B6" s="7">
        <v>4170</v>
      </c>
      <c r="C6" s="7">
        <v>520</v>
      </c>
      <c r="D6" s="8">
        <v>174</v>
      </c>
      <c r="E6" s="8">
        <v>4264</v>
      </c>
      <c r="F6" s="8" t="s">
        <v>76</v>
      </c>
      <c r="G6" s="7">
        <v>9</v>
      </c>
      <c r="H6" s="7">
        <v>3990</v>
      </c>
      <c r="I6" s="7">
        <v>454</v>
      </c>
      <c r="J6" s="8">
        <v>144</v>
      </c>
      <c r="K6" s="8">
        <v>3938</v>
      </c>
      <c r="L6" s="8" t="s">
        <v>77</v>
      </c>
      <c r="M6" s="7">
        <v>10</v>
      </c>
      <c r="N6" s="7">
        <v>0.4002</v>
      </c>
    </row>
    <row r="7" spans="1:14" ht="15.75" thickBot="1" x14ac:dyDescent="0.3">
      <c r="A7" s="30"/>
      <c r="B7" s="265" t="s">
        <v>90</v>
      </c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7"/>
    </row>
    <row r="8" spans="1:14" ht="15.75" thickBot="1" x14ac:dyDescent="0.3">
      <c r="A8" s="24"/>
      <c r="B8" s="268" t="s">
        <v>69</v>
      </c>
      <c r="C8" s="269"/>
      <c r="D8" s="269"/>
      <c r="E8" s="269"/>
      <c r="F8" s="269"/>
      <c r="G8" s="270"/>
      <c r="H8" s="268" t="s">
        <v>70</v>
      </c>
      <c r="I8" s="269"/>
      <c r="J8" s="269"/>
      <c r="K8" s="269"/>
      <c r="L8" s="269"/>
      <c r="M8" s="270"/>
      <c r="N8" s="4"/>
    </row>
    <row r="9" spans="1:14" ht="15.75" thickBot="1" x14ac:dyDescent="0.3">
      <c r="A9" s="3"/>
      <c r="B9" s="3" t="s">
        <v>0</v>
      </c>
      <c r="C9" s="4" t="s">
        <v>1</v>
      </c>
      <c r="D9" s="5" t="s">
        <v>2</v>
      </c>
      <c r="E9" s="5" t="s">
        <v>3</v>
      </c>
      <c r="F9" s="5" t="s">
        <v>4</v>
      </c>
      <c r="G9" s="4" t="s">
        <v>33</v>
      </c>
      <c r="H9" s="3" t="s">
        <v>71</v>
      </c>
      <c r="I9" s="3" t="s">
        <v>1</v>
      </c>
      <c r="J9" s="19" t="s">
        <v>2</v>
      </c>
      <c r="K9" s="19" t="s">
        <v>3</v>
      </c>
      <c r="L9" s="19" t="s">
        <v>4</v>
      </c>
      <c r="M9" s="3" t="s">
        <v>33</v>
      </c>
      <c r="N9" s="3" t="s">
        <v>56</v>
      </c>
    </row>
    <row r="10" spans="1:14" ht="15.75" thickBot="1" x14ac:dyDescent="0.3">
      <c r="A10" s="20" t="s">
        <v>83</v>
      </c>
      <c r="B10" s="7">
        <v>6806</v>
      </c>
      <c r="C10" s="7">
        <v>825</v>
      </c>
      <c r="D10" s="8">
        <v>275</v>
      </c>
      <c r="E10" s="8">
        <v>6731</v>
      </c>
      <c r="F10" s="8" t="s">
        <v>84</v>
      </c>
      <c r="G10" s="7">
        <v>9</v>
      </c>
      <c r="H10" s="7">
        <v>6057</v>
      </c>
      <c r="I10" s="7">
        <v>1209</v>
      </c>
      <c r="J10" s="8">
        <v>335</v>
      </c>
      <c r="K10" s="8">
        <v>5600</v>
      </c>
      <c r="L10" s="8" t="s">
        <v>85</v>
      </c>
      <c r="M10" s="7">
        <v>13</v>
      </c>
      <c r="N10" s="7">
        <v>7.0800000000000002E-2</v>
      </c>
    </row>
    <row r="11" spans="1:14" ht="15.75" thickBot="1" x14ac:dyDescent="0.3">
      <c r="A11" s="20" t="s">
        <v>75</v>
      </c>
      <c r="B11" s="7">
        <v>7480</v>
      </c>
      <c r="C11" s="7">
        <v>931</v>
      </c>
      <c r="D11" s="8">
        <v>310</v>
      </c>
      <c r="E11" s="8">
        <v>7547</v>
      </c>
      <c r="F11" s="8" t="s">
        <v>86</v>
      </c>
      <c r="G11" s="7">
        <v>9</v>
      </c>
      <c r="H11" s="7">
        <v>6689</v>
      </c>
      <c r="I11" s="7">
        <v>660</v>
      </c>
      <c r="J11" s="8">
        <v>209</v>
      </c>
      <c r="K11" s="8">
        <v>6642</v>
      </c>
      <c r="L11" s="8" t="s">
        <v>87</v>
      </c>
      <c r="M11" s="7">
        <v>10</v>
      </c>
      <c r="N11" s="7">
        <v>5.3499999999999999E-2</v>
      </c>
    </row>
    <row r="13" spans="1:14" ht="15.75" thickBot="1" x14ac:dyDescent="0.3"/>
    <row r="14" spans="1:14" ht="15.75" thickBot="1" x14ac:dyDescent="0.3">
      <c r="A14" s="14"/>
      <c r="B14" s="265" t="s">
        <v>92</v>
      </c>
      <c r="C14" s="266"/>
      <c r="D14" s="266"/>
      <c r="E14" s="266"/>
      <c r="F14" s="266"/>
      <c r="G14" s="266"/>
      <c r="H14" s="266"/>
      <c r="I14" s="266"/>
      <c r="J14" s="266"/>
      <c r="K14" s="266"/>
      <c r="L14" s="266"/>
      <c r="M14" s="266"/>
      <c r="N14" s="267"/>
    </row>
    <row r="15" spans="1:14" ht="15.75" thickBot="1" x14ac:dyDescent="0.3">
      <c r="A15" s="15"/>
      <c r="B15" s="268" t="s">
        <v>93</v>
      </c>
      <c r="C15" s="269"/>
      <c r="D15" s="269"/>
      <c r="E15" s="269"/>
      <c r="F15" s="269"/>
      <c r="G15" s="270"/>
      <c r="H15" s="268" t="s">
        <v>94</v>
      </c>
      <c r="I15" s="269"/>
      <c r="J15" s="269"/>
      <c r="K15" s="269"/>
      <c r="L15" s="269"/>
      <c r="M15" s="270"/>
      <c r="N15" s="17"/>
    </row>
    <row r="16" spans="1:14" ht="15.75" thickBot="1" x14ac:dyDescent="0.3">
      <c r="A16" s="25"/>
      <c r="B16" s="3" t="s">
        <v>0</v>
      </c>
      <c r="C16" s="4" t="s">
        <v>1</v>
      </c>
      <c r="D16" s="5" t="s">
        <v>2</v>
      </c>
      <c r="E16" s="5" t="s">
        <v>3</v>
      </c>
      <c r="F16" s="5" t="s">
        <v>4</v>
      </c>
      <c r="G16" s="4" t="s">
        <v>33</v>
      </c>
      <c r="H16" s="3" t="s">
        <v>0</v>
      </c>
      <c r="I16" s="3" t="s">
        <v>1</v>
      </c>
      <c r="J16" s="19" t="s">
        <v>2</v>
      </c>
      <c r="K16" s="19" t="s">
        <v>3</v>
      </c>
      <c r="L16" s="19" t="s">
        <v>4</v>
      </c>
      <c r="M16" s="3" t="s">
        <v>33</v>
      </c>
      <c r="N16" s="3" t="s">
        <v>50</v>
      </c>
    </row>
    <row r="17" spans="1:16" ht="18" customHeight="1" thickBot="1" x14ac:dyDescent="0.3">
      <c r="A17" s="29" t="s">
        <v>105</v>
      </c>
      <c r="B17" s="7">
        <v>64.099999999999994</v>
      </c>
      <c r="C17" s="60">
        <v>23</v>
      </c>
      <c r="D17" s="8">
        <v>6.4</v>
      </c>
      <c r="E17" s="8">
        <v>74.599999999999994</v>
      </c>
      <c r="F17" s="8" t="s">
        <v>96</v>
      </c>
      <c r="G17" s="7">
        <v>13</v>
      </c>
      <c r="H17" s="7">
        <v>95.4</v>
      </c>
      <c r="I17" s="60">
        <v>11</v>
      </c>
      <c r="J17" s="8">
        <v>3.5</v>
      </c>
      <c r="K17" s="8">
        <v>93.8</v>
      </c>
      <c r="L17" s="8" t="s">
        <v>97</v>
      </c>
      <c r="M17" s="7">
        <v>10</v>
      </c>
      <c r="N17" s="3">
        <v>6.9999999999999999E-4</v>
      </c>
    </row>
    <row r="18" spans="1:16" ht="15.75" thickBot="1" x14ac:dyDescent="0.3">
      <c r="A18" s="29" t="s">
        <v>107</v>
      </c>
      <c r="B18" s="7">
        <v>95.8</v>
      </c>
      <c r="C18" s="7">
        <v>19.100000000000001</v>
      </c>
      <c r="D18" s="8">
        <v>5.3</v>
      </c>
      <c r="E18" s="8">
        <v>88.6</v>
      </c>
      <c r="F18" s="8" t="s">
        <v>103</v>
      </c>
      <c r="G18" s="7">
        <v>13</v>
      </c>
      <c r="H18" s="7">
        <v>96.7</v>
      </c>
      <c r="I18" s="7">
        <v>9.5</v>
      </c>
      <c r="J18" s="61">
        <v>3</v>
      </c>
      <c r="K18" s="8">
        <v>96.1</v>
      </c>
      <c r="L18" s="8" t="s">
        <v>104</v>
      </c>
      <c r="M18" s="7">
        <v>10</v>
      </c>
      <c r="N18" s="7">
        <v>0.88800000000000001</v>
      </c>
    </row>
    <row r="20" spans="1:16" ht="15.75" thickBot="1" x14ac:dyDescent="0.3"/>
    <row r="21" spans="1:16" ht="15.75" thickBot="1" x14ac:dyDescent="0.3">
      <c r="B21" s="271" t="s">
        <v>348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3"/>
    </row>
    <row r="22" spans="1:16" ht="15.75" thickBot="1" x14ac:dyDescent="0.3">
      <c r="B22" s="277" t="s">
        <v>318</v>
      </c>
      <c r="C22" s="278"/>
      <c r="D22" s="278"/>
      <c r="E22" s="278"/>
      <c r="F22" s="278"/>
      <c r="G22" s="278"/>
      <c r="H22" s="279"/>
      <c r="I22" s="134"/>
      <c r="J22" s="277" t="s">
        <v>350</v>
      </c>
      <c r="K22" s="278"/>
      <c r="L22" s="278"/>
      <c r="M22" s="278"/>
      <c r="N22" s="278"/>
      <c r="O22" s="278"/>
      <c r="P22" s="279"/>
    </row>
    <row r="23" spans="1:16" ht="15.75" thickBot="1" x14ac:dyDescent="0.3">
      <c r="B23" s="277" t="s">
        <v>374</v>
      </c>
      <c r="C23" s="278"/>
      <c r="D23" s="278"/>
      <c r="E23" s="279"/>
      <c r="F23" s="134"/>
      <c r="G23" s="277" t="s">
        <v>373</v>
      </c>
      <c r="H23" s="279"/>
      <c r="I23" s="134"/>
      <c r="J23" s="277" t="s">
        <v>374</v>
      </c>
      <c r="K23" s="278"/>
      <c r="L23" s="278"/>
      <c r="M23" s="279"/>
      <c r="N23" s="134"/>
      <c r="O23" s="277" t="s">
        <v>373</v>
      </c>
      <c r="P23" s="279"/>
    </row>
    <row r="24" spans="1:16" ht="30" x14ac:dyDescent="0.25">
      <c r="B24" s="189" t="s">
        <v>369</v>
      </c>
      <c r="C24" s="190" t="s">
        <v>370</v>
      </c>
      <c r="D24" s="190" t="s">
        <v>371</v>
      </c>
      <c r="E24" s="191" t="s">
        <v>372</v>
      </c>
      <c r="F24" s="134"/>
      <c r="G24" s="136" t="s">
        <v>83</v>
      </c>
      <c r="H24" s="137" t="s">
        <v>75</v>
      </c>
      <c r="I24" s="134"/>
      <c r="J24" s="189" t="s">
        <v>369</v>
      </c>
      <c r="K24" s="190" t="s">
        <v>370</v>
      </c>
      <c r="L24" s="190" t="s">
        <v>371</v>
      </c>
      <c r="M24" s="191" t="s">
        <v>372</v>
      </c>
      <c r="N24" s="134"/>
      <c r="O24" s="136" t="s">
        <v>83</v>
      </c>
      <c r="P24" s="137" t="s">
        <v>75</v>
      </c>
    </row>
    <row r="25" spans="1:16" x14ac:dyDescent="0.25">
      <c r="B25" s="210">
        <v>3826.37</v>
      </c>
      <c r="C25" s="211">
        <v>1523.94</v>
      </c>
      <c r="D25" s="211">
        <v>3474.7</v>
      </c>
      <c r="E25" s="212">
        <v>3997.58</v>
      </c>
      <c r="F25" s="132"/>
      <c r="G25" s="138">
        <v>37.26</v>
      </c>
      <c r="H25" s="139">
        <v>101.91</v>
      </c>
      <c r="I25" s="132"/>
      <c r="J25" s="210">
        <v>6027.19</v>
      </c>
      <c r="K25" s="211">
        <v>3993.75</v>
      </c>
      <c r="L25" s="211">
        <v>6017.31</v>
      </c>
      <c r="M25" s="212">
        <v>6071.01</v>
      </c>
      <c r="N25" s="132"/>
      <c r="O25" s="138">
        <v>63.16</v>
      </c>
      <c r="P25" s="139">
        <v>87.8</v>
      </c>
    </row>
    <row r="26" spans="1:16" x14ac:dyDescent="0.25">
      <c r="B26" s="210">
        <v>3820.8</v>
      </c>
      <c r="C26" s="211">
        <v>2194.25</v>
      </c>
      <c r="D26" s="211">
        <v>4076.05</v>
      </c>
      <c r="E26" s="212">
        <v>3618.36</v>
      </c>
      <c r="F26" s="132"/>
      <c r="G26" s="138">
        <v>53.65</v>
      </c>
      <c r="H26" s="139">
        <v>92.24</v>
      </c>
      <c r="I26" s="132"/>
      <c r="J26" s="210">
        <v>5934.38</v>
      </c>
      <c r="K26" s="211">
        <v>5456.25</v>
      </c>
      <c r="L26" s="211">
        <v>7623.26</v>
      </c>
      <c r="M26" s="212">
        <v>5562.23</v>
      </c>
      <c r="N26" s="132"/>
      <c r="O26" s="138">
        <v>86.29</v>
      </c>
      <c r="P26" s="139">
        <v>80.44</v>
      </c>
    </row>
    <row r="27" spans="1:16" x14ac:dyDescent="0.25">
      <c r="B27" s="210">
        <v>4621.66</v>
      </c>
      <c r="C27" s="211">
        <v>2155.14</v>
      </c>
      <c r="D27" s="211">
        <v>3875.49</v>
      </c>
      <c r="E27" s="212">
        <v>3705.39</v>
      </c>
      <c r="F27" s="132"/>
      <c r="G27" s="138">
        <v>52.7</v>
      </c>
      <c r="H27" s="139">
        <v>94.46</v>
      </c>
      <c r="I27" s="132"/>
      <c r="J27" s="210">
        <v>7007.83</v>
      </c>
      <c r="K27" s="211">
        <v>5243.53</v>
      </c>
      <c r="L27" s="211">
        <v>6678.68</v>
      </c>
      <c r="M27" s="212">
        <v>6526.73</v>
      </c>
      <c r="N27" s="132"/>
      <c r="O27" s="138">
        <v>82.93</v>
      </c>
      <c r="P27" s="139">
        <v>94.39</v>
      </c>
    </row>
    <row r="28" spans="1:16" x14ac:dyDescent="0.25">
      <c r="B28" s="210">
        <v>2666.47</v>
      </c>
      <c r="C28" s="211">
        <v>1074.18</v>
      </c>
      <c r="D28" s="211">
        <v>4264.21</v>
      </c>
      <c r="E28" s="212">
        <v>4285.9799999999996</v>
      </c>
      <c r="F28" s="132"/>
      <c r="G28" s="138">
        <v>26.27</v>
      </c>
      <c r="H28" s="139">
        <v>109.26</v>
      </c>
      <c r="I28" s="132"/>
      <c r="J28" s="210">
        <v>6717.35</v>
      </c>
      <c r="K28" s="211">
        <v>5027.8599999999997</v>
      </c>
      <c r="L28" s="211">
        <v>7339.85</v>
      </c>
      <c r="M28" s="212">
        <v>6447.23</v>
      </c>
      <c r="N28" s="132"/>
      <c r="O28" s="138">
        <v>79.52</v>
      </c>
      <c r="P28" s="139">
        <v>93.24</v>
      </c>
    </row>
    <row r="29" spans="1:16" x14ac:dyDescent="0.25">
      <c r="B29" s="210">
        <v>4919.33</v>
      </c>
      <c r="C29" s="211">
        <v>3544.95</v>
      </c>
      <c r="D29" s="211">
        <v>3401.65</v>
      </c>
      <c r="E29" s="212">
        <v>4069.67</v>
      </c>
      <c r="F29" s="132"/>
      <c r="G29" s="138">
        <v>86.68</v>
      </c>
      <c r="H29" s="139">
        <v>93.19</v>
      </c>
      <c r="I29" s="132"/>
      <c r="J29" s="210">
        <v>6731.12</v>
      </c>
      <c r="K29" s="211">
        <v>7900.17</v>
      </c>
      <c r="L29" s="211">
        <v>7690.19</v>
      </c>
      <c r="M29" s="212">
        <v>6483.31</v>
      </c>
      <c r="N29" s="132"/>
      <c r="O29" s="138">
        <v>124.94</v>
      </c>
      <c r="P29" s="139">
        <v>93.76</v>
      </c>
    </row>
    <row r="30" spans="1:16" x14ac:dyDescent="0.25">
      <c r="B30" s="210">
        <v>3801.7</v>
      </c>
      <c r="C30" s="211">
        <v>3542.18</v>
      </c>
      <c r="D30" s="211">
        <v>4468.6400000000003</v>
      </c>
      <c r="E30" s="212">
        <v>3330.47</v>
      </c>
      <c r="F30" s="132"/>
      <c r="G30" s="138">
        <v>90.97</v>
      </c>
      <c r="H30" s="139">
        <v>76.260000000000005</v>
      </c>
      <c r="I30" s="132"/>
      <c r="J30" s="210">
        <v>7910.18</v>
      </c>
      <c r="K30" s="211">
        <v>6842.98</v>
      </c>
      <c r="L30" s="211">
        <v>6903.78</v>
      </c>
      <c r="M30" s="212">
        <v>7166.84</v>
      </c>
      <c r="N30" s="132"/>
      <c r="O30" s="138">
        <v>108.22</v>
      </c>
      <c r="P30" s="139">
        <v>103.65</v>
      </c>
    </row>
    <row r="31" spans="1:16" x14ac:dyDescent="0.25">
      <c r="B31" s="210">
        <v>3636.83</v>
      </c>
      <c r="C31" s="211">
        <v>2970.16</v>
      </c>
      <c r="D31" s="211">
        <v>4832.7299999999996</v>
      </c>
      <c r="E31" s="212">
        <v>3763.13</v>
      </c>
      <c r="F31" s="132"/>
      <c r="G31" s="138">
        <v>76.28</v>
      </c>
      <c r="H31" s="139">
        <v>86.17</v>
      </c>
      <c r="I31" s="132"/>
      <c r="J31" s="210">
        <v>7093.51</v>
      </c>
      <c r="K31" s="211">
        <v>6467.61</v>
      </c>
      <c r="L31" s="211">
        <v>8285.48</v>
      </c>
      <c r="M31" s="212">
        <v>6811.88</v>
      </c>
      <c r="N31" s="132"/>
      <c r="O31" s="138">
        <v>102.28</v>
      </c>
      <c r="P31" s="139">
        <v>98.51</v>
      </c>
    </row>
    <row r="32" spans="1:16" x14ac:dyDescent="0.25">
      <c r="B32" s="210">
        <v>4283.18</v>
      </c>
      <c r="C32" s="211">
        <v>3339.12</v>
      </c>
      <c r="D32" s="211">
        <v>4836.03</v>
      </c>
      <c r="E32" s="212">
        <v>3878.79</v>
      </c>
      <c r="F32" s="132"/>
      <c r="G32" s="138">
        <v>85.76</v>
      </c>
      <c r="H32" s="139">
        <v>88.81</v>
      </c>
      <c r="I32" s="132"/>
      <c r="J32" s="210">
        <v>8077.97</v>
      </c>
      <c r="K32" s="211">
        <v>6012.68</v>
      </c>
      <c r="L32" s="211">
        <v>7547.14</v>
      </c>
      <c r="M32" s="212">
        <v>6756.84</v>
      </c>
      <c r="N32" s="132"/>
      <c r="O32" s="138">
        <v>95.09</v>
      </c>
      <c r="P32" s="139">
        <v>97.72</v>
      </c>
    </row>
    <row r="33" spans="1:16" x14ac:dyDescent="0.25">
      <c r="B33" s="210">
        <v>4054.97</v>
      </c>
      <c r="C33" s="211">
        <v>2905.81</v>
      </c>
      <c r="D33" s="211">
        <v>4297.3900000000003</v>
      </c>
      <c r="E33" s="212">
        <v>4285.96</v>
      </c>
      <c r="F33" s="132"/>
      <c r="G33" s="138">
        <v>74.63</v>
      </c>
      <c r="H33" s="139">
        <v>98.14</v>
      </c>
      <c r="I33" s="132"/>
      <c r="J33" s="210">
        <v>5754.38</v>
      </c>
      <c r="K33" s="211">
        <v>5237.7700000000004</v>
      </c>
      <c r="L33" s="211">
        <v>9235.35</v>
      </c>
      <c r="M33" s="212">
        <v>8016.55</v>
      </c>
      <c r="N33" s="132"/>
      <c r="O33" s="138">
        <v>82.84</v>
      </c>
      <c r="P33" s="139">
        <v>115.93</v>
      </c>
    </row>
    <row r="34" spans="1:16" x14ac:dyDescent="0.25">
      <c r="B34" s="210"/>
      <c r="C34" s="211">
        <v>2916.84</v>
      </c>
      <c r="D34" s="208"/>
      <c r="E34" s="212">
        <v>4967.71</v>
      </c>
      <c r="F34" s="132"/>
      <c r="G34" s="138">
        <v>74.91</v>
      </c>
      <c r="H34" s="139">
        <v>113.75</v>
      </c>
      <c r="I34" s="132"/>
      <c r="J34" s="207"/>
      <c r="K34" s="211">
        <v>7823.33</v>
      </c>
      <c r="L34" s="211"/>
      <c r="M34" s="212">
        <v>7043.69</v>
      </c>
      <c r="N34" s="132"/>
      <c r="O34" s="138">
        <v>123.73</v>
      </c>
      <c r="P34" s="139">
        <v>101.86</v>
      </c>
    </row>
    <row r="35" spans="1:16" x14ac:dyDescent="0.25">
      <c r="B35" s="210"/>
      <c r="C35" s="211">
        <v>3605.31</v>
      </c>
      <c r="D35" s="208"/>
      <c r="E35" s="209"/>
      <c r="F35" s="132"/>
      <c r="G35" s="138">
        <v>92.59</v>
      </c>
      <c r="H35" s="145"/>
      <c r="I35" s="132"/>
      <c r="J35" s="207"/>
      <c r="K35" s="211">
        <v>7683.44</v>
      </c>
      <c r="L35" s="208"/>
      <c r="M35" s="209"/>
      <c r="N35" s="132"/>
      <c r="O35" s="138">
        <v>121.51</v>
      </c>
      <c r="P35" s="145"/>
    </row>
    <row r="36" spans="1:16" x14ac:dyDescent="0.25">
      <c r="B36" s="207"/>
      <c r="C36" s="211">
        <v>1565.54</v>
      </c>
      <c r="D36" s="211"/>
      <c r="E36" s="209"/>
      <c r="F36" s="132"/>
      <c r="G36" s="138">
        <v>40.21</v>
      </c>
      <c r="H36" s="139"/>
      <c r="I36" s="132"/>
      <c r="J36" s="207"/>
      <c r="K36" s="211">
        <v>5599.61</v>
      </c>
      <c r="L36" s="208"/>
      <c r="M36" s="209"/>
      <c r="N36" s="132"/>
      <c r="O36" s="138">
        <v>88.56</v>
      </c>
      <c r="P36" s="145"/>
    </row>
    <row r="37" spans="1:16" ht="15.75" thickBot="1" x14ac:dyDescent="0.3">
      <c r="B37" s="153"/>
      <c r="C37" s="214">
        <v>1616.15</v>
      </c>
      <c r="D37" s="214"/>
      <c r="E37" s="215"/>
      <c r="F37" s="132"/>
      <c r="G37" s="140">
        <v>41.51</v>
      </c>
      <c r="H37" s="141"/>
      <c r="I37" s="132"/>
      <c r="J37" s="213"/>
      <c r="K37" s="214">
        <v>5447.12</v>
      </c>
      <c r="L37" s="214"/>
      <c r="M37" s="215"/>
      <c r="N37" s="132"/>
      <c r="O37" s="140">
        <v>86.15</v>
      </c>
      <c r="P37" s="141"/>
    </row>
    <row r="38" spans="1:16" x14ac:dyDescent="0.25">
      <c r="B38" s="132"/>
      <c r="C38" s="132"/>
      <c r="D38" s="182"/>
      <c r="E38" s="182"/>
      <c r="F38" s="132"/>
      <c r="G38" s="131"/>
      <c r="H38" s="131"/>
      <c r="I38" s="132"/>
      <c r="J38" s="182"/>
      <c r="K38" s="132"/>
      <c r="L38" s="182"/>
      <c r="M38" s="182"/>
      <c r="N38" s="132"/>
      <c r="O38" s="131"/>
      <c r="P38" s="135"/>
    </row>
    <row r="39" spans="1:16" x14ac:dyDescent="0.25">
      <c r="B39" s="132"/>
      <c r="C39" s="132"/>
      <c r="D39" s="132"/>
      <c r="E39" s="132"/>
      <c r="F39" s="132"/>
      <c r="G39" s="131"/>
      <c r="H39" s="131"/>
      <c r="I39" s="132"/>
      <c r="J39" s="132"/>
      <c r="K39" s="132"/>
      <c r="L39" s="132"/>
      <c r="M39" s="132"/>
      <c r="N39" s="132"/>
      <c r="O39" s="131"/>
      <c r="P39" s="131"/>
    </row>
    <row r="40" spans="1:16" ht="15.75" thickBot="1" x14ac:dyDescent="0.3">
      <c r="B40" s="132"/>
      <c r="C40" s="132"/>
      <c r="D40" s="132"/>
      <c r="E40" s="132"/>
      <c r="F40" s="132"/>
      <c r="G40" s="131"/>
      <c r="H40" s="131"/>
      <c r="I40" s="132"/>
      <c r="J40" s="132"/>
      <c r="K40" s="132"/>
      <c r="L40" s="132"/>
      <c r="M40" s="132"/>
      <c r="N40" s="132"/>
      <c r="O40" s="131"/>
      <c r="P40" s="131"/>
    </row>
    <row r="41" spans="1:16" x14ac:dyDescent="0.25">
      <c r="A41" s="171" t="s">
        <v>0</v>
      </c>
      <c r="B41" s="204">
        <f>AVERAGE(B25:B37)</f>
        <v>3959.034444444444</v>
      </c>
      <c r="C41" s="205">
        <f t="shared" ref="C41:P41" si="0">AVERAGE(C25:C37)</f>
        <v>2534.89</v>
      </c>
      <c r="D41" s="205">
        <f t="shared" si="0"/>
        <v>4169.6544444444444</v>
      </c>
      <c r="E41" s="206">
        <f t="shared" si="0"/>
        <v>3990.3040000000001</v>
      </c>
      <c r="F41" s="132"/>
      <c r="G41" s="142">
        <f t="shared" si="0"/>
        <v>64.109230769230777</v>
      </c>
      <c r="H41" s="143">
        <f t="shared" si="0"/>
        <v>95.418999999999997</v>
      </c>
      <c r="I41" s="132"/>
      <c r="J41" s="204">
        <f t="shared" si="0"/>
        <v>6805.9900000000007</v>
      </c>
      <c r="K41" s="205">
        <f t="shared" si="0"/>
        <v>6056.623076923076</v>
      </c>
      <c r="L41" s="205">
        <f t="shared" si="0"/>
        <v>7480.1155555555561</v>
      </c>
      <c r="M41" s="206">
        <f t="shared" si="0"/>
        <v>6688.6310000000012</v>
      </c>
      <c r="N41" s="132"/>
      <c r="O41" s="142">
        <f t="shared" si="0"/>
        <v>95.786153846153852</v>
      </c>
      <c r="P41" s="143">
        <f t="shared" si="0"/>
        <v>96.73</v>
      </c>
    </row>
    <row r="42" spans="1:16" x14ac:dyDescent="0.25">
      <c r="A42" s="172" t="s">
        <v>347</v>
      </c>
      <c r="B42" s="207">
        <f>(STDEV(B25:B37))/SQRT(B43)</f>
        <v>214.46041605174275</v>
      </c>
      <c r="C42" s="208">
        <f t="shared" ref="C42:P42" si="1">(STDEV(C25:C37))/SQRT(C43)</f>
        <v>246.77442891569359</v>
      </c>
      <c r="D42" s="208">
        <f t="shared" si="1"/>
        <v>173.46397640841766</v>
      </c>
      <c r="E42" s="209">
        <f t="shared" si="1"/>
        <v>143.5832623656238</v>
      </c>
      <c r="F42" s="132"/>
      <c r="G42" s="144">
        <f t="shared" si="1"/>
        <v>6.3853169370507912</v>
      </c>
      <c r="H42" s="145">
        <f t="shared" si="1"/>
        <v>3.479176291403852</v>
      </c>
      <c r="I42" s="132"/>
      <c r="J42" s="207">
        <f t="shared" si="1"/>
        <v>275.02917530085256</v>
      </c>
      <c r="K42" s="208">
        <f t="shared" si="1"/>
        <v>335.33271522356853</v>
      </c>
      <c r="L42" s="208">
        <f t="shared" si="1"/>
        <v>310.29801681927199</v>
      </c>
      <c r="M42" s="209">
        <f t="shared" si="1"/>
        <v>208.56228479468137</v>
      </c>
      <c r="N42" s="132"/>
      <c r="O42" s="144">
        <f t="shared" si="1"/>
        <v>5.302976732816858</v>
      </c>
      <c r="P42" s="145">
        <f t="shared" si="1"/>
        <v>3.0158422446216329</v>
      </c>
    </row>
    <row r="43" spans="1:16" ht="15.75" thickBot="1" x14ac:dyDescent="0.3">
      <c r="A43" s="173" t="s">
        <v>33</v>
      </c>
      <c r="B43" s="146">
        <f>COUNT(B25:B37)</f>
        <v>9</v>
      </c>
      <c r="C43" s="162">
        <f t="shared" ref="C43:P43" si="2">COUNT(C25:C37)</f>
        <v>13</v>
      </c>
      <c r="D43" s="162">
        <f t="shared" si="2"/>
        <v>9</v>
      </c>
      <c r="E43" s="147">
        <f t="shared" si="2"/>
        <v>10</v>
      </c>
      <c r="G43" s="146">
        <f t="shared" si="2"/>
        <v>13</v>
      </c>
      <c r="H43" s="147">
        <f t="shared" si="2"/>
        <v>10</v>
      </c>
      <c r="J43" s="146">
        <f t="shared" si="2"/>
        <v>9</v>
      </c>
      <c r="K43" s="162">
        <f t="shared" si="2"/>
        <v>13</v>
      </c>
      <c r="L43" s="162">
        <f t="shared" si="2"/>
        <v>9</v>
      </c>
      <c r="M43" s="147">
        <f t="shared" si="2"/>
        <v>10</v>
      </c>
      <c r="O43" s="146">
        <f t="shared" si="2"/>
        <v>13</v>
      </c>
      <c r="P43" s="147">
        <f t="shared" si="2"/>
        <v>10</v>
      </c>
    </row>
    <row r="48" spans="1:16" ht="15.75" thickBot="1" x14ac:dyDescent="0.3">
      <c r="B48" s="133" t="s">
        <v>389</v>
      </c>
    </row>
    <row r="49" spans="1:45" s="133" customFormat="1" ht="15.75" thickBot="1" x14ac:dyDescent="0.3">
      <c r="B49" s="308" t="s">
        <v>390</v>
      </c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10"/>
    </row>
    <row r="50" spans="1:45" s="133" customFormat="1" x14ac:dyDescent="0.25">
      <c r="A50" s="171" t="s">
        <v>387</v>
      </c>
      <c r="B50" s="311" t="s">
        <v>369</v>
      </c>
      <c r="C50" s="312"/>
      <c r="D50" s="312"/>
      <c r="E50" s="312"/>
      <c r="F50" s="312"/>
      <c r="G50" s="312"/>
      <c r="H50" s="312"/>
      <c r="I50" s="312"/>
      <c r="J50" s="313"/>
      <c r="L50" s="311" t="s">
        <v>370</v>
      </c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3"/>
      <c r="Z50" s="311" t="s">
        <v>371</v>
      </c>
      <c r="AA50" s="312"/>
      <c r="AB50" s="312"/>
      <c r="AC50" s="312"/>
      <c r="AD50" s="312"/>
      <c r="AE50" s="312"/>
      <c r="AF50" s="312"/>
      <c r="AG50" s="312"/>
      <c r="AH50" s="313"/>
      <c r="AJ50" s="311" t="s">
        <v>372</v>
      </c>
      <c r="AK50" s="312"/>
      <c r="AL50" s="312"/>
      <c r="AM50" s="312"/>
      <c r="AN50" s="312"/>
      <c r="AO50" s="312"/>
      <c r="AP50" s="312"/>
      <c r="AQ50" s="312"/>
      <c r="AR50" s="312"/>
      <c r="AS50" s="313"/>
    </row>
    <row r="51" spans="1:45" x14ac:dyDescent="0.25">
      <c r="A51" s="227">
        <v>-3.88</v>
      </c>
      <c r="B51" s="192">
        <v>3</v>
      </c>
      <c r="C51" s="193">
        <v>6</v>
      </c>
      <c r="D51" s="193">
        <v>5</v>
      </c>
      <c r="E51" s="193">
        <v>2</v>
      </c>
      <c r="F51" s="193">
        <v>14</v>
      </c>
      <c r="G51" s="193">
        <v>0</v>
      </c>
      <c r="H51" s="193">
        <v>1</v>
      </c>
      <c r="I51" s="193">
        <v>3</v>
      </c>
      <c r="J51" s="194">
        <v>4</v>
      </c>
      <c r="L51" s="192">
        <v>0</v>
      </c>
      <c r="M51" s="193">
        <v>4</v>
      </c>
      <c r="N51" s="193">
        <v>1</v>
      </c>
      <c r="O51" s="193">
        <v>3</v>
      </c>
      <c r="P51" s="193">
        <v>2</v>
      </c>
      <c r="Q51" s="193">
        <v>1</v>
      </c>
      <c r="R51" s="193">
        <v>0</v>
      </c>
      <c r="S51" s="193">
        <v>11</v>
      </c>
      <c r="T51" s="193">
        <v>2</v>
      </c>
      <c r="U51" s="193">
        <v>2</v>
      </c>
      <c r="V51" s="193">
        <v>1</v>
      </c>
      <c r="W51" s="193">
        <v>0</v>
      </c>
      <c r="X51" s="194">
        <v>1</v>
      </c>
      <c r="Z51" s="192">
        <v>4</v>
      </c>
      <c r="AA51" s="193">
        <v>4</v>
      </c>
      <c r="AB51" s="193">
        <v>0</v>
      </c>
      <c r="AC51" s="193">
        <v>6</v>
      </c>
      <c r="AD51" s="193">
        <v>1</v>
      </c>
      <c r="AE51" s="193">
        <v>0</v>
      </c>
      <c r="AF51" s="193">
        <v>11</v>
      </c>
      <c r="AG51" s="193">
        <v>2</v>
      </c>
      <c r="AH51" s="194">
        <v>2</v>
      </c>
      <c r="AJ51" s="192">
        <v>0</v>
      </c>
      <c r="AK51" s="193">
        <v>2</v>
      </c>
      <c r="AL51" s="193">
        <v>2</v>
      </c>
      <c r="AM51" s="193">
        <v>6</v>
      </c>
      <c r="AN51" s="193">
        <v>2</v>
      </c>
      <c r="AO51" s="193">
        <v>0</v>
      </c>
      <c r="AP51" s="193">
        <v>4</v>
      </c>
      <c r="AQ51" s="193">
        <v>0</v>
      </c>
      <c r="AR51" s="193">
        <v>5</v>
      </c>
      <c r="AS51" s="194">
        <v>1</v>
      </c>
    </row>
    <row r="52" spans="1:45" x14ac:dyDescent="0.25">
      <c r="A52" s="227">
        <v>-3.85</v>
      </c>
      <c r="B52" s="192">
        <v>4</v>
      </c>
      <c r="C52" s="193">
        <v>5</v>
      </c>
      <c r="D52" s="193">
        <v>4</v>
      </c>
      <c r="E52" s="193">
        <v>1</v>
      </c>
      <c r="F52" s="193">
        <v>18</v>
      </c>
      <c r="G52" s="193">
        <v>12</v>
      </c>
      <c r="H52" s="193">
        <v>1</v>
      </c>
      <c r="I52" s="193">
        <v>10</v>
      </c>
      <c r="J52" s="194">
        <v>1</v>
      </c>
      <c r="L52" s="192">
        <v>0</v>
      </c>
      <c r="M52" s="193">
        <v>5</v>
      </c>
      <c r="N52" s="193">
        <v>6</v>
      </c>
      <c r="O52" s="193">
        <v>1</v>
      </c>
      <c r="P52" s="193">
        <v>3</v>
      </c>
      <c r="Q52" s="193">
        <v>6</v>
      </c>
      <c r="R52" s="193">
        <v>1</v>
      </c>
      <c r="S52" s="193">
        <v>6</v>
      </c>
      <c r="T52" s="193">
        <v>4</v>
      </c>
      <c r="U52" s="193">
        <v>8</v>
      </c>
      <c r="V52" s="193">
        <v>5</v>
      </c>
      <c r="W52" s="193">
        <v>0</v>
      </c>
      <c r="X52" s="194">
        <v>1</v>
      </c>
      <c r="Z52" s="192">
        <v>5</v>
      </c>
      <c r="AA52" s="193">
        <v>10</v>
      </c>
      <c r="AB52" s="193">
        <v>2</v>
      </c>
      <c r="AC52" s="193">
        <v>4</v>
      </c>
      <c r="AD52" s="193">
        <v>1</v>
      </c>
      <c r="AE52" s="193">
        <v>5</v>
      </c>
      <c r="AF52" s="193">
        <v>14</v>
      </c>
      <c r="AG52" s="193">
        <v>7</v>
      </c>
      <c r="AH52" s="194">
        <v>1</v>
      </c>
      <c r="AJ52" s="192">
        <v>6</v>
      </c>
      <c r="AK52" s="193">
        <v>6</v>
      </c>
      <c r="AL52" s="193">
        <v>8</v>
      </c>
      <c r="AM52" s="193">
        <v>9</v>
      </c>
      <c r="AN52" s="193">
        <v>11</v>
      </c>
      <c r="AO52" s="193">
        <v>4</v>
      </c>
      <c r="AP52" s="193">
        <v>7</v>
      </c>
      <c r="AQ52" s="193">
        <v>3</v>
      </c>
      <c r="AR52" s="193">
        <v>12</v>
      </c>
      <c r="AS52" s="194">
        <v>5</v>
      </c>
    </row>
    <row r="53" spans="1:45" x14ac:dyDescent="0.25">
      <c r="A53" s="227">
        <v>-3.82</v>
      </c>
      <c r="B53" s="192">
        <v>20</v>
      </c>
      <c r="C53" s="193">
        <v>28</v>
      </c>
      <c r="D53" s="193">
        <v>9</v>
      </c>
      <c r="E53" s="193">
        <v>8</v>
      </c>
      <c r="F53" s="193">
        <v>32</v>
      </c>
      <c r="G53" s="193">
        <v>28</v>
      </c>
      <c r="H53" s="193">
        <v>5</v>
      </c>
      <c r="I53" s="193">
        <v>17</v>
      </c>
      <c r="J53" s="194">
        <v>11</v>
      </c>
      <c r="L53" s="192">
        <v>1</v>
      </c>
      <c r="M53" s="193">
        <v>22</v>
      </c>
      <c r="N53" s="193">
        <v>2</v>
      </c>
      <c r="O53" s="193">
        <v>3</v>
      </c>
      <c r="P53" s="193">
        <v>2</v>
      </c>
      <c r="Q53" s="193">
        <v>12</v>
      </c>
      <c r="R53" s="193">
        <v>12</v>
      </c>
      <c r="S53" s="193">
        <v>17</v>
      </c>
      <c r="T53" s="193">
        <v>3</v>
      </c>
      <c r="U53" s="193">
        <v>9</v>
      </c>
      <c r="V53" s="193">
        <v>15</v>
      </c>
      <c r="W53" s="193">
        <v>12</v>
      </c>
      <c r="X53" s="194">
        <v>3</v>
      </c>
      <c r="Z53" s="192">
        <v>4</v>
      </c>
      <c r="AA53" s="193">
        <v>9</v>
      </c>
      <c r="AB53" s="193">
        <v>3</v>
      </c>
      <c r="AC53" s="193">
        <v>10</v>
      </c>
      <c r="AD53" s="193">
        <v>2</v>
      </c>
      <c r="AE53" s="193">
        <v>29</v>
      </c>
      <c r="AF53" s="193">
        <v>16</v>
      </c>
      <c r="AG53" s="193">
        <v>24</v>
      </c>
      <c r="AH53" s="194">
        <v>6</v>
      </c>
      <c r="AJ53" s="192">
        <v>18</v>
      </c>
      <c r="AK53" s="193">
        <v>8</v>
      </c>
      <c r="AL53" s="193">
        <v>14</v>
      </c>
      <c r="AM53" s="193">
        <v>17</v>
      </c>
      <c r="AN53" s="193">
        <v>8</v>
      </c>
      <c r="AO53" s="193">
        <v>8</v>
      </c>
      <c r="AP53" s="193">
        <v>14</v>
      </c>
      <c r="AQ53" s="193">
        <v>5</v>
      </c>
      <c r="AR53" s="193">
        <v>29</v>
      </c>
      <c r="AS53" s="194">
        <v>14</v>
      </c>
    </row>
    <row r="54" spans="1:45" x14ac:dyDescent="0.25">
      <c r="A54" s="227">
        <v>-3.79</v>
      </c>
      <c r="B54" s="192">
        <v>34</v>
      </c>
      <c r="C54" s="193">
        <v>34</v>
      </c>
      <c r="D54" s="193">
        <v>27</v>
      </c>
      <c r="E54" s="193">
        <v>12</v>
      </c>
      <c r="F54" s="193">
        <v>37</v>
      </c>
      <c r="G54" s="193">
        <v>20</v>
      </c>
      <c r="H54" s="193">
        <v>27</v>
      </c>
      <c r="I54" s="193">
        <v>40</v>
      </c>
      <c r="J54" s="194">
        <v>24</v>
      </c>
      <c r="L54" s="192">
        <v>10</v>
      </c>
      <c r="M54" s="193">
        <v>24</v>
      </c>
      <c r="N54" s="193">
        <v>12</v>
      </c>
      <c r="O54" s="193">
        <v>0</v>
      </c>
      <c r="P54" s="193">
        <v>12</v>
      </c>
      <c r="Q54" s="193">
        <v>10</v>
      </c>
      <c r="R54" s="193">
        <v>26</v>
      </c>
      <c r="S54" s="193">
        <v>36</v>
      </c>
      <c r="T54" s="193">
        <v>8</v>
      </c>
      <c r="U54" s="193">
        <v>22</v>
      </c>
      <c r="V54" s="193">
        <v>19</v>
      </c>
      <c r="W54" s="193">
        <v>18</v>
      </c>
      <c r="X54" s="194">
        <v>6</v>
      </c>
      <c r="Z54" s="192">
        <v>14</v>
      </c>
      <c r="AA54" s="193">
        <v>20</v>
      </c>
      <c r="AB54" s="193">
        <v>7</v>
      </c>
      <c r="AC54" s="193">
        <v>15</v>
      </c>
      <c r="AD54" s="193">
        <v>14</v>
      </c>
      <c r="AE54" s="193">
        <v>44</v>
      </c>
      <c r="AF54" s="193">
        <v>31</v>
      </c>
      <c r="AG54" s="193">
        <v>38</v>
      </c>
      <c r="AH54" s="194">
        <v>17</v>
      </c>
      <c r="AJ54" s="192">
        <v>15</v>
      </c>
      <c r="AK54" s="193">
        <v>20</v>
      </c>
      <c r="AL54" s="193">
        <v>25</v>
      </c>
      <c r="AM54" s="193">
        <v>24</v>
      </c>
      <c r="AN54" s="193">
        <v>25</v>
      </c>
      <c r="AO54" s="193">
        <v>12</v>
      </c>
      <c r="AP54" s="193">
        <v>22</v>
      </c>
      <c r="AQ54" s="193">
        <v>9</v>
      </c>
      <c r="AR54" s="193">
        <v>42</v>
      </c>
      <c r="AS54" s="194">
        <v>33</v>
      </c>
    </row>
    <row r="55" spans="1:45" x14ac:dyDescent="0.25">
      <c r="A55" s="227">
        <v>-3.76</v>
      </c>
      <c r="B55" s="192">
        <v>38</v>
      </c>
      <c r="C55" s="193">
        <v>30</v>
      </c>
      <c r="D55" s="193">
        <v>43</v>
      </c>
      <c r="E55" s="193">
        <v>19</v>
      </c>
      <c r="F55" s="193">
        <v>48</v>
      </c>
      <c r="G55" s="193">
        <v>33</v>
      </c>
      <c r="H55" s="193">
        <v>31</v>
      </c>
      <c r="I55" s="193">
        <v>44</v>
      </c>
      <c r="J55" s="194">
        <v>36</v>
      </c>
      <c r="L55" s="192">
        <v>19</v>
      </c>
      <c r="M55" s="193">
        <v>28</v>
      </c>
      <c r="N55" s="193">
        <v>21</v>
      </c>
      <c r="O55" s="193">
        <v>2</v>
      </c>
      <c r="P55" s="193">
        <v>27</v>
      </c>
      <c r="Q55" s="193">
        <v>29</v>
      </c>
      <c r="R55" s="193">
        <v>35</v>
      </c>
      <c r="S55" s="193">
        <v>23</v>
      </c>
      <c r="T55" s="193">
        <v>26</v>
      </c>
      <c r="U55" s="193">
        <v>22</v>
      </c>
      <c r="V55" s="193">
        <v>28</v>
      </c>
      <c r="W55" s="193">
        <v>13</v>
      </c>
      <c r="X55" s="194">
        <v>23</v>
      </c>
      <c r="Z55" s="192">
        <v>6</v>
      </c>
      <c r="AA55" s="193">
        <v>33</v>
      </c>
      <c r="AB55" s="193">
        <v>13</v>
      </c>
      <c r="AC55" s="193">
        <v>29</v>
      </c>
      <c r="AD55" s="193">
        <v>28</v>
      </c>
      <c r="AE55" s="193">
        <v>50</v>
      </c>
      <c r="AF55" s="193">
        <v>49</v>
      </c>
      <c r="AG55" s="193">
        <v>59</v>
      </c>
      <c r="AH55" s="194"/>
      <c r="AJ55" s="192">
        <v>41</v>
      </c>
      <c r="AK55" s="193">
        <v>17</v>
      </c>
      <c r="AL55" s="193">
        <v>25</v>
      </c>
      <c r="AM55" s="193">
        <v>46</v>
      </c>
      <c r="AN55" s="193">
        <v>29</v>
      </c>
      <c r="AO55" s="193">
        <v>19</v>
      </c>
      <c r="AP55" s="193">
        <v>24</v>
      </c>
      <c r="AQ55" s="193">
        <v>30</v>
      </c>
      <c r="AR55" s="193">
        <v>58</v>
      </c>
      <c r="AS55" s="194">
        <v>25</v>
      </c>
    </row>
    <row r="56" spans="1:45" x14ac:dyDescent="0.25">
      <c r="A56" s="227">
        <v>-3.73</v>
      </c>
      <c r="B56" s="192">
        <v>34</v>
      </c>
      <c r="C56" s="193">
        <v>36</v>
      </c>
      <c r="D56" s="193">
        <v>40</v>
      </c>
      <c r="E56" s="193">
        <v>10</v>
      </c>
      <c r="F56" s="193">
        <v>54</v>
      </c>
      <c r="G56" s="193">
        <v>35</v>
      </c>
      <c r="H56" s="193">
        <v>38</v>
      </c>
      <c r="I56" s="193">
        <v>41</v>
      </c>
      <c r="J56" s="194">
        <v>42</v>
      </c>
      <c r="L56" s="192">
        <v>27</v>
      </c>
      <c r="M56" s="193">
        <v>25</v>
      </c>
      <c r="N56" s="193">
        <v>18</v>
      </c>
      <c r="O56" s="193">
        <v>2</v>
      </c>
      <c r="P56" s="193">
        <v>35</v>
      </c>
      <c r="Q56" s="193">
        <v>38</v>
      </c>
      <c r="R56" s="193">
        <v>46</v>
      </c>
      <c r="S56" s="193">
        <v>36</v>
      </c>
      <c r="T56" s="193">
        <v>23</v>
      </c>
      <c r="U56" s="193">
        <v>30</v>
      </c>
      <c r="V56" s="193">
        <v>34</v>
      </c>
      <c r="W56" s="193">
        <v>10</v>
      </c>
      <c r="X56" s="194">
        <v>17</v>
      </c>
      <c r="Z56" s="192">
        <v>14</v>
      </c>
      <c r="AA56" s="193">
        <v>35</v>
      </c>
      <c r="AB56" s="193">
        <v>14</v>
      </c>
      <c r="AC56" s="193">
        <v>32</v>
      </c>
      <c r="AD56" s="193">
        <v>36</v>
      </c>
      <c r="AE56" s="193">
        <v>38</v>
      </c>
      <c r="AF56" s="193">
        <v>61</v>
      </c>
      <c r="AG56" s="193">
        <v>63</v>
      </c>
      <c r="AH56" s="194">
        <v>45</v>
      </c>
      <c r="AJ56" s="192">
        <v>28</v>
      </c>
      <c r="AK56" s="193">
        <v>20</v>
      </c>
      <c r="AL56" s="193">
        <v>37</v>
      </c>
      <c r="AM56" s="193">
        <v>42</v>
      </c>
      <c r="AN56" s="193">
        <v>50</v>
      </c>
      <c r="AO56" s="193">
        <v>40</v>
      </c>
      <c r="AP56" s="193">
        <v>18</v>
      </c>
      <c r="AQ56" s="193">
        <v>21</v>
      </c>
      <c r="AR56" s="193">
        <v>53</v>
      </c>
      <c r="AS56" s="194">
        <v>49</v>
      </c>
    </row>
    <row r="57" spans="1:45" x14ac:dyDescent="0.25">
      <c r="A57" s="227">
        <v>-3.7</v>
      </c>
      <c r="B57" s="192">
        <v>44</v>
      </c>
      <c r="C57" s="193">
        <v>48</v>
      </c>
      <c r="D57" s="193">
        <v>35</v>
      </c>
      <c r="E57" s="193"/>
      <c r="F57" s="193">
        <v>56</v>
      </c>
      <c r="G57" s="193">
        <v>33</v>
      </c>
      <c r="H57" s="193">
        <v>33</v>
      </c>
      <c r="I57" s="193">
        <v>44</v>
      </c>
      <c r="J57" s="194">
        <v>31</v>
      </c>
      <c r="L57" s="192">
        <v>17</v>
      </c>
      <c r="M57" s="193">
        <v>30</v>
      </c>
      <c r="N57" s="193">
        <v>21</v>
      </c>
      <c r="O57" s="193">
        <v>11</v>
      </c>
      <c r="P57" s="193">
        <v>40</v>
      </c>
      <c r="Q57" s="193">
        <v>42</v>
      </c>
      <c r="R57" s="193">
        <v>33</v>
      </c>
      <c r="S57" s="193">
        <v>36</v>
      </c>
      <c r="T57" s="193">
        <v>38</v>
      </c>
      <c r="U57" s="193">
        <v>32</v>
      </c>
      <c r="V57" s="193">
        <v>39</v>
      </c>
      <c r="W57" s="193">
        <v>9</v>
      </c>
      <c r="X57" s="194">
        <v>26</v>
      </c>
      <c r="Z57" s="192">
        <v>17</v>
      </c>
      <c r="AA57" s="193">
        <v>33</v>
      </c>
      <c r="AB57" s="193">
        <v>18</v>
      </c>
      <c r="AC57" s="193">
        <v>43</v>
      </c>
      <c r="AD57" s="193">
        <v>33</v>
      </c>
      <c r="AE57" s="193">
        <v>56</v>
      </c>
      <c r="AF57" s="193">
        <v>46</v>
      </c>
      <c r="AG57" s="193">
        <v>52</v>
      </c>
      <c r="AH57" s="194">
        <v>57</v>
      </c>
      <c r="AJ57" s="192">
        <v>47</v>
      </c>
      <c r="AK57" s="193">
        <v>34</v>
      </c>
      <c r="AL57" s="193">
        <v>27</v>
      </c>
      <c r="AM57" s="193">
        <v>56</v>
      </c>
      <c r="AN57" s="193">
        <v>35</v>
      </c>
      <c r="AO57" s="193">
        <v>25</v>
      </c>
      <c r="AP57" s="193">
        <v>22</v>
      </c>
      <c r="AQ57" s="193">
        <v>23</v>
      </c>
      <c r="AR57" s="193">
        <v>49</v>
      </c>
      <c r="AS57" s="194">
        <v>62</v>
      </c>
    </row>
    <row r="58" spans="1:45" x14ac:dyDescent="0.25">
      <c r="A58" s="227">
        <v>-3.67</v>
      </c>
      <c r="B58" s="192">
        <v>34</v>
      </c>
      <c r="C58" s="193">
        <v>41</v>
      </c>
      <c r="D58" s="193">
        <v>37</v>
      </c>
      <c r="E58" s="193">
        <v>34</v>
      </c>
      <c r="F58" s="193">
        <v>57</v>
      </c>
      <c r="G58" s="193">
        <v>33</v>
      </c>
      <c r="H58" s="193">
        <v>33</v>
      </c>
      <c r="I58" s="193">
        <v>47</v>
      </c>
      <c r="J58" s="194">
        <v>50</v>
      </c>
      <c r="L58" s="192">
        <v>21</v>
      </c>
      <c r="M58" s="193">
        <v>25</v>
      </c>
      <c r="N58" s="193">
        <v>25</v>
      </c>
      <c r="O58" s="193">
        <v>12</v>
      </c>
      <c r="P58" s="193">
        <v>32</v>
      </c>
      <c r="Q58" s="193">
        <v>29</v>
      </c>
      <c r="R58" s="193">
        <v>41</v>
      </c>
      <c r="S58" s="193">
        <v>26</v>
      </c>
      <c r="T58" s="193">
        <v>31</v>
      </c>
      <c r="U58" s="193">
        <v>36</v>
      </c>
      <c r="V58" s="193">
        <v>31</v>
      </c>
      <c r="W58" s="193"/>
      <c r="X58" s="194">
        <v>20</v>
      </c>
      <c r="Z58" s="192">
        <v>27</v>
      </c>
      <c r="AA58" s="193">
        <v>34</v>
      </c>
      <c r="AB58" s="193">
        <v>23</v>
      </c>
      <c r="AC58" s="193">
        <v>43</v>
      </c>
      <c r="AD58" s="193">
        <v>44</v>
      </c>
      <c r="AE58" s="193">
        <v>54</v>
      </c>
      <c r="AF58" s="193">
        <v>44</v>
      </c>
      <c r="AG58" s="193">
        <v>64</v>
      </c>
      <c r="AH58" s="194">
        <v>68</v>
      </c>
      <c r="AJ58" s="192">
        <v>46</v>
      </c>
      <c r="AK58" s="193">
        <v>39</v>
      </c>
      <c r="AL58" s="193">
        <v>39</v>
      </c>
      <c r="AM58" s="193">
        <v>55</v>
      </c>
      <c r="AN58" s="193">
        <v>47</v>
      </c>
      <c r="AO58" s="193">
        <v>32</v>
      </c>
      <c r="AP58" s="193">
        <v>44</v>
      </c>
      <c r="AQ58" s="193">
        <v>32</v>
      </c>
      <c r="AR58" s="193">
        <v>49</v>
      </c>
      <c r="AS58" s="194">
        <v>65</v>
      </c>
    </row>
    <row r="59" spans="1:45" x14ac:dyDescent="0.25">
      <c r="A59" s="227">
        <v>-3.64</v>
      </c>
      <c r="B59" s="192">
        <v>26</v>
      </c>
      <c r="C59" s="193">
        <v>39</v>
      </c>
      <c r="D59" s="193">
        <v>57</v>
      </c>
      <c r="E59" s="193">
        <v>12</v>
      </c>
      <c r="F59" s="193">
        <v>52</v>
      </c>
      <c r="G59" s="193">
        <v>33</v>
      </c>
      <c r="H59" s="193">
        <v>34</v>
      </c>
      <c r="I59" s="193">
        <v>51</v>
      </c>
      <c r="J59" s="194">
        <v>37</v>
      </c>
      <c r="L59" s="192">
        <v>16</v>
      </c>
      <c r="M59" s="193">
        <v>23</v>
      </c>
      <c r="N59" s="193">
        <v>22</v>
      </c>
      <c r="O59" s="193">
        <v>12</v>
      </c>
      <c r="P59" s="193">
        <v>34</v>
      </c>
      <c r="Q59" s="193">
        <v>46</v>
      </c>
      <c r="R59" s="193">
        <v>45</v>
      </c>
      <c r="S59" s="193">
        <v>20</v>
      </c>
      <c r="T59" s="193">
        <v>42</v>
      </c>
      <c r="U59" s="193">
        <v>32</v>
      </c>
      <c r="V59" s="193">
        <v>33</v>
      </c>
      <c r="W59" s="193">
        <v>10</v>
      </c>
      <c r="X59" s="194">
        <v>11</v>
      </c>
      <c r="Z59" s="192">
        <v>27</v>
      </c>
      <c r="AA59" s="193">
        <v>40</v>
      </c>
      <c r="AB59" s="193">
        <v>25</v>
      </c>
      <c r="AC59" s="193">
        <v>34</v>
      </c>
      <c r="AD59" s="193">
        <v>33</v>
      </c>
      <c r="AE59" s="193">
        <v>31</v>
      </c>
      <c r="AF59" s="193">
        <v>41</v>
      </c>
      <c r="AG59" s="193">
        <v>45</v>
      </c>
      <c r="AH59" s="194">
        <v>62</v>
      </c>
      <c r="AJ59" s="192">
        <v>35</v>
      </c>
      <c r="AK59" s="193">
        <v>32</v>
      </c>
      <c r="AL59" s="193">
        <v>40</v>
      </c>
      <c r="AM59" s="193">
        <v>40</v>
      </c>
      <c r="AN59" s="193">
        <v>52</v>
      </c>
      <c r="AO59" s="193">
        <v>33</v>
      </c>
      <c r="AP59" s="193">
        <v>35</v>
      </c>
      <c r="AQ59" s="193">
        <v>36</v>
      </c>
      <c r="AR59" s="193">
        <v>34</v>
      </c>
      <c r="AS59" s="194">
        <v>45</v>
      </c>
    </row>
    <row r="60" spans="1:45" x14ac:dyDescent="0.25">
      <c r="A60" s="227">
        <v>-3.61</v>
      </c>
      <c r="B60" s="192">
        <v>33</v>
      </c>
      <c r="C60" s="193">
        <v>54</v>
      </c>
      <c r="D60" s="193">
        <v>40</v>
      </c>
      <c r="E60" s="193">
        <v>19</v>
      </c>
      <c r="F60" s="193">
        <v>48</v>
      </c>
      <c r="G60" s="193">
        <v>44</v>
      </c>
      <c r="H60" s="193">
        <v>31</v>
      </c>
      <c r="I60" s="193">
        <v>39</v>
      </c>
      <c r="J60" s="194">
        <v>42</v>
      </c>
      <c r="L60" s="192">
        <v>14</v>
      </c>
      <c r="M60" s="193">
        <v>30</v>
      </c>
      <c r="N60" s="193">
        <v>20</v>
      </c>
      <c r="O60" s="193">
        <v>26</v>
      </c>
      <c r="P60" s="193">
        <v>50</v>
      </c>
      <c r="Q60" s="193">
        <v>38</v>
      </c>
      <c r="R60" s="193">
        <v>43</v>
      </c>
      <c r="S60" s="193">
        <v>41</v>
      </c>
      <c r="T60" s="193">
        <v>27</v>
      </c>
      <c r="U60" s="193">
        <v>36</v>
      </c>
      <c r="V60" s="193">
        <v>31</v>
      </c>
      <c r="W60" s="193">
        <v>12</v>
      </c>
      <c r="X60" s="194">
        <v>14</v>
      </c>
      <c r="Z60" s="192">
        <v>30</v>
      </c>
      <c r="AA60" s="193">
        <v>51</v>
      </c>
      <c r="AB60" s="193">
        <v>46</v>
      </c>
      <c r="AC60" s="193">
        <v>41</v>
      </c>
      <c r="AD60" s="193">
        <v>47</v>
      </c>
      <c r="AE60" s="193">
        <v>35</v>
      </c>
      <c r="AF60" s="193">
        <v>55</v>
      </c>
      <c r="AG60" s="193">
        <v>55</v>
      </c>
      <c r="AH60" s="194">
        <v>57</v>
      </c>
      <c r="AJ60" s="192"/>
      <c r="AK60" s="193">
        <v>50</v>
      </c>
      <c r="AL60" s="193">
        <v>39</v>
      </c>
      <c r="AM60" s="193">
        <v>44</v>
      </c>
      <c r="AN60" s="193">
        <v>51</v>
      </c>
      <c r="AO60" s="193">
        <v>24</v>
      </c>
      <c r="AP60" s="193">
        <v>44</v>
      </c>
      <c r="AQ60" s="193">
        <v>44</v>
      </c>
      <c r="AR60" s="193">
        <v>44</v>
      </c>
      <c r="AS60" s="194">
        <v>44</v>
      </c>
    </row>
    <row r="61" spans="1:45" x14ac:dyDescent="0.25">
      <c r="A61" s="227">
        <v>-3.58</v>
      </c>
      <c r="B61" s="192">
        <v>25</v>
      </c>
      <c r="C61" s="193">
        <v>36</v>
      </c>
      <c r="D61" s="193">
        <v>53</v>
      </c>
      <c r="E61" s="193">
        <v>30</v>
      </c>
      <c r="F61" s="193">
        <v>40</v>
      </c>
      <c r="G61" s="193">
        <v>23</v>
      </c>
      <c r="H61" s="193">
        <v>37</v>
      </c>
      <c r="I61" s="193">
        <v>38</v>
      </c>
      <c r="J61" s="194">
        <v>47</v>
      </c>
      <c r="L61" s="192">
        <v>13</v>
      </c>
      <c r="M61" s="193">
        <v>22</v>
      </c>
      <c r="N61" s="193">
        <v>16</v>
      </c>
      <c r="O61" s="193">
        <v>7</v>
      </c>
      <c r="P61" s="193">
        <v>49</v>
      </c>
      <c r="Q61" s="193">
        <v>33</v>
      </c>
      <c r="R61" s="193">
        <v>40</v>
      </c>
      <c r="S61" s="193">
        <v>36</v>
      </c>
      <c r="T61" s="193">
        <v>38</v>
      </c>
      <c r="U61" s="193">
        <v>32</v>
      </c>
      <c r="V61" s="193">
        <v>30</v>
      </c>
      <c r="W61" s="193">
        <v>12</v>
      </c>
      <c r="X61" s="194">
        <v>13</v>
      </c>
      <c r="Z61" s="192">
        <v>25</v>
      </c>
      <c r="AA61" s="193">
        <v>36</v>
      </c>
      <c r="AB61" s="193">
        <v>25</v>
      </c>
      <c r="AC61" s="193">
        <v>37</v>
      </c>
      <c r="AD61" s="193">
        <v>55</v>
      </c>
      <c r="AE61" s="193">
        <v>39</v>
      </c>
      <c r="AF61" s="193">
        <v>47</v>
      </c>
      <c r="AG61" s="193">
        <v>59</v>
      </c>
      <c r="AH61" s="194">
        <v>41</v>
      </c>
      <c r="AJ61" s="192">
        <v>45</v>
      </c>
      <c r="AK61" s="193">
        <v>45</v>
      </c>
      <c r="AL61" s="193">
        <v>46</v>
      </c>
      <c r="AM61" s="193">
        <v>46</v>
      </c>
      <c r="AN61" s="193">
        <v>40</v>
      </c>
      <c r="AO61" s="193">
        <v>30</v>
      </c>
      <c r="AP61" s="193">
        <v>37</v>
      </c>
      <c r="AQ61" s="193">
        <v>37</v>
      </c>
      <c r="AR61" s="193">
        <v>39</v>
      </c>
      <c r="AS61" s="194">
        <v>39</v>
      </c>
    </row>
    <row r="62" spans="1:45" x14ac:dyDescent="0.25">
      <c r="A62" s="227">
        <v>-3.55</v>
      </c>
      <c r="B62" s="192">
        <v>17</v>
      </c>
      <c r="C62" s="193">
        <v>38</v>
      </c>
      <c r="D62" s="193">
        <v>58</v>
      </c>
      <c r="E62" s="193">
        <v>14</v>
      </c>
      <c r="F62" s="193">
        <v>45</v>
      </c>
      <c r="G62" s="193">
        <v>25</v>
      </c>
      <c r="H62" s="193">
        <v>36</v>
      </c>
      <c r="I62" s="193">
        <v>37</v>
      </c>
      <c r="J62" s="194">
        <v>36</v>
      </c>
      <c r="L62" s="192">
        <v>16</v>
      </c>
      <c r="M62" s="193">
        <v>25</v>
      </c>
      <c r="N62" s="193">
        <v>16</v>
      </c>
      <c r="O62" s="193">
        <v>10</v>
      </c>
      <c r="P62" s="193">
        <v>36</v>
      </c>
      <c r="Q62" s="193">
        <v>31</v>
      </c>
      <c r="R62" s="193">
        <v>53</v>
      </c>
      <c r="S62" s="193">
        <v>28</v>
      </c>
      <c r="T62" s="193">
        <v>27</v>
      </c>
      <c r="U62" s="193">
        <v>27</v>
      </c>
      <c r="V62" s="193">
        <v>31</v>
      </c>
      <c r="W62" s="193">
        <v>11</v>
      </c>
      <c r="X62" s="194">
        <v>19</v>
      </c>
      <c r="Z62" s="192">
        <v>51</v>
      </c>
      <c r="AA62" s="193">
        <v>49</v>
      </c>
      <c r="AB62" s="193">
        <v>24</v>
      </c>
      <c r="AC62" s="193">
        <v>44</v>
      </c>
      <c r="AD62" s="193">
        <v>46</v>
      </c>
      <c r="AE62" s="193">
        <v>55</v>
      </c>
      <c r="AF62" s="193">
        <v>44</v>
      </c>
      <c r="AG62" s="193">
        <v>55</v>
      </c>
      <c r="AH62" s="194">
        <v>39</v>
      </c>
      <c r="AJ62" s="192">
        <v>37</v>
      </c>
      <c r="AK62" s="193">
        <v>48</v>
      </c>
      <c r="AL62" s="193">
        <v>38</v>
      </c>
      <c r="AM62" s="193">
        <v>34</v>
      </c>
      <c r="AN62" s="193">
        <v>36</v>
      </c>
      <c r="AO62" s="193">
        <v>32</v>
      </c>
      <c r="AP62" s="193">
        <v>61</v>
      </c>
      <c r="AQ62" s="193">
        <v>30</v>
      </c>
      <c r="AR62" s="193">
        <v>43</v>
      </c>
      <c r="AS62" s="194">
        <v>67</v>
      </c>
    </row>
    <row r="63" spans="1:45" x14ac:dyDescent="0.25">
      <c r="A63" s="227">
        <v>-3.52</v>
      </c>
      <c r="B63" s="192">
        <v>37</v>
      </c>
      <c r="C63" s="193">
        <v>39</v>
      </c>
      <c r="D63" s="193">
        <v>37</v>
      </c>
      <c r="E63" s="193">
        <v>21</v>
      </c>
      <c r="F63" s="193">
        <v>62</v>
      </c>
      <c r="G63" s="193">
        <v>28</v>
      </c>
      <c r="H63" s="193">
        <v>44</v>
      </c>
      <c r="I63" s="193">
        <v>44</v>
      </c>
      <c r="J63" s="194">
        <v>35</v>
      </c>
      <c r="L63" s="192">
        <v>17</v>
      </c>
      <c r="M63" s="193">
        <v>28</v>
      </c>
      <c r="N63" s="193">
        <v>19</v>
      </c>
      <c r="O63" s="193">
        <v>7</v>
      </c>
      <c r="P63" s="193">
        <v>40</v>
      </c>
      <c r="Q63" s="193">
        <v>23</v>
      </c>
      <c r="R63" s="193">
        <v>6</v>
      </c>
      <c r="S63" s="193">
        <v>20</v>
      </c>
      <c r="T63" s="193">
        <v>36</v>
      </c>
      <c r="U63" s="193">
        <v>38</v>
      </c>
      <c r="V63" s="193">
        <v>37</v>
      </c>
      <c r="W63" s="193">
        <v>13</v>
      </c>
      <c r="X63" s="194">
        <v>17</v>
      </c>
      <c r="Z63" s="192">
        <v>28</v>
      </c>
      <c r="AA63" s="193">
        <v>38</v>
      </c>
      <c r="AB63" s="193">
        <v>28</v>
      </c>
      <c r="AC63" s="193">
        <v>46</v>
      </c>
      <c r="AD63" s="193">
        <v>38</v>
      </c>
      <c r="AE63" s="193">
        <v>37</v>
      </c>
      <c r="AF63" s="193">
        <v>55</v>
      </c>
      <c r="AG63" s="193">
        <v>40</v>
      </c>
      <c r="AH63" s="194">
        <v>38</v>
      </c>
      <c r="AJ63" s="192">
        <v>52</v>
      </c>
      <c r="AK63" s="193">
        <v>50</v>
      </c>
      <c r="AL63" s="193"/>
      <c r="AM63" s="193">
        <v>41</v>
      </c>
      <c r="AN63" s="193">
        <v>39</v>
      </c>
      <c r="AO63" s="193">
        <v>13</v>
      </c>
      <c r="AP63" s="193">
        <v>23</v>
      </c>
      <c r="AQ63" s="193">
        <v>36</v>
      </c>
      <c r="AR63" s="193">
        <v>38</v>
      </c>
      <c r="AS63" s="194">
        <v>49</v>
      </c>
    </row>
    <row r="64" spans="1:45" x14ac:dyDescent="0.25">
      <c r="A64" s="227">
        <v>-3.49</v>
      </c>
      <c r="B64" s="192">
        <v>29</v>
      </c>
      <c r="C64" s="193">
        <v>35</v>
      </c>
      <c r="D64" s="193">
        <v>61</v>
      </c>
      <c r="E64" s="193">
        <v>30</v>
      </c>
      <c r="F64" s="193">
        <v>46</v>
      </c>
      <c r="G64" s="193">
        <v>22</v>
      </c>
      <c r="H64" s="193">
        <v>26</v>
      </c>
      <c r="I64" s="193">
        <v>44</v>
      </c>
      <c r="J64" s="194">
        <v>25</v>
      </c>
      <c r="L64" s="192">
        <v>19</v>
      </c>
      <c r="M64" s="193">
        <v>19</v>
      </c>
      <c r="N64" s="193">
        <v>13</v>
      </c>
      <c r="O64" s="193">
        <v>9</v>
      </c>
      <c r="P64" s="193">
        <v>34</v>
      </c>
      <c r="Q64" s="193">
        <v>47</v>
      </c>
      <c r="R64" s="193">
        <v>34</v>
      </c>
      <c r="S64" s="193">
        <v>25</v>
      </c>
      <c r="T64" s="193">
        <v>34</v>
      </c>
      <c r="U64" s="193">
        <v>26</v>
      </c>
      <c r="V64" s="193">
        <v>32</v>
      </c>
      <c r="W64" s="193">
        <v>14</v>
      </c>
      <c r="X64" s="194">
        <v>10</v>
      </c>
      <c r="Z64" s="192">
        <v>33</v>
      </c>
      <c r="AA64" s="193">
        <v>38</v>
      </c>
      <c r="AB64" s="193">
        <v>28</v>
      </c>
      <c r="AC64" s="193">
        <v>45</v>
      </c>
      <c r="AD64" s="193">
        <v>43</v>
      </c>
      <c r="AE64" s="193">
        <v>45</v>
      </c>
      <c r="AF64" s="193">
        <v>49</v>
      </c>
      <c r="AG64" s="193">
        <v>57</v>
      </c>
      <c r="AH64" s="194">
        <v>52</v>
      </c>
      <c r="AJ64" s="192">
        <v>29</v>
      </c>
      <c r="AK64" s="193">
        <v>43</v>
      </c>
      <c r="AL64" s="193">
        <v>43</v>
      </c>
      <c r="AM64" s="193">
        <v>34</v>
      </c>
      <c r="AN64" s="193">
        <v>38</v>
      </c>
      <c r="AO64" s="193">
        <v>21</v>
      </c>
      <c r="AP64" s="193">
        <v>26</v>
      </c>
      <c r="AQ64" s="193">
        <v>36</v>
      </c>
      <c r="AR64" s="193">
        <v>44</v>
      </c>
      <c r="AS64" s="194">
        <v>61</v>
      </c>
    </row>
    <row r="65" spans="1:45" x14ac:dyDescent="0.25">
      <c r="A65" s="227">
        <v>-3.46</v>
      </c>
      <c r="B65" s="192">
        <v>22</v>
      </c>
      <c r="C65" s="193">
        <v>35</v>
      </c>
      <c r="D65" s="193">
        <v>62</v>
      </c>
      <c r="E65" s="193">
        <v>32</v>
      </c>
      <c r="F65" s="193">
        <v>55</v>
      </c>
      <c r="G65" s="193">
        <v>30</v>
      </c>
      <c r="H65" s="193">
        <v>31</v>
      </c>
      <c r="I65" s="193">
        <v>48</v>
      </c>
      <c r="J65" s="194">
        <v>29</v>
      </c>
      <c r="L65" s="192">
        <v>15</v>
      </c>
      <c r="M65" s="193">
        <v>17</v>
      </c>
      <c r="N65" s="193">
        <v>13</v>
      </c>
      <c r="O65" s="193">
        <v>10</v>
      </c>
      <c r="P65" s="193">
        <v>36</v>
      </c>
      <c r="Q65" s="193">
        <v>38</v>
      </c>
      <c r="R65" s="193">
        <v>31</v>
      </c>
      <c r="S65" s="193">
        <v>38</v>
      </c>
      <c r="T65" s="193">
        <v>33</v>
      </c>
      <c r="U65" s="193">
        <v>25</v>
      </c>
      <c r="V65" s="193">
        <v>37</v>
      </c>
      <c r="W65" s="193">
        <v>11</v>
      </c>
      <c r="X65" s="194">
        <v>16</v>
      </c>
      <c r="Z65" s="192">
        <v>30</v>
      </c>
      <c r="AA65" s="193">
        <v>38</v>
      </c>
      <c r="AB65" s="193">
        <v>21</v>
      </c>
      <c r="AC65" s="193">
        <v>43</v>
      </c>
      <c r="AD65" s="193">
        <v>38</v>
      </c>
      <c r="AE65" s="193">
        <v>39</v>
      </c>
      <c r="AF65" s="193">
        <v>43</v>
      </c>
      <c r="AG65" s="193">
        <v>54</v>
      </c>
      <c r="AH65" s="194">
        <v>54</v>
      </c>
      <c r="AJ65" s="192">
        <v>37</v>
      </c>
      <c r="AK65" s="193">
        <v>41</v>
      </c>
      <c r="AL65" s="193">
        <v>41</v>
      </c>
      <c r="AM65" s="193">
        <v>38</v>
      </c>
      <c r="AN65" s="193">
        <v>37</v>
      </c>
      <c r="AO65" s="193">
        <v>40</v>
      </c>
      <c r="AP65" s="193">
        <v>32</v>
      </c>
      <c r="AQ65" s="193">
        <v>41</v>
      </c>
      <c r="AR65" s="193">
        <v>42</v>
      </c>
      <c r="AS65" s="194">
        <v>50</v>
      </c>
    </row>
    <row r="66" spans="1:45" x14ac:dyDescent="0.25">
      <c r="A66" s="227">
        <v>-3.43</v>
      </c>
      <c r="B66" s="192">
        <v>36</v>
      </c>
      <c r="C66" s="193">
        <v>31</v>
      </c>
      <c r="D66" s="193">
        <v>51</v>
      </c>
      <c r="E66" s="193">
        <v>36</v>
      </c>
      <c r="F66" s="193">
        <v>59</v>
      </c>
      <c r="G66" s="193">
        <v>39</v>
      </c>
      <c r="H66" s="193">
        <v>37</v>
      </c>
      <c r="I66" s="193">
        <v>59</v>
      </c>
      <c r="J66" s="194">
        <v>34</v>
      </c>
      <c r="L66" s="192">
        <v>18</v>
      </c>
      <c r="M66" s="193">
        <v>28</v>
      </c>
      <c r="N66" s="193">
        <v>16</v>
      </c>
      <c r="O66" s="193">
        <v>6</v>
      </c>
      <c r="P66" s="193">
        <v>42</v>
      </c>
      <c r="Q66" s="193">
        <v>40</v>
      </c>
      <c r="R66" s="193">
        <v>44</v>
      </c>
      <c r="S66" s="193">
        <v>30</v>
      </c>
      <c r="T66" s="193">
        <v>34</v>
      </c>
      <c r="U66" s="193">
        <v>36</v>
      </c>
      <c r="V66" s="193">
        <v>39</v>
      </c>
      <c r="W66" s="193">
        <v>23</v>
      </c>
      <c r="X66" s="194">
        <v>16</v>
      </c>
      <c r="Z66" s="192">
        <v>35</v>
      </c>
      <c r="AA66" s="193">
        <v>38</v>
      </c>
      <c r="AB66" s="193">
        <v>28</v>
      </c>
      <c r="AC66" s="193">
        <v>40</v>
      </c>
      <c r="AD66" s="193">
        <v>46</v>
      </c>
      <c r="AE66" s="193">
        <v>47</v>
      </c>
      <c r="AF66" s="193">
        <v>43</v>
      </c>
      <c r="AG66" s="193">
        <v>50</v>
      </c>
      <c r="AH66" s="194">
        <v>50</v>
      </c>
      <c r="AJ66" s="192">
        <v>32</v>
      </c>
      <c r="AK66" s="193">
        <v>44</v>
      </c>
      <c r="AL66" s="193">
        <v>41</v>
      </c>
      <c r="AM66" s="193">
        <v>36</v>
      </c>
      <c r="AN66" s="193">
        <v>42</v>
      </c>
      <c r="AO66" s="193">
        <v>30</v>
      </c>
      <c r="AP66" s="193">
        <v>36</v>
      </c>
      <c r="AQ66" s="193">
        <v>34</v>
      </c>
      <c r="AR66" s="193">
        <v>28</v>
      </c>
      <c r="AS66" s="194">
        <v>40</v>
      </c>
    </row>
    <row r="67" spans="1:45" x14ac:dyDescent="0.25">
      <c r="A67" s="227">
        <v>-3.4</v>
      </c>
      <c r="B67" s="192">
        <v>57</v>
      </c>
      <c r="C67" s="193">
        <v>36</v>
      </c>
      <c r="D67" s="193">
        <v>42</v>
      </c>
      <c r="E67" s="193">
        <v>42</v>
      </c>
      <c r="F67" s="193">
        <v>47</v>
      </c>
      <c r="G67" s="193">
        <v>41</v>
      </c>
      <c r="H67" s="193">
        <v>36</v>
      </c>
      <c r="I67" s="193">
        <v>53</v>
      </c>
      <c r="J67" s="194">
        <v>28</v>
      </c>
      <c r="L67" s="192">
        <v>16</v>
      </c>
      <c r="M67" s="193">
        <v>13</v>
      </c>
      <c r="N67" s="193">
        <v>18</v>
      </c>
      <c r="O67" s="193">
        <v>2</v>
      </c>
      <c r="P67" s="193">
        <v>37</v>
      </c>
      <c r="Q67" s="193">
        <v>41</v>
      </c>
      <c r="R67" s="193">
        <v>35</v>
      </c>
      <c r="S67" s="193">
        <v>45</v>
      </c>
      <c r="T67" s="193">
        <v>33</v>
      </c>
      <c r="U67" s="193">
        <v>28</v>
      </c>
      <c r="V67" s="193">
        <v>42</v>
      </c>
      <c r="W67" s="193">
        <v>21</v>
      </c>
      <c r="X67" s="194">
        <v>15</v>
      </c>
      <c r="Z67" s="192">
        <v>26</v>
      </c>
      <c r="AA67" s="193">
        <v>31</v>
      </c>
      <c r="AB67" s="193">
        <v>24</v>
      </c>
      <c r="AC67" s="193">
        <v>36</v>
      </c>
      <c r="AD67" s="193">
        <v>38</v>
      </c>
      <c r="AE67" s="193">
        <v>58</v>
      </c>
      <c r="AF67" s="193">
        <v>45</v>
      </c>
      <c r="AG67" s="193">
        <v>41</v>
      </c>
      <c r="AH67" s="194">
        <v>44</v>
      </c>
      <c r="AJ67" s="192">
        <v>38</v>
      </c>
      <c r="AK67" s="193">
        <v>44</v>
      </c>
      <c r="AL67" s="193">
        <v>40</v>
      </c>
      <c r="AM67" s="193">
        <v>34</v>
      </c>
      <c r="AN67" s="193">
        <v>50</v>
      </c>
      <c r="AO67" s="193">
        <v>31</v>
      </c>
      <c r="AP67" s="193">
        <v>50</v>
      </c>
      <c r="AQ67" s="193">
        <v>44</v>
      </c>
      <c r="AR67" s="193">
        <v>46</v>
      </c>
      <c r="AS67" s="194">
        <v>43</v>
      </c>
    </row>
    <row r="68" spans="1:45" x14ac:dyDescent="0.25">
      <c r="A68" s="227">
        <v>-3.37</v>
      </c>
      <c r="B68" s="192">
        <v>43</v>
      </c>
      <c r="C68" s="193">
        <v>23</v>
      </c>
      <c r="D68" s="193">
        <v>62</v>
      </c>
      <c r="E68" s="193">
        <v>24</v>
      </c>
      <c r="F68" s="193">
        <v>62</v>
      </c>
      <c r="G68" s="193">
        <v>39</v>
      </c>
      <c r="H68" s="193">
        <v>44</v>
      </c>
      <c r="I68" s="193">
        <v>45</v>
      </c>
      <c r="J68" s="194">
        <v>42</v>
      </c>
      <c r="L68" s="192">
        <v>10</v>
      </c>
      <c r="M68" s="193">
        <v>27</v>
      </c>
      <c r="N68" s="193">
        <v>19</v>
      </c>
      <c r="O68" s="193">
        <v>6</v>
      </c>
      <c r="P68" s="193">
        <v>44</v>
      </c>
      <c r="Q68" s="193">
        <v>37</v>
      </c>
      <c r="R68" s="193">
        <v>35</v>
      </c>
      <c r="S68" s="193">
        <v>38</v>
      </c>
      <c r="T68" s="193">
        <v>14</v>
      </c>
      <c r="U68" s="193">
        <v>42</v>
      </c>
      <c r="V68" s="193">
        <v>49</v>
      </c>
      <c r="W68" s="193">
        <v>24</v>
      </c>
      <c r="X68" s="194">
        <v>21</v>
      </c>
      <c r="Z68" s="192">
        <v>22</v>
      </c>
      <c r="AA68" s="193">
        <v>35</v>
      </c>
      <c r="AB68" s="193">
        <v>32</v>
      </c>
      <c r="AC68" s="193">
        <v>33</v>
      </c>
      <c r="AD68" s="193">
        <v>41</v>
      </c>
      <c r="AE68" s="193">
        <v>69</v>
      </c>
      <c r="AF68" s="193">
        <v>47</v>
      </c>
      <c r="AG68" s="193">
        <v>67</v>
      </c>
      <c r="AH68" s="194">
        <v>50</v>
      </c>
      <c r="AJ68" s="192">
        <v>39</v>
      </c>
      <c r="AK68" s="193">
        <v>38</v>
      </c>
      <c r="AL68" s="193">
        <v>32</v>
      </c>
      <c r="AM68" s="193">
        <v>36</v>
      </c>
      <c r="AN68" s="193">
        <v>40</v>
      </c>
      <c r="AO68" s="193">
        <v>37</v>
      </c>
      <c r="AP68" s="193">
        <v>55</v>
      </c>
      <c r="AQ68" s="193">
        <v>45</v>
      </c>
      <c r="AR68" s="193">
        <v>50</v>
      </c>
      <c r="AS68" s="194">
        <v>40</v>
      </c>
    </row>
    <row r="69" spans="1:45" x14ac:dyDescent="0.25">
      <c r="A69" s="227">
        <v>-3.34</v>
      </c>
      <c r="B69" s="192">
        <v>43</v>
      </c>
      <c r="C69" s="193">
        <v>29</v>
      </c>
      <c r="D69" s="193">
        <v>54</v>
      </c>
      <c r="E69" s="193">
        <v>24</v>
      </c>
      <c r="F69" s="193">
        <v>59</v>
      </c>
      <c r="G69" s="193">
        <v>43</v>
      </c>
      <c r="H69" s="193">
        <v>39</v>
      </c>
      <c r="I69" s="193">
        <v>40</v>
      </c>
      <c r="J69" s="194">
        <v>53</v>
      </c>
      <c r="L69" s="192">
        <v>13</v>
      </c>
      <c r="M69" s="193">
        <v>27</v>
      </c>
      <c r="N69" s="193">
        <v>12</v>
      </c>
      <c r="O69" s="193">
        <v>10</v>
      </c>
      <c r="P69" s="193">
        <v>49</v>
      </c>
      <c r="Q69" s="193">
        <v>50</v>
      </c>
      <c r="R69" s="193">
        <v>19</v>
      </c>
      <c r="S69" s="193">
        <v>29</v>
      </c>
      <c r="T69" s="193">
        <v>35</v>
      </c>
      <c r="U69" s="193">
        <v>40</v>
      </c>
      <c r="V69" s="193">
        <v>48</v>
      </c>
      <c r="W69" s="193">
        <v>21</v>
      </c>
      <c r="X69" s="194">
        <v>17</v>
      </c>
      <c r="Z69" s="192">
        <v>32</v>
      </c>
      <c r="AA69" s="193">
        <v>36</v>
      </c>
      <c r="AB69" s="193">
        <v>34</v>
      </c>
      <c r="AC69" s="193">
        <v>45</v>
      </c>
      <c r="AD69" s="193">
        <v>54</v>
      </c>
      <c r="AE69" s="193">
        <v>68</v>
      </c>
      <c r="AF69" s="193">
        <v>39</v>
      </c>
      <c r="AG69" s="193">
        <v>48</v>
      </c>
      <c r="AH69" s="194">
        <v>38</v>
      </c>
      <c r="AJ69" s="192">
        <v>34</v>
      </c>
      <c r="AK69" s="193">
        <v>39</v>
      </c>
      <c r="AL69" s="193">
        <v>34</v>
      </c>
      <c r="AM69" s="193">
        <v>38</v>
      </c>
      <c r="AN69" s="193">
        <v>50</v>
      </c>
      <c r="AO69" s="193">
        <v>44</v>
      </c>
      <c r="AP69" s="193">
        <v>50</v>
      </c>
      <c r="AQ69" s="193">
        <v>39</v>
      </c>
      <c r="AR69" s="193">
        <v>59</v>
      </c>
      <c r="AS69" s="194">
        <v>57</v>
      </c>
    </row>
    <row r="70" spans="1:45" x14ac:dyDescent="0.25">
      <c r="A70" s="227">
        <v>-3.31</v>
      </c>
      <c r="B70" s="192">
        <v>33</v>
      </c>
      <c r="C70" s="193">
        <v>41</v>
      </c>
      <c r="D70" s="193">
        <v>47</v>
      </c>
      <c r="E70" s="193">
        <v>33</v>
      </c>
      <c r="F70" s="193">
        <v>58</v>
      </c>
      <c r="G70" s="193">
        <v>42</v>
      </c>
      <c r="H70" s="193">
        <v>62</v>
      </c>
      <c r="I70" s="193">
        <v>37</v>
      </c>
      <c r="J70" s="194">
        <v>50</v>
      </c>
      <c r="L70" s="192">
        <v>13</v>
      </c>
      <c r="M70" s="193">
        <v>25</v>
      </c>
      <c r="N70" s="193">
        <v>15</v>
      </c>
      <c r="O70" s="193">
        <v>9</v>
      </c>
      <c r="P70" s="193">
        <v>32</v>
      </c>
      <c r="Q70" s="193">
        <v>46</v>
      </c>
      <c r="R70" s="193">
        <v>12</v>
      </c>
      <c r="S70" s="193">
        <v>32</v>
      </c>
      <c r="T70" s="193">
        <v>41</v>
      </c>
      <c r="U70" s="193">
        <v>29</v>
      </c>
      <c r="V70" s="193">
        <v>53</v>
      </c>
      <c r="W70" s="193">
        <v>15</v>
      </c>
      <c r="X70" s="194">
        <v>18</v>
      </c>
      <c r="Z70" s="192">
        <v>28</v>
      </c>
      <c r="AA70" s="193">
        <v>48</v>
      </c>
      <c r="AB70" s="193">
        <v>42</v>
      </c>
      <c r="AC70" s="193">
        <v>45</v>
      </c>
      <c r="AD70" s="193">
        <v>43</v>
      </c>
      <c r="AE70" s="193">
        <v>63</v>
      </c>
      <c r="AF70" s="193">
        <v>55</v>
      </c>
      <c r="AG70" s="193">
        <v>64</v>
      </c>
      <c r="AH70" s="194">
        <v>61</v>
      </c>
      <c r="AJ70" s="192">
        <v>37</v>
      </c>
      <c r="AK70" s="193">
        <v>36</v>
      </c>
      <c r="AL70" s="193">
        <v>47</v>
      </c>
      <c r="AM70" s="193">
        <v>32</v>
      </c>
      <c r="AN70" s="193">
        <v>27</v>
      </c>
      <c r="AO70" s="193">
        <v>28</v>
      </c>
      <c r="AP70" s="193">
        <v>68</v>
      </c>
      <c r="AQ70" s="193">
        <v>51</v>
      </c>
      <c r="AR70" s="193">
        <v>47</v>
      </c>
      <c r="AS70" s="194">
        <v>54</v>
      </c>
    </row>
    <row r="71" spans="1:45" x14ac:dyDescent="0.25">
      <c r="A71" s="227">
        <v>-3.28</v>
      </c>
      <c r="B71" s="192">
        <v>54</v>
      </c>
      <c r="C71" s="193">
        <v>41</v>
      </c>
      <c r="D71" s="193">
        <v>58</v>
      </c>
      <c r="E71" s="193">
        <v>42</v>
      </c>
      <c r="F71" s="193">
        <v>50</v>
      </c>
      <c r="G71" s="193">
        <v>30</v>
      </c>
      <c r="H71" s="193">
        <v>47</v>
      </c>
      <c r="I71" s="193">
        <v>42</v>
      </c>
      <c r="J71" s="194">
        <v>52</v>
      </c>
      <c r="L71" s="192">
        <v>24</v>
      </c>
      <c r="M71" s="193"/>
      <c r="N71" s="193">
        <v>16</v>
      </c>
      <c r="O71" s="193">
        <v>16</v>
      </c>
      <c r="P71" s="193">
        <v>40</v>
      </c>
      <c r="Q71" s="193">
        <v>47</v>
      </c>
      <c r="R71" s="193">
        <v>37</v>
      </c>
      <c r="S71" s="193">
        <v>41</v>
      </c>
      <c r="T71" s="193">
        <v>40</v>
      </c>
      <c r="U71" s="193">
        <v>35</v>
      </c>
      <c r="V71" s="193">
        <v>42</v>
      </c>
      <c r="W71" s="193">
        <v>22</v>
      </c>
      <c r="X71" s="194">
        <v>27</v>
      </c>
      <c r="Z71" s="192">
        <v>37</v>
      </c>
      <c r="AA71" s="193">
        <v>41</v>
      </c>
      <c r="AB71" s="193">
        <v>47</v>
      </c>
      <c r="AC71" s="193">
        <v>46</v>
      </c>
      <c r="AD71" s="193">
        <v>19</v>
      </c>
      <c r="AE71" s="193">
        <v>44</v>
      </c>
      <c r="AF71" s="193">
        <v>50</v>
      </c>
      <c r="AG71" s="193">
        <v>57</v>
      </c>
      <c r="AH71" s="194">
        <v>65</v>
      </c>
      <c r="AJ71" s="192">
        <v>58</v>
      </c>
      <c r="AK71" s="193">
        <v>37</v>
      </c>
      <c r="AL71" s="193">
        <v>46</v>
      </c>
      <c r="AM71" s="193">
        <v>35</v>
      </c>
      <c r="AN71" s="193">
        <v>53</v>
      </c>
      <c r="AO71" s="193">
        <v>48</v>
      </c>
      <c r="AP71" s="193">
        <v>56</v>
      </c>
      <c r="AQ71" s="193">
        <v>42</v>
      </c>
      <c r="AR71" s="193">
        <v>56</v>
      </c>
      <c r="AS71" s="194">
        <v>61</v>
      </c>
    </row>
    <row r="72" spans="1:45" x14ac:dyDescent="0.25">
      <c r="A72" s="227">
        <v>-3.25</v>
      </c>
      <c r="B72" s="192">
        <v>36</v>
      </c>
      <c r="C72" s="193">
        <v>33</v>
      </c>
      <c r="D72" s="193">
        <v>38</v>
      </c>
      <c r="E72" s="193">
        <v>31</v>
      </c>
      <c r="F72" s="193">
        <v>44</v>
      </c>
      <c r="G72" s="193">
        <v>39</v>
      </c>
      <c r="H72" s="193">
        <v>53</v>
      </c>
      <c r="I72" s="193">
        <v>40</v>
      </c>
      <c r="J72" s="194">
        <v>38</v>
      </c>
      <c r="L72" s="192">
        <v>7</v>
      </c>
      <c r="M72" s="193">
        <v>18</v>
      </c>
      <c r="N72" s="193">
        <v>24</v>
      </c>
      <c r="O72" s="193">
        <v>6</v>
      </c>
      <c r="P72" s="193">
        <v>32</v>
      </c>
      <c r="Q72" s="193">
        <v>38</v>
      </c>
      <c r="R72" s="193">
        <v>20</v>
      </c>
      <c r="S72" s="193">
        <v>42</v>
      </c>
      <c r="T72" s="193">
        <v>28</v>
      </c>
      <c r="U72" s="193">
        <v>18</v>
      </c>
      <c r="V72" s="193">
        <v>50</v>
      </c>
      <c r="W72" s="193">
        <v>32</v>
      </c>
      <c r="X72" s="194">
        <v>13</v>
      </c>
      <c r="Z72" s="192">
        <v>42</v>
      </c>
      <c r="AA72" s="193">
        <v>48</v>
      </c>
      <c r="AB72" s="193">
        <v>73</v>
      </c>
      <c r="AC72" s="193">
        <v>69</v>
      </c>
      <c r="AD72" s="193">
        <v>34</v>
      </c>
      <c r="AE72" s="193">
        <v>48</v>
      </c>
      <c r="AF72" s="193">
        <v>45</v>
      </c>
      <c r="AG72" s="193">
        <v>58</v>
      </c>
      <c r="AH72" s="194">
        <v>51</v>
      </c>
      <c r="AJ72" s="192">
        <v>44</v>
      </c>
      <c r="AK72" s="193">
        <v>39</v>
      </c>
      <c r="AL72" s="193">
        <v>39</v>
      </c>
      <c r="AM72" s="193">
        <v>49</v>
      </c>
      <c r="AN72" s="193">
        <v>46</v>
      </c>
      <c r="AO72" s="193">
        <v>44</v>
      </c>
      <c r="AP72" s="193">
        <v>41</v>
      </c>
      <c r="AQ72" s="193">
        <v>54</v>
      </c>
      <c r="AR72" s="193">
        <v>51</v>
      </c>
      <c r="AS72" s="194">
        <v>72</v>
      </c>
    </row>
    <row r="73" spans="1:45" x14ac:dyDescent="0.25">
      <c r="A73" s="227">
        <v>-3.22</v>
      </c>
      <c r="B73" s="192">
        <v>37</v>
      </c>
      <c r="C73" s="193">
        <v>25</v>
      </c>
      <c r="D73" s="193">
        <v>33</v>
      </c>
      <c r="E73" s="193">
        <v>29</v>
      </c>
      <c r="F73" s="193">
        <v>47</v>
      </c>
      <c r="G73" s="193">
        <v>45</v>
      </c>
      <c r="H73" s="193">
        <v>39</v>
      </c>
      <c r="I73" s="193">
        <v>29</v>
      </c>
      <c r="J73" s="194">
        <v>42</v>
      </c>
      <c r="L73" s="192">
        <v>8</v>
      </c>
      <c r="M73" s="193">
        <v>32</v>
      </c>
      <c r="N73" s="193">
        <v>19</v>
      </c>
      <c r="O73" s="193">
        <v>7</v>
      </c>
      <c r="P73" s="193">
        <v>41</v>
      </c>
      <c r="Q73" s="193">
        <v>40</v>
      </c>
      <c r="R73" s="193">
        <v>28</v>
      </c>
      <c r="S73" s="193">
        <v>43</v>
      </c>
      <c r="T73" s="193">
        <v>24</v>
      </c>
      <c r="U73" s="193">
        <v>37</v>
      </c>
      <c r="V73" s="193">
        <v>52</v>
      </c>
      <c r="W73" s="193">
        <v>21</v>
      </c>
      <c r="X73" s="194">
        <v>20</v>
      </c>
      <c r="Z73" s="192">
        <v>50</v>
      </c>
      <c r="AA73" s="193">
        <v>44</v>
      </c>
      <c r="AB73" s="193">
        <v>54</v>
      </c>
      <c r="AC73" s="193">
        <v>50</v>
      </c>
      <c r="AD73" s="193">
        <v>35</v>
      </c>
      <c r="AE73" s="193">
        <v>55</v>
      </c>
      <c r="AF73" s="193">
        <v>60</v>
      </c>
      <c r="AG73" s="193">
        <v>50</v>
      </c>
      <c r="AH73" s="194">
        <v>40</v>
      </c>
      <c r="AJ73" s="192">
        <v>42</v>
      </c>
      <c r="AK73" s="193">
        <v>35</v>
      </c>
      <c r="AL73" s="193">
        <v>34</v>
      </c>
      <c r="AM73" s="193">
        <v>52</v>
      </c>
      <c r="AN73" s="193">
        <v>32</v>
      </c>
      <c r="AO73" s="193">
        <v>35</v>
      </c>
      <c r="AP73" s="193">
        <v>48</v>
      </c>
      <c r="AQ73" s="193">
        <v>59</v>
      </c>
      <c r="AR73" s="193">
        <v>36</v>
      </c>
      <c r="AS73" s="194">
        <v>53</v>
      </c>
    </row>
    <row r="74" spans="1:45" x14ac:dyDescent="0.25">
      <c r="A74" s="227">
        <v>-3.19</v>
      </c>
      <c r="B74" s="192">
        <v>36</v>
      </c>
      <c r="C74" s="193">
        <v>38</v>
      </c>
      <c r="D74" s="193">
        <v>29</v>
      </c>
      <c r="E74" s="193">
        <v>26</v>
      </c>
      <c r="F74" s="193">
        <v>39</v>
      </c>
      <c r="G74" s="193">
        <v>45</v>
      </c>
      <c r="H74" s="193">
        <v>35</v>
      </c>
      <c r="I74" s="193">
        <v>37</v>
      </c>
      <c r="J74" s="194">
        <v>51</v>
      </c>
      <c r="L74" s="192">
        <v>12</v>
      </c>
      <c r="M74" s="193">
        <v>38</v>
      </c>
      <c r="N74" s="193">
        <v>23</v>
      </c>
      <c r="O74" s="193">
        <v>11</v>
      </c>
      <c r="P74" s="193">
        <v>42</v>
      </c>
      <c r="Q74" s="193">
        <v>40</v>
      </c>
      <c r="R74" s="193">
        <v>34</v>
      </c>
      <c r="S74" s="193">
        <v>51</v>
      </c>
      <c r="T74" s="193">
        <v>38</v>
      </c>
      <c r="U74" s="193">
        <v>20</v>
      </c>
      <c r="V74" s="193">
        <v>32</v>
      </c>
      <c r="W74" s="193">
        <v>19</v>
      </c>
      <c r="X74" s="194">
        <v>14</v>
      </c>
      <c r="Z74" s="192">
        <v>43</v>
      </c>
      <c r="AA74" s="193">
        <v>32</v>
      </c>
      <c r="AB74" s="193">
        <v>68</v>
      </c>
      <c r="AC74" s="193">
        <v>48</v>
      </c>
      <c r="AD74" s="193">
        <v>52</v>
      </c>
      <c r="AE74" s="193">
        <v>51</v>
      </c>
      <c r="AF74" s="193">
        <v>55</v>
      </c>
      <c r="AG74" s="193">
        <v>40</v>
      </c>
      <c r="AH74" s="194">
        <v>45</v>
      </c>
      <c r="AJ74" s="192">
        <v>36</v>
      </c>
      <c r="AK74" s="193">
        <v>28</v>
      </c>
      <c r="AL74" s="193">
        <v>38</v>
      </c>
      <c r="AM74" s="193">
        <v>54</v>
      </c>
      <c r="AN74" s="193">
        <v>42</v>
      </c>
      <c r="AO74" s="193">
        <v>38</v>
      </c>
      <c r="AP74" s="193">
        <v>50</v>
      </c>
      <c r="AQ74" s="193">
        <v>54</v>
      </c>
      <c r="AR74" s="193">
        <v>49</v>
      </c>
      <c r="AS74" s="194">
        <v>57</v>
      </c>
    </row>
    <row r="75" spans="1:45" x14ac:dyDescent="0.25">
      <c r="A75" s="227">
        <v>-3.16</v>
      </c>
      <c r="B75" s="192">
        <v>42</v>
      </c>
      <c r="C75" s="193">
        <v>36</v>
      </c>
      <c r="D75" s="193">
        <v>37</v>
      </c>
      <c r="E75" s="193">
        <v>27</v>
      </c>
      <c r="F75" s="193">
        <v>57</v>
      </c>
      <c r="G75" s="193">
        <v>38</v>
      </c>
      <c r="H75" s="193">
        <v>50</v>
      </c>
      <c r="I75" s="193">
        <v>42</v>
      </c>
      <c r="J75" s="194">
        <v>44</v>
      </c>
      <c r="L75" s="192">
        <v>9</v>
      </c>
      <c r="M75" s="193">
        <v>39</v>
      </c>
      <c r="N75" s="193">
        <v>30</v>
      </c>
      <c r="O75" s="193">
        <v>7</v>
      </c>
      <c r="P75" s="193">
        <v>34</v>
      </c>
      <c r="Q75" s="193">
        <v>27</v>
      </c>
      <c r="R75" s="193">
        <v>62</v>
      </c>
      <c r="S75" s="193">
        <v>46</v>
      </c>
      <c r="T75" s="193">
        <v>25</v>
      </c>
      <c r="U75" s="193">
        <v>28</v>
      </c>
      <c r="V75" s="193">
        <v>49</v>
      </c>
      <c r="W75" s="193">
        <v>33</v>
      </c>
      <c r="X75" s="194">
        <v>28</v>
      </c>
      <c r="Z75" s="192">
        <v>59</v>
      </c>
      <c r="AA75" s="193">
        <v>55</v>
      </c>
      <c r="AB75" s="193">
        <v>48</v>
      </c>
      <c r="AC75" s="193">
        <v>60</v>
      </c>
      <c r="AD75" s="193">
        <v>25</v>
      </c>
      <c r="AE75" s="193">
        <v>49</v>
      </c>
      <c r="AF75" s="193">
        <v>62</v>
      </c>
      <c r="AG75" s="193">
        <v>44</v>
      </c>
      <c r="AH75" s="194">
        <v>45</v>
      </c>
      <c r="AJ75" s="192">
        <v>37</v>
      </c>
      <c r="AK75" s="193">
        <v>38</v>
      </c>
      <c r="AL75" s="193">
        <v>44</v>
      </c>
      <c r="AM75" s="193">
        <v>44</v>
      </c>
      <c r="AN75" s="193">
        <v>52</v>
      </c>
      <c r="AO75" s="193">
        <v>44</v>
      </c>
      <c r="AP75" s="193">
        <v>41</v>
      </c>
      <c r="AQ75" s="193">
        <v>43</v>
      </c>
      <c r="AR75" s="193">
        <v>45</v>
      </c>
      <c r="AS75" s="194">
        <v>46</v>
      </c>
    </row>
    <row r="76" spans="1:45" x14ac:dyDescent="0.25">
      <c r="A76" s="227">
        <v>-3.13</v>
      </c>
      <c r="B76" s="192">
        <v>48</v>
      </c>
      <c r="C76" s="193">
        <v>49</v>
      </c>
      <c r="D76" s="193">
        <v>47</v>
      </c>
      <c r="E76" s="193">
        <v>28</v>
      </c>
      <c r="F76" s="193">
        <v>67</v>
      </c>
      <c r="G76" s="193">
        <v>52</v>
      </c>
      <c r="H76" s="193">
        <v>43</v>
      </c>
      <c r="I76" s="193">
        <v>37</v>
      </c>
      <c r="J76" s="194">
        <v>47</v>
      </c>
      <c r="L76" s="192">
        <v>20</v>
      </c>
      <c r="M76" s="193">
        <v>12</v>
      </c>
      <c r="N76" s="193">
        <v>13</v>
      </c>
      <c r="O76" s="193">
        <v>6</v>
      </c>
      <c r="P76" s="193">
        <v>38</v>
      </c>
      <c r="Q76" s="193">
        <v>18</v>
      </c>
      <c r="R76" s="193">
        <v>52</v>
      </c>
      <c r="S76" s="193">
        <v>43</v>
      </c>
      <c r="T76" s="193">
        <v>28</v>
      </c>
      <c r="U76" s="193">
        <v>27</v>
      </c>
      <c r="V76" s="193">
        <v>42</v>
      </c>
      <c r="W76" s="193">
        <v>35</v>
      </c>
      <c r="X76" s="194">
        <v>29</v>
      </c>
      <c r="Z76" s="192">
        <v>44</v>
      </c>
      <c r="AA76" s="193">
        <v>44</v>
      </c>
      <c r="AB76" s="193">
        <v>28</v>
      </c>
      <c r="AC76" s="193">
        <v>39</v>
      </c>
      <c r="AD76" s="193">
        <v>27</v>
      </c>
      <c r="AE76" s="193">
        <v>39</v>
      </c>
      <c r="AF76" s="193">
        <v>61</v>
      </c>
      <c r="AG76" s="193">
        <v>54</v>
      </c>
      <c r="AH76" s="194">
        <v>34</v>
      </c>
      <c r="AJ76" s="192">
        <v>40</v>
      </c>
      <c r="AK76" s="193">
        <v>37</v>
      </c>
      <c r="AL76" s="193">
        <v>39</v>
      </c>
      <c r="AM76" s="193">
        <v>46</v>
      </c>
      <c r="AN76" s="193">
        <v>47</v>
      </c>
      <c r="AO76" s="193">
        <v>47</v>
      </c>
      <c r="AP76" s="193">
        <v>50</v>
      </c>
      <c r="AQ76" s="193">
        <v>46</v>
      </c>
      <c r="AR76" s="193">
        <v>52</v>
      </c>
      <c r="AS76" s="194">
        <v>43</v>
      </c>
    </row>
    <row r="77" spans="1:45" x14ac:dyDescent="0.25">
      <c r="A77" s="227">
        <v>-3.1</v>
      </c>
      <c r="B77" s="192">
        <v>53</v>
      </c>
      <c r="C77" s="193">
        <v>47</v>
      </c>
      <c r="D77" s="193">
        <v>41</v>
      </c>
      <c r="E77" s="193">
        <v>34</v>
      </c>
      <c r="F77" s="193">
        <v>75</v>
      </c>
      <c r="G77" s="193">
        <v>57</v>
      </c>
      <c r="H77" s="193">
        <v>42</v>
      </c>
      <c r="I77" s="193">
        <v>50</v>
      </c>
      <c r="J77" s="194">
        <v>65</v>
      </c>
      <c r="L77" s="192">
        <v>21</v>
      </c>
      <c r="M77" s="193">
        <v>27</v>
      </c>
      <c r="N77" s="193">
        <v>20</v>
      </c>
      <c r="O77" s="193">
        <v>14</v>
      </c>
      <c r="P77" s="193">
        <v>34</v>
      </c>
      <c r="Q77" s="193">
        <v>28</v>
      </c>
      <c r="R77" s="193">
        <v>49</v>
      </c>
      <c r="S77" s="193">
        <v>59</v>
      </c>
      <c r="T77" s="193">
        <v>36</v>
      </c>
      <c r="U77" s="193">
        <v>46</v>
      </c>
      <c r="V77" s="193">
        <v>45</v>
      </c>
      <c r="W77" s="193">
        <v>33</v>
      </c>
      <c r="X77" s="194">
        <v>24</v>
      </c>
      <c r="Z77" s="192">
        <v>41</v>
      </c>
      <c r="AA77" s="193">
        <v>44</v>
      </c>
      <c r="AB77" s="193">
        <v>50</v>
      </c>
      <c r="AC77" s="193">
        <v>47</v>
      </c>
      <c r="AD77" s="193">
        <v>16</v>
      </c>
      <c r="AE77" s="193">
        <v>47</v>
      </c>
      <c r="AF77" s="193">
        <v>48</v>
      </c>
      <c r="AG77" s="193">
        <v>48</v>
      </c>
      <c r="AH77" s="194">
        <v>40</v>
      </c>
      <c r="AJ77" s="192">
        <v>48</v>
      </c>
      <c r="AK77" s="193">
        <v>38</v>
      </c>
      <c r="AL77" s="193">
        <v>51</v>
      </c>
      <c r="AM77" s="193">
        <v>39</v>
      </c>
      <c r="AN77" s="193">
        <v>46</v>
      </c>
      <c r="AO77" s="193">
        <v>24</v>
      </c>
      <c r="AP77" s="193">
        <v>58</v>
      </c>
      <c r="AQ77" s="193">
        <v>42</v>
      </c>
      <c r="AR77" s="193">
        <v>54</v>
      </c>
      <c r="AS77" s="194">
        <v>66</v>
      </c>
    </row>
    <row r="78" spans="1:45" x14ac:dyDescent="0.25">
      <c r="A78" s="227">
        <v>-3.07</v>
      </c>
      <c r="B78" s="192">
        <v>52</v>
      </c>
      <c r="C78" s="193">
        <v>52</v>
      </c>
      <c r="D78" s="193">
        <v>50</v>
      </c>
      <c r="E78" s="193">
        <v>44</v>
      </c>
      <c r="F78" s="193">
        <v>60</v>
      </c>
      <c r="G78" s="193">
        <v>61</v>
      </c>
      <c r="H78" s="193">
        <v>56</v>
      </c>
      <c r="I78" s="193">
        <v>47</v>
      </c>
      <c r="J78" s="194">
        <v>62</v>
      </c>
      <c r="L78" s="192">
        <v>30</v>
      </c>
      <c r="M78" s="193">
        <v>33</v>
      </c>
      <c r="N78" s="193">
        <v>31</v>
      </c>
      <c r="O78" s="193">
        <v>17</v>
      </c>
      <c r="P78" s="193">
        <v>45</v>
      </c>
      <c r="Q78" s="193">
        <v>39</v>
      </c>
      <c r="R78" s="193">
        <v>52</v>
      </c>
      <c r="S78" s="193">
        <v>56</v>
      </c>
      <c r="T78" s="193">
        <v>41</v>
      </c>
      <c r="U78" s="193">
        <v>24</v>
      </c>
      <c r="V78" s="193">
        <v>47</v>
      </c>
      <c r="W78" s="193">
        <v>42</v>
      </c>
      <c r="X78" s="194">
        <v>23</v>
      </c>
      <c r="Z78" s="192">
        <v>40</v>
      </c>
      <c r="AA78" s="193">
        <v>48</v>
      </c>
      <c r="AB78" s="193">
        <v>57</v>
      </c>
      <c r="AC78" s="193">
        <v>35</v>
      </c>
      <c r="AD78" s="193">
        <v>29</v>
      </c>
      <c r="AE78" s="193">
        <v>46</v>
      </c>
      <c r="AF78" s="193">
        <v>53</v>
      </c>
      <c r="AG78" s="193">
        <v>61</v>
      </c>
      <c r="AH78" s="194">
        <v>39</v>
      </c>
      <c r="AJ78" s="192">
        <v>43</v>
      </c>
      <c r="AK78" s="193">
        <v>47</v>
      </c>
      <c r="AL78" s="193">
        <v>39</v>
      </c>
      <c r="AM78" s="193">
        <v>60</v>
      </c>
      <c r="AN78" s="193">
        <v>49</v>
      </c>
      <c r="AO78" s="193">
        <v>43</v>
      </c>
      <c r="AP78" s="193">
        <v>58</v>
      </c>
      <c r="AQ78" s="193">
        <v>36</v>
      </c>
      <c r="AR78" s="193">
        <v>53</v>
      </c>
      <c r="AS78" s="194">
        <v>62</v>
      </c>
    </row>
    <row r="79" spans="1:45" x14ac:dyDescent="0.25">
      <c r="A79" s="227">
        <v>-3.04</v>
      </c>
      <c r="B79" s="192">
        <v>59</v>
      </c>
      <c r="C79" s="193">
        <v>53</v>
      </c>
      <c r="D79" s="193">
        <v>40</v>
      </c>
      <c r="E79" s="193">
        <v>57</v>
      </c>
      <c r="F79" s="193">
        <v>70</v>
      </c>
      <c r="G79" s="193">
        <v>89</v>
      </c>
      <c r="H79" s="193">
        <v>54</v>
      </c>
      <c r="I79" s="193">
        <v>60</v>
      </c>
      <c r="J79" s="194">
        <v>72</v>
      </c>
      <c r="L79" s="192">
        <v>28</v>
      </c>
      <c r="M79" s="193">
        <v>31</v>
      </c>
      <c r="N79" s="193">
        <v>29</v>
      </c>
      <c r="O79" s="193">
        <v>13</v>
      </c>
      <c r="P79" s="193">
        <v>51</v>
      </c>
      <c r="Q79" s="193">
        <v>53</v>
      </c>
      <c r="R79" s="193">
        <v>45</v>
      </c>
      <c r="S79" s="193">
        <v>51</v>
      </c>
      <c r="T79" s="193">
        <v>42</v>
      </c>
      <c r="U79" s="193">
        <v>53</v>
      </c>
      <c r="V79" s="193">
        <v>54</v>
      </c>
      <c r="W79" s="193">
        <v>15</v>
      </c>
      <c r="X79" s="194">
        <v>36</v>
      </c>
      <c r="Z79" s="192">
        <v>63</v>
      </c>
      <c r="AA79" s="193">
        <v>45</v>
      </c>
      <c r="AB79" s="193">
        <v>45</v>
      </c>
      <c r="AC79" s="193">
        <v>55</v>
      </c>
      <c r="AD79" s="193">
        <v>53</v>
      </c>
      <c r="AE79" s="193">
        <v>57</v>
      </c>
      <c r="AF79" s="193">
        <v>50</v>
      </c>
      <c r="AG79" s="193">
        <v>50</v>
      </c>
      <c r="AH79" s="194">
        <v>45</v>
      </c>
      <c r="AJ79" s="192">
        <v>35</v>
      </c>
      <c r="AK79" s="193">
        <v>45</v>
      </c>
      <c r="AL79" s="193">
        <v>45</v>
      </c>
      <c r="AM79" s="193">
        <v>59</v>
      </c>
      <c r="AN79" s="193">
        <v>37</v>
      </c>
      <c r="AO79" s="193">
        <v>30</v>
      </c>
      <c r="AP79" s="193">
        <v>47</v>
      </c>
      <c r="AQ79" s="193">
        <v>63</v>
      </c>
      <c r="AR79" s="193">
        <v>50</v>
      </c>
      <c r="AS79" s="194">
        <v>61</v>
      </c>
    </row>
    <row r="80" spans="1:45" x14ac:dyDescent="0.25">
      <c r="A80" s="227">
        <v>-3.01</v>
      </c>
      <c r="B80" s="192">
        <v>60</v>
      </c>
      <c r="C80" s="193">
        <v>54</v>
      </c>
      <c r="D80" s="193">
        <v>49</v>
      </c>
      <c r="E80" s="193">
        <v>33</v>
      </c>
      <c r="F80" s="193">
        <v>70</v>
      </c>
      <c r="G80" s="193">
        <v>51</v>
      </c>
      <c r="H80" s="193">
        <v>72</v>
      </c>
      <c r="I80" s="193">
        <v>65</v>
      </c>
      <c r="J80" s="194">
        <v>69</v>
      </c>
      <c r="L80" s="192">
        <v>28</v>
      </c>
      <c r="M80" s="193">
        <v>15</v>
      </c>
      <c r="N80" s="193">
        <v>32</v>
      </c>
      <c r="O80" s="193">
        <v>20</v>
      </c>
      <c r="P80" s="193">
        <v>48</v>
      </c>
      <c r="Q80" s="193">
        <v>69</v>
      </c>
      <c r="R80" s="193">
        <v>26</v>
      </c>
      <c r="S80" s="193">
        <v>42</v>
      </c>
      <c r="T80" s="193">
        <v>31</v>
      </c>
      <c r="U80" s="193">
        <v>41</v>
      </c>
      <c r="V80" s="193">
        <v>48</v>
      </c>
      <c r="W80" s="193">
        <v>6</v>
      </c>
      <c r="X80" s="194">
        <v>17</v>
      </c>
      <c r="Z80" s="192">
        <v>40</v>
      </c>
      <c r="AA80" s="193">
        <v>66</v>
      </c>
      <c r="AB80" s="193">
        <v>46</v>
      </c>
      <c r="AC80" s="193">
        <v>56</v>
      </c>
      <c r="AD80" s="193">
        <v>37</v>
      </c>
      <c r="AE80" s="193">
        <v>62</v>
      </c>
      <c r="AF80" s="193">
        <v>62</v>
      </c>
      <c r="AG80" s="193">
        <v>61</v>
      </c>
      <c r="AH80" s="194">
        <v>41</v>
      </c>
      <c r="AJ80" s="192">
        <v>42</v>
      </c>
      <c r="AK80" s="193">
        <v>39</v>
      </c>
      <c r="AL80" s="193">
        <v>59</v>
      </c>
      <c r="AM80" s="193">
        <v>67</v>
      </c>
      <c r="AN80" s="193">
        <v>46</v>
      </c>
      <c r="AO80" s="193">
        <v>44</v>
      </c>
      <c r="AP80" s="193">
        <v>46</v>
      </c>
      <c r="AQ80" s="193">
        <v>58</v>
      </c>
      <c r="AR80" s="193">
        <v>65</v>
      </c>
      <c r="AS80" s="194">
        <v>64</v>
      </c>
    </row>
    <row r="81" spans="1:45" x14ac:dyDescent="0.25">
      <c r="A81" s="227">
        <v>-2.98</v>
      </c>
      <c r="B81" s="192">
        <v>65</v>
      </c>
      <c r="C81" s="193">
        <v>54</v>
      </c>
      <c r="D81" s="193">
        <v>53</v>
      </c>
      <c r="E81" s="193">
        <v>37</v>
      </c>
      <c r="F81" s="193">
        <v>67</v>
      </c>
      <c r="G81" s="193">
        <v>53</v>
      </c>
      <c r="H81" s="193">
        <v>57</v>
      </c>
      <c r="I81" s="193">
        <v>54</v>
      </c>
      <c r="J81" s="194">
        <v>50</v>
      </c>
      <c r="L81" s="192">
        <v>30</v>
      </c>
      <c r="M81" s="193">
        <v>18</v>
      </c>
      <c r="N81" s="193">
        <v>37</v>
      </c>
      <c r="O81" s="193">
        <v>22</v>
      </c>
      <c r="P81" s="193">
        <v>52</v>
      </c>
      <c r="Q81" s="193">
        <v>48</v>
      </c>
      <c r="R81" s="193">
        <v>16</v>
      </c>
      <c r="S81" s="193">
        <v>34</v>
      </c>
      <c r="T81" s="193">
        <v>35</v>
      </c>
      <c r="U81" s="193">
        <v>35</v>
      </c>
      <c r="V81" s="193">
        <v>47</v>
      </c>
      <c r="W81" s="193">
        <v>9</v>
      </c>
      <c r="X81" s="194">
        <v>20</v>
      </c>
      <c r="Z81" s="192">
        <v>53</v>
      </c>
      <c r="AA81" s="193">
        <v>65</v>
      </c>
      <c r="AB81" s="193">
        <v>37</v>
      </c>
      <c r="AC81" s="193">
        <v>52</v>
      </c>
      <c r="AD81" s="193">
        <v>32</v>
      </c>
      <c r="AE81" s="193">
        <v>62</v>
      </c>
      <c r="AF81" s="193">
        <v>64</v>
      </c>
      <c r="AG81" s="193">
        <v>67</v>
      </c>
      <c r="AH81" s="194">
        <v>41</v>
      </c>
      <c r="AJ81" s="192">
        <v>48</v>
      </c>
      <c r="AK81" s="193">
        <v>56</v>
      </c>
      <c r="AL81" s="193">
        <v>68</v>
      </c>
      <c r="AM81" s="193">
        <v>60</v>
      </c>
      <c r="AN81" s="193">
        <v>39</v>
      </c>
      <c r="AO81" s="193">
        <v>39</v>
      </c>
      <c r="AP81" s="193">
        <v>47</v>
      </c>
      <c r="AQ81" s="193">
        <v>42</v>
      </c>
      <c r="AR81" s="193">
        <v>52</v>
      </c>
      <c r="AS81" s="194">
        <v>71</v>
      </c>
    </row>
    <row r="82" spans="1:45" x14ac:dyDescent="0.25">
      <c r="A82" s="227">
        <v>-2.95</v>
      </c>
      <c r="B82" s="192">
        <v>52</v>
      </c>
      <c r="C82" s="193">
        <v>45</v>
      </c>
      <c r="D82" s="193">
        <v>35</v>
      </c>
      <c r="E82" s="193">
        <v>32</v>
      </c>
      <c r="F82" s="193">
        <v>53</v>
      </c>
      <c r="G82" s="193">
        <v>42</v>
      </c>
      <c r="H82" s="193">
        <v>38</v>
      </c>
      <c r="I82" s="193">
        <v>71</v>
      </c>
      <c r="J82" s="194">
        <v>64</v>
      </c>
      <c r="L82" s="192">
        <v>22</v>
      </c>
      <c r="M82" s="193">
        <v>16</v>
      </c>
      <c r="N82" s="193">
        <v>37</v>
      </c>
      <c r="O82" s="193">
        <v>16</v>
      </c>
      <c r="P82" s="193">
        <v>49</v>
      </c>
      <c r="Q82" s="193">
        <v>49</v>
      </c>
      <c r="R82" s="193">
        <v>12</v>
      </c>
      <c r="S82" s="193">
        <v>31</v>
      </c>
      <c r="T82" s="193">
        <v>40</v>
      </c>
      <c r="U82" s="193">
        <v>30</v>
      </c>
      <c r="V82" s="193">
        <v>38</v>
      </c>
      <c r="W82" s="193">
        <v>11</v>
      </c>
      <c r="X82" s="194">
        <v>12</v>
      </c>
      <c r="Z82" s="192">
        <v>58</v>
      </c>
      <c r="AA82" s="193">
        <v>52</v>
      </c>
      <c r="AB82" s="193">
        <v>58</v>
      </c>
      <c r="AC82" s="193">
        <v>62</v>
      </c>
      <c r="AD82" s="193">
        <v>36</v>
      </c>
      <c r="AE82" s="193">
        <v>51</v>
      </c>
      <c r="AF82" s="193">
        <v>40</v>
      </c>
      <c r="AG82" s="193">
        <v>65</v>
      </c>
      <c r="AH82" s="194">
        <v>43</v>
      </c>
      <c r="AJ82" s="192">
        <v>56</v>
      </c>
      <c r="AK82" s="193">
        <v>38</v>
      </c>
      <c r="AL82" s="193">
        <v>50</v>
      </c>
      <c r="AM82" s="193">
        <v>60</v>
      </c>
      <c r="AN82" s="193">
        <v>53</v>
      </c>
      <c r="AO82" s="193">
        <v>40</v>
      </c>
      <c r="AP82" s="193">
        <v>36</v>
      </c>
      <c r="AQ82" s="193">
        <v>49</v>
      </c>
      <c r="AR82" s="193">
        <v>40</v>
      </c>
      <c r="AS82" s="194">
        <v>62</v>
      </c>
    </row>
    <row r="83" spans="1:45" x14ac:dyDescent="0.25">
      <c r="A83" s="227">
        <v>-2.92</v>
      </c>
      <c r="B83" s="192">
        <v>45</v>
      </c>
      <c r="C83" s="193">
        <v>50</v>
      </c>
      <c r="D83" s="193">
        <v>56</v>
      </c>
      <c r="E83" s="193">
        <v>32</v>
      </c>
      <c r="F83" s="193">
        <v>33</v>
      </c>
      <c r="G83" s="193">
        <v>24</v>
      </c>
      <c r="H83" s="193">
        <v>26</v>
      </c>
      <c r="I83" s="193">
        <v>58</v>
      </c>
      <c r="J83" s="194">
        <v>37</v>
      </c>
      <c r="L83" s="192">
        <v>9</v>
      </c>
      <c r="M83" s="193">
        <v>9</v>
      </c>
      <c r="N83" s="193">
        <v>42</v>
      </c>
      <c r="O83" s="193">
        <v>17</v>
      </c>
      <c r="P83" s="193">
        <v>33</v>
      </c>
      <c r="Q83" s="193">
        <v>48</v>
      </c>
      <c r="R83" s="193">
        <v>14</v>
      </c>
      <c r="S83" s="193">
        <v>15</v>
      </c>
      <c r="T83" s="193">
        <v>32</v>
      </c>
      <c r="U83" s="193">
        <v>29</v>
      </c>
      <c r="V83" s="193">
        <v>34</v>
      </c>
      <c r="W83" s="193">
        <v>5</v>
      </c>
      <c r="X83" s="194">
        <v>10</v>
      </c>
      <c r="Z83" s="192">
        <v>58</v>
      </c>
      <c r="AA83" s="193">
        <v>45</v>
      </c>
      <c r="AB83" s="193">
        <v>58</v>
      </c>
      <c r="AC83" s="193">
        <v>53</v>
      </c>
      <c r="AD83" s="193">
        <v>40</v>
      </c>
      <c r="AE83" s="193">
        <v>24</v>
      </c>
      <c r="AF83" s="193">
        <v>46</v>
      </c>
      <c r="AG83" s="193">
        <v>38</v>
      </c>
      <c r="AH83" s="194">
        <v>47</v>
      </c>
      <c r="AJ83" s="192">
        <v>49</v>
      </c>
      <c r="AK83" s="193">
        <v>45</v>
      </c>
      <c r="AL83" s="193">
        <v>45</v>
      </c>
      <c r="AM83" s="193">
        <v>47</v>
      </c>
      <c r="AN83" s="193">
        <v>44</v>
      </c>
      <c r="AO83" s="193">
        <v>50</v>
      </c>
      <c r="AP83" s="193">
        <v>23</v>
      </c>
      <c r="AQ83" s="193">
        <v>46</v>
      </c>
      <c r="AR83" s="193">
        <v>39</v>
      </c>
      <c r="AS83" s="194">
        <v>69</v>
      </c>
    </row>
    <row r="84" spans="1:45" x14ac:dyDescent="0.25">
      <c r="A84" s="227">
        <v>-2.88</v>
      </c>
      <c r="B84" s="192">
        <v>34</v>
      </c>
      <c r="C84" s="193">
        <v>41</v>
      </c>
      <c r="D84" s="193">
        <v>39</v>
      </c>
      <c r="E84" s="193">
        <v>19</v>
      </c>
      <c r="F84" s="193">
        <v>28</v>
      </c>
      <c r="G84" s="193">
        <v>10</v>
      </c>
      <c r="H84" s="193">
        <v>21</v>
      </c>
      <c r="I84" s="193">
        <v>42</v>
      </c>
      <c r="J84" s="194">
        <v>19</v>
      </c>
      <c r="L84" s="192">
        <v>7</v>
      </c>
      <c r="M84" s="193">
        <v>4</v>
      </c>
      <c r="N84" s="193">
        <v>22</v>
      </c>
      <c r="O84" s="193">
        <v>11</v>
      </c>
      <c r="P84" s="193">
        <v>28</v>
      </c>
      <c r="Q84" s="193">
        <v>31</v>
      </c>
      <c r="R84" s="193">
        <v>4</v>
      </c>
      <c r="S84" s="193">
        <v>15</v>
      </c>
      <c r="T84" s="193">
        <v>24</v>
      </c>
      <c r="U84" s="193">
        <v>20</v>
      </c>
      <c r="V84" s="193">
        <v>28</v>
      </c>
      <c r="W84" s="193">
        <v>1</v>
      </c>
      <c r="X84" s="194">
        <v>5</v>
      </c>
      <c r="Z84" s="192">
        <v>45</v>
      </c>
      <c r="AA84" s="193">
        <v>36</v>
      </c>
      <c r="AB84" s="193">
        <v>51</v>
      </c>
      <c r="AC84" s="193">
        <v>36</v>
      </c>
      <c r="AD84" s="193">
        <v>39</v>
      </c>
      <c r="AE84" s="193">
        <v>36</v>
      </c>
      <c r="AF84" s="193">
        <v>44</v>
      </c>
      <c r="AG84" s="193">
        <v>34</v>
      </c>
      <c r="AH84" s="194">
        <v>39</v>
      </c>
      <c r="AJ84" s="192">
        <v>38</v>
      </c>
      <c r="AK84" s="193">
        <v>40</v>
      </c>
      <c r="AL84" s="193">
        <v>43</v>
      </c>
      <c r="AM84" s="193">
        <v>39</v>
      </c>
      <c r="AN84" s="193">
        <v>44</v>
      </c>
      <c r="AO84" s="193">
        <v>33</v>
      </c>
      <c r="AP84" s="193">
        <v>25</v>
      </c>
      <c r="AQ84" s="193">
        <v>52</v>
      </c>
      <c r="AR84" s="193">
        <v>18</v>
      </c>
      <c r="AS84" s="194">
        <v>47</v>
      </c>
    </row>
    <row r="85" spans="1:45" x14ac:dyDescent="0.25">
      <c r="A85" s="227">
        <v>-2.86</v>
      </c>
      <c r="B85" s="192">
        <v>16</v>
      </c>
      <c r="C85" s="193">
        <v>28</v>
      </c>
      <c r="D85" s="193">
        <v>30</v>
      </c>
      <c r="E85" s="193">
        <v>4</v>
      </c>
      <c r="F85" s="193">
        <v>14</v>
      </c>
      <c r="G85" s="193">
        <v>3</v>
      </c>
      <c r="H85" s="193">
        <v>10</v>
      </c>
      <c r="I85" s="193">
        <v>26</v>
      </c>
      <c r="J85" s="194">
        <v>23</v>
      </c>
      <c r="L85" s="192">
        <v>7</v>
      </c>
      <c r="M85" s="193">
        <v>8</v>
      </c>
      <c r="N85" s="193">
        <v>35</v>
      </c>
      <c r="O85" s="193">
        <v>13</v>
      </c>
      <c r="P85" s="193">
        <v>23</v>
      </c>
      <c r="Q85" s="193">
        <v>25</v>
      </c>
      <c r="R85" s="193">
        <v>3</v>
      </c>
      <c r="S85" s="193">
        <v>14</v>
      </c>
      <c r="T85" s="193">
        <v>14</v>
      </c>
      <c r="U85" s="193">
        <v>8</v>
      </c>
      <c r="V85" s="193">
        <v>4</v>
      </c>
      <c r="W85" s="193">
        <v>1</v>
      </c>
      <c r="X85" s="194">
        <v>1</v>
      </c>
      <c r="Z85" s="192">
        <v>26</v>
      </c>
      <c r="AA85" s="193">
        <v>40</v>
      </c>
      <c r="AB85" s="193">
        <v>46</v>
      </c>
      <c r="AC85" s="193">
        <v>56</v>
      </c>
      <c r="AD85" s="193">
        <v>19</v>
      </c>
      <c r="AE85" s="193">
        <v>18</v>
      </c>
      <c r="AF85" s="193">
        <v>46</v>
      </c>
      <c r="AG85" s="193">
        <v>21</v>
      </c>
      <c r="AH85" s="194">
        <v>37</v>
      </c>
      <c r="AJ85" s="192">
        <v>28</v>
      </c>
      <c r="AK85" s="193">
        <v>23</v>
      </c>
      <c r="AL85" s="193">
        <v>30</v>
      </c>
      <c r="AM85" s="193">
        <v>37</v>
      </c>
      <c r="AN85" s="193">
        <v>41</v>
      </c>
      <c r="AO85" s="193">
        <v>37</v>
      </c>
      <c r="AP85" s="193">
        <v>15</v>
      </c>
      <c r="AQ85" s="193">
        <v>34</v>
      </c>
      <c r="AR85" s="193">
        <v>17</v>
      </c>
      <c r="AS85" s="194">
        <v>44</v>
      </c>
    </row>
    <row r="86" spans="1:45" x14ac:dyDescent="0.25">
      <c r="A86" s="227">
        <v>-2.83</v>
      </c>
      <c r="B86" s="192">
        <v>14</v>
      </c>
      <c r="C86" s="193">
        <v>14</v>
      </c>
      <c r="D86" s="193">
        <v>21</v>
      </c>
      <c r="E86" s="193">
        <v>14</v>
      </c>
      <c r="F86" s="193">
        <v>8</v>
      </c>
      <c r="G86" s="193">
        <v>6</v>
      </c>
      <c r="H86" s="193">
        <v>11</v>
      </c>
      <c r="I86" s="193">
        <v>20</v>
      </c>
      <c r="J86" s="194">
        <v>12</v>
      </c>
      <c r="L86" s="192">
        <v>2</v>
      </c>
      <c r="M86" s="193">
        <v>3</v>
      </c>
      <c r="N86" s="193">
        <v>18</v>
      </c>
      <c r="O86" s="193">
        <v>12</v>
      </c>
      <c r="P86" s="193">
        <v>9</v>
      </c>
      <c r="Q86" s="193">
        <v>13</v>
      </c>
      <c r="R86" s="193">
        <v>5</v>
      </c>
      <c r="S86" s="193">
        <v>13</v>
      </c>
      <c r="T86" s="193">
        <v>8</v>
      </c>
      <c r="U86" s="193">
        <v>7</v>
      </c>
      <c r="V86" s="193">
        <v>8</v>
      </c>
      <c r="W86" s="193">
        <v>2</v>
      </c>
      <c r="X86" s="194">
        <v>4</v>
      </c>
      <c r="Z86" s="192">
        <v>37</v>
      </c>
      <c r="AA86" s="193">
        <v>29</v>
      </c>
      <c r="AB86" s="193">
        <v>59</v>
      </c>
      <c r="AC86" s="193">
        <v>26</v>
      </c>
      <c r="AD86" s="193">
        <v>20</v>
      </c>
      <c r="AE86" s="193">
        <v>10</v>
      </c>
      <c r="AF86" s="193">
        <v>27</v>
      </c>
      <c r="AG86" s="193">
        <v>8</v>
      </c>
      <c r="AH86" s="194">
        <v>26</v>
      </c>
      <c r="AJ86" s="192">
        <v>21</v>
      </c>
      <c r="AK86" s="193">
        <v>14</v>
      </c>
      <c r="AL86" s="193">
        <v>14</v>
      </c>
      <c r="AM86" s="193">
        <v>26</v>
      </c>
      <c r="AN86" s="193">
        <v>27</v>
      </c>
      <c r="AO86" s="193">
        <v>38</v>
      </c>
      <c r="AP86" s="193">
        <v>4</v>
      </c>
      <c r="AQ86" s="193">
        <v>30</v>
      </c>
      <c r="AR86" s="193">
        <v>9</v>
      </c>
      <c r="AS86" s="194">
        <v>20</v>
      </c>
    </row>
    <row r="87" spans="1:45" x14ac:dyDescent="0.25">
      <c r="A87" s="227">
        <v>-2.8</v>
      </c>
      <c r="B87" s="192">
        <v>10</v>
      </c>
      <c r="C87" s="193">
        <v>2</v>
      </c>
      <c r="D87" s="193"/>
      <c r="E87" s="193">
        <v>8</v>
      </c>
      <c r="F87" s="193">
        <v>8</v>
      </c>
      <c r="G87" s="193">
        <v>3</v>
      </c>
      <c r="H87" s="193">
        <v>4</v>
      </c>
      <c r="I87" s="193">
        <v>12</v>
      </c>
      <c r="J87" s="194">
        <v>10</v>
      </c>
      <c r="L87" s="192">
        <v>0</v>
      </c>
      <c r="M87" s="193">
        <v>0</v>
      </c>
      <c r="N87" s="193">
        <v>18</v>
      </c>
      <c r="O87" s="193">
        <v>14</v>
      </c>
      <c r="P87" s="193">
        <v>5</v>
      </c>
      <c r="Q87" s="193">
        <v>7</v>
      </c>
      <c r="R87" s="193">
        <v>8</v>
      </c>
      <c r="S87" s="193">
        <v>6</v>
      </c>
      <c r="T87" s="193">
        <v>6</v>
      </c>
      <c r="U87" s="193">
        <v>6</v>
      </c>
      <c r="V87" s="193">
        <v>9</v>
      </c>
      <c r="W87" s="193">
        <v>4</v>
      </c>
      <c r="X87" s="194">
        <v>3</v>
      </c>
      <c r="Z87" s="192">
        <v>23</v>
      </c>
      <c r="AA87" s="193">
        <v>22</v>
      </c>
      <c r="AB87" s="193">
        <v>44</v>
      </c>
      <c r="AC87" s="193">
        <v>25</v>
      </c>
      <c r="AD87" s="193">
        <v>8</v>
      </c>
      <c r="AE87" s="193">
        <v>9</v>
      </c>
      <c r="AF87" s="193">
        <v>27</v>
      </c>
      <c r="AG87" s="193">
        <v>6</v>
      </c>
      <c r="AH87" s="194">
        <v>14</v>
      </c>
      <c r="AJ87" s="192">
        <v>19</v>
      </c>
      <c r="AK87" s="193">
        <v>9</v>
      </c>
      <c r="AL87" s="193">
        <v>8</v>
      </c>
      <c r="AM87" s="193">
        <v>24</v>
      </c>
      <c r="AN87" s="193">
        <v>13</v>
      </c>
      <c r="AO87" s="193">
        <v>16</v>
      </c>
      <c r="AP87" s="193">
        <v>8</v>
      </c>
      <c r="AQ87" s="193">
        <v>12</v>
      </c>
      <c r="AR87" s="193">
        <v>5</v>
      </c>
      <c r="AS87" s="194">
        <v>14</v>
      </c>
    </row>
    <row r="88" spans="1:45" x14ac:dyDescent="0.25">
      <c r="A88" s="227">
        <v>-2.77</v>
      </c>
      <c r="B88" s="192">
        <v>12</v>
      </c>
      <c r="C88" s="193">
        <v>8</v>
      </c>
      <c r="D88" s="193"/>
      <c r="E88" s="193">
        <v>11</v>
      </c>
      <c r="F88" s="193">
        <v>8</v>
      </c>
      <c r="G88" s="193"/>
      <c r="H88" s="193">
        <v>4</v>
      </c>
      <c r="I88" s="193">
        <v>1</v>
      </c>
      <c r="J88" s="194">
        <v>11</v>
      </c>
      <c r="L88" s="192">
        <v>0</v>
      </c>
      <c r="M88" s="193">
        <v>6</v>
      </c>
      <c r="N88" s="193">
        <v>13</v>
      </c>
      <c r="O88" s="193">
        <v>7</v>
      </c>
      <c r="P88" s="193">
        <v>5</v>
      </c>
      <c r="Q88" s="193">
        <v>1</v>
      </c>
      <c r="R88" s="193">
        <v>1</v>
      </c>
      <c r="S88" s="193">
        <v>3</v>
      </c>
      <c r="T88" s="193">
        <v>4</v>
      </c>
      <c r="U88" s="193">
        <v>5</v>
      </c>
      <c r="V88" s="193">
        <v>12</v>
      </c>
      <c r="W88" s="193">
        <v>3</v>
      </c>
      <c r="X88" s="194">
        <v>1</v>
      </c>
      <c r="Z88" s="192">
        <v>14</v>
      </c>
      <c r="AA88" s="193">
        <v>13</v>
      </c>
      <c r="AB88" s="193">
        <v>31</v>
      </c>
      <c r="AC88" s="193">
        <v>15</v>
      </c>
      <c r="AD88" s="193">
        <v>4</v>
      </c>
      <c r="AE88" s="193">
        <v>9</v>
      </c>
      <c r="AF88" s="193">
        <v>19</v>
      </c>
      <c r="AG88" s="193">
        <v>2</v>
      </c>
      <c r="AH88" s="194">
        <v>6</v>
      </c>
      <c r="AJ88" s="192">
        <v>15</v>
      </c>
      <c r="AK88" s="193">
        <v>7</v>
      </c>
      <c r="AL88" s="193">
        <v>7</v>
      </c>
      <c r="AM88" s="193">
        <v>10</v>
      </c>
      <c r="AN88" s="193">
        <v>11</v>
      </c>
      <c r="AO88" s="193">
        <v>15</v>
      </c>
      <c r="AP88" s="193">
        <v>2</v>
      </c>
      <c r="AQ88" s="193">
        <v>6</v>
      </c>
      <c r="AR88" s="193">
        <v>5</v>
      </c>
      <c r="AS88" s="194">
        <v>4</v>
      </c>
    </row>
    <row r="89" spans="1:45" x14ac:dyDescent="0.25">
      <c r="A89" s="227">
        <v>-2.74</v>
      </c>
      <c r="B89" s="192">
        <v>15</v>
      </c>
      <c r="C89" s="193">
        <v>14</v>
      </c>
      <c r="D89" s="193"/>
      <c r="E89" s="193">
        <v>9</v>
      </c>
      <c r="F89" s="193">
        <v>6</v>
      </c>
      <c r="G89" s="193"/>
      <c r="H89" s="193">
        <v>1</v>
      </c>
      <c r="I89" s="193">
        <v>6</v>
      </c>
      <c r="J89" s="194">
        <v>11</v>
      </c>
      <c r="L89" s="192">
        <v>2</v>
      </c>
      <c r="M89" s="193">
        <v>2</v>
      </c>
      <c r="N89" s="193">
        <v>0</v>
      </c>
      <c r="O89" s="193">
        <v>5</v>
      </c>
      <c r="P89" s="193">
        <v>9</v>
      </c>
      <c r="Q89" s="193">
        <v>3</v>
      </c>
      <c r="R89" s="193">
        <v>0</v>
      </c>
      <c r="S89" s="193">
        <v>4</v>
      </c>
      <c r="T89" s="193">
        <v>2</v>
      </c>
      <c r="U89" s="193">
        <v>8</v>
      </c>
      <c r="V89" s="193">
        <v>5</v>
      </c>
      <c r="W89" s="193">
        <v>0</v>
      </c>
      <c r="X89" s="194">
        <v>3</v>
      </c>
      <c r="Z89" s="192">
        <v>3</v>
      </c>
      <c r="AA89" s="193">
        <v>14</v>
      </c>
      <c r="AB89" s="193">
        <v>27</v>
      </c>
      <c r="AC89" s="193">
        <v>10</v>
      </c>
      <c r="AD89" s="193">
        <v>5</v>
      </c>
      <c r="AE89" s="193">
        <v>6</v>
      </c>
      <c r="AF89" s="193">
        <v>10</v>
      </c>
      <c r="AG89" s="193">
        <v>2</v>
      </c>
      <c r="AH89" s="194">
        <v>7</v>
      </c>
      <c r="AJ89" s="192"/>
      <c r="AK89" s="193">
        <v>9</v>
      </c>
      <c r="AL89" s="193"/>
      <c r="AM89" s="193">
        <v>8</v>
      </c>
      <c r="AN89" s="193">
        <v>7</v>
      </c>
      <c r="AO89" s="193">
        <v>9</v>
      </c>
      <c r="AP89" s="193">
        <v>5</v>
      </c>
      <c r="AQ89" s="193">
        <v>4</v>
      </c>
      <c r="AR89" s="193">
        <v>11</v>
      </c>
      <c r="AS89" s="194">
        <v>4</v>
      </c>
    </row>
    <row r="90" spans="1:45" ht="15.75" thickBot="1" x14ac:dyDescent="0.3">
      <c r="A90" s="229">
        <v>-2.71</v>
      </c>
      <c r="B90" s="203">
        <v>8</v>
      </c>
      <c r="C90" s="201">
        <v>11</v>
      </c>
      <c r="D90" s="201"/>
      <c r="E90" s="201">
        <v>5</v>
      </c>
      <c r="F90" s="201">
        <v>1</v>
      </c>
      <c r="G90" s="201"/>
      <c r="H90" s="201">
        <v>3</v>
      </c>
      <c r="I90" s="201">
        <v>6</v>
      </c>
      <c r="J90" s="196">
        <v>5</v>
      </c>
      <c r="L90" s="203">
        <v>2</v>
      </c>
      <c r="M90" s="201">
        <v>2</v>
      </c>
      <c r="N90" s="201">
        <v>5</v>
      </c>
      <c r="O90" s="201">
        <v>0</v>
      </c>
      <c r="P90" s="201">
        <v>6</v>
      </c>
      <c r="Q90" s="201">
        <v>1</v>
      </c>
      <c r="R90" s="201">
        <v>0</v>
      </c>
      <c r="S90" s="201">
        <v>2</v>
      </c>
      <c r="T90" s="201">
        <v>6</v>
      </c>
      <c r="U90" s="201">
        <v>6</v>
      </c>
      <c r="V90" s="201">
        <v>1</v>
      </c>
      <c r="W90" s="201">
        <v>0</v>
      </c>
      <c r="X90" s="196">
        <v>1</v>
      </c>
      <c r="Z90" s="203">
        <v>1</v>
      </c>
      <c r="AA90" s="201">
        <v>10</v>
      </c>
      <c r="AB90" s="201">
        <v>13</v>
      </c>
      <c r="AC90" s="201">
        <v>3</v>
      </c>
      <c r="AD90" s="201">
        <v>1</v>
      </c>
      <c r="AE90" s="201">
        <v>6</v>
      </c>
      <c r="AF90" s="201">
        <v>12</v>
      </c>
      <c r="AG90" s="201">
        <v>6</v>
      </c>
      <c r="AH90" s="196">
        <v>2</v>
      </c>
      <c r="AJ90" s="203"/>
      <c r="AK90" s="201">
        <v>7</v>
      </c>
      <c r="AL90" s="201"/>
      <c r="AM90" s="201">
        <v>1</v>
      </c>
      <c r="AN90" s="201">
        <v>7</v>
      </c>
      <c r="AO90" s="201">
        <v>8</v>
      </c>
      <c r="AP90" s="201">
        <v>6</v>
      </c>
      <c r="AQ90" s="201">
        <v>2</v>
      </c>
      <c r="AR90" s="201">
        <v>10</v>
      </c>
      <c r="AS90" s="196">
        <v>3</v>
      </c>
    </row>
  </sheetData>
  <mergeCells count="22">
    <mergeCell ref="O23:P23"/>
    <mergeCell ref="J22:P22"/>
    <mergeCell ref="B21:P21"/>
    <mergeCell ref="B49:AS49"/>
    <mergeCell ref="B50:J50"/>
    <mergeCell ref="L50:X50"/>
    <mergeCell ref="Z50:AH50"/>
    <mergeCell ref="AJ50:AS50"/>
    <mergeCell ref="B22:H22"/>
    <mergeCell ref="B23:E23"/>
    <mergeCell ref="G23:H23"/>
    <mergeCell ref="J23:M23"/>
    <mergeCell ref="B1:N1"/>
    <mergeCell ref="B2:N2"/>
    <mergeCell ref="B3:G3"/>
    <mergeCell ref="H3:M3"/>
    <mergeCell ref="B7:N7"/>
    <mergeCell ref="B8:G8"/>
    <mergeCell ref="H8:M8"/>
    <mergeCell ref="B14:N14"/>
    <mergeCell ref="B15:G15"/>
    <mergeCell ref="H15:M15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83"/>
  <sheetViews>
    <sheetView workbookViewId="0"/>
  </sheetViews>
  <sheetFormatPr baseColWidth="10" defaultRowHeight="15" x14ac:dyDescent="0.25"/>
  <cols>
    <col min="1" max="1" width="15.140625" customWidth="1"/>
    <col min="2" max="5" width="12.5703125" bestFit="1" customWidth="1"/>
    <col min="7" max="8" width="11.5703125" bestFit="1" customWidth="1"/>
    <col min="10" max="13" width="12.5703125" bestFit="1" customWidth="1"/>
    <col min="14" max="14" width="16.140625" customWidth="1"/>
    <col min="15" max="16" width="11.5703125" bestFit="1" customWidth="1"/>
  </cols>
  <sheetData>
    <row r="1" spans="1:16" ht="15.75" thickBot="1" x14ac:dyDescent="0.3">
      <c r="A1" s="14"/>
      <c r="B1" s="265" t="s">
        <v>89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6" ht="15.75" thickBot="1" x14ac:dyDescent="0.3">
      <c r="A2" s="14"/>
      <c r="B2" s="265" t="s">
        <v>91</v>
      </c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6"/>
      <c r="N2" s="267"/>
    </row>
    <row r="3" spans="1:16" ht="15.75" thickBot="1" x14ac:dyDescent="0.3">
      <c r="A3" s="26"/>
      <c r="B3" s="268" t="s">
        <v>69</v>
      </c>
      <c r="C3" s="269"/>
      <c r="D3" s="269"/>
      <c r="E3" s="269"/>
      <c r="F3" s="269"/>
      <c r="G3" s="270"/>
      <c r="H3" s="268" t="s">
        <v>70</v>
      </c>
      <c r="I3" s="269"/>
      <c r="J3" s="269"/>
      <c r="K3" s="269"/>
      <c r="L3" s="269"/>
      <c r="M3" s="270"/>
      <c r="N3" s="17"/>
    </row>
    <row r="4" spans="1:16" ht="15.75" thickBot="1" x14ac:dyDescent="0.3">
      <c r="A4" s="27"/>
      <c r="B4" s="3" t="s">
        <v>0</v>
      </c>
      <c r="C4" s="11" t="s">
        <v>1</v>
      </c>
      <c r="D4" s="13" t="s">
        <v>2</v>
      </c>
      <c r="E4" s="13" t="s">
        <v>3</v>
      </c>
      <c r="F4" s="13" t="s">
        <v>4</v>
      </c>
      <c r="G4" s="11" t="s">
        <v>33</v>
      </c>
      <c r="H4" s="3" t="s">
        <v>71</v>
      </c>
      <c r="I4" s="3" t="s">
        <v>1</v>
      </c>
      <c r="J4" s="77" t="s">
        <v>2</v>
      </c>
      <c r="K4" s="77" t="s">
        <v>3</v>
      </c>
      <c r="L4" s="77" t="s">
        <v>4</v>
      </c>
      <c r="M4" s="3" t="s">
        <v>33</v>
      </c>
      <c r="N4" s="3" t="s">
        <v>56</v>
      </c>
    </row>
    <row r="5" spans="1:16" ht="26.25" thickBot="1" x14ac:dyDescent="0.3">
      <c r="A5" s="20" t="s">
        <v>72</v>
      </c>
      <c r="B5" s="7">
        <v>13121</v>
      </c>
      <c r="C5" s="7">
        <v>2726</v>
      </c>
      <c r="D5" s="8">
        <v>909</v>
      </c>
      <c r="E5" s="8">
        <v>14078</v>
      </c>
      <c r="F5" s="8" t="s">
        <v>79</v>
      </c>
      <c r="G5" s="7">
        <v>9</v>
      </c>
      <c r="H5" s="7">
        <v>9918</v>
      </c>
      <c r="I5" s="7">
        <v>2243</v>
      </c>
      <c r="J5" s="8">
        <v>648</v>
      </c>
      <c r="K5" s="8">
        <v>9411</v>
      </c>
      <c r="L5" s="8" t="s">
        <v>80</v>
      </c>
      <c r="M5" s="7">
        <v>12</v>
      </c>
      <c r="N5" s="3">
        <v>1.18E-2</v>
      </c>
    </row>
    <row r="6" spans="1:16" ht="26.25" thickBot="1" x14ac:dyDescent="0.3">
      <c r="A6" s="20" t="s">
        <v>75</v>
      </c>
      <c r="B6" s="7">
        <v>14392</v>
      </c>
      <c r="C6" s="7">
        <v>2336</v>
      </c>
      <c r="D6" s="8">
        <v>779</v>
      </c>
      <c r="E6" s="8">
        <v>14338</v>
      </c>
      <c r="F6" s="8" t="s">
        <v>81</v>
      </c>
      <c r="G6" s="7">
        <v>9</v>
      </c>
      <c r="H6" s="7">
        <v>14365</v>
      </c>
      <c r="I6" s="7">
        <v>1426</v>
      </c>
      <c r="J6" s="8">
        <v>451</v>
      </c>
      <c r="K6" s="8">
        <v>14757</v>
      </c>
      <c r="L6" s="8" t="s">
        <v>82</v>
      </c>
      <c r="M6" s="7">
        <v>10</v>
      </c>
      <c r="N6" s="7">
        <v>0.96819999999999995</v>
      </c>
    </row>
    <row r="8" spans="1:16" ht="15.75" thickBot="1" x14ac:dyDescent="0.3"/>
    <row r="9" spans="1:16" ht="15.75" thickBot="1" x14ac:dyDescent="0.3">
      <c r="A9" s="14"/>
      <c r="B9" s="265" t="s">
        <v>92</v>
      </c>
      <c r="C9" s="266"/>
      <c r="D9" s="266"/>
      <c r="E9" s="266"/>
      <c r="F9" s="266"/>
      <c r="G9" s="266"/>
      <c r="H9" s="266"/>
      <c r="I9" s="266"/>
      <c r="J9" s="266"/>
      <c r="K9" s="266"/>
      <c r="L9" s="266"/>
      <c r="M9" s="266"/>
      <c r="N9" s="267"/>
    </row>
    <row r="10" spans="1:16" ht="15.75" thickBot="1" x14ac:dyDescent="0.3">
      <c r="A10" s="26"/>
      <c r="B10" s="268" t="s">
        <v>93</v>
      </c>
      <c r="C10" s="269"/>
      <c r="D10" s="269"/>
      <c r="E10" s="269"/>
      <c r="F10" s="269"/>
      <c r="G10" s="270"/>
      <c r="H10" s="268" t="s">
        <v>94</v>
      </c>
      <c r="I10" s="269"/>
      <c r="J10" s="269"/>
      <c r="K10" s="269"/>
      <c r="L10" s="269"/>
      <c r="M10" s="270"/>
      <c r="N10" s="17"/>
    </row>
    <row r="11" spans="1:16" ht="15.75" thickBot="1" x14ac:dyDescent="0.3">
      <c r="A11" s="27"/>
      <c r="B11" s="3" t="s">
        <v>0</v>
      </c>
      <c r="C11" s="11" t="s">
        <v>1</v>
      </c>
      <c r="D11" s="13" t="s">
        <v>2</v>
      </c>
      <c r="E11" s="13" t="s">
        <v>3</v>
      </c>
      <c r="F11" s="13" t="s">
        <v>4</v>
      </c>
      <c r="G11" s="11" t="s">
        <v>33</v>
      </c>
      <c r="H11" s="3" t="s">
        <v>0</v>
      </c>
      <c r="I11" s="3" t="s">
        <v>1</v>
      </c>
      <c r="J11" s="77" t="s">
        <v>2</v>
      </c>
      <c r="K11" s="77" t="s">
        <v>3</v>
      </c>
      <c r="L11" s="77" t="s">
        <v>4</v>
      </c>
      <c r="M11" s="3" t="s">
        <v>33</v>
      </c>
      <c r="N11" s="3" t="s">
        <v>50</v>
      </c>
    </row>
    <row r="12" spans="1:16" ht="15.75" thickBot="1" x14ac:dyDescent="0.3">
      <c r="A12" s="29" t="s">
        <v>106</v>
      </c>
      <c r="B12" s="7">
        <v>75.5</v>
      </c>
      <c r="C12" s="7">
        <v>18.5</v>
      </c>
      <c r="D12" s="8">
        <v>5.3</v>
      </c>
      <c r="E12" s="8">
        <v>73.400000000000006</v>
      </c>
      <c r="F12" s="8" t="s">
        <v>101</v>
      </c>
      <c r="G12" s="7">
        <v>12</v>
      </c>
      <c r="H12" s="7">
        <v>99.3</v>
      </c>
      <c r="I12" s="7">
        <v>8.4</v>
      </c>
      <c r="J12" s="8">
        <v>2.7</v>
      </c>
      <c r="K12" s="8">
        <v>100.2</v>
      </c>
      <c r="L12" s="8" t="s">
        <v>102</v>
      </c>
      <c r="M12" s="7">
        <v>10</v>
      </c>
      <c r="N12" s="3">
        <v>1.1999999999999999E-3</v>
      </c>
    </row>
    <row r="14" spans="1:16" ht="15.75" thickBot="1" x14ac:dyDescent="0.3"/>
    <row r="15" spans="1:16" ht="15.75" thickBot="1" x14ac:dyDescent="0.3">
      <c r="B15" s="271" t="s">
        <v>348</v>
      </c>
      <c r="C15" s="272"/>
      <c r="D15" s="272"/>
      <c r="E15" s="272"/>
      <c r="F15" s="272"/>
      <c r="G15" s="272"/>
      <c r="H15" s="273"/>
      <c r="I15" s="202"/>
      <c r="J15" s="202"/>
      <c r="K15" s="202"/>
      <c r="L15" s="202"/>
      <c r="M15" s="202"/>
      <c r="N15" s="202"/>
      <c r="O15" s="202"/>
      <c r="P15" s="202"/>
    </row>
    <row r="16" spans="1:16" ht="15.75" thickBot="1" x14ac:dyDescent="0.3">
      <c r="B16" s="271" t="s">
        <v>318</v>
      </c>
      <c r="C16" s="272"/>
      <c r="D16" s="272"/>
      <c r="E16" s="272"/>
      <c r="F16" s="272"/>
      <c r="G16" s="272"/>
      <c r="H16" s="273"/>
      <c r="I16" s="134"/>
      <c r="J16" s="314"/>
      <c r="K16" s="314"/>
      <c r="L16" s="314"/>
      <c r="M16" s="314"/>
      <c r="N16" s="314"/>
      <c r="O16" s="314"/>
      <c r="P16" s="314"/>
    </row>
    <row r="17" spans="2:16" ht="15.75" thickBot="1" x14ac:dyDescent="0.3">
      <c r="B17" s="277" t="s">
        <v>375</v>
      </c>
      <c r="C17" s="278"/>
      <c r="D17" s="278"/>
      <c r="E17" s="279"/>
      <c r="F17" s="134"/>
      <c r="G17" s="277" t="s">
        <v>373</v>
      </c>
      <c r="H17" s="279"/>
      <c r="I17" s="134"/>
      <c r="J17" s="314"/>
      <c r="K17" s="314"/>
      <c r="L17" s="314"/>
      <c r="M17" s="314"/>
      <c r="N17" s="134"/>
      <c r="O17" s="314"/>
      <c r="P17" s="314"/>
    </row>
    <row r="18" spans="2:16" ht="30" x14ac:dyDescent="0.25">
      <c r="B18" s="189" t="s">
        <v>369</v>
      </c>
      <c r="C18" s="190" t="s">
        <v>370</v>
      </c>
      <c r="D18" s="190" t="s">
        <v>371</v>
      </c>
      <c r="E18" s="191" t="s">
        <v>372</v>
      </c>
      <c r="F18" s="134"/>
      <c r="G18" s="136" t="s">
        <v>83</v>
      </c>
      <c r="H18" s="137" t="s">
        <v>75</v>
      </c>
      <c r="I18" s="134"/>
      <c r="J18" s="200"/>
      <c r="K18" s="200"/>
      <c r="L18" s="200"/>
      <c r="M18" s="200"/>
      <c r="N18" s="134"/>
      <c r="O18" s="134"/>
      <c r="P18" s="134"/>
    </row>
    <row r="19" spans="2:16" x14ac:dyDescent="0.25">
      <c r="B19" s="192">
        <v>14394</v>
      </c>
      <c r="C19" s="193">
        <v>9074</v>
      </c>
      <c r="D19" s="193">
        <v>12532</v>
      </c>
      <c r="E19" s="194">
        <v>14756.5</v>
      </c>
      <c r="F19" s="132"/>
      <c r="G19" s="192">
        <v>66.19</v>
      </c>
      <c r="H19" s="194">
        <v>108.38</v>
      </c>
      <c r="I19" s="132"/>
      <c r="J19" s="182"/>
      <c r="K19" s="182"/>
      <c r="L19" s="182"/>
      <c r="M19" s="182"/>
      <c r="N19" s="132"/>
      <c r="O19" s="135"/>
      <c r="P19" s="135"/>
    </row>
    <row r="20" spans="2:16" x14ac:dyDescent="0.25">
      <c r="B20" s="192">
        <v>12654</v>
      </c>
      <c r="C20" s="193">
        <v>8756.5</v>
      </c>
      <c r="D20" s="193">
        <v>14114</v>
      </c>
      <c r="E20" s="194">
        <v>10721.5</v>
      </c>
      <c r="F20" s="132"/>
      <c r="G20" s="192">
        <v>63.88</v>
      </c>
      <c r="H20" s="194">
        <v>78.739999999999995</v>
      </c>
      <c r="I20" s="132"/>
      <c r="J20" s="182"/>
      <c r="K20" s="182"/>
      <c r="L20" s="182"/>
      <c r="M20" s="182"/>
      <c r="N20" s="132"/>
      <c r="O20" s="135"/>
      <c r="P20" s="135"/>
    </row>
    <row r="21" spans="2:16" x14ac:dyDescent="0.25">
      <c r="B21" s="192">
        <v>14077.5</v>
      </c>
      <c r="C21" s="193">
        <v>7074</v>
      </c>
      <c r="D21" s="193">
        <v>14338</v>
      </c>
      <c r="E21" s="194">
        <v>13318</v>
      </c>
      <c r="F21" s="132"/>
      <c r="G21" s="192">
        <v>51.6</v>
      </c>
      <c r="H21" s="194">
        <v>97.81</v>
      </c>
      <c r="I21" s="132"/>
      <c r="J21" s="182"/>
      <c r="K21" s="182"/>
      <c r="L21" s="182"/>
      <c r="M21" s="182"/>
      <c r="N21" s="132"/>
      <c r="O21" s="135"/>
      <c r="P21" s="135"/>
    </row>
    <row r="22" spans="2:16" x14ac:dyDescent="0.25">
      <c r="B22" s="192">
        <v>7343.5</v>
      </c>
      <c r="C22" s="193">
        <v>8995</v>
      </c>
      <c r="D22" s="193">
        <v>13478.5</v>
      </c>
      <c r="E22" s="194">
        <v>14757</v>
      </c>
      <c r="F22" s="132"/>
      <c r="G22" s="192">
        <v>65.62</v>
      </c>
      <c r="H22" s="194">
        <v>108.38</v>
      </c>
      <c r="I22" s="132"/>
      <c r="J22" s="182"/>
      <c r="K22" s="182"/>
      <c r="L22" s="182"/>
      <c r="M22" s="182"/>
      <c r="N22" s="132"/>
      <c r="O22" s="135"/>
      <c r="P22" s="135"/>
    </row>
    <row r="23" spans="2:16" x14ac:dyDescent="0.25">
      <c r="B23" s="192">
        <v>14695.5</v>
      </c>
      <c r="C23" s="193">
        <v>10246.5</v>
      </c>
      <c r="D23" s="193">
        <v>9792.5</v>
      </c>
      <c r="E23" s="194">
        <v>14848.5</v>
      </c>
      <c r="F23" s="132"/>
      <c r="G23" s="192">
        <v>74.75</v>
      </c>
      <c r="H23" s="194">
        <v>98.9</v>
      </c>
      <c r="I23" s="132"/>
      <c r="J23" s="182"/>
      <c r="K23" s="182"/>
      <c r="L23" s="182"/>
      <c r="M23" s="182"/>
      <c r="N23" s="132"/>
      <c r="O23" s="135"/>
      <c r="P23" s="135"/>
    </row>
    <row r="24" spans="2:16" x14ac:dyDescent="0.25">
      <c r="B24" s="192">
        <v>15475.5</v>
      </c>
      <c r="C24" s="193">
        <v>14171</v>
      </c>
      <c r="D24" s="193">
        <v>16237</v>
      </c>
      <c r="E24" s="194">
        <v>14505</v>
      </c>
      <c r="F24" s="132"/>
      <c r="G24" s="192">
        <v>110.47</v>
      </c>
      <c r="H24" s="194">
        <v>96.62</v>
      </c>
      <c r="I24" s="132"/>
      <c r="J24" s="182"/>
      <c r="K24" s="182"/>
      <c r="L24" s="182"/>
      <c r="M24" s="182"/>
      <c r="N24" s="132"/>
      <c r="O24" s="135"/>
      <c r="P24" s="135"/>
    </row>
    <row r="25" spans="2:16" x14ac:dyDescent="0.25">
      <c r="B25" s="192">
        <v>16287.5</v>
      </c>
      <c r="C25" s="193">
        <v>12786.5</v>
      </c>
      <c r="D25" s="193">
        <v>14911</v>
      </c>
      <c r="E25" s="194">
        <v>15224</v>
      </c>
      <c r="F25" s="132"/>
      <c r="G25" s="192">
        <v>99.68</v>
      </c>
      <c r="H25" s="194">
        <v>101.41</v>
      </c>
      <c r="I25" s="132"/>
      <c r="J25" s="182"/>
      <c r="K25" s="182"/>
      <c r="L25" s="182"/>
      <c r="M25" s="182"/>
      <c r="N25" s="132"/>
      <c r="O25" s="135"/>
      <c r="P25" s="135"/>
    </row>
    <row r="26" spans="2:16" x14ac:dyDescent="0.25">
      <c r="B26" s="192">
        <v>12100.5</v>
      </c>
      <c r="C26" s="193">
        <v>12451</v>
      </c>
      <c r="D26" s="193">
        <v>17379</v>
      </c>
      <c r="E26" s="194">
        <v>14524.5</v>
      </c>
      <c r="F26" s="132"/>
      <c r="G26" s="192">
        <v>97.06</v>
      </c>
      <c r="H26" s="194">
        <v>96.75</v>
      </c>
      <c r="I26" s="132"/>
      <c r="J26" s="182"/>
      <c r="K26" s="182"/>
      <c r="L26" s="182"/>
      <c r="M26" s="182"/>
      <c r="N26" s="132"/>
      <c r="O26" s="135"/>
      <c r="P26" s="135"/>
    </row>
    <row r="27" spans="2:16" x14ac:dyDescent="0.25">
      <c r="B27" s="192">
        <v>11062.5</v>
      </c>
      <c r="C27" s="193">
        <v>9373.5</v>
      </c>
      <c r="D27" s="193">
        <v>16745.5</v>
      </c>
      <c r="E27" s="194">
        <v>15338</v>
      </c>
      <c r="F27" s="132"/>
      <c r="G27" s="192">
        <v>73.069999999999993</v>
      </c>
      <c r="H27" s="194">
        <v>102.16</v>
      </c>
      <c r="I27" s="132"/>
      <c r="J27" s="182"/>
      <c r="K27" s="182"/>
      <c r="L27" s="182"/>
      <c r="M27" s="182"/>
      <c r="N27" s="132"/>
      <c r="O27" s="135"/>
      <c r="P27" s="135"/>
    </row>
    <row r="28" spans="2:16" x14ac:dyDescent="0.25">
      <c r="B28" s="192"/>
      <c r="C28" s="193">
        <v>10032</v>
      </c>
      <c r="D28" s="193"/>
      <c r="E28" s="194">
        <v>15652</v>
      </c>
      <c r="F28" s="132"/>
      <c r="G28" s="192">
        <v>78.209999999999994</v>
      </c>
      <c r="H28" s="194">
        <v>104.26</v>
      </c>
      <c r="I28" s="132"/>
      <c r="J28" s="132"/>
      <c r="K28" s="182"/>
      <c r="L28" s="182"/>
      <c r="M28" s="182"/>
      <c r="N28" s="132"/>
      <c r="O28" s="135"/>
      <c r="P28" s="135"/>
    </row>
    <row r="29" spans="2:16" x14ac:dyDescent="0.25">
      <c r="B29" s="192"/>
      <c r="C29" s="193">
        <v>6604</v>
      </c>
      <c r="D29" s="78"/>
      <c r="E29" s="160"/>
      <c r="F29" s="132"/>
      <c r="G29" s="192">
        <v>51.48</v>
      </c>
      <c r="H29" s="160"/>
      <c r="I29" s="132"/>
      <c r="J29" s="132"/>
      <c r="K29" s="182"/>
      <c r="L29" s="132"/>
      <c r="M29" s="132"/>
      <c r="N29" s="132"/>
      <c r="O29" s="135"/>
      <c r="P29" s="131"/>
    </row>
    <row r="30" spans="2:16" ht="15.75" thickBot="1" x14ac:dyDescent="0.3">
      <c r="B30" s="153"/>
      <c r="C30" s="201">
        <v>9448.5</v>
      </c>
      <c r="D30" s="162"/>
      <c r="E30" s="147"/>
      <c r="F30" s="132"/>
      <c r="G30" s="203">
        <v>73.66</v>
      </c>
      <c r="H30" s="147"/>
      <c r="I30" s="132"/>
      <c r="J30" s="132"/>
      <c r="K30" s="182"/>
      <c r="L30" s="132"/>
      <c r="M30" s="132"/>
      <c r="N30" s="132"/>
      <c r="O30" s="135"/>
      <c r="P30" s="131"/>
    </row>
    <row r="31" spans="2:16" x14ac:dyDescent="0.25">
      <c r="B31" s="132"/>
      <c r="C31" s="132"/>
      <c r="D31" s="130"/>
      <c r="E31" s="130"/>
      <c r="F31" s="132"/>
      <c r="G31" s="131"/>
      <c r="H31" s="130"/>
      <c r="I31" s="132"/>
      <c r="J31" s="182"/>
      <c r="K31" s="182"/>
      <c r="L31" s="182"/>
      <c r="M31" s="182"/>
      <c r="N31" s="132"/>
      <c r="O31" s="135"/>
      <c r="P31" s="135"/>
    </row>
    <row r="32" spans="2:16" x14ac:dyDescent="0.25">
      <c r="B32" s="132"/>
      <c r="C32" s="132"/>
      <c r="D32" s="130"/>
      <c r="E32" s="130"/>
      <c r="F32" s="132"/>
      <c r="G32" s="131"/>
      <c r="H32" s="130"/>
      <c r="I32" s="132"/>
      <c r="J32" s="182"/>
      <c r="K32" s="132"/>
      <c r="L32" s="182"/>
      <c r="M32" s="182"/>
      <c r="N32" s="132"/>
      <c r="O32" s="131"/>
      <c r="P32" s="135"/>
    </row>
    <row r="33" spans="1:44" ht="15.75" thickBot="1" x14ac:dyDescent="0.3">
      <c r="B33" s="132"/>
      <c r="C33" s="132"/>
      <c r="D33" s="132"/>
      <c r="E33" s="132"/>
      <c r="F33" s="132"/>
      <c r="G33" s="131"/>
      <c r="H33" s="131"/>
      <c r="I33" s="132"/>
      <c r="J33" s="132"/>
      <c r="K33" s="132"/>
      <c r="L33" s="132"/>
      <c r="M33" s="132"/>
      <c r="N33" s="132"/>
      <c r="O33" s="131"/>
      <c r="P33" s="131"/>
    </row>
    <row r="34" spans="1:44" x14ac:dyDescent="0.25">
      <c r="A34" s="171" t="s">
        <v>0</v>
      </c>
      <c r="B34" s="204">
        <f>AVERAGE(B19:B30)</f>
        <v>13121.166666666666</v>
      </c>
      <c r="C34" s="205">
        <f>AVERAGE(C19:C30)</f>
        <v>9917.7083333333339</v>
      </c>
      <c r="D34" s="205">
        <f>AVERAGE(D19:D30)</f>
        <v>14391.944444444445</v>
      </c>
      <c r="E34" s="206">
        <f>AVERAGE(E19:E30)</f>
        <v>14364.5</v>
      </c>
      <c r="G34" s="142">
        <f>AVERAGE(G19:G30)</f>
        <v>75.472499999999997</v>
      </c>
      <c r="H34" s="143">
        <f>AVERAGE(H19:H30)</f>
        <v>99.340999999999994</v>
      </c>
      <c r="I34" s="132"/>
      <c r="J34" s="132"/>
      <c r="K34" s="132"/>
      <c r="L34" s="132"/>
      <c r="M34" s="132"/>
      <c r="N34" s="132"/>
      <c r="O34" s="131"/>
      <c r="P34" s="131"/>
    </row>
    <row r="35" spans="1:44" x14ac:dyDescent="0.25">
      <c r="A35" s="172" t="s">
        <v>347</v>
      </c>
      <c r="B35" s="207">
        <f>(STDEV(B19:B30))/SQRT(B36)</f>
        <v>908.76367099605284</v>
      </c>
      <c r="C35" s="208">
        <f>(STDEV(C19:C30))/SQRT(C36)</f>
        <v>647.57406987813829</v>
      </c>
      <c r="D35" s="208">
        <f>(STDEV(D19:D30))/SQRT(D36)</f>
        <v>778.74721082274118</v>
      </c>
      <c r="E35" s="209">
        <f>(STDEV(E19:E30))/SQRT(E36)</f>
        <v>450.90066040709621</v>
      </c>
      <c r="G35" s="144">
        <f>(STDEV(G19:G30))/SQRT(G36)</f>
        <v>5.3350472328998952</v>
      </c>
      <c r="H35" s="145">
        <f>(STDEV(H19:H30))/SQRT(H36)</f>
        <v>2.6685157963848658</v>
      </c>
      <c r="I35" s="132"/>
      <c r="J35" s="132"/>
      <c r="K35" s="132"/>
      <c r="L35" s="132"/>
      <c r="M35" s="132"/>
      <c r="N35" s="132"/>
      <c r="O35" s="131"/>
      <c r="P35" s="131"/>
    </row>
    <row r="36" spans="1:44" ht="15.75" thickBot="1" x14ac:dyDescent="0.3">
      <c r="A36" s="173" t="s">
        <v>33</v>
      </c>
      <c r="B36" s="146">
        <f>COUNT(B19:B30)</f>
        <v>9</v>
      </c>
      <c r="C36" s="162">
        <f>COUNT(C19:C30)</f>
        <v>12</v>
      </c>
      <c r="D36" s="162">
        <f>COUNT(D19:D30)</f>
        <v>9</v>
      </c>
      <c r="E36" s="147">
        <f>COUNT(E19:E30)</f>
        <v>10</v>
      </c>
      <c r="G36" s="146">
        <f>COUNT(G19:G30)</f>
        <v>12</v>
      </c>
      <c r="H36" s="147">
        <f>COUNT(H19:H30)</f>
        <v>10</v>
      </c>
      <c r="I36" s="132"/>
      <c r="J36" s="132"/>
      <c r="K36" s="132"/>
      <c r="L36" s="132"/>
      <c r="M36" s="132"/>
      <c r="N36" s="132"/>
      <c r="O36" s="131"/>
      <c r="P36" s="131"/>
    </row>
    <row r="41" spans="1:44" s="133" customFormat="1" ht="15.75" thickBot="1" x14ac:dyDescent="0.3">
      <c r="B41" s="133" t="s">
        <v>389</v>
      </c>
    </row>
    <row r="42" spans="1:44" s="133" customFormat="1" ht="15.75" thickBot="1" x14ac:dyDescent="0.3">
      <c r="B42" s="308" t="s">
        <v>391</v>
      </c>
      <c r="C42" s="309"/>
      <c r="D42" s="309"/>
      <c r="E42" s="309"/>
      <c r="F42" s="309"/>
      <c r="G42" s="309"/>
      <c r="H42" s="309"/>
      <c r="I42" s="309"/>
      <c r="J42" s="309"/>
      <c r="K42" s="309"/>
      <c r="L42" s="309"/>
      <c r="M42" s="309"/>
      <c r="N42" s="309"/>
      <c r="O42" s="309"/>
      <c r="P42" s="309"/>
      <c r="Q42" s="309"/>
      <c r="R42" s="309"/>
      <c r="S42" s="309"/>
      <c r="T42" s="309"/>
      <c r="U42" s="309"/>
      <c r="V42" s="309"/>
      <c r="W42" s="309"/>
      <c r="X42" s="309"/>
      <c r="Y42" s="309"/>
      <c r="Z42" s="309"/>
      <c r="AA42" s="309"/>
      <c r="AB42" s="309"/>
      <c r="AC42" s="309"/>
      <c r="AD42" s="309"/>
      <c r="AE42" s="309"/>
      <c r="AF42" s="309"/>
      <c r="AG42" s="309"/>
      <c r="AH42" s="309"/>
      <c r="AI42" s="309"/>
      <c r="AJ42" s="309"/>
      <c r="AK42" s="309"/>
      <c r="AL42" s="309"/>
      <c r="AM42" s="309"/>
      <c r="AN42" s="309"/>
      <c r="AO42" s="309"/>
      <c r="AP42" s="309"/>
      <c r="AQ42" s="309"/>
      <c r="AR42" s="310"/>
    </row>
    <row r="43" spans="1:44" s="133" customFormat="1" x14ac:dyDescent="0.25">
      <c r="A43" s="171" t="s">
        <v>387</v>
      </c>
      <c r="B43" s="311" t="s">
        <v>369</v>
      </c>
      <c r="C43" s="312"/>
      <c r="D43" s="312"/>
      <c r="E43" s="312"/>
      <c r="F43" s="312"/>
      <c r="G43" s="312"/>
      <c r="H43" s="312"/>
      <c r="I43" s="312"/>
      <c r="J43" s="313"/>
      <c r="L43" s="311" t="s">
        <v>370</v>
      </c>
      <c r="M43" s="312"/>
      <c r="N43" s="312"/>
      <c r="O43" s="312"/>
      <c r="P43" s="312"/>
      <c r="Q43" s="312"/>
      <c r="R43" s="312"/>
      <c r="S43" s="312"/>
      <c r="T43" s="312"/>
      <c r="U43" s="312"/>
      <c r="V43" s="312"/>
      <c r="W43" s="313"/>
      <c r="Y43" s="311" t="s">
        <v>371</v>
      </c>
      <c r="Z43" s="312"/>
      <c r="AA43" s="312"/>
      <c r="AB43" s="312"/>
      <c r="AC43" s="312"/>
      <c r="AD43" s="312"/>
      <c r="AE43" s="312"/>
      <c r="AF43" s="312"/>
      <c r="AG43" s="313"/>
      <c r="AI43" s="311" t="s">
        <v>372</v>
      </c>
      <c r="AJ43" s="312"/>
      <c r="AK43" s="312"/>
      <c r="AL43" s="312"/>
      <c r="AM43" s="312"/>
      <c r="AN43" s="312"/>
      <c r="AO43" s="312"/>
      <c r="AP43" s="312"/>
      <c r="AQ43" s="312"/>
      <c r="AR43" s="313"/>
    </row>
    <row r="44" spans="1:44" x14ac:dyDescent="0.25">
      <c r="A44" s="227">
        <v>-3.88</v>
      </c>
      <c r="B44" s="192">
        <v>186</v>
      </c>
      <c r="C44" s="193">
        <v>102</v>
      </c>
      <c r="D44" s="193"/>
      <c r="E44" s="193">
        <v>109</v>
      </c>
      <c r="F44" s="193">
        <v>166</v>
      </c>
      <c r="G44" s="193">
        <v>116</v>
      </c>
      <c r="H44" s="193">
        <v>65</v>
      </c>
      <c r="I44" s="193">
        <v>67</v>
      </c>
      <c r="J44" s="194">
        <v>161</v>
      </c>
      <c r="L44" s="192">
        <v>45</v>
      </c>
      <c r="M44" s="193">
        <v>180</v>
      </c>
      <c r="N44" s="193">
        <v>106</v>
      </c>
      <c r="O44" s="193">
        <v>50</v>
      </c>
      <c r="P44" s="193">
        <v>15</v>
      </c>
      <c r="Q44" s="193">
        <v>127</v>
      </c>
      <c r="R44" s="193">
        <v>21</v>
      </c>
      <c r="S44" s="193">
        <v>213</v>
      </c>
      <c r="T44" s="193">
        <v>196</v>
      </c>
      <c r="U44" s="193">
        <v>139</v>
      </c>
      <c r="V44" s="193">
        <v>67</v>
      </c>
      <c r="W44" s="194">
        <v>50</v>
      </c>
      <c r="Y44" s="192">
        <v>67</v>
      </c>
      <c r="Z44" s="193">
        <v>110</v>
      </c>
      <c r="AA44" s="193">
        <v>189</v>
      </c>
      <c r="AB44" s="193"/>
      <c r="AC44" s="193">
        <v>77</v>
      </c>
      <c r="AD44" s="193">
        <v>234</v>
      </c>
      <c r="AE44" s="193"/>
      <c r="AF44" s="193">
        <v>299</v>
      </c>
      <c r="AG44" s="194">
        <v>6</v>
      </c>
      <c r="AI44" s="192"/>
      <c r="AJ44" s="193">
        <v>40</v>
      </c>
      <c r="AK44" s="193"/>
      <c r="AL44" s="193">
        <v>176</v>
      </c>
      <c r="AM44" s="193">
        <v>138</v>
      </c>
      <c r="AN44" s="193">
        <v>179</v>
      </c>
      <c r="AO44" s="193"/>
      <c r="AP44" s="193">
        <v>104</v>
      </c>
      <c r="AQ44" s="193">
        <v>197</v>
      </c>
      <c r="AR44" s="194">
        <v>88</v>
      </c>
    </row>
    <row r="45" spans="1:44" x14ac:dyDescent="0.25">
      <c r="A45" s="227">
        <v>-3.85</v>
      </c>
      <c r="B45" s="192">
        <v>336</v>
      </c>
      <c r="C45" s="193">
        <v>142</v>
      </c>
      <c r="D45" s="193">
        <v>175</v>
      </c>
      <c r="E45" s="193">
        <v>146</v>
      </c>
      <c r="F45" s="193">
        <v>242</v>
      </c>
      <c r="G45" s="193">
        <v>311</v>
      </c>
      <c r="H45" s="193">
        <v>218</v>
      </c>
      <c r="I45" s="193">
        <v>76</v>
      </c>
      <c r="J45" s="194">
        <v>196</v>
      </c>
      <c r="L45" s="192">
        <v>63</v>
      </c>
      <c r="M45" s="193">
        <v>213</v>
      </c>
      <c r="N45" s="193">
        <v>121</v>
      </c>
      <c r="O45" s="193">
        <v>54</v>
      </c>
      <c r="P45" s="193">
        <v>39</v>
      </c>
      <c r="Q45" s="193">
        <v>161</v>
      </c>
      <c r="R45" s="193">
        <v>76</v>
      </c>
      <c r="S45" s="193">
        <v>215</v>
      </c>
      <c r="T45" s="193"/>
      <c r="U45" s="193">
        <v>163</v>
      </c>
      <c r="V45" s="193">
        <v>179</v>
      </c>
      <c r="W45" s="194">
        <v>136</v>
      </c>
      <c r="Y45" s="192">
        <v>46</v>
      </c>
      <c r="Z45" s="193">
        <v>179</v>
      </c>
      <c r="AA45" s="193">
        <v>273</v>
      </c>
      <c r="AB45" s="193">
        <v>73</v>
      </c>
      <c r="AC45" s="193">
        <v>100</v>
      </c>
      <c r="AD45" s="193">
        <v>246</v>
      </c>
      <c r="AE45" s="193">
        <v>304</v>
      </c>
      <c r="AF45" s="193">
        <v>349</v>
      </c>
      <c r="AG45" s="194">
        <v>83</v>
      </c>
      <c r="AI45" s="192">
        <v>220</v>
      </c>
      <c r="AJ45" s="193">
        <v>146</v>
      </c>
      <c r="AK45" s="193">
        <v>315</v>
      </c>
      <c r="AL45" s="193"/>
      <c r="AM45" s="193">
        <v>149</v>
      </c>
      <c r="AN45" s="193"/>
      <c r="AO45" s="193"/>
      <c r="AP45" s="193">
        <v>230</v>
      </c>
      <c r="AQ45" s="193">
        <v>289</v>
      </c>
      <c r="AR45" s="194">
        <v>148</v>
      </c>
    </row>
    <row r="46" spans="1:44" x14ac:dyDescent="0.25">
      <c r="A46" s="227">
        <v>-3.82</v>
      </c>
      <c r="B46" s="192">
        <v>425</v>
      </c>
      <c r="C46" s="193">
        <v>276</v>
      </c>
      <c r="D46" s="193">
        <v>279</v>
      </c>
      <c r="E46" s="193">
        <v>168</v>
      </c>
      <c r="F46" s="193">
        <v>359</v>
      </c>
      <c r="G46" s="193">
        <v>426</v>
      </c>
      <c r="H46" s="193">
        <v>344</v>
      </c>
      <c r="I46" s="193">
        <v>169</v>
      </c>
      <c r="J46" s="194"/>
      <c r="L46" s="192">
        <v>129</v>
      </c>
      <c r="M46" s="193">
        <v>225</v>
      </c>
      <c r="N46" s="193">
        <v>58</v>
      </c>
      <c r="O46" s="193">
        <v>25</v>
      </c>
      <c r="P46" s="193">
        <v>95</v>
      </c>
      <c r="Q46" s="193">
        <v>235</v>
      </c>
      <c r="R46" s="193">
        <v>178</v>
      </c>
      <c r="S46" s="193">
        <v>423</v>
      </c>
      <c r="T46" s="193">
        <v>174</v>
      </c>
      <c r="U46" s="193">
        <v>198</v>
      </c>
      <c r="V46" s="193">
        <v>212</v>
      </c>
      <c r="W46" s="194">
        <v>195</v>
      </c>
      <c r="Y46" s="192">
        <v>137</v>
      </c>
      <c r="Z46" s="193">
        <v>278</v>
      </c>
      <c r="AA46" s="193">
        <v>202</v>
      </c>
      <c r="AB46" s="193">
        <v>93</v>
      </c>
      <c r="AC46" s="193">
        <v>205</v>
      </c>
      <c r="AD46" s="193">
        <v>408</v>
      </c>
      <c r="AE46" s="193">
        <v>366</v>
      </c>
      <c r="AF46" s="193">
        <v>431</v>
      </c>
      <c r="AG46" s="194">
        <v>303</v>
      </c>
      <c r="AI46" s="192">
        <v>330</v>
      </c>
      <c r="AJ46" s="193"/>
      <c r="AK46" s="193">
        <v>340</v>
      </c>
      <c r="AL46" s="193">
        <v>305</v>
      </c>
      <c r="AM46" s="193">
        <v>295</v>
      </c>
      <c r="AN46" s="193">
        <v>332</v>
      </c>
      <c r="AO46" s="193">
        <v>387</v>
      </c>
      <c r="AP46" s="193">
        <v>289</v>
      </c>
      <c r="AQ46" s="193">
        <v>356</v>
      </c>
      <c r="AR46" s="194">
        <v>255</v>
      </c>
    </row>
    <row r="47" spans="1:44" x14ac:dyDescent="0.25">
      <c r="A47" s="227">
        <v>-3.79</v>
      </c>
      <c r="B47" s="192">
        <v>390</v>
      </c>
      <c r="C47" s="193">
        <v>309</v>
      </c>
      <c r="D47" s="193">
        <v>417</v>
      </c>
      <c r="E47" s="193">
        <v>141</v>
      </c>
      <c r="F47" s="193">
        <v>490</v>
      </c>
      <c r="G47" s="193">
        <v>455</v>
      </c>
      <c r="H47" s="193">
        <v>488</v>
      </c>
      <c r="I47" s="193">
        <v>250</v>
      </c>
      <c r="J47" s="194">
        <v>319</v>
      </c>
      <c r="L47" s="192">
        <v>256</v>
      </c>
      <c r="M47" s="193">
        <v>253</v>
      </c>
      <c r="N47" s="193">
        <v>79</v>
      </c>
      <c r="O47" s="193">
        <v>38</v>
      </c>
      <c r="P47" s="193">
        <v>178</v>
      </c>
      <c r="Q47" s="193">
        <v>194</v>
      </c>
      <c r="R47" s="193">
        <v>260</v>
      </c>
      <c r="S47" s="193">
        <v>509</v>
      </c>
      <c r="T47" s="193">
        <v>184</v>
      </c>
      <c r="U47" s="193">
        <v>248</v>
      </c>
      <c r="V47" s="193">
        <v>337</v>
      </c>
      <c r="W47" s="194">
        <v>299</v>
      </c>
      <c r="Y47" s="192">
        <v>163</v>
      </c>
      <c r="Z47" s="193">
        <v>289</v>
      </c>
      <c r="AA47" s="193">
        <v>358</v>
      </c>
      <c r="AB47" s="193">
        <v>129</v>
      </c>
      <c r="AC47" s="193">
        <v>229</v>
      </c>
      <c r="AD47" s="193">
        <v>500</v>
      </c>
      <c r="AE47" s="193">
        <v>399</v>
      </c>
      <c r="AF47" s="193">
        <v>454</v>
      </c>
      <c r="AG47" s="194">
        <v>366</v>
      </c>
      <c r="AI47" s="192"/>
      <c r="AJ47" s="193">
        <v>144</v>
      </c>
      <c r="AK47" s="193">
        <v>400</v>
      </c>
      <c r="AL47" s="193">
        <v>347</v>
      </c>
      <c r="AM47" s="193">
        <v>313</v>
      </c>
      <c r="AN47" s="193">
        <v>278</v>
      </c>
      <c r="AO47" s="193">
        <v>390</v>
      </c>
      <c r="AP47" s="193">
        <v>320</v>
      </c>
      <c r="AQ47" s="193">
        <v>414</v>
      </c>
      <c r="AR47" s="194">
        <v>397</v>
      </c>
    </row>
    <row r="48" spans="1:44" x14ac:dyDescent="0.25">
      <c r="A48" s="227">
        <v>-3.76</v>
      </c>
      <c r="B48" s="192">
        <v>423</v>
      </c>
      <c r="C48" s="193">
        <v>328</v>
      </c>
      <c r="D48" s="193">
        <v>416</v>
      </c>
      <c r="E48" s="193">
        <v>462</v>
      </c>
      <c r="F48" s="193">
        <v>552</v>
      </c>
      <c r="G48" s="193"/>
      <c r="H48" s="193"/>
      <c r="I48" s="193">
        <v>392</v>
      </c>
      <c r="J48" s="194">
        <v>375</v>
      </c>
      <c r="L48" s="192">
        <v>347</v>
      </c>
      <c r="M48" s="193">
        <v>293</v>
      </c>
      <c r="N48" s="193"/>
      <c r="O48" s="193">
        <v>76</v>
      </c>
      <c r="P48" s="193">
        <v>322</v>
      </c>
      <c r="Q48" s="193"/>
      <c r="R48" s="193">
        <v>239</v>
      </c>
      <c r="S48" s="193">
        <v>456</v>
      </c>
      <c r="T48" s="193">
        <v>204</v>
      </c>
      <c r="U48" s="193"/>
      <c r="V48" s="193">
        <v>261</v>
      </c>
      <c r="W48" s="194">
        <v>163</v>
      </c>
      <c r="Y48" s="192">
        <v>209</v>
      </c>
      <c r="Z48" s="193">
        <v>418</v>
      </c>
      <c r="AA48" s="193"/>
      <c r="AB48" s="193">
        <v>157</v>
      </c>
      <c r="AC48" s="193">
        <v>255</v>
      </c>
      <c r="AD48" s="193">
        <v>560</v>
      </c>
      <c r="AE48" s="193">
        <v>486</v>
      </c>
      <c r="AF48" s="193"/>
      <c r="AG48" s="194"/>
      <c r="AI48" s="192">
        <v>396</v>
      </c>
      <c r="AJ48" s="193">
        <v>196</v>
      </c>
      <c r="AK48" s="193">
        <v>478</v>
      </c>
      <c r="AL48" s="193">
        <v>395</v>
      </c>
      <c r="AM48" s="193">
        <v>376</v>
      </c>
      <c r="AN48" s="193">
        <v>339</v>
      </c>
      <c r="AO48" s="193">
        <v>451</v>
      </c>
      <c r="AP48" s="193"/>
      <c r="AQ48" s="193"/>
      <c r="AR48" s="194">
        <v>494</v>
      </c>
    </row>
    <row r="49" spans="1:44" x14ac:dyDescent="0.25">
      <c r="A49" s="227">
        <v>-3.73</v>
      </c>
      <c r="B49" s="192">
        <v>382</v>
      </c>
      <c r="C49" s="193"/>
      <c r="D49" s="193">
        <v>464</v>
      </c>
      <c r="E49" s="193">
        <v>87</v>
      </c>
      <c r="F49" s="193">
        <v>549</v>
      </c>
      <c r="G49" s="193">
        <v>604</v>
      </c>
      <c r="H49" s="193">
        <v>582</v>
      </c>
      <c r="I49" s="193">
        <v>449</v>
      </c>
      <c r="J49" s="194">
        <v>350</v>
      </c>
      <c r="L49" s="192">
        <v>441</v>
      </c>
      <c r="M49" s="193">
        <v>324</v>
      </c>
      <c r="N49" s="193"/>
      <c r="O49" s="193">
        <v>14</v>
      </c>
      <c r="P49" s="193">
        <v>293</v>
      </c>
      <c r="Q49" s="193">
        <v>508</v>
      </c>
      <c r="R49" s="193">
        <v>268</v>
      </c>
      <c r="S49" s="193"/>
      <c r="T49" s="193">
        <v>240</v>
      </c>
      <c r="U49" s="193">
        <v>297</v>
      </c>
      <c r="V49" s="193">
        <v>251</v>
      </c>
      <c r="W49" s="194">
        <v>371</v>
      </c>
      <c r="Y49" s="192">
        <v>205</v>
      </c>
      <c r="Z49" s="193">
        <v>400</v>
      </c>
      <c r="AA49" s="193">
        <v>409</v>
      </c>
      <c r="AB49" s="193">
        <v>201</v>
      </c>
      <c r="AC49" s="193"/>
      <c r="AD49" s="193">
        <v>616</v>
      </c>
      <c r="AE49" s="193">
        <v>470</v>
      </c>
      <c r="AF49" s="193">
        <v>595</v>
      </c>
      <c r="AG49" s="194">
        <v>612</v>
      </c>
      <c r="AI49" s="192">
        <v>471</v>
      </c>
      <c r="AJ49" s="193">
        <v>218</v>
      </c>
      <c r="AK49" s="193">
        <v>449</v>
      </c>
      <c r="AL49" s="193">
        <v>390</v>
      </c>
      <c r="AM49" s="193">
        <v>398</v>
      </c>
      <c r="AN49" s="193">
        <v>461</v>
      </c>
      <c r="AO49" s="193">
        <v>496</v>
      </c>
      <c r="AP49" s="193">
        <v>420</v>
      </c>
      <c r="AQ49" s="193">
        <v>454</v>
      </c>
      <c r="AR49" s="194">
        <v>450</v>
      </c>
    </row>
    <row r="50" spans="1:44" x14ac:dyDescent="0.25">
      <c r="A50" s="227">
        <v>-3.7</v>
      </c>
      <c r="B50" s="192">
        <v>420</v>
      </c>
      <c r="C50" s="193">
        <v>435</v>
      </c>
      <c r="D50" s="193">
        <v>438</v>
      </c>
      <c r="E50" s="193"/>
      <c r="F50" s="193"/>
      <c r="G50" s="193">
        <v>509</v>
      </c>
      <c r="H50" s="193">
        <v>636</v>
      </c>
      <c r="I50" s="193">
        <v>362</v>
      </c>
      <c r="J50" s="194">
        <v>362</v>
      </c>
      <c r="L50" s="192">
        <v>375</v>
      </c>
      <c r="M50" s="193">
        <v>317</v>
      </c>
      <c r="N50" s="193">
        <v>230</v>
      </c>
      <c r="O50" s="193">
        <v>79</v>
      </c>
      <c r="P50" s="193">
        <v>356</v>
      </c>
      <c r="Q50" s="193">
        <v>490</v>
      </c>
      <c r="R50" s="193">
        <v>209</v>
      </c>
      <c r="S50" s="193">
        <v>521</v>
      </c>
      <c r="T50" s="193">
        <v>213</v>
      </c>
      <c r="U50" s="193">
        <v>340</v>
      </c>
      <c r="V50" s="193">
        <v>222</v>
      </c>
      <c r="W50" s="194"/>
      <c r="Y50" s="192">
        <v>248</v>
      </c>
      <c r="Z50" s="193"/>
      <c r="AA50" s="193">
        <v>495</v>
      </c>
      <c r="AB50" s="193">
        <v>283</v>
      </c>
      <c r="AC50" s="193">
        <v>328</v>
      </c>
      <c r="AD50" s="193">
        <v>563</v>
      </c>
      <c r="AE50" s="193">
        <v>468</v>
      </c>
      <c r="AF50" s="193">
        <v>689</v>
      </c>
      <c r="AG50" s="194">
        <v>674</v>
      </c>
      <c r="AI50" s="192">
        <v>481</v>
      </c>
      <c r="AJ50" s="193">
        <v>271</v>
      </c>
      <c r="AK50" s="193">
        <v>488</v>
      </c>
      <c r="AL50" s="193">
        <v>462</v>
      </c>
      <c r="AM50" s="193"/>
      <c r="AN50" s="193">
        <v>425</v>
      </c>
      <c r="AO50" s="193">
        <v>577</v>
      </c>
      <c r="AP50" s="193">
        <v>402</v>
      </c>
      <c r="AQ50" s="193">
        <v>529</v>
      </c>
      <c r="AR50" s="194"/>
    </row>
    <row r="51" spans="1:44" x14ac:dyDescent="0.25">
      <c r="A51" s="227">
        <v>-3.67</v>
      </c>
      <c r="B51" s="192">
        <v>462</v>
      </c>
      <c r="C51" s="193">
        <v>392</v>
      </c>
      <c r="D51" s="193">
        <v>362</v>
      </c>
      <c r="E51" s="193">
        <v>186</v>
      </c>
      <c r="F51" s="193">
        <v>531</v>
      </c>
      <c r="G51" s="193">
        <v>515</v>
      </c>
      <c r="H51" s="193">
        <v>599</v>
      </c>
      <c r="I51" s="193"/>
      <c r="J51" s="194">
        <v>399</v>
      </c>
      <c r="L51" s="192">
        <v>406</v>
      </c>
      <c r="M51" s="193">
        <v>341</v>
      </c>
      <c r="N51" s="193">
        <v>225</v>
      </c>
      <c r="O51" s="193"/>
      <c r="P51" s="193">
        <v>328</v>
      </c>
      <c r="Q51" s="193">
        <v>435</v>
      </c>
      <c r="R51" s="193">
        <v>420</v>
      </c>
      <c r="S51" s="193">
        <v>508</v>
      </c>
      <c r="T51" s="193">
        <v>302</v>
      </c>
      <c r="U51" s="193">
        <v>310</v>
      </c>
      <c r="V51" s="193"/>
      <c r="W51" s="194">
        <v>355</v>
      </c>
      <c r="Y51" s="192">
        <v>273</v>
      </c>
      <c r="Z51" s="193">
        <v>464</v>
      </c>
      <c r="AA51" s="193">
        <v>445</v>
      </c>
      <c r="AB51" s="193">
        <v>283</v>
      </c>
      <c r="AC51" s="193">
        <v>416</v>
      </c>
      <c r="AD51" s="193"/>
      <c r="AE51" s="193">
        <v>522</v>
      </c>
      <c r="AF51" s="193">
        <v>732</v>
      </c>
      <c r="AG51" s="194">
        <v>650</v>
      </c>
      <c r="AI51" s="192">
        <v>516</v>
      </c>
      <c r="AJ51" s="193">
        <v>318</v>
      </c>
      <c r="AK51" s="193">
        <v>511</v>
      </c>
      <c r="AL51" s="193">
        <v>488</v>
      </c>
      <c r="AM51" s="193">
        <v>454</v>
      </c>
      <c r="AN51" s="193">
        <v>431</v>
      </c>
      <c r="AO51" s="193">
        <v>535</v>
      </c>
      <c r="AP51" s="193">
        <v>461</v>
      </c>
      <c r="AQ51" s="193">
        <v>543</v>
      </c>
      <c r="AR51" s="194">
        <v>614</v>
      </c>
    </row>
    <row r="52" spans="1:44" x14ac:dyDescent="0.25">
      <c r="A52" s="227">
        <v>-3.64</v>
      </c>
      <c r="B52" s="192">
        <v>549</v>
      </c>
      <c r="C52" s="193">
        <v>444</v>
      </c>
      <c r="D52" s="193">
        <v>454</v>
      </c>
      <c r="E52" s="193">
        <v>181</v>
      </c>
      <c r="F52" s="193">
        <v>506</v>
      </c>
      <c r="G52" s="193">
        <v>548</v>
      </c>
      <c r="H52" s="193">
        <v>592</v>
      </c>
      <c r="I52" s="193">
        <v>426</v>
      </c>
      <c r="J52" s="194">
        <v>391</v>
      </c>
      <c r="L52" s="192">
        <v>476</v>
      </c>
      <c r="M52" s="193"/>
      <c r="N52" s="193">
        <v>274</v>
      </c>
      <c r="O52" s="193">
        <v>361</v>
      </c>
      <c r="P52" s="193">
        <v>298</v>
      </c>
      <c r="Q52" s="193">
        <v>516</v>
      </c>
      <c r="R52" s="193">
        <v>530</v>
      </c>
      <c r="S52" s="193">
        <v>508</v>
      </c>
      <c r="T52" s="193">
        <v>295</v>
      </c>
      <c r="U52" s="193">
        <v>396</v>
      </c>
      <c r="V52" s="193">
        <v>263</v>
      </c>
      <c r="W52" s="194">
        <v>421</v>
      </c>
      <c r="Y52" s="192"/>
      <c r="Z52" s="193">
        <v>455</v>
      </c>
      <c r="AA52" s="193">
        <v>500</v>
      </c>
      <c r="AB52" s="193">
        <v>341</v>
      </c>
      <c r="AC52" s="193">
        <v>450</v>
      </c>
      <c r="AD52" s="193"/>
      <c r="AE52" s="193">
        <v>463</v>
      </c>
      <c r="AF52" s="193">
        <v>725</v>
      </c>
      <c r="AG52" s="194">
        <v>646</v>
      </c>
      <c r="AI52" s="192">
        <v>505</v>
      </c>
      <c r="AJ52" s="193">
        <v>338</v>
      </c>
      <c r="AK52" s="193">
        <v>480</v>
      </c>
      <c r="AL52" s="193">
        <v>515</v>
      </c>
      <c r="AM52" s="193">
        <v>557</v>
      </c>
      <c r="AN52" s="193">
        <v>515</v>
      </c>
      <c r="AO52" s="193">
        <v>550</v>
      </c>
      <c r="AP52" s="193">
        <v>461</v>
      </c>
      <c r="AQ52" s="193">
        <v>606</v>
      </c>
      <c r="AR52" s="194">
        <v>537</v>
      </c>
    </row>
    <row r="53" spans="1:44" x14ac:dyDescent="0.25">
      <c r="A53" s="227">
        <v>-3.61</v>
      </c>
      <c r="B53" s="192">
        <v>410</v>
      </c>
      <c r="C53" s="193">
        <v>433</v>
      </c>
      <c r="D53" s="193">
        <v>371</v>
      </c>
      <c r="E53" s="193">
        <v>149</v>
      </c>
      <c r="F53" s="193">
        <v>593</v>
      </c>
      <c r="G53" s="193">
        <v>564</v>
      </c>
      <c r="H53" s="193">
        <v>554</v>
      </c>
      <c r="I53" s="193">
        <v>495</v>
      </c>
      <c r="J53" s="194">
        <v>395</v>
      </c>
      <c r="L53" s="192">
        <v>390</v>
      </c>
      <c r="M53" s="193"/>
      <c r="N53" s="193">
        <v>213</v>
      </c>
      <c r="O53" s="193">
        <v>393</v>
      </c>
      <c r="P53" s="193"/>
      <c r="Q53" s="193">
        <v>484</v>
      </c>
      <c r="R53" s="193"/>
      <c r="S53" s="193">
        <v>581</v>
      </c>
      <c r="T53" s="193">
        <v>320</v>
      </c>
      <c r="U53" s="193">
        <v>408</v>
      </c>
      <c r="V53" s="193">
        <v>274</v>
      </c>
      <c r="W53" s="194">
        <v>274</v>
      </c>
      <c r="Y53" s="192">
        <v>455</v>
      </c>
      <c r="Z53" s="193">
        <v>501</v>
      </c>
      <c r="AA53" s="193">
        <v>550</v>
      </c>
      <c r="AB53" s="193">
        <v>353</v>
      </c>
      <c r="AC53" s="193">
        <v>452</v>
      </c>
      <c r="AD53" s="193">
        <v>593</v>
      </c>
      <c r="AE53" s="193">
        <v>487</v>
      </c>
      <c r="AF53" s="193">
        <v>704</v>
      </c>
      <c r="AG53" s="194">
        <v>681</v>
      </c>
      <c r="AI53" s="192">
        <v>597</v>
      </c>
      <c r="AJ53" s="193">
        <v>347</v>
      </c>
      <c r="AK53" s="193">
        <v>526</v>
      </c>
      <c r="AL53" s="193">
        <v>504</v>
      </c>
      <c r="AM53" s="193">
        <v>564</v>
      </c>
      <c r="AN53" s="193">
        <v>503</v>
      </c>
      <c r="AO53" s="193">
        <v>557</v>
      </c>
      <c r="AP53" s="193">
        <v>496</v>
      </c>
      <c r="AQ53" s="193">
        <v>580</v>
      </c>
      <c r="AR53" s="194">
        <v>579</v>
      </c>
    </row>
    <row r="54" spans="1:44" x14ac:dyDescent="0.25">
      <c r="A54" s="227">
        <v>-3.58</v>
      </c>
      <c r="B54" s="192"/>
      <c r="C54" s="193">
        <v>407</v>
      </c>
      <c r="D54" s="193">
        <v>461</v>
      </c>
      <c r="E54" s="193">
        <v>145</v>
      </c>
      <c r="F54" s="193">
        <v>540</v>
      </c>
      <c r="G54" s="193">
        <v>571</v>
      </c>
      <c r="H54" s="193">
        <v>549</v>
      </c>
      <c r="I54" s="193">
        <v>591</v>
      </c>
      <c r="J54" s="194">
        <v>379</v>
      </c>
      <c r="L54" s="192"/>
      <c r="M54" s="193">
        <v>280</v>
      </c>
      <c r="N54" s="193">
        <v>222</v>
      </c>
      <c r="O54" s="193">
        <v>383</v>
      </c>
      <c r="P54" s="193">
        <v>355</v>
      </c>
      <c r="Q54" s="193">
        <v>514</v>
      </c>
      <c r="R54" s="193">
        <v>606</v>
      </c>
      <c r="S54" s="193">
        <v>588</v>
      </c>
      <c r="T54" s="193">
        <v>323</v>
      </c>
      <c r="U54" s="193">
        <v>372</v>
      </c>
      <c r="V54" s="193">
        <v>212</v>
      </c>
      <c r="W54" s="194">
        <v>344</v>
      </c>
      <c r="Y54" s="192">
        <v>409</v>
      </c>
      <c r="Z54" s="193">
        <v>481</v>
      </c>
      <c r="AA54" s="193">
        <v>529</v>
      </c>
      <c r="AB54" s="193">
        <v>417</v>
      </c>
      <c r="AC54" s="193">
        <v>402</v>
      </c>
      <c r="AD54" s="193">
        <v>642</v>
      </c>
      <c r="AE54" s="193">
        <v>461</v>
      </c>
      <c r="AF54" s="193">
        <v>700</v>
      </c>
      <c r="AG54" s="194">
        <v>668</v>
      </c>
      <c r="AI54" s="192">
        <v>633</v>
      </c>
      <c r="AJ54" s="193">
        <v>357</v>
      </c>
      <c r="AK54" s="193">
        <v>459</v>
      </c>
      <c r="AL54" s="193">
        <v>523</v>
      </c>
      <c r="AM54" s="193">
        <v>579</v>
      </c>
      <c r="AN54" s="193">
        <v>553</v>
      </c>
      <c r="AO54" s="193">
        <v>572</v>
      </c>
      <c r="AP54" s="193">
        <v>553</v>
      </c>
      <c r="AQ54" s="193">
        <v>566</v>
      </c>
      <c r="AR54" s="194">
        <v>579</v>
      </c>
    </row>
    <row r="55" spans="1:44" x14ac:dyDescent="0.25">
      <c r="A55" s="227">
        <v>-3.55</v>
      </c>
      <c r="B55" s="192">
        <v>512</v>
      </c>
      <c r="C55" s="193">
        <v>404</v>
      </c>
      <c r="D55" s="193">
        <v>496</v>
      </c>
      <c r="E55" s="193">
        <v>164</v>
      </c>
      <c r="F55" s="193">
        <v>614</v>
      </c>
      <c r="G55" s="193">
        <v>617</v>
      </c>
      <c r="H55" s="193">
        <v>656</v>
      </c>
      <c r="I55" s="193">
        <v>545</v>
      </c>
      <c r="J55" s="194">
        <v>393</v>
      </c>
      <c r="L55" s="192">
        <v>325</v>
      </c>
      <c r="M55" s="193">
        <v>241</v>
      </c>
      <c r="N55" s="193">
        <v>205</v>
      </c>
      <c r="O55" s="193">
        <v>408</v>
      </c>
      <c r="P55" s="193">
        <v>368</v>
      </c>
      <c r="Q55" s="193">
        <v>566</v>
      </c>
      <c r="R55" s="193">
        <v>612</v>
      </c>
      <c r="S55" s="193">
        <v>559</v>
      </c>
      <c r="T55" s="193">
        <v>279</v>
      </c>
      <c r="U55" s="193">
        <v>380</v>
      </c>
      <c r="V55" s="193">
        <v>302</v>
      </c>
      <c r="W55" s="194">
        <v>419</v>
      </c>
      <c r="Y55" s="192">
        <v>429</v>
      </c>
      <c r="Z55" s="193">
        <v>494</v>
      </c>
      <c r="AA55" s="193">
        <v>457</v>
      </c>
      <c r="AB55" s="193">
        <v>383</v>
      </c>
      <c r="AC55" s="193">
        <v>414</v>
      </c>
      <c r="AD55" s="193">
        <v>638</v>
      </c>
      <c r="AE55" s="193">
        <v>332</v>
      </c>
      <c r="AF55" s="193">
        <v>688</v>
      </c>
      <c r="AG55" s="194">
        <v>636</v>
      </c>
      <c r="AI55" s="192">
        <v>518</v>
      </c>
      <c r="AJ55" s="193">
        <v>388</v>
      </c>
      <c r="AK55" s="193"/>
      <c r="AL55" s="193">
        <v>494</v>
      </c>
      <c r="AM55" s="193">
        <v>541</v>
      </c>
      <c r="AN55" s="193">
        <v>586</v>
      </c>
      <c r="AO55" s="193">
        <v>596</v>
      </c>
      <c r="AP55" s="193">
        <v>555</v>
      </c>
      <c r="AQ55" s="193">
        <v>600</v>
      </c>
      <c r="AR55" s="194">
        <v>634</v>
      </c>
    </row>
    <row r="56" spans="1:44" x14ac:dyDescent="0.25">
      <c r="A56" s="227">
        <v>-3.52</v>
      </c>
      <c r="B56" s="192">
        <v>494</v>
      </c>
      <c r="C56" s="193">
        <v>452</v>
      </c>
      <c r="D56" s="193">
        <v>433</v>
      </c>
      <c r="E56" s="193">
        <v>199</v>
      </c>
      <c r="F56" s="193">
        <v>600</v>
      </c>
      <c r="G56" s="193">
        <v>591</v>
      </c>
      <c r="H56" s="193">
        <v>668</v>
      </c>
      <c r="I56" s="193">
        <v>547</v>
      </c>
      <c r="J56" s="194">
        <v>394</v>
      </c>
      <c r="L56" s="192">
        <v>343</v>
      </c>
      <c r="M56" s="193">
        <v>163</v>
      </c>
      <c r="N56" s="193">
        <v>252</v>
      </c>
      <c r="O56" s="193">
        <v>377</v>
      </c>
      <c r="P56" s="193">
        <v>404</v>
      </c>
      <c r="Q56" s="193">
        <v>555</v>
      </c>
      <c r="R56" s="193">
        <v>705</v>
      </c>
      <c r="S56" s="193">
        <v>565</v>
      </c>
      <c r="T56" s="193">
        <v>328</v>
      </c>
      <c r="U56" s="193">
        <v>346</v>
      </c>
      <c r="V56" s="193">
        <v>211</v>
      </c>
      <c r="W56" s="194">
        <v>384</v>
      </c>
      <c r="Y56" s="192">
        <v>500</v>
      </c>
      <c r="Z56" s="193">
        <v>474</v>
      </c>
      <c r="AA56" s="193">
        <v>500</v>
      </c>
      <c r="AB56" s="193"/>
      <c r="AC56" s="193">
        <v>414</v>
      </c>
      <c r="AD56" s="193">
        <v>645</v>
      </c>
      <c r="AE56" s="193"/>
      <c r="AF56" s="193">
        <v>689</v>
      </c>
      <c r="AG56" s="194">
        <v>599</v>
      </c>
      <c r="AI56" s="192">
        <v>419</v>
      </c>
      <c r="AJ56" s="193">
        <v>400</v>
      </c>
      <c r="AK56" s="193"/>
      <c r="AL56" s="193">
        <v>519</v>
      </c>
      <c r="AM56" s="193">
        <v>582</v>
      </c>
      <c r="AN56" s="193">
        <v>243</v>
      </c>
      <c r="AO56" s="193">
        <v>641</v>
      </c>
      <c r="AP56" s="193">
        <v>566</v>
      </c>
      <c r="AQ56" s="193">
        <v>579</v>
      </c>
      <c r="AR56" s="194">
        <v>600</v>
      </c>
    </row>
    <row r="57" spans="1:44" x14ac:dyDescent="0.25">
      <c r="A57" s="227">
        <v>-3.49</v>
      </c>
      <c r="B57" s="192">
        <v>489</v>
      </c>
      <c r="C57" s="193">
        <v>434</v>
      </c>
      <c r="D57" s="193"/>
      <c r="E57" s="193">
        <v>245</v>
      </c>
      <c r="F57" s="193">
        <v>612</v>
      </c>
      <c r="G57" s="193">
        <v>570</v>
      </c>
      <c r="H57" s="193">
        <v>552</v>
      </c>
      <c r="I57" s="193">
        <v>535</v>
      </c>
      <c r="J57" s="194">
        <v>348</v>
      </c>
      <c r="L57" s="192">
        <v>311</v>
      </c>
      <c r="M57" s="193">
        <v>146</v>
      </c>
      <c r="N57" s="193">
        <v>270</v>
      </c>
      <c r="O57" s="193">
        <v>414</v>
      </c>
      <c r="P57" s="193">
        <v>404</v>
      </c>
      <c r="Q57" s="193">
        <v>537</v>
      </c>
      <c r="R57" s="193">
        <v>669</v>
      </c>
      <c r="S57" s="193">
        <v>486</v>
      </c>
      <c r="T57" s="193"/>
      <c r="U57" s="193">
        <v>366</v>
      </c>
      <c r="V57" s="193">
        <v>206</v>
      </c>
      <c r="W57" s="194">
        <v>333</v>
      </c>
      <c r="Y57" s="192">
        <v>433</v>
      </c>
      <c r="Z57" s="193">
        <v>485</v>
      </c>
      <c r="AA57" s="193">
        <v>432</v>
      </c>
      <c r="AB57" s="193">
        <v>486</v>
      </c>
      <c r="AC57" s="193">
        <v>492</v>
      </c>
      <c r="AD57" s="193">
        <v>679</v>
      </c>
      <c r="AE57" s="193">
        <v>502</v>
      </c>
      <c r="AF57" s="193">
        <v>714</v>
      </c>
      <c r="AG57" s="194">
        <v>646</v>
      </c>
      <c r="AI57" s="192">
        <v>452</v>
      </c>
      <c r="AJ57" s="193">
        <v>377</v>
      </c>
      <c r="AK57" s="193">
        <v>526</v>
      </c>
      <c r="AL57" s="193">
        <v>479</v>
      </c>
      <c r="AM57" s="193">
        <v>540</v>
      </c>
      <c r="AN57" s="193"/>
      <c r="AO57" s="193">
        <v>322</v>
      </c>
      <c r="AP57" s="193">
        <v>515</v>
      </c>
      <c r="AQ57" s="193">
        <v>513</v>
      </c>
      <c r="AR57" s="194">
        <v>561</v>
      </c>
    </row>
    <row r="58" spans="1:44" x14ac:dyDescent="0.25">
      <c r="A58" s="227">
        <v>-3.46</v>
      </c>
      <c r="B58" s="192">
        <v>514</v>
      </c>
      <c r="C58" s="193">
        <v>440</v>
      </c>
      <c r="D58" s="193">
        <v>552</v>
      </c>
      <c r="E58" s="193">
        <v>243</v>
      </c>
      <c r="F58" s="193">
        <v>563</v>
      </c>
      <c r="G58" s="193">
        <v>507</v>
      </c>
      <c r="H58" s="193">
        <v>520</v>
      </c>
      <c r="I58" s="193">
        <v>421</v>
      </c>
      <c r="J58" s="194">
        <v>299</v>
      </c>
      <c r="L58" s="192">
        <v>129</v>
      </c>
      <c r="M58" s="193">
        <v>138</v>
      </c>
      <c r="N58" s="193">
        <v>233</v>
      </c>
      <c r="O58" s="193">
        <v>484</v>
      </c>
      <c r="P58" s="193">
        <v>422</v>
      </c>
      <c r="Q58" s="193">
        <v>494</v>
      </c>
      <c r="R58" s="193">
        <v>590</v>
      </c>
      <c r="S58" s="193">
        <v>517</v>
      </c>
      <c r="T58" s="193">
        <v>280</v>
      </c>
      <c r="U58" s="193">
        <v>336</v>
      </c>
      <c r="V58" s="193">
        <v>263</v>
      </c>
      <c r="W58" s="194">
        <v>386</v>
      </c>
      <c r="Y58" s="192">
        <v>444</v>
      </c>
      <c r="Z58" s="193">
        <v>531</v>
      </c>
      <c r="AA58" s="193">
        <v>455</v>
      </c>
      <c r="AB58" s="193">
        <v>466</v>
      </c>
      <c r="AC58" s="193">
        <v>501</v>
      </c>
      <c r="AD58" s="193">
        <v>673</v>
      </c>
      <c r="AE58" s="193">
        <v>490</v>
      </c>
      <c r="AF58" s="193">
        <v>715</v>
      </c>
      <c r="AG58" s="194">
        <v>605</v>
      </c>
      <c r="AI58" s="192">
        <v>516</v>
      </c>
      <c r="AJ58" s="193">
        <v>380</v>
      </c>
      <c r="AK58" s="193">
        <v>461</v>
      </c>
      <c r="AL58" s="193"/>
      <c r="AM58" s="193">
        <v>562</v>
      </c>
      <c r="AN58" s="193">
        <v>609</v>
      </c>
      <c r="AO58" s="193"/>
      <c r="AP58" s="193">
        <v>557</v>
      </c>
      <c r="AQ58" s="193">
        <v>519</v>
      </c>
      <c r="AR58" s="194">
        <v>540</v>
      </c>
    </row>
    <row r="59" spans="1:44" x14ac:dyDescent="0.25">
      <c r="A59" s="227">
        <v>-3.43</v>
      </c>
      <c r="B59" s="192">
        <v>592</v>
      </c>
      <c r="C59" s="193">
        <v>491</v>
      </c>
      <c r="D59" s="193">
        <v>519</v>
      </c>
      <c r="E59" s="193">
        <v>209</v>
      </c>
      <c r="F59" s="193">
        <v>532</v>
      </c>
      <c r="G59" s="193">
        <v>406</v>
      </c>
      <c r="H59" s="193">
        <v>609</v>
      </c>
      <c r="I59" s="193">
        <v>439</v>
      </c>
      <c r="J59" s="194"/>
      <c r="L59" s="192">
        <v>237</v>
      </c>
      <c r="M59" s="193">
        <v>186</v>
      </c>
      <c r="N59" s="193">
        <v>241</v>
      </c>
      <c r="O59" s="193">
        <v>354</v>
      </c>
      <c r="P59" s="193">
        <v>309</v>
      </c>
      <c r="Q59" s="193">
        <v>396</v>
      </c>
      <c r="R59" s="193">
        <v>652</v>
      </c>
      <c r="S59" s="193">
        <v>494</v>
      </c>
      <c r="T59" s="193">
        <v>350</v>
      </c>
      <c r="U59" s="193"/>
      <c r="V59" s="193">
        <v>241</v>
      </c>
      <c r="W59" s="194">
        <v>366</v>
      </c>
      <c r="Y59" s="192">
        <v>452</v>
      </c>
      <c r="Z59" s="193">
        <v>503</v>
      </c>
      <c r="AA59" s="193">
        <v>455</v>
      </c>
      <c r="AB59" s="193">
        <v>430</v>
      </c>
      <c r="AC59" s="193">
        <v>456</v>
      </c>
      <c r="AD59" s="193">
        <v>536</v>
      </c>
      <c r="AE59" s="193">
        <v>449</v>
      </c>
      <c r="AF59" s="193">
        <v>661</v>
      </c>
      <c r="AG59" s="194">
        <v>585</v>
      </c>
      <c r="AI59" s="192">
        <v>555</v>
      </c>
      <c r="AJ59" s="193">
        <v>309</v>
      </c>
      <c r="AK59" s="193">
        <v>520</v>
      </c>
      <c r="AL59" s="193">
        <v>470</v>
      </c>
      <c r="AM59" s="193">
        <v>589</v>
      </c>
      <c r="AN59" s="193">
        <v>555</v>
      </c>
      <c r="AO59" s="193">
        <v>517</v>
      </c>
      <c r="AP59" s="193">
        <v>279</v>
      </c>
      <c r="AQ59" s="193">
        <v>487</v>
      </c>
      <c r="AR59" s="194">
        <v>552</v>
      </c>
    </row>
    <row r="60" spans="1:44" x14ac:dyDescent="0.25">
      <c r="A60" s="227">
        <v>-3.4</v>
      </c>
      <c r="B60" s="192">
        <v>501</v>
      </c>
      <c r="C60" s="193">
        <v>350</v>
      </c>
      <c r="D60" s="193">
        <v>527</v>
      </c>
      <c r="E60" s="193">
        <v>217</v>
      </c>
      <c r="F60" s="193">
        <v>416</v>
      </c>
      <c r="G60" s="193"/>
      <c r="H60" s="193">
        <v>435</v>
      </c>
      <c r="I60" s="193">
        <v>491</v>
      </c>
      <c r="J60" s="194">
        <v>365</v>
      </c>
      <c r="L60" s="192">
        <v>185</v>
      </c>
      <c r="M60" s="193">
        <v>181</v>
      </c>
      <c r="N60" s="193">
        <v>178</v>
      </c>
      <c r="O60" s="193">
        <v>318</v>
      </c>
      <c r="P60" s="193">
        <v>358</v>
      </c>
      <c r="Q60" s="193"/>
      <c r="R60" s="193">
        <v>584</v>
      </c>
      <c r="S60" s="193">
        <v>436</v>
      </c>
      <c r="T60" s="193">
        <v>327</v>
      </c>
      <c r="U60" s="193"/>
      <c r="V60" s="193">
        <v>255</v>
      </c>
      <c r="W60" s="194">
        <v>411</v>
      </c>
      <c r="Y60" s="192">
        <v>374</v>
      </c>
      <c r="Z60" s="193">
        <v>454</v>
      </c>
      <c r="AA60" s="193">
        <v>280</v>
      </c>
      <c r="AB60" s="193">
        <v>451</v>
      </c>
      <c r="AC60" s="193">
        <v>424</v>
      </c>
      <c r="AD60" s="193">
        <v>583</v>
      </c>
      <c r="AE60" s="193">
        <v>428</v>
      </c>
      <c r="AF60" s="193">
        <v>506</v>
      </c>
      <c r="AG60" s="194"/>
      <c r="AI60" s="192"/>
      <c r="AJ60" s="193"/>
      <c r="AK60" s="193">
        <v>455</v>
      </c>
      <c r="AL60" s="193">
        <v>444</v>
      </c>
      <c r="AM60" s="193">
        <v>593</v>
      </c>
      <c r="AN60" s="193">
        <v>495</v>
      </c>
      <c r="AO60" s="193">
        <v>482</v>
      </c>
      <c r="AP60" s="193"/>
      <c r="AQ60" s="193">
        <v>360</v>
      </c>
      <c r="AR60" s="194">
        <v>518</v>
      </c>
    </row>
    <row r="61" spans="1:44" x14ac:dyDescent="0.25">
      <c r="A61" s="227">
        <v>-3.37</v>
      </c>
      <c r="B61" s="192">
        <v>412</v>
      </c>
      <c r="C61" s="193">
        <v>383</v>
      </c>
      <c r="D61" s="193">
        <v>492</v>
      </c>
      <c r="E61" s="193">
        <v>240</v>
      </c>
      <c r="F61" s="193">
        <v>503</v>
      </c>
      <c r="G61" s="193"/>
      <c r="H61" s="193"/>
      <c r="I61" s="193">
        <v>485</v>
      </c>
      <c r="J61" s="194">
        <v>398</v>
      </c>
      <c r="L61" s="192">
        <v>246</v>
      </c>
      <c r="M61" s="193">
        <v>237</v>
      </c>
      <c r="N61" s="193"/>
      <c r="O61" s="193">
        <v>323</v>
      </c>
      <c r="P61" s="193">
        <v>329</v>
      </c>
      <c r="Q61" s="193">
        <v>592</v>
      </c>
      <c r="R61" s="193">
        <v>559</v>
      </c>
      <c r="S61" s="193">
        <v>416</v>
      </c>
      <c r="T61" s="193">
        <v>387</v>
      </c>
      <c r="U61" s="193">
        <v>392</v>
      </c>
      <c r="V61" s="193">
        <v>220</v>
      </c>
      <c r="W61" s="194">
        <v>371</v>
      </c>
      <c r="Y61" s="192">
        <v>370</v>
      </c>
      <c r="Z61" s="193">
        <v>413</v>
      </c>
      <c r="AA61" s="193"/>
      <c r="AB61" s="193">
        <v>396</v>
      </c>
      <c r="AC61" s="193">
        <v>357</v>
      </c>
      <c r="AD61" s="193">
        <v>534</v>
      </c>
      <c r="AE61" s="193">
        <v>490</v>
      </c>
      <c r="AF61" s="193"/>
      <c r="AG61" s="194"/>
      <c r="AI61" s="192">
        <v>533</v>
      </c>
      <c r="AJ61" s="193">
        <v>412</v>
      </c>
      <c r="AK61" s="193">
        <v>423</v>
      </c>
      <c r="AL61" s="193">
        <v>441</v>
      </c>
      <c r="AM61" s="193"/>
      <c r="AN61" s="193">
        <v>550</v>
      </c>
      <c r="AO61" s="193">
        <v>541</v>
      </c>
      <c r="AP61" s="193">
        <v>544</v>
      </c>
      <c r="AQ61" s="193"/>
      <c r="AR61" s="194">
        <v>424</v>
      </c>
    </row>
    <row r="62" spans="1:44" x14ac:dyDescent="0.25">
      <c r="A62" s="227">
        <v>-3.34</v>
      </c>
      <c r="B62" s="192"/>
      <c r="C62" s="193"/>
      <c r="D62" s="193">
        <v>473</v>
      </c>
      <c r="E62" s="193"/>
      <c r="F62" s="193">
        <v>253</v>
      </c>
      <c r="G62" s="193">
        <v>614</v>
      </c>
      <c r="H62" s="193">
        <v>669</v>
      </c>
      <c r="I62" s="193"/>
      <c r="J62" s="194">
        <v>339</v>
      </c>
      <c r="L62" s="192">
        <v>221</v>
      </c>
      <c r="M62" s="193">
        <v>285</v>
      </c>
      <c r="N62" s="193">
        <v>199</v>
      </c>
      <c r="O62" s="193">
        <v>367</v>
      </c>
      <c r="P62" s="193">
        <v>401</v>
      </c>
      <c r="Q62" s="193">
        <v>569</v>
      </c>
      <c r="R62" s="193">
        <v>541</v>
      </c>
      <c r="S62" s="193"/>
      <c r="T62" s="193">
        <v>365</v>
      </c>
      <c r="U62" s="193">
        <v>352</v>
      </c>
      <c r="V62" s="193">
        <v>277</v>
      </c>
      <c r="W62" s="194"/>
      <c r="Y62" s="192">
        <v>432</v>
      </c>
      <c r="Z62" s="193">
        <v>342</v>
      </c>
      <c r="AA62" s="193">
        <v>391</v>
      </c>
      <c r="AB62" s="193">
        <v>445</v>
      </c>
      <c r="AC62" s="193"/>
      <c r="AD62" s="193">
        <v>554</v>
      </c>
      <c r="AE62" s="193">
        <v>417</v>
      </c>
      <c r="AF62" s="193">
        <v>619</v>
      </c>
      <c r="AG62" s="194">
        <v>587</v>
      </c>
      <c r="AI62" s="192">
        <v>498</v>
      </c>
      <c r="AJ62" s="193">
        <v>363</v>
      </c>
      <c r="AK62" s="193">
        <v>431</v>
      </c>
      <c r="AL62" s="193">
        <v>531</v>
      </c>
      <c r="AM62" s="193"/>
      <c r="AN62" s="193">
        <v>600</v>
      </c>
      <c r="AO62" s="193">
        <v>526</v>
      </c>
      <c r="AP62" s="193">
        <v>488</v>
      </c>
      <c r="AQ62" s="193">
        <v>535</v>
      </c>
      <c r="AR62" s="194"/>
    </row>
    <row r="63" spans="1:44" x14ac:dyDescent="0.25">
      <c r="A63" s="227">
        <v>-3.31</v>
      </c>
      <c r="B63" s="192"/>
      <c r="C63" s="193">
        <v>384</v>
      </c>
      <c r="D63" s="193">
        <v>455</v>
      </c>
      <c r="E63" s="193">
        <v>281</v>
      </c>
      <c r="F63" s="193"/>
      <c r="G63" s="193">
        <v>560</v>
      </c>
      <c r="H63" s="193">
        <v>543</v>
      </c>
      <c r="I63" s="193"/>
      <c r="J63" s="194">
        <v>365</v>
      </c>
      <c r="L63" s="192">
        <v>252</v>
      </c>
      <c r="M63" s="193">
        <v>313</v>
      </c>
      <c r="N63" s="193">
        <v>182</v>
      </c>
      <c r="O63" s="193">
        <v>287</v>
      </c>
      <c r="P63" s="193">
        <v>324</v>
      </c>
      <c r="Q63" s="193">
        <v>463</v>
      </c>
      <c r="R63" s="193">
        <v>523</v>
      </c>
      <c r="S63" s="193">
        <v>179</v>
      </c>
      <c r="T63" s="193">
        <v>318</v>
      </c>
      <c r="U63" s="193">
        <v>280</v>
      </c>
      <c r="V63" s="193">
        <v>167</v>
      </c>
      <c r="W63" s="194"/>
      <c r="Y63" s="192">
        <v>405</v>
      </c>
      <c r="Z63" s="193"/>
      <c r="AA63" s="193">
        <v>413</v>
      </c>
      <c r="AB63" s="193">
        <v>492</v>
      </c>
      <c r="AC63" s="193">
        <v>292</v>
      </c>
      <c r="AD63" s="193">
        <v>546</v>
      </c>
      <c r="AE63" s="193">
        <v>419</v>
      </c>
      <c r="AF63" s="193">
        <v>589</v>
      </c>
      <c r="AG63" s="194">
        <v>526</v>
      </c>
      <c r="AI63" s="192">
        <v>521</v>
      </c>
      <c r="AJ63" s="193">
        <v>393</v>
      </c>
      <c r="AK63" s="193">
        <v>353</v>
      </c>
      <c r="AL63" s="193">
        <v>469</v>
      </c>
      <c r="AM63" s="193">
        <v>460</v>
      </c>
      <c r="AN63" s="193">
        <v>510</v>
      </c>
      <c r="AO63" s="193">
        <v>423</v>
      </c>
      <c r="AP63" s="193">
        <v>475</v>
      </c>
      <c r="AQ63" s="193">
        <v>478</v>
      </c>
      <c r="AR63" s="194"/>
    </row>
    <row r="64" spans="1:44" x14ac:dyDescent="0.25">
      <c r="A64" s="227">
        <v>-3.28</v>
      </c>
      <c r="B64" s="192"/>
      <c r="C64" s="193">
        <v>359</v>
      </c>
      <c r="D64" s="193">
        <v>473</v>
      </c>
      <c r="E64" s="193">
        <v>248</v>
      </c>
      <c r="F64" s="193">
        <v>494</v>
      </c>
      <c r="G64" s="193">
        <v>446</v>
      </c>
      <c r="H64" s="193">
        <v>516</v>
      </c>
      <c r="I64" s="193">
        <v>393</v>
      </c>
      <c r="J64" s="194">
        <v>347</v>
      </c>
      <c r="L64" s="192">
        <v>227</v>
      </c>
      <c r="M64" s="193"/>
      <c r="N64" s="193">
        <v>178</v>
      </c>
      <c r="O64" s="193"/>
      <c r="P64" s="193">
        <v>348</v>
      </c>
      <c r="Q64" s="193">
        <v>530</v>
      </c>
      <c r="R64" s="193">
        <v>295</v>
      </c>
      <c r="S64" s="193">
        <v>158</v>
      </c>
      <c r="T64" s="193">
        <v>365</v>
      </c>
      <c r="U64" s="193">
        <v>337</v>
      </c>
      <c r="V64" s="193"/>
      <c r="W64" s="194">
        <v>394</v>
      </c>
      <c r="Y64" s="192">
        <v>399</v>
      </c>
      <c r="Z64" s="193">
        <v>441</v>
      </c>
      <c r="AA64" s="193">
        <v>416</v>
      </c>
      <c r="AB64" s="193">
        <v>430</v>
      </c>
      <c r="AC64" s="193">
        <v>283</v>
      </c>
      <c r="AD64" s="193">
        <v>561</v>
      </c>
      <c r="AE64" s="193">
        <v>478</v>
      </c>
      <c r="AF64" s="193">
        <v>522</v>
      </c>
      <c r="AG64" s="194">
        <v>506</v>
      </c>
      <c r="AI64" s="192">
        <v>464</v>
      </c>
      <c r="AJ64" s="193">
        <v>390</v>
      </c>
      <c r="AK64" s="193">
        <v>293</v>
      </c>
      <c r="AL64" s="193">
        <v>479</v>
      </c>
      <c r="AM64" s="193">
        <v>493</v>
      </c>
      <c r="AN64" s="193">
        <v>477</v>
      </c>
      <c r="AO64" s="193">
        <v>484</v>
      </c>
      <c r="AP64" s="193"/>
      <c r="AQ64" s="193">
        <v>458</v>
      </c>
      <c r="AR64" s="194">
        <v>569</v>
      </c>
    </row>
    <row r="65" spans="1:44" x14ac:dyDescent="0.25">
      <c r="A65" s="227">
        <v>-3.25</v>
      </c>
      <c r="B65" s="192"/>
      <c r="C65" s="193">
        <v>393</v>
      </c>
      <c r="D65" s="193">
        <v>400</v>
      </c>
      <c r="E65" s="193">
        <v>262</v>
      </c>
      <c r="F65" s="193">
        <v>468</v>
      </c>
      <c r="G65" s="193">
        <v>484</v>
      </c>
      <c r="H65" s="193">
        <v>560</v>
      </c>
      <c r="I65" s="193">
        <v>358</v>
      </c>
      <c r="J65" s="194">
        <v>338</v>
      </c>
      <c r="L65" s="192">
        <v>191</v>
      </c>
      <c r="M65" s="193"/>
      <c r="N65" s="193">
        <v>172</v>
      </c>
      <c r="O65" s="193">
        <v>303</v>
      </c>
      <c r="P65" s="193">
        <v>371</v>
      </c>
      <c r="Q65" s="193">
        <v>460</v>
      </c>
      <c r="R65" s="193">
        <v>314</v>
      </c>
      <c r="S65" s="193">
        <v>223</v>
      </c>
      <c r="T65" s="193">
        <v>298</v>
      </c>
      <c r="U65" s="193">
        <v>267</v>
      </c>
      <c r="V65" s="193">
        <v>184</v>
      </c>
      <c r="W65" s="194">
        <v>253</v>
      </c>
      <c r="Y65" s="192"/>
      <c r="Z65" s="193">
        <v>424</v>
      </c>
      <c r="AA65" s="193">
        <v>473</v>
      </c>
      <c r="AB65" s="193">
        <v>429</v>
      </c>
      <c r="AC65" s="193">
        <v>291</v>
      </c>
      <c r="AD65" s="193"/>
      <c r="AE65" s="193">
        <v>546</v>
      </c>
      <c r="AF65" s="193">
        <v>426</v>
      </c>
      <c r="AG65" s="194">
        <v>550</v>
      </c>
      <c r="AI65" s="192">
        <v>492</v>
      </c>
      <c r="AJ65" s="193">
        <v>384</v>
      </c>
      <c r="AK65" s="193">
        <v>414</v>
      </c>
      <c r="AL65" s="193">
        <v>420</v>
      </c>
      <c r="AM65" s="193">
        <v>465</v>
      </c>
      <c r="AN65" s="193">
        <v>432</v>
      </c>
      <c r="AO65" s="193">
        <v>460</v>
      </c>
      <c r="AP65" s="193">
        <v>479</v>
      </c>
      <c r="AQ65" s="193">
        <v>405</v>
      </c>
      <c r="AR65" s="194">
        <v>493</v>
      </c>
    </row>
    <row r="66" spans="1:44" x14ac:dyDescent="0.25">
      <c r="A66" s="227">
        <v>-3.22</v>
      </c>
      <c r="B66" s="192"/>
      <c r="C66" s="193">
        <v>293</v>
      </c>
      <c r="D66" s="193">
        <v>364</v>
      </c>
      <c r="E66" s="193">
        <v>259</v>
      </c>
      <c r="F66" s="193">
        <v>447</v>
      </c>
      <c r="G66" s="193">
        <v>457</v>
      </c>
      <c r="H66" s="193">
        <v>527</v>
      </c>
      <c r="I66" s="193">
        <v>345</v>
      </c>
      <c r="J66" s="194">
        <v>315</v>
      </c>
      <c r="L66" s="192"/>
      <c r="M66" s="193">
        <v>303</v>
      </c>
      <c r="N66" s="193">
        <v>215</v>
      </c>
      <c r="O66" s="193">
        <v>322</v>
      </c>
      <c r="P66" s="193"/>
      <c r="Q66" s="193"/>
      <c r="R66" s="193"/>
      <c r="S66" s="193">
        <v>200</v>
      </c>
      <c r="T66" s="193">
        <v>327</v>
      </c>
      <c r="U66" s="193">
        <v>225</v>
      </c>
      <c r="V66" s="193">
        <v>143</v>
      </c>
      <c r="W66" s="194">
        <v>228</v>
      </c>
      <c r="Y66" s="192">
        <v>371</v>
      </c>
      <c r="Z66" s="193">
        <v>390</v>
      </c>
      <c r="AA66" s="193">
        <v>444</v>
      </c>
      <c r="AB66" s="193">
        <v>408</v>
      </c>
      <c r="AC66" s="193">
        <v>229</v>
      </c>
      <c r="AD66" s="193">
        <v>413</v>
      </c>
      <c r="AE66" s="193">
        <v>471</v>
      </c>
      <c r="AF66" s="193">
        <v>434</v>
      </c>
      <c r="AG66" s="194">
        <v>478</v>
      </c>
      <c r="AI66" s="192">
        <v>365</v>
      </c>
      <c r="AJ66" s="193">
        <v>354</v>
      </c>
      <c r="AK66" s="193">
        <v>356</v>
      </c>
      <c r="AL66" s="193">
        <v>394</v>
      </c>
      <c r="AM66" s="193">
        <v>473</v>
      </c>
      <c r="AN66" s="193">
        <v>425</v>
      </c>
      <c r="AO66" s="193">
        <v>443</v>
      </c>
      <c r="AP66" s="193">
        <v>398</v>
      </c>
      <c r="AQ66" s="193">
        <v>424</v>
      </c>
      <c r="AR66" s="194">
        <v>532</v>
      </c>
    </row>
    <row r="67" spans="1:44" x14ac:dyDescent="0.25">
      <c r="A67" s="227">
        <v>-3.19</v>
      </c>
      <c r="B67" s="192">
        <v>367</v>
      </c>
      <c r="C67" s="193">
        <v>233</v>
      </c>
      <c r="D67" s="193">
        <v>436</v>
      </c>
      <c r="E67" s="193">
        <v>328</v>
      </c>
      <c r="F67" s="193">
        <v>482</v>
      </c>
      <c r="G67" s="193">
        <v>501</v>
      </c>
      <c r="H67" s="193">
        <v>512</v>
      </c>
      <c r="I67" s="193">
        <v>306</v>
      </c>
      <c r="J67" s="194">
        <v>277</v>
      </c>
      <c r="L67" s="192">
        <v>396</v>
      </c>
      <c r="M67" s="193">
        <v>294</v>
      </c>
      <c r="N67" s="193">
        <v>180</v>
      </c>
      <c r="O67" s="193">
        <v>382</v>
      </c>
      <c r="P67" s="193">
        <v>365</v>
      </c>
      <c r="Q67" s="193">
        <v>402</v>
      </c>
      <c r="R67" s="193">
        <v>489</v>
      </c>
      <c r="S67" s="193">
        <v>253</v>
      </c>
      <c r="T67" s="193">
        <v>270</v>
      </c>
      <c r="U67" s="193">
        <v>211</v>
      </c>
      <c r="V67" s="193">
        <v>114</v>
      </c>
      <c r="W67" s="194">
        <v>171</v>
      </c>
      <c r="Y67" s="192">
        <v>462</v>
      </c>
      <c r="Z67" s="193">
        <v>406</v>
      </c>
      <c r="AA67" s="193">
        <v>338</v>
      </c>
      <c r="AB67" s="193">
        <v>402</v>
      </c>
      <c r="AC67" s="193">
        <v>212</v>
      </c>
      <c r="AD67" s="193">
        <v>352</v>
      </c>
      <c r="AE67" s="193">
        <v>465</v>
      </c>
      <c r="AF67" s="193">
        <v>423</v>
      </c>
      <c r="AG67" s="194">
        <v>440</v>
      </c>
      <c r="AI67" s="192">
        <v>384</v>
      </c>
      <c r="AJ67" s="193">
        <v>318</v>
      </c>
      <c r="AK67" s="193">
        <v>373</v>
      </c>
      <c r="AL67" s="193">
        <v>405</v>
      </c>
      <c r="AM67" s="193">
        <v>368</v>
      </c>
      <c r="AN67" s="193">
        <v>377</v>
      </c>
      <c r="AO67" s="193">
        <v>468</v>
      </c>
      <c r="AP67" s="193">
        <v>388</v>
      </c>
      <c r="AQ67" s="193">
        <v>414</v>
      </c>
      <c r="AR67" s="194">
        <v>475</v>
      </c>
    </row>
    <row r="68" spans="1:44" x14ac:dyDescent="0.25">
      <c r="A68" s="227">
        <v>-3.16</v>
      </c>
      <c r="B68" s="192">
        <v>405</v>
      </c>
      <c r="C68" s="193">
        <v>235</v>
      </c>
      <c r="D68" s="193">
        <v>372</v>
      </c>
      <c r="E68" s="193">
        <v>284</v>
      </c>
      <c r="F68" s="193">
        <v>436</v>
      </c>
      <c r="G68" s="193">
        <v>486</v>
      </c>
      <c r="H68" s="193">
        <v>376</v>
      </c>
      <c r="I68" s="193">
        <v>314</v>
      </c>
      <c r="J68" s="194">
        <v>283</v>
      </c>
      <c r="L68" s="192">
        <v>287</v>
      </c>
      <c r="M68" s="193">
        <v>344</v>
      </c>
      <c r="N68" s="193">
        <v>203</v>
      </c>
      <c r="O68" s="193">
        <v>363</v>
      </c>
      <c r="P68" s="193">
        <v>398</v>
      </c>
      <c r="Q68" s="193">
        <v>327</v>
      </c>
      <c r="R68" s="193">
        <v>448</v>
      </c>
      <c r="S68" s="193">
        <v>326</v>
      </c>
      <c r="T68" s="193">
        <v>201</v>
      </c>
      <c r="U68" s="193">
        <v>282</v>
      </c>
      <c r="V68" s="193">
        <v>143</v>
      </c>
      <c r="W68" s="194">
        <v>220</v>
      </c>
      <c r="Y68" s="192">
        <v>372</v>
      </c>
      <c r="Z68" s="193">
        <v>417</v>
      </c>
      <c r="AA68" s="193">
        <v>386</v>
      </c>
      <c r="AB68" s="193"/>
      <c r="AC68" s="193">
        <v>196</v>
      </c>
      <c r="AD68" s="193">
        <v>375</v>
      </c>
      <c r="AE68" s="193">
        <v>499</v>
      </c>
      <c r="AF68" s="193">
        <v>385</v>
      </c>
      <c r="AG68" s="194">
        <v>375</v>
      </c>
      <c r="AI68" s="192">
        <v>328</v>
      </c>
      <c r="AJ68" s="193">
        <v>319</v>
      </c>
      <c r="AK68" s="193">
        <v>333</v>
      </c>
      <c r="AL68" s="193">
        <v>382</v>
      </c>
      <c r="AM68" s="193">
        <v>393</v>
      </c>
      <c r="AN68" s="193">
        <v>392</v>
      </c>
      <c r="AO68" s="193">
        <v>350</v>
      </c>
      <c r="AP68" s="193">
        <v>390</v>
      </c>
      <c r="AQ68" s="193">
        <v>396</v>
      </c>
      <c r="AR68" s="194">
        <v>436</v>
      </c>
    </row>
    <row r="69" spans="1:44" x14ac:dyDescent="0.25">
      <c r="A69" s="227">
        <v>-3.13</v>
      </c>
      <c r="B69" s="192">
        <v>401</v>
      </c>
      <c r="C69" s="193">
        <v>340</v>
      </c>
      <c r="D69" s="193"/>
      <c r="E69" s="193">
        <v>254</v>
      </c>
      <c r="F69" s="193">
        <v>449</v>
      </c>
      <c r="G69" s="193">
        <v>433</v>
      </c>
      <c r="H69" s="193">
        <v>512</v>
      </c>
      <c r="I69" s="193">
        <v>367</v>
      </c>
      <c r="J69" s="194">
        <v>281</v>
      </c>
      <c r="L69" s="192">
        <v>267</v>
      </c>
      <c r="M69" s="193">
        <v>361</v>
      </c>
      <c r="N69" s="193">
        <v>166</v>
      </c>
      <c r="O69" s="193">
        <v>236</v>
      </c>
      <c r="P69" s="193">
        <v>356</v>
      </c>
      <c r="Q69" s="193">
        <v>351</v>
      </c>
      <c r="R69" s="193">
        <v>308</v>
      </c>
      <c r="S69" s="193">
        <v>286</v>
      </c>
      <c r="T69" s="193">
        <v>249</v>
      </c>
      <c r="U69" s="193">
        <v>286</v>
      </c>
      <c r="V69" s="193">
        <v>142</v>
      </c>
      <c r="W69" s="194">
        <v>187</v>
      </c>
      <c r="Y69" s="192">
        <v>438</v>
      </c>
      <c r="Z69" s="193">
        <v>359</v>
      </c>
      <c r="AA69" s="193">
        <v>383</v>
      </c>
      <c r="AB69" s="193"/>
      <c r="AC69" s="193">
        <v>185</v>
      </c>
      <c r="AD69" s="193">
        <v>329</v>
      </c>
      <c r="AE69" s="193">
        <v>401</v>
      </c>
      <c r="AF69" s="193">
        <v>425</v>
      </c>
      <c r="AG69" s="194">
        <v>308</v>
      </c>
      <c r="AI69" s="192">
        <v>365</v>
      </c>
      <c r="AJ69" s="193">
        <v>332</v>
      </c>
      <c r="AK69" s="193"/>
      <c r="AL69" s="193">
        <v>410</v>
      </c>
      <c r="AM69" s="193">
        <v>384</v>
      </c>
      <c r="AN69" s="193">
        <v>308</v>
      </c>
      <c r="AO69" s="193">
        <v>355</v>
      </c>
      <c r="AP69" s="193">
        <v>378</v>
      </c>
      <c r="AQ69" s="193">
        <v>443</v>
      </c>
      <c r="AR69" s="194">
        <v>399</v>
      </c>
    </row>
    <row r="70" spans="1:44" x14ac:dyDescent="0.25">
      <c r="A70" s="227">
        <v>-3.1</v>
      </c>
      <c r="B70" s="192">
        <v>417</v>
      </c>
      <c r="C70" s="193">
        <v>349</v>
      </c>
      <c r="D70" s="193"/>
      <c r="E70" s="193">
        <v>250</v>
      </c>
      <c r="F70" s="193">
        <v>399</v>
      </c>
      <c r="G70" s="193">
        <v>367</v>
      </c>
      <c r="H70" s="193">
        <v>411</v>
      </c>
      <c r="I70" s="193">
        <v>345</v>
      </c>
      <c r="J70" s="194">
        <v>355</v>
      </c>
      <c r="L70" s="192">
        <v>347</v>
      </c>
      <c r="M70" s="193">
        <v>333</v>
      </c>
      <c r="N70" s="193">
        <v>106</v>
      </c>
      <c r="O70" s="193">
        <v>314</v>
      </c>
      <c r="P70" s="193">
        <v>340</v>
      </c>
      <c r="Q70" s="193">
        <v>377</v>
      </c>
      <c r="R70" s="193">
        <v>301</v>
      </c>
      <c r="S70" s="193">
        <v>288</v>
      </c>
      <c r="T70" s="193">
        <v>244</v>
      </c>
      <c r="U70" s="193">
        <v>256</v>
      </c>
      <c r="V70" s="193">
        <v>139</v>
      </c>
      <c r="W70" s="194">
        <v>191</v>
      </c>
      <c r="Y70" s="192">
        <v>415</v>
      </c>
      <c r="Z70" s="193">
        <v>350</v>
      </c>
      <c r="AA70" s="193">
        <v>444</v>
      </c>
      <c r="AB70" s="193">
        <v>501</v>
      </c>
      <c r="AC70" s="193">
        <v>209</v>
      </c>
      <c r="AD70" s="193">
        <v>411</v>
      </c>
      <c r="AE70" s="193">
        <v>293</v>
      </c>
      <c r="AF70" s="193">
        <v>421</v>
      </c>
      <c r="AG70" s="194">
        <v>359</v>
      </c>
      <c r="AI70" s="192">
        <v>356</v>
      </c>
      <c r="AJ70" s="193">
        <v>328</v>
      </c>
      <c r="AK70" s="193"/>
      <c r="AL70" s="193">
        <v>390</v>
      </c>
      <c r="AM70" s="193">
        <v>378</v>
      </c>
      <c r="AN70" s="193">
        <v>223</v>
      </c>
      <c r="AO70" s="193">
        <v>414</v>
      </c>
      <c r="AP70" s="193">
        <v>319</v>
      </c>
      <c r="AQ70" s="193">
        <v>393</v>
      </c>
      <c r="AR70" s="194">
        <v>392</v>
      </c>
    </row>
    <row r="71" spans="1:44" x14ac:dyDescent="0.25">
      <c r="A71" s="227">
        <v>-3.07</v>
      </c>
      <c r="B71" s="192">
        <v>367</v>
      </c>
      <c r="C71" s="193">
        <v>324</v>
      </c>
      <c r="D71" s="193">
        <v>410</v>
      </c>
      <c r="E71" s="193">
        <v>228</v>
      </c>
      <c r="F71" s="193">
        <v>353</v>
      </c>
      <c r="G71" s="193">
        <v>390</v>
      </c>
      <c r="H71" s="193">
        <v>433</v>
      </c>
      <c r="I71" s="193">
        <v>272</v>
      </c>
      <c r="J71" s="194">
        <v>314</v>
      </c>
      <c r="L71" s="192">
        <v>261</v>
      </c>
      <c r="M71" s="193">
        <v>285</v>
      </c>
      <c r="N71" s="193">
        <v>121</v>
      </c>
      <c r="O71" s="193">
        <v>263</v>
      </c>
      <c r="P71" s="193">
        <v>292</v>
      </c>
      <c r="Q71" s="193"/>
      <c r="R71" s="193">
        <v>317</v>
      </c>
      <c r="S71" s="193"/>
      <c r="T71" s="193"/>
      <c r="U71" s="193">
        <v>275</v>
      </c>
      <c r="V71" s="193">
        <v>104</v>
      </c>
      <c r="W71" s="194">
        <v>162</v>
      </c>
      <c r="Y71" s="192">
        <v>359</v>
      </c>
      <c r="Z71" s="193">
        <v>385</v>
      </c>
      <c r="AA71" s="193">
        <v>316</v>
      </c>
      <c r="AB71" s="193">
        <v>405</v>
      </c>
      <c r="AC71" s="193">
        <v>212</v>
      </c>
      <c r="AD71" s="193">
        <v>329</v>
      </c>
      <c r="AE71" s="193"/>
      <c r="AF71" s="193">
        <v>437</v>
      </c>
      <c r="AG71" s="194">
        <v>381</v>
      </c>
      <c r="AI71" s="192">
        <v>356</v>
      </c>
      <c r="AJ71" s="193">
        <v>326</v>
      </c>
      <c r="AK71" s="193">
        <v>302</v>
      </c>
      <c r="AL71" s="193">
        <v>308</v>
      </c>
      <c r="AM71" s="193">
        <v>320</v>
      </c>
      <c r="AN71" s="193"/>
      <c r="AO71" s="193"/>
      <c r="AP71" s="193">
        <v>348</v>
      </c>
      <c r="AQ71" s="193">
        <v>372</v>
      </c>
      <c r="AR71" s="194">
        <v>389</v>
      </c>
    </row>
    <row r="72" spans="1:44" x14ac:dyDescent="0.25">
      <c r="A72" s="227">
        <v>-3.04</v>
      </c>
      <c r="B72" s="192">
        <v>261</v>
      </c>
      <c r="C72" s="193">
        <v>351</v>
      </c>
      <c r="D72" s="193">
        <v>381</v>
      </c>
      <c r="E72" s="193">
        <v>179</v>
      </c>
      <c r="F72" s="193">
        <v>305</v>
      </c>
      <c r="G72" s="193"/>
      <c r="H72" s="193">
        <v>411</v>
      </c>
      <c r="I72" s="193">
        <v>291</v>
      </c>
      <c r="J72" s="194"/>
      <c r="L72" s="192">
        <v>232</v>
      </c>
      <c r="M72" s="193">
        <v>301</v>
      </c>
      <c r="N72" s="193">
        <v>142</v>
      </c>
      <c r="O72" s="193">
        <v>273</v>
      </c>
      <c r="P72" s="193">
        <v>306</v>
      </c>
      <c r="Q72" s="193"/>
      <c r="R72" s="193">
        <v>238</v>
      </c>
      <c r="S72" s="193">
        <v>262</v>
      </c>
      <c r="T72" s="193">
        <v>267</v>
      </c>
      <c r="U72" s="193">
        <v>266</v>
      </c>
      <c r="V72" s="193">
        <v>110</v>
      </c>
      <c r="W72" s="194">
        <v>176</v>
      </c>
      <c r="Y72" s="192">
        <v>336</v>
      </c>
      <c r="Z72" s="193">
        <v>404</v>
      </c>
      <c r="AA72" s="193">
        <v>363</v>
      </c>
      <c r="AB72" s="193"/>
      <c r="AC72" s="193">
        <v>259</v>
      </c>
      <c r="AD72" s="193">
        <v>333</v>
      </c>
      <c r="AE72" s="193">
        <v>347</v>
      </c>
      <c r="AF72" s="193">
        <v>368</v>
      </c>
      <c r="AG72" s="194">
        <v>439</v>
      </c>
      <c r="AI72" s="192">
        <v>292</v>
      </c>
      <c r="AJ72" s="193">
        <v>297</v>
      </c>
      <c r="AK72" s="193">
        <v>241</v>
      </c>
      <c r="AL72" s="193">
        <v>375</v>
      </c>
      <c r="AM72" s="193">
        <v>340</v>
      </c>
      <c r="AN72" s="193">
        <v>350</v>
      </c>
      <c r="AO72" s="193">
        <v>441</v>
      </c>
      <c r="AP72" s="193">
        <v>365</v>
      </c>
      <c r="AQ72" s="193">
        <v>404</v>
      </c>
      <c r="AR72" s="194">
        <v>418</v>
      </c>
    </row>
    <row r="73" spans="1:44" x14ac:dyDescent="0.25">
      <c r="A73" s="227">
        <v>-3.01</v>
      </c>
      <c r="B73" s="192">
        <v>341</v>
      </c>
      <c r="C73" s="193">
        <v>332</v>
      </c>
      <c r="D73" s="193">
        <v>365</v>
      </c>
      <c r="E73" s="193"/>
      <c r="F73" s="193">
        <v>286</v>
      </c>
      <c r="G73" s="193">
        <v>334</v>
      </c>
      <c r="H73" s="193"/>
      <c r="I73" s="193">
        <v>315</v>
      </c>
      <c r="J73" s="194">
        <v>310</v>
      </c>
      <c r="L73" s="192">
        <v>238</v>
      </c>
      <c r="M73" s="193">
        <v>201</v>
      </c>
      <c r="N73" s="193">
        <v>156</v>
      </c>
      <c r="O73" s="193">
        <v>203</v>
      </c>
      <c r="P73" s="193">
        <v>245</v>
      </c>
      <c r="Q73" s="193">
        <v>335</v>
      </c>
      <c r="R73" s="193">
        <v>160</v>
      </c>
      <c r="S73" s="193">
        <v>240</v>
      </c>
      <c r="T73" s="193">
        <v>231</v>
      </c>
      <c r="U73" s="193"/>
      <c r="V73" s="193">
        <v>65</v>
      </c>
      <c r="W73" s="194">
        <v>144</v>
      </c>
      <c r="Y73" s="192">
        <v>365</v>
      </c>
      <c r="Z73" s="193">
        <v>342</v>
      </c>
      <c r="AA73" s="193">
        <v>311</v>
      </c>
      <c r="AB73" s="193">
        <v>363</v>
      </c>
      <c r="AC73" s="193">
        <v>175</v>
      </c>
      <c r="AD73" s="193">
        <v>284</v>
      </c>
      <c r="AE73" s="193">
        <v>369</v>
      </c>
      <c r="AF73" s="193"/>
      <c r="AG73" s="194"/>
      <c r="AI73" s="192"/>
      <c r="AJ73" s="193">
        <v>304</v>
      </c>
      <c r="AK73" s="193">
        <v>245</v>
      </c>
      <c r="AL73" s="193"/>
      <c r="AM73" s="193">
        <v>400</v>
      </c>
      <c r="AN73" s="193">
        <v>346</v>
      </c>
      <c r="AO73" s="193">
        <v>262</v>
      </c>
      <c r="AP73" s="193"/>
      <c r="AQ73" s="193">
        <v>346</v>
      </c>
      <c r="AR73" s="194">
        <v>397</v>
      </c>
    </row>
    <row r="74" spans="1:44" x14ac:dyDescent="0.25">
      <c r="A74" s="227">
        <v>-2.98</v>
      </c>
      <c r="B74" s="192">
        <v>359</v>
      </c>
      <c r="C74" s="193"/>
      <c r="D74" s="193">
        <v>340</v>
      </c>
      <c r="E74" s="193">
        <v>154</v>
      </c>
      <c r="F74" s="193">
        <v>275</v>
      </c>
      <c r="G74" s="193">
        <v>281</v>
      </c>
      <c r="H74" s="193">
        <v>338</v>
      </c>
      <c r="I74" s="193"/>
      <c r="J74" s="194">
        <v>259</v>
      </c>
      <c r="L74" s="192">
        <v>179</v>
      </c>
      <c r="M74" s="193">
        <v>212</v>
      </c>
      <c r="N74" s="193">
        <v>191</v>
      </c>
      <c r="O74" s="193">
        <v>170</v>
      </c>
      <c r="P74" s="193">
        <v>219</v>
      </c>
      <c r="Q74" s="193">
        <v>343</v>
      </c>
      <c r="R74" s="193">
        <v>101</v>
      </c>
      <c r="S74" s="193">
        <v>211</v>
      </c>
      <c r="T74" s="193">
        <v>181</v>
      </c>
      <c r="U74" s="193">
        <v>237</v>
      </c>
      <c r="V74" s="193">
        <v>54</v>
      </c>
      <c r="W74" s="194">
        <v>158</v>
      </c>
      <c r="Y74" s="192">
        <v>249</v>
      </c>
      <c r="Z74" s="193">
        <v>338</v>
      </c>
      <c r="AA74" s="193"/>
      <c r="AB74" s="193">
        <v>357</v>
      </c>
      <c r="AC74" s="193"/>
      <c r="AD74" s="193">
        <v>236</v>
      </c>
      <c r="AE74" s="193">
        <v>344</v>
      </c>
      <c r="AF74" s="193"/>
      <c r="AG74" s="194">
        <v>326</v>
      </c>
      <c r="AI74" s="192">
        <v>263</v>
      </c>
      <c r="AJ74" s="193">
        <v>259</v>
      </c>
      <c r="AK74" s="193">
        <v>185</v>
      </c>
      <c r="AL74" s="193">
        <v>365</v>
      </c>
      <c r="AM74" s="193">
        <v>302</v>
      </c>
      <c r="AN74" s="193">
        <v>341</v>
      </c>
      <c r="AO74" s="193">
        <v>255</v>
      </c>
      <c r="AP74" s="193">
        <v>361</v>
      </c>
      <c r="AQ74" s="193"/>
      <c r="AR74" s="194">
        <v>335</v>
      </c>
    </row>
    <row r="75" spans="1:44" x14ac:dyDescent="0.25">
      <c r="A75" s="227">
        <v>-2.95</v>
      </c>
      <c r="B75" s="192">
        <v>241</v>
      </c>
      <c r="C75" s="193">
        <v>308</v>
      </c>
      <c r="D75" s="193">
        <v>262</v>
      </c>
      <c r="E75" s="193">
        <v>160</v>
      </c>
      <c r="F75" s="193"/>
      <c r="G75" s="193">
        <v>198</v>
      </c>
      <c r="H75" s="193">
        <v>266</v>
      </c>
      <c r="I75" s="193">
        <v>108</v>
      </c>
      <c r="J75" s="194">
        <v>232</v>
      </c>
      <c r="L75" s="192">
        <v>130</v>
      </c>
      <c r="M75" s="193">
        <v>113</v>
      </c>
      <c r="N75" s="193"/>
      <c r="O75" s="193">
        <v>192</v>
      </c>
      <c r="P75" s="193">
        <v>182</v>
      </c>
      <c r="Q75" s="193">
        <v>280</v>
      </c>
      <c r="R75" s="193">
        <v>37</v>
      </c>
      <c r="S75" s="193"/>
      <c r="T75" s="193">
        <v>227</v>
      </c>
      <c r="U75" s="193">
        <v>206</v>
      </c>
      <c r="V75" s="193"/>
      <c r="W75" s="194"/>
      <c r="Y75" s="192">
        <v>311</v>
      </c>
      <c r="Z75" s="193">
        <v>315</v>
      </c>
      <c r="AA75" s="193"/>
      <c r="AB75" s="193">
        <v>316</v>
      </c>
      <c r="AC75" s="193">
        <v>90</v>
      </c>
      <c r="AD75" s="193">
        <v>216</v>
      </c>
      <c r="AE75" s="193">
        <v>291</v>
      </c>
      <c r="AF75" s="193">
        <v>282</v>
      </c>
      <c r="AG75" s="194">
        <v>316</v>
      </c>
      <c r="AI75" s="192">
        <v>261</v>
      </c>
      <c r="AJ75" s="193"/>
      <c r="AK75" s="193">
        <v>201</v>
      </c>
      <c r="AL75" s="193">
        <v>339</v>
      </c>
      <c r="AM75" s="193"/>
      <c r="AN75" s="193">
        <v>324</v>
      </c>
      <c r="AO75" s="193">
        <v>243</v>
      </c>
      <c r="AP75" s="193">
        <v>330</v>
      </c>
      <c r="AQ75" s="193">
        <v>221</v>
      </c>
      <c r="AR75" s="194"/>
    </row>
    <row r="76" spans="1:44" x14ac:dyDescent="0.25">
      <c r="A76" s="227">
        <v>-2.92</v>
      </c>
      <c r="B76" s="192">
        <v>272</v>
      </c>
      <c r="C76" s="193">
        <v>300</v>
      </c>
      <c r="D76" s="193">
        <v>225</v>
      </c>
      <c r="E76" s="193">
        <v>120</v>
      </c>
      <c r="F76" s="193">
        <v>113</v>
      </c>
      <c r="G76" s="193">
        <v>118</v>
      </c>
      <c r="H76" s="193">
        <v>54</v>
      </c>
      <c r="I76" s="193">
        <v>88</v>
      </c>
      <c r="J76" s="194">
        <v>131</v>
      </c>
      <c r="L76" s="192">
        <v>84</v>
      </c>
      <c r="M76" s="193"/>
      <c r="N76" s="193">
        <v>224</v>
      </c>
      <c r="O76" s="193">
        <v>127</v>
      </c>
      <c r="P76" s="193">
        <v>130</v>
      </c>
      <c r="Q76" s="193">
        <v>243</v>
      </c>
      <c r="R76" s="193"/>
      <c r="S76" s="193">
        <v>113</v>
      </c>
      <c r="T76" s="193">
        <v>183</v>
      </c>
      <c r="U76" s="193">
        <v>160</v>
      </c>
      <c r="V76" s="193">
        <v>48</v>
      </c>
      <c r="W76" s="194">
        <v>73</v>
      </c>
      <c r="Y76" s="192">
        <v>314</v>
      </c>
      <c r="Z76" s="193"/>
      <c r="AA76" s="193">
        <v>361</v>
      </c>
      <c r="AB76" s="193">
        <v>313</v>
      </c>
      <c r="AC76" s="193">
        <v>70</v>
      </c>
      <c r="AD76" s="193"/>
      <c r="AE76" s="193">
        <v>300</v>
      </c>
      <c r="AF76" s="193">
        <v>236</v>
      </c>
      <c r="AG76" s="194">
        <v>270</v>
      </c>
      <c r="AI76" s="192">
        <v>201</v>
      </c>
      <c r="AJ76" s="193">
        <v>215</v>
      </c>
      <c r="AK76" s="193">
        <v>161</v>
      </c>
      <c r="AL76" s="193">
        <v>276</v>
      </c>
      <c r="AM76" s="193">
        <v>283</v>
      </c>
      <c r="AN76" s="193">
        <v>208</v>
      </c>
      <c r="AO76" s="193">
        <v>193</v>
      </c>
      <c r="AP76" s="193">
        <v>300</v>
      </c>
      <c r="AQ76" s="193">
        <v>210</v>
      </c>
      <c r="AR76" s="194">
        <v>237</v>
      </c>
    </row>
    <row r="77" spans="1:44" x14ac:dyDescent="0.25">
      <c r="A77" s="227">
        <v>-2.88</v>
      </c>
      <c r="B77" s="192">
        <v>170</v>
      </c>
      <c r="C77" s="193">
        <v>213</v>
      </c>
      <c r="D77" s="193">
        <v>211</v>
      </c>
      <c r="E77" s="193">
        <v>51</v>
      </c>
      <c r="F77" s="193">
        <v>135</v>
      </c>
      <c r="G77" s="193">
        <v>144</v>
      </c>
      <c r="H77" s="193">
        <v>110</v>
      </c>
      <c r="I77" s="193">
        <v>85</v>
      </c>
      <c r="J77" s="194">
        <v>93</v>
      </c>
      <c r="L77" s="192"/>
      <c r="M77" s="193">
        <v>44</v>
      </c>
      <c r="N77" s="193">
        <v>222</v>
      </c>
      <c r="O77" s="193"/>
      <c r="P77" s="193">
        <v>109</v>
      </c>
      <c r="Q77" s="193">
        <v>165</v>
      </c>
      <c r="R77" s="193"/>
      <c r="S77" s="193">
        <v>73</v>
      </c>
      <c r="T77" s="193">
        <v>115</v>
      </c>
      <c r="U77" s="193">
        <v>115</v>
      </c>
      <c r="V77" s="193">
        <v>78</v>
      </c>
      <c r="W77" s="194">
        <v>52</v>
      </c>
      <c r="Y77" s="192">
        <v>321</v>
      </c>
      <c r="Z77" s="193">
        <v>306</v>
      </c>
      <c r="AA77" s="193">
        <v>259</v>
      </c>
      <c r="AB77" s="193">
        <v>327</v>
      </c>
      <c r="AC77" s="193">
        <v>60</v>
      </c>
      <c r="AD77" s="193"/>
      <c r="AE77" s="193">
        <v>251</v>
      </c>
      <c r="AF77" s="193">
        <v>172</v>
      </c>
      <c r="AG77" s="194">
        <v>291</v>
      </c>
      <c r="AI77" s="192">
        <v>222</v>
      </c>
      <c r="AJ77" s="193">
        <v>213</v>
      </c>
      <c r="AK77" s="193">
        <v>113</v>
      </c>
      <c r="AL77" s="193">
        <v>261</v>
      </c>
      <c r="AM77" s="193">
        <v>176</v>
      </c>
      <c r="AN77" s="193">
        <v>283</v>
      </c>
      <c r="AO77" s="193">
        <v>173</v>
      </c>
      <c r="AP77" s="193">
        <v>257</v>
      </c>
      <c r="AQ77" s="193">
        <v>191</v>
      </c>
      <c r="AR77" s="194">
        <v>169</v>
      </c>
    </row>
    <row r="78" spans="1:44" x14ac:dyDescent="0.25">
      <c r="A78" s="227">
        <v>-2.86</v>
      </c>
      <c r="B78" s="192"/>
      <c r="C78" s="193">
        <v>152</v>
      </c>
      <c r="D78" s="193">
        <v>165</v>
      </c>
      <c r="E78" s="193">
        <v>88</v>
      </c>
      <c r="F78" s="193">
        <v>60</v>
      </c>
      <c r="G78" s="193">
        <v>124</v>
      </c>
      <c r="H78" s="193">
        <v>121</v>
      </c>
      <c r="I78" s="193">
        <v>20</v>
      </c>
      <c r="J78" s="194">
        <v>122</v>
      </c>
      <c r="L78" s="192">
        <v>98</v>
      </c>
      <c r="M78" s="193">
        <v>39</v>
      </c>
      <c r="N78" s="193">
        <v>249</v>
      </c>
      <c r="O78" s="193">
        <v>83</v>
      </c>
      <c r="P78" s="193"/>
      <c r="Q78" s="193">
        <v>163</v>
      </c>
      <c r="R78" s="193">
        <v>80</v>
      </c>
      <c r="S78" s="193">
        <v>66</v>
      </c>
      <c r="T78" s="193">
        <v>75</v>
      </c>
      <c r="U78" s="193">
        <v>40</v>
      </c>
      <c r="V78" s="193">
        <v>63</v>
      </c>
      <c r="W78" s="194">
        <v>41</v>
      </c>
      <c r="Y78" s="192">
        <v>324</v>
      </c>
      <c r="Z78" s="193">
        <v>208</v>
      </c>
      <c r="AA78" s="193">
        <v>286</v>
      </c>
      <c r="AB78" s="193">
        <v>285</v>
      </c>
      <c r="AC78" s="193">
        <v>63</v>
      </c>
      <c r="AD78" s="193">
        <v>128</v>
      </c>
      <c r="AE78" s="193">
        <v>234</v>
      </c>
      <c r="AF78" s="193">
        <v>81</v>
      </c>
      <c r="AG78" s="194">
        <v>195</v>
      </c>
      <c r="AI78" s="192">
        <v>153</v>
      </c>
      <c r="AJ78" s="193">
        <v>156</v>
      </c>
      <c r="AK78" s="193">
        <v>106</v>
      </c>
      <c r="AL78" s="193">
        <v>247</v>
      </c>
      <c r="AM78" s="193">
        <v>170</v>
      </c>
      <c r="AN78" s="193">
        <v>243</v>
      </c>
      <c r="AO78" s="193">
        <v>124</v>
      </c>
      <c r="AP78" s="193">
        <v>186</v>
      </c>
      <c r="AQ78" s="193">
        <v>152</v>
      </c>
      <c r="AR78" s="194">
        <v>124</v>
      </c>
    </row>
    <row r="79" spans="1:44" x14ac:dyDescent="0.25">
      <c r="A79" s="227">
        <v>-2.83</v>
      </c>
      <c r="B79" s="192">
        <v>167</v>
      </c>
      <c r="C79" s="193">
        <v>176</v>
      </c>
      <c r="D79" s="193">
        <v>88</v>
      </c>
      <c r="E79" s="193">
        <v>95</v>
      </c>
      <c r="F79" s="193">
        <v>35</v>
      </c>
      <c r="G79" s="193">
        <v>109</v>
      </c>
      <c r="H79" s="193">
        <v>74</v>
      </c>
      <c r="I79" s="193">
        <v>40</v>
      </c>
      <c r="J79" s="194">
        <v>65</v>
      </c>
      <c r="L79" s="192">
        <v>43</v>
      </c>
      <c r="M79" s="193">
        <v>38</v>
      </c>
      <c r="N79" s="193">
        <v>128</v>
      </c>
      <c r="O79" s="193">
        <v>85</v>
      </c>
      <c r="P79" s="193">
        <v>53</v>
      </c>
      <c r="Q79" s="193">
        <v>85</v>
      </c>
      <c r="R79" s="193">
        <v>83</v>
      </c>
      <c r="S79" s="193">
        <v>67</v>
      </c>
      <c r="T79" s="193">
        <v>99</v>
      </c>
      <c r="U79" s="193">
        <v>46</v>
      </c>
      <c r="V79" s="193">
        <v>48</v>
      </c>
      <c r="W79" s="194">
        <v>45</v>
      </c>
      <c r="Y79" s="192"/>
      <c r="Z79" s="193">
        <v>138</v>
      </c>
      <c r="AA79" s="193">
        <v>229</v>
      </c>
      <c r="AB79" s="193">
        <v>297</v>
      </c>
      <c r="AC79" s="193">
        <v>49</v>
      </c>
      <c r="AD79" s="193">
        <v>112</v>
      </c>
      <c r="AE79" s="193">
        <v>182</v>
      </c>
      <c r="AF79" s="193">
        <v>53</v>
      </c>
      <c r="AG79" s="194">
        <v>165</v>
      </c>
      <c r="AI79" s="192">
        <v>137</v>
      </c>
      <c r="AJ79" s="193">
        <v>101</v>
      </c>
      <c r="AK79" s="193">
        <v>65</v>
      </c>
      <c r="AL79" s="193">
        <v>254</v>
      </c>
      <c r="AM79" s="193">
        <v>149</v>
      </c>
      <c r="AN79" s="193">
        <v>195</v>
      </c>
      <c r="AO79" s="193">
        <v>95</v>
      </c>
      <c r="AP79" s="193">
        <v>205</v>
      </c>
      <c r="AQ79" s="193">
        <v>190</v>
      </c>
      <c r="AR79" s="194">
        <v>103</v>
      </c>
    </row>
    <row r="80" spans="1:44" x14ac:dyDescent="0.25">
      <c r="A80" s="227">
        <v>-2.8</v>
      </c>
      <c r="B80" s="192">
        <v>188</v>
      </c>
      <c r="C80" s="193">
        <v>75</v>
      </c>
      <c r="D80" s="193"/>
      <c r="E80" s="193">
        <v>85</v>
      </c>
      <c r="F80" s="193">
        <v>36</v>
      </c>
      <c r="G80" s="193">
        <v>52</v>
      </c>
      <c r="H80" s="193">
        <v>81</v>
      </c>
      <c r="I80" s="193">
        <v>32</v>
      </c>
      <c r="J80" s="194">
        <v>34</v>
      </c>
      <c r="L80" s="192">
        <v>47</v>
      </c>
      <c r="M80" s="193">
        <v>57</v>
      </c>
      <c r="N80" s="193">
        <v>175</v>
      </c>
      <c r="O80" s="193">
        <v>94</v>
      </c>
      <c r="P80" s="193">
        <v>30</v>
      </c>
      <c r="Q80" s="193">
        <v>52</v>
      </c>
      <c r="R80" s="193">
        <v>65</v>
      </c>
      <c r="S80" s="193">
        <v>34</v>
      </c>
      <c r="T80" s="193">
        <v>38</v>
      </c>
      <c r="U80" s="193">
        <v>84</v>
      </c>
      <c r="V80" s="193">
        <v>64</v>
      </c>
      <c r="W80" s="194">
        <v>60</v>
      </c>
      <c r="Y80" s="192">
        <v>160</v>
      </c>
      <c r="Z80" s="193">
        <v>150</v>
      </c>
      <c r="AA80" s="193">
        <v>194</v>
      </c>
      <c r="AB80" s="193">
        <v>243</v>
      </c>
      <c r="AC80" s="193">
        <v>47</v>
      </c>
      <c r="AD80" s="193">
        <v>103</v>
      </c>
      <c r="AE80" s="193">
        <v>116</v>
      </c>
      <c r="AF80" s="193">
        <v>32</v>
      </c>
      <c r="AG80" s="194">
        <v>128</v>
      </c>
      <c r="AI80" s="192">
        <v>138</v>
      </c>
      <c r="AJ80" s="193">
        <v>84</v>
      </c>
      <c r="AK80" s="193">
        <v>95</v>
      </c>
      <c r="AL80" s="193">
        <v>159</v>
      </c>
      <c r="AM80" s="193">
        <v>79</v>
      </c>
      <c r="AN80" s="193">
        <v>194</v>
      </c>
      <c r="AO80" s="193">
        <v>64</v>
      </c>
      <c r="AP80" s="193">
        <v>148</v>
      </c>
      <c r="AQ80" s="193">
        <v>145</v>
      </c>
      <c r="AR80" s="194">
        <v>98</v>
      </c>
    </row>
    <row r="81" spans="1:44" x14ac:dyDescent="0.25">
      <c r="A81" s="227">
        <v>-2.77</v>
      </c>
      <c r="B81" s="192">
        <v>174</v>
      </c>
      <c r="C81" s="193">
        <v>149</v>
      </c>
      <c r="D81" s="193"/>
      <c r="E81" s="193">
        <v>49</v>
      </c>
      <c r="F81" s="193">
        <v>54</v>
      </c>
      <c r="G81" s="193"/>
      <c r="H81" s="193">
        <v>36</v>
      </c>
      <c r="I81" s="193">
        <v>73</v>
      </c>
      <c r="J81" s="194">
        <v>60</v>
      </c>
      <c r="L81" s="192">
        <v>37</v>
      </c>
      <c r="M81" s="193">
        <v>45</v>
      </c>
      <c r="N81" s="193">
        <v>99</v>
      </c>
      <c r="O81" s="193">
        <v>44</v>
      </c>
      <c r="P81" s="193">
        <v>46</v>
      </c>
      <c r="Q81" s="193">
        <v>56</v>
      </c>
      <c r="R81" s="193">
        <v>74</v>
      </c>
      <c r="S81" s="193">
        <v>83</v>
      </c>
      <c r="T81" s="193">
        <v>66</v>
      </c>
      <c r="U81" s="193">
        <v>37</v>
      </c>
      <c r="V81" s="193">
        <v>44</v>
      </c>
      <c r="W81" s="194">
        <v>94</v>
      </c>
      <c r="Y81" s="192">
        <v>138</v>
      </c>
      <c r="Z81" s="193">
        <v>157</v>
      </c>
      <c r="AA81" s="193">
        <v>156</v>
      </c>
      <c r="AB81" s="193"/>
      <c r="AC81" s="193">
        <v>51</v>
      </c>
      <c r="AD81" s="193">
        <v>87</v>
      </c>
      <c r="AE81" s="193">
        <v>163</v>
      </c>
      <c r="AF81" s="193">
        <v>18</v>
      </c>
      <c r="AG81" s="194">
        <v>98</v>
      </c>
      <c r="AI81" s="192"/>
      <c r="AJ81" s="193">
        <v>82</v>
      </c>
      <c r="AK81" s="193"/>
      <c r="AL81" s="193">
        <v>82</v>
      </c>
      <c r="AM81" s="193">
        <v>86</v>
      </c>
      <c r="AN81" s="193">
        <v>82</v>
      </c>
      <c r="AO81" s="193">
        <v>67</v>
      </c>
      <c r="AP81" s="193">
        <v>117</v>
      </c>
      <c r="AQ81" s="193">
        <v>120</v>
      </c>
      <c r="AR81" s="194">
        <v>128</v>
      </c>
    </row>
    <row r="82" spans="1:44" x14ac:dyDescent="0.25">
      <c r="A82" s="227">
        <v>-2.74</v>
      </c>
      <c r="B82" s="192">
        <v>80</v>
      </c>
      <c r="C82" s="193">
        <v>199</v>
      </c>
      <c r="D82" s="193"/>
      <c r="E82" s="193">
        <v>43</v>
      </c>
      <c r="F82" s="193">
        <v>54</v>
      </c>
      <c r="G82" s="193"/>
      <c r="H82" s="193">
        <v>92</v>
      </c>
      <c r="I82" s="193">
        <v>75</v>
      </c>
      <c r="J82" s="194">
        <v>67</v>
      </c>
      <c r="L82" s="192">
        <v>36</v>
      </c>
      <c r="M82" s="193">
        <v>54</v>
      </c>
      <c r="N82" s="193">
        <v>75</v>
      </c>
      <c r="O82" s="193">
        <v>39</v>
      </c>
      <c r="P82" s="193">
        <v>37</v>
      </c>
      <c r="Q82" s="193">
        <v>92</v>
      </c>
      <c r="R82" s="193">
        <v>78</v>
      </c>
      <c r="S82" s="193">
        <v>90</v>
      </c>
      <c r="T82" s="193">
        <v>64</v>
      </c>
      <c r="U82" s="193">
        <v>74</v>
      </c>
      <c r="V82" s="193">
        <v>39</v>
      </c>
      <c r="W82" s="194">
        <v>135</v>
      </c>
      <c r="Y82" s="192">
        <v>92</v>
      </c>
      <c r="Z82" s="193">
        <v>101</v>
      </c>
      <c r="AA82" s="193">
        <v>127</v>
      </c>
      <c r="AB82" s="193"/>
      <c r="AC82" s="193">
        <v>46</v>
      </c>
      <c r="AD82" s="193">
        <v>101</v>
      </c>
      <c r="AE82" s="193">
        <v>88</v>
      </c>
      <c r="AF82" s="193">
        <v>34</v>
      </c>
      <c r="AG82" s="194">
        <v>122</v>
      </c>
      <c r="AI82" s="192"/>
      <c r="AJ82" s="193">
        <v>56</v>
      </c>
      <c r="AK82" s="193"/>
      <c r="AL82" s="193">
        <v>101</v>
      </c>
      <c r="AM82" s="193">
        <v>75</v>
      </c>
      <c r="AN82" s="193">
        <v>79</v>
      </c>
      <c r="AO82" s="193">
        <v>62</v>
      </c>
      <c r="AP82" s="193">
        <v>89</v>
      </c>
      <c r="AQ82" s="193">
        <v>121</v>
      </c>
      <c r="AR82" s="194">
        <v>115</v>
      </c>
    </row>
    <row r="83" spans="1:44" ht="15.75" thickBot="1" x14ac:dyDescent="0.3">
      <c r="A83" s="229">
        <v>-2.71</v>
      </c>
      <c r="B83" s="203">
        <v>110</v>
      </c>
      <c r="C83" s="201">
        <v>182</v>
      </c>
      <c r="D83" s="201"/>
      <c r="E83" s="201">
        <v>71</v>
      </c>
      <c r="F83" s="201">
        <v>86</v>
      </c>
      <c r="G83" s="201"/>
      <c r="H83" s="201">
        <v>117</v>
      </c>
      <c r="I83" s="201">
        <v>50</v>
      </c>
      <c r="J83" s="196">
        <v>50</v>
      </c>
      <c r="L83" s="203">
        <v>55</v>
      </c>
      <c r="M83" s="201">
        <v>101</v>
      </c>
      <c r="N83" s="201">
        <v>79</v>
      </c>
      <c r="O83" s="201">
        <v>77</v>
      </c>
      <c r="P83" s="201">
        <v>46</v>
      </c>
      <c r="Q83" s="201">
        <v>86</v>
      </c>
      <c r="R83" s="201">
        <v>70</v>
      </c>
      <c r="S83" s="201">
        <v>81</v>
      </c>
      <c r="T83" s="201">
        <v>44</v>
      </c>
      <c r="U83" s="201">
        <v>53</v>
      </c>
      <c r="V83" s="201">
        <v>133</v>
      </c>
      <c r="W83" s="196">
        <v>143</v>
      </c>
      <c r="Y83" s="203">
        <v>64</v>
      </c>
      <c r="Z83" s="201">
        <v>78</v>
      </c>
      <c r="AA83" s="201">
        <v>128</v>
      </c>
      <c r="AB83" s="201"/>
      <c r="AC83" s="201">
        <v>53</v>
      </c>
      <c r="AD83" s="201">
        <v>130</v>
      </c>
      <c r="AE83" s="201">
        <v>79</v>
      </c>
      <c r="AF83" s="201">
        <v>34</v>
      </c>
      <c r="AG83" s="196">
        <v>82</v>
      </c>
      <c r="AI83" s="203"/>
      <c r="AJ83" s="201">
        <v>64</v>
      </c>
      <c r="AK83" s="201"/>
      <c r="AL83" s="201">
        <v>73</v>
      </c>
      <c r="AM83" s="201">
        <v>53</v>
      </c>
      <c r="AN83" s="201">
        <v>94</v>
      </c>
      <c r="AO83" s="201">
        <v>87</v>
      </c>
      <c r="AP83" s="201">
        <v>130</v>
      </c>
      <c r="AQ83" s="201">
        <v>163</v>
      </c>
      <c r="AR83" s="196">
        <v>62</v>
      </c>
    </row>
  </sheetData>
  <mergeCells count="19">
    <mergeCell ref="Y43:AG43"/>
    <mergeCell ref="AI43:AR43"/>
    <mergeCell ref="B42:AR42"/>
    <mergeCell ref="B17:E17"/>
    <mergeCell ref="G17:H17"/>
    <mergeCell ref="J17:M17"/>
    <mergeCell ref="O17:P17"/>
    <mergeCell ref="B15:H15"/>
    <mergeCell ref="B43:J43"/>
    <mergeCell ref="L43:W43"/>
    <mergeCell ref="B16:H16"/>
    <mergeCell ref="J16:P16"/>
    <mergeCell ref="B9:N9"/>
    <mergeCell ref="B10:G10"/>
    <mergeCell ref="H10:M10"/>
    <mergeCell ref="B1:N1"/>
    <mergeCell ref="B2:N2"/>
    <mergeCell ref="B3:G3"/>
    <mergeCell ref="H3:M3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5"/>
  <sheetViews>
    <sheetView workbookViewId="0"/>
  </sheetViews>
  <sheetFormatPr baseColWidth="10" defaultRowHeight="15" x14ac:dyDescent="0.25"/>
  <cols>
    <col min="1" max="1" width="15.140625" customWidth="1"/>
    <col min="2" max="5" width="12.5703125" bestFit="1" customWidth="1"/>
    <col min="7" max="8" width="11.5703125" bestFit="1" customWidth="1"/>
    <col min="10" max="13" width="12.5703125" bestFit="1" customWidth="1"/>
    <col min="14" max="14" width="16.140625" customWidth="1"/>
    <col min="15" max="16" width="11.5703125" bestFit="1" customWidth="1"/>
  </cols>
  <sheetData>
    <row r="1" spans="1:14" ht="15.75" customHeight="1" thickBot="1" x14ac:dyDescent="0.3">
      <c r="A1" s="35"/>
      <c r="B1" s="319" t="s">
        <v>165</v>
      </c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1"/>
    </row>
    <row r="2" spans="1:14" ht="15.75" customHeight="1" thickBot="1" x14ac:dyDescent="0.3">
      <c r="A2" s="35"/>
      <c r="B2" s="322" t="s">
        <v>108</v>
      </c>
      <c r="C2" s="323"/>
      <c r="D2" s="323"/>
      <c r="E2" s="323"/>
      <c r="F2" s="323"/>
      <c r="G2" s="323"/>
      <c r="H2" s="323"/>
      <c r="I2" s="323"/>
      <c r="J2" s="323"/>
      <c r="K2" s="323"/>
      <c r="L2" s="323"/>
      <c r="M2" s="323"/>
      <c r="N2" s="324"/>
    </row>
    <row r="3" spans="1:14" ht="15.75" thickBot="1" x14ac:dyDescent="0.3">
      <c r="A3" s="26"/>
      <c r="B3" s="280" t="s">
        <v>109</v>
      </c>
      <c r="C3" s="281"/>
      <c r="D3" s="281"/>
      <c r="E3" s="281"/>
      <c r="F3" s="281"/>
      <c r="G3" s="281"/>
      <c r="H3" s="325" t="s">
        <v>70</v>
      </c>
      <c r="I3" s="326"/>
      <c r="J3" s="326"/>
      <c r="K3" s="326"/>
      <c r="L3" s="326"/>
      <c r="M3" s="327"/>
      <c r="N3" s="43"/>
    </row>
    <row r="4" spans="1:14" ht="15.75" thickBot="1" x14ac:dyDescent="0.3">
      <c r="A4" s="27"/>
      <c r="B4" s="3" t="s">
        <v>0</v>
      </c>
      <c r="C4" s="12" t="s">
        <v>1</v>
      </c>
      <c r="D4" s="28" t="s">
        <v>2</v>
      </c>
      <c r="E4" s="13" t="s">
        <v>3</v>
      </c>
      <c r="F4" s="13" t="s">
        <v>4</v>
      </c>
      <c r="G4" s="11" t="s">
        <v>33</v>
      </c>
      <c r="H4" s="10" t="s">
        <v>0</v>
      </c>
      <c r="I4" s="44" t="s">
        <v>1</v>
      </c>
      <c r="J4" s="77" t="s">
        <v>2</v>
      </c>
      <c r="K4" s="77" t="s">
        <v>3</v>
      </c>
      <c r="L4" s="22" t="s">
        <v>4</v>
      </c>
      <c r="M4" s="44" t="s">
        <v>33</v>
      </c>
      <c r="N4" s="34" t="s">
        <v>56</v>
      </c>
    </row>
    <row r="5" spans="1:14" ht="15.75" thickBot="1" x14ac:dyDescent="0.3">
      <c r="A5" s="20" t="s">
        <v>83</v>
      </c>
      <c r="B5" s="7">
        <v>32.9</v>
      </c>
      <c r="C5" s="33">
        <v>2.7</v>
      </c>
      <c r="D5" s="32">
        <v>0.9</v>
      </c>
      <c r="E5" s="8">
        <v>32.799999999999997</v>
      </c>
      <c r="F5" s="8" t="s">
        <v>110</v>
      </c>
      <c r="G5" s="7">
        <v>9</v>
      </c>
      <c r="H5" s="21">
        <v>14.7</v>
      </c>
      <c r="I5" s="64">
        <v>7</v>
      </c>
      <c r="J5" s="8">
        <v>1.9</v>
      </c>
      <c r="K5" s="8">
        <v>16.8</v>
      </c>
      <c r="L5" s="31" t="s">
        <v>111</v>
      </c>
      <c r="M5" s="45">
        <v>13</v>
      </c>
      <c r="N5" s="3" t="s">
        <v>37</v>
      </c>
    </row>
    <row r="6" spans="1:14" ht="15.75" thickBot="1" x14ac:dyDescent="0.3">
      <c r="A6" s="20" t="s">
        <v>75</v>
      </c>
      <c r="B6" s="14">
        <v>36.1</v>
      </c>
      <c r="C6" s="46">
        <v>5.6</v>
      </c>
      <c r="D6" s="47">
        <v>1.9</v>
      </c>
      <c r="E6" s="37">
        <v>33.700000000000003</v>
      </c>
      <c r="F6" s="37" t="s">
        <v>112</v>
      </c>
      <c r="G6" s="14">
        <v>9</v>
      </c>
      <c r="H6" s="35">
        <v>23.4</v>
      </c>
      <c r="I6" s="48">
        <v>7.2</v>
      </c>
      <c r="J6" s="37">
        <v>2.1</v>
      </c>
      <c r="K6" s="37">
        <v>22.8</v>
      </c>
      <c r="L6" s="38" t="s">
        <v>113</v>
      </c>
      <c r="M6" s="48">
        <v>12</v>
      </c>
      <c r="N6" s="24">
        <v>5.0000000000000001E-4</v>
      </c>
    </row>
    <row r="7" spans="1:14" ht="15.75" customHeight="1" thickBot="1" x14ac:dyDescent="0.3">
      <c r="A7" s="36"/>
      <c r="B7" s="274" t="s">
        <v>114</v>
      </c>
      <c r="C7" s="275"/>
      <c r="D7" s="275"/>
      <c r="E7" s="275"/>
      <c r="F7" s="275"/>
      <c r="G7" s="275"/>
      <c r="H7" s="275"/>
      <c r="I7" s="275"/>
      <c r="J7" s="275"/>
      <c r="K7" s="275"/>
      <c r="L7" s="275"/>
      <c r="M7" s="275"/>
      <c r="N7" s="276"/>
    </row>
    <row r="8" spans="1:14" ht="15.75" thickBot="1" x14ac:dyDescent="0.3">
      <c r="A8" s="39"/>
      <c r="B8" s="315" t="s">
        <v>109</v>
      </c>
      <c r="C8" s="316"/>
      <c r="D8" s="316"/>
      <c r="E8" s="316"/>
      <c r="F8" s="316"/>
      <c r="G8" s="317"/>
      <c r="H8" s="281" t="s">
        <v>70</v>
      </c>
      <c r="I8" s="318"/>
      <c r="J8" s="281"/>
      <c r="K8" s="281"/>
      <c r="L8" s="281"/>
      <c r="M8" s="318"/>
      <c r="N8" s="49"/>
    </row>
    <row r="9" spans="1:14" ht="15.75" thickBot="1" x14ac:dyDescent="0.3">
      <c r="A9" s="3"/>
      <c r="B9" s="3" t="s">
        <v>0</v>
      </c>
      <c r="C9" s="50" t="s">
        <v>1</v>
      </c>
      <c r="D9" s="51" t="s">
        <v>2</v>
      </c>
      <c r="E9" s="77" t="s">
        <v>3</v>
      </c>
      <c r="F9" s="77" t="s">
        <v>4</v>
      </c>
      <c r="G9" s="3" t="s">
        <v>33</v>
      </c>
      <c r="H9" s="10" t="s">
        <v>0</v>
      </c>
      <c r="I9" s="44" t="s">
        <v>1</v>
      </c>
      <c r="J9" s="77" t="s">
        <v>2</v>
      </c>
      <c r="K9" s="77" t="s">
        <v>3</v>
      </c>
      <c r="L9" s="22" t="s">
        <v>4</v>
      </c>
      <c r="M9" s="44" t="s">
        <v>33</v>
      </c>
      <c r="N9" s="3" t="s">
        <v>56</v>
      </c>
    </row>
    <row r="10" spans="1:14" ht="15.75" thickBot="1" x14ac:dyDescent="0.3">
      <c r="A10" s="65" t="s">
        <v>83</v>
      </c>
      <c r="B10" s="14">
        <v>33.4</v>
      </c>
      <c r="C10" s="46">
        <v>4.9000000000000004</v>
      </c>
      <c r="D10" s="66">
        <v>1.6</v>
      </c>
      <c r="E10" s="37">
        <v>32.5</v>
      </c>
      <c r="F10" s="37" t="s">
        <v>115</v>
      </c>
      <c r="G10" s="14">
        <v>9</v>
      </c>
      <c r="H10" s="35">
        <v>24.9</v>
      </c>
      <c r="I10" s="48">
        <v>3.7</v>
      </c>
      <c r="J10" s="68">
        <v>1</v>
      </c>
      <c r="K10" s="37">
        <v>25</v>
      </c>
      <c r="L10" s="38" t="s">
        <v>116</v>
      </c>
      <c r="M10" s="48">
        <v>13</v>
      </c>
      <c r="N10" s="24">
        <v>4.0000000000000002E-4</v>
      </c>
    </row>
    <row r="11" spans="1:14" ht="15.75" thickBot="1" x14ac:dyDescent="0.3">
      <c r="A11" s="69" t="s">
        <v>75</v>
      </c>
      <c r="B11" s="70">
        <v>40.5</v>
      </c>
      <c r="C11" s="71">
        <v>8.1</v>
      </c>
      <c r="D11" s="72">
        <v>2.7</v>
      </c>
      <c r="E11" s="73">
        <v>37.1</v>
      </c>
      <c r="F11" s="73" t="s">
        <v>117</v>
      </c>
      <c r="G11" s="70">
        <v>9</v>
      </c>
      <c r="H11" s="74">
        <v>31.2</v>
      </c>
      <c r="I11" s="75">
        <v>5.6</v>
      </c>
      <c r="J11" s="73">
        <v>1.6</v>
      </c>
      <c r="K11" s="73">
        <v>29.1</v>
      </c>
      <c r="L11" s="76" t="s">
        <v>118</v>
      </c>
      <c r="M11" s="75">
        <v>12</v>
      </c>
      <c r="N11" s="34">
        <v>2.2700000000000001E-2</v>
      </c>
    </row>
    <row r="12" spans="1:14" x14ac:dyDescent="0.25">
      <c r="A12" s="67"/>
      <c r="B12" s="35"/>
      <c r="C12" s="35"/>
      <c r="D12" s="38"/>
      <c r="E12" s="38"/>
      <c r="F12" s="38"/>
      <c r="G12" s="35"/>
      <c r="H12" s="35"/>
      <c r="I12" s="35"/>
      <c r="J12" s="38"/>
      <c r="K12" s="38"/>
      <c r="L12" s="38"/>
      <c r="M12" s="35"/>
      <c r="N12" s="39"/>
    </row>
    <row r="13" spans="1:14" ht="15.75" thickBot="1" x14ac:dyDescent="0.3">
      <c r="A13" s="67"/>
      <c r="B13" s="35"/>
      <c r="C13" s="35"/>
      <c r="D13" s="38"/>
      <c r="E13" s="38"/>
      <c r="F13" s="38"/>
      <c r="G13" s="35"/>
      <c r="H13" s="35"/>
      <c r="I13" s="35"/>
      <c r="J13" s="38"/>
      <c r="K13" s="38"/>
      <c r="L13" s="38"/>
      <c r="M13" s="35"/>
      <c r="N13" s="39"/>
    </row>
    <row r="14" spans="1:14" ht="15.75" customHeight="1" thickBot="1" x14ac:dyDescent="0.3">
      <c r="A14" s="35"/>
      <c r="B14" s="274" t="s">
        <v>119</v>
      </c>
      <c r="C14" s="275"/>
      <c r="D14" s="275"/>
      <c r="E14" s="275"/>
      <c r="F14" s="275"/>
      <c r="G14" s="275"/>
      <c r="H14" s="275"/>
      <c r="I14" s="275"/>
      <c r="J14" s="275"/>
      <c r="K14" s="275"/>
      <c r="L14" s="275"/>
      <c r="M14" s="275"/>
      <c r="N14" s="276"/>
    </row>
    <row r="15" spans="1:14" ht="15.75" customHeight="1" thickBot="1" x14ac:dyDescent="0.3">
      <c r="A15" s="55"/>
      <c r="B15" s="325" t="s">
        <v>93</v>
      </c>
      <c r="C15" s="326"/>
      <c r="D15" s="326"/>
      <c r="E15" s="326"/>
      <c r="F15" s="326"/>
      <c r="G15" s="327"/>
      <c r="H15" s="318" t="s">
        <v>94</v>
      </c>
      <c r="I15" s="281"/>
      <c r="J15" s="281"/>
      <c r="K15" s="281"/>
      <c r="L15" s="318"/>
      <c r="M15" s="281"/>
      <c r="N15" s="43"/>
    </row>
    <row r="16" spans="1:14" ht="15.75" thickBot="1" x14ac:dyDescent="0.3">
      <c r="A16" s="27"/>
      <c r="B16" s="3" t="s">
        <v>0</v>
      </c>
      <c r="C16" s="10" t="s">
        <v>1</v>
      </c>
      <c r="D16" s="56" t="s">
        <v>2</v>
      </c>
      <c r="E16" s="77" t="s">
        <v>3</v>
      </c>
      <c r="F16" s="77" t="s">
        <v>4</v>
      </c>
      <c r="G16" s="10" t="s">
        <v>33</v>
      </c>
      <c r="H16" s="44" t="s">
        <v>0</v>
      </c>
      <c r="I16" s="3" t="s">
        <v>1</v>
      </c>
      <c r="J16" s="28" t="s">
        <v>2</v>
      </c>
      <c r="K16" s="22" t="s">
        <v>3</v>
      </c>
      <c r="L16" s="51" t="s">
        <v>4</v>
      </c>
      <c r="M16" s="3" t="s">
        <v>33</v>
      </c>
      <c r="N16" s="3" t="s">
        <v>50</v>
      </c>
    </row>
    <row r="17" spans="1:16" ht="15.75" thickBot="1" x14ac:dyDescent="0.3">
      <c r="A17" s="20" t="s">
        <v>120</v>
      </c>
      <c r="B17" s="7">
        <v>44.7</v>
      </c>
      <c r="C17" s="21">
        <v>21.4</v>
      </c>
      <c r="D17" s="52">
        <v>5.9</v>
      </c>
      <c r="E17" s="8">
        <v>50.8</v>
      </c>
      <c r="F17" s="8" t="s">
        <v>121</v>
      </c>
      <c r="G17" s="21">
        <v>13</v>
      </c>
      <c r="H17" s="64">
        <v>66</v>
      </c>
      <c r="I17" s="7">
        <v>19.399999999999999</v>
      </c>
      <c r="J17" s="32">
        <v>5.6</v>
      </c>
      <c r="K17" s="31">
        <v>65.400000000000006</v>
      </c>
      <c r="L17" s="52" t="s">
        <v>122</v>
      </c>
      <c r="M17" s="7">
        <v>12</v>
      </c>
      <c r="N17" s="3">
        <v>1.5900000000000001E-2</v>
      </c>
    </row>
    <row r="18" spans="1:16" ht="15.75" thickBot="1" x14ac:dyDescent="0.3">
      <c r="A18" s="20" t="s">
        <v>123</v>
      </c>
      <c r="B18" s="7">
        <v>74.5</v>
      </c>
      <c r="C18" s="21">
        <v>12.3</v>
      </c>
      <c r="D18" s="53">
        <v>3.4</v>
      </c>
      <c r="E18" s="8">
        <v>76.7</v>
      </c>
      <c r="F18" s="8" t="s">
        <v>124</v>
      </c>
      <c r="G18" s="21">
        <v>13</v>
      </c>
      <c r="H18" s="54">
        <v>78.2</v>
      </c>
      <c r="I18" s="7">
        <v>13.5</v>
      </c>
      <c r="J18" s="32">
        <v>3.9</v>
      </c>
      <c r="K18" s="31">
        <v>75.8</v>
      </c>
      <c r="L18" s="53" t="s">
        <v>125</v>
      </c>
      <c r="M18" s="7">
        <v>12</v>
      </c>
      <c r="N18" s="7">
        <v>0.48170000000000002</v>
      </c>
    </row>
    <row r="20" spans="1:16" ht="15.75" thickBot="1" x14ac:dyDescent="0.3"/>
    <row r="21" spans="1:16" ht="15.75" thickBot="1" x14ac:dyDescent="0.3">
      <c r="B21" s="271" t="s">
        <v>348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3"/>
    </row>
    <row r="22" spans="1:16" ht="15.75" thickBot="1" x14ac:dyDescent="0.3">
      <c r="B22" s="277" t="s">
        <v>376</v>
      </c>
      <c r="C22" s="278"/>
      <c r="D22" s="278"/>
      <c r="E22" s="278"/>
      <c r="F22" s="278"/>
      <c r="G22" s="278"/>
      <c r="H22" s="279"/>
      <c r="I22" s="134"/>
      <c r="J22" s="277" t="s">
        <v>378</v>
      </c>
      <c r="K22" s="278"/>
      <c r="L22" s="278"/>
      <c r="M22" s="278"/>
      <c r="N22" s="278"/>
      <c r="O22" s="278"/>
      <c r="P22" s="279"/>
    </row>
    <row r="23" spans="1:16" ht="15.75" thickBot="1" x14ac:dyDescent="0.3">
      <c r="B23" s="277" t="s">
        <v>379</v>
      </c>
      <c r="C23" s="278"/>
      <c r="D23" s="278"/>
      <c r="E23" s="279"/>
      <c r="F23" s="134"/>
      <c r="G23" s="277" t="s">
        <v>377</v>
      </c>
      <c r="H23" s="279"/>
      <c r="I23" s="134"/>
      <c r="J23" s="277" t="s">
        <v>379</v>
      </c>
      <c r="K23" s="278"/>
      <c r="L23" s="278"/>
      <c r="M23" s="279"/>
      <c r="N23" s="134"/>
      <c r="O23" s="277" t="s">
        <v>377</v>
      </c>
      <c r="P23" s="279"/>
    </row>
    <row r="24" spans="1:16" ht="30" x14ac:dyDescent="0.25">
      <c r="B24" s="189" t="s">
        <v>369</v>
      </c>
      <c r="C24" s="190" t="s">
        <v>370</v>
      </c>
      <c r="D24" s="190" t="s">
        <v>371</v>
      </c>
      <c r="E24" s="191" t="s">
        <v>372</v>
      </c>
      <c r="F24" s="134"/>
      <c r="G24" s="136" t="s">
        <v>83</v>
      </c>
      <c r="H24" s="137" t="s">
        <v>75</v>
      </c>
      <c r="I24" s="134"/>
      <c r="J24" s="189" t="s">
        <v>369</v>
      </c>
      <c r="K24" s="190" t="s">
        <v>370</v>
      </c>
      <c r="L24" s="190" t="s">
        <v>371</v>
      </c>
      <c r="M24" s="191" t="s">
        <v>372</v>
      </c>
      <c r="N24" s="134"/>
      <c r="O24" s="136" t="s">
        <v>83</v>
      </c>
      <c r="P24" s="137" t="s">
        <v>75</v>
      </c>
    </row>
    <row r="25" spans="1:16" x14ac:dyDescent="0.25">
      <c r="B25" s="192">
        <v>36.75</v>
      </c>
      <c r="C25" s="193">
        <v>2.56</v>
      </c>
      <c r="D25" s="193">
        <v>33.74</v>
      </c>
      <c r="E25" s="194">
        <v>27.01</v>
      </c>
      <c r="F25" s="132"/>
      <c r="G25" s="192">
        <v>7.89</v>
      </c>
      <c r="H25" s="194">
        <v>68</v>
      </c>
      <c r="I25" s="132"/>
      <c r="J25" s="192">
        <v>28.02</v>
      </c>
      <c r="K25" s="193">
        <v>23.27</v>
      </c>
      <c r="L25" s="193">
        <v>37.11</v>
      </c>
      <c r="M25" s="194">
        <v>39.44</v>
      </c>
      <c r="N25" s="132"/>
      <c r="O25" s="192">
        <v>66.86</v>
      </c>
      <c r="P25" s="194">
        <v>90.44</v>
      </c>
    </row>
    <row r="26" spans="1:16" x14ac:dyDescent="0.25">
      <c r="B26" s="192">
        <v>31.06</v>
      </c>
      <c r="C26" s="193">
        <v>25.77</v>
      </c>
      <c r="D26" s="193">
        <v>42.3</v>
      </c>
      <c r="E26" s="194">
        <v>28.02</v>
      </c>
      <c r="F26" s="132"/>
      <c r="G26" s="192">
        <v>79.319999999999993</v>
      </c>
      <c r="H26" s="194">
        <v>70.55</v>
      </c>
      <c r="I26" s="132"/>
      <c r="J26" s="192">
        <v>36.909999999999997</v>
      </c>
      <c r="K26" s="193">
        <v>27.94</v>
      </c>
      <c r="L26" s="193">
        <v>48.51</v>
      </c>
      <c r="M26" s="194">
        <v>33.28</v>
      </c>
      <c r="N26" s="132"/>
      <c r="O26" s="192">
        <v>80.27</v>
      </c>
      <c r="P26" s="194">
        <v>76.319999999999993</v>
      </c>
    </row>
    <row r="27" spans="1:16" x14ac:dyDescent="0.25">
      <c r="B27" s="192">
        <v>29.66</v>
      </c>
      <c r="C27" s="193">
        <v>17</v>
      </c>
      <c r="D27" s="193">
        <v>36.22</v>
      </c>
      <c r="E27" s="194">
        <v>33.33</v>
      </c>
      <c r="F27" s="132"/>
      <c r="G27" s="192">
        <v>52.32</v>
      </c>
      <c r="H27" s="194">
        <v>83.92</v>
      </c>
      <c r="I27" s="132"/>
      <c r="J27" s="192">
        <v>39.5</v>
      </c>
      <c r="K27" s="193">
        <v>19.93</v>
      </c>
      <c r="L27" s="193">
        <v>37.18</v>
      </c>
      <c r="M27" s="194">
        <v>33.479999999999997</v>
      </c>
      <c r="N27" s="132"/>
      <c r="O27" s="192">
        <v>57.24</v>
      </c>
      <c r="P27" s="194">
        <v>76.790000000000006</v>
      </c>
    </row>
    <row r="28" spans="1:16" x14ac:dyDescent="0.25">
      <c r="B28" s="192">
        <v>33.619999999999997</v>
      </c>
      <c r="C28" s="193">
        <v>4.38</v>
      </c>
      <c r="D28" s="193">
        <v>46.62</v>
      </c>
      <c r="E28" s="194">
        <v>22.64</v>
      </c>
      <c r="F28" s="132"/>
      <c r="G28" s="192">
        <v>13.49</v>
      </c>
      <c r="H28" s="194">
        <v>56.99</v>
      </c>
      <c r="I28" s="132"/>
      <c r="J28" s="192">
        <v>34.46</v>
      </c>
      <c r="K28" s="193">
        <v>21.83</v>
      </c>
      <c r="L28" s="193">
        <v>51.63</v>
      </c>
      <c r="M28" s="194">
        <v>28.06</v>
      </c>
      <c r="N28" s="132"/>
      <c r="O28" s="192">
        <v>62.7</v>
      </c>
      <c r="P28" s="194">
        <v>64.349999999999994</v>
      </c>
    </row>
    <row r="29" spans="1:16" x14ac:dyDescent="0.25">
      <c r="B29" s="192">
        <v>30.95</v>
      </c>
      <c r="C29" s="193">
        <v>17.07</v>
      </c>
      <c r="D29" s="193">
        <v>32.32</v>
      </c>
      <c r="E29" s="194">
        <v>20.45</v>
      </c>
      <c r="F29" s="132"/>
      <c r="G29" s="192">
        <v>52.54</v>
      </c>
      <c r="H29" s="194">
        <v>61.73</v>
      </c>
      <c r="I29" s="132"/>
      <c r="J29" s="192">
        <v>40.57</v>
      </c>
      <c r="K29" s="193">
        <v>21.19</v>
      </c>
      <c r="L29" s="193">
        <v>35.9</v>
      </c>
      <c r="M29" s="194">
        <v>23.56</v>
      </c>
      <c r="N29" s="132"/>
      <c r="O29" s="192">
        <v>60.86</v>
      </c>
      <c r="P29" s="194">
        <v>61.98</v>
      </c>
    </row>
    <row r="30" spans="1:16" x14ac:dyDescent="0.25">
      <c r="B30" s="192">
        <v>30.16</v>
      </c>
      <c r="C30" s="193">
        <v>21.28</v>
      </c>
      <c r="D30" s="193">
        <v>39.15</v>
      </c>
      <c r="E30" s="194">
        <v>20.77</v>
      </c>
      <c r="F30" s="132"/>
      <c r="G30" s="192">
        <v>64.2</v>
      </c>
      <c r="H30" s="194">
        <v>62.69</v>
      </c>
      <c r="I30" s="132"/>
      <c r="J30" s="192">
        <v>26.6</v>
      </c>
      <c r="K30" s="193">
        <v>32.36</v>
      </c>
      <c r="L30" s="193">
        <v>52.76</v>
      </c>
      <c r="M30" s="194">
        <v>25.57</v>
      </c>
      <c r="N30" s="132"/>
      <c r="O30" s="192">
        <v>99.12</v>
      </c>
      <c r="P30" s="194">
        <v>67.28</v>
      </c>
    </row>
    <row r="31" spans="1:16" x14ac:dyDescent="0.25">
      <c r="B31" s="192">
        <v>35.950000000000003</v>
      </c>
      <c r="C31" s="193">
        <v>17.63</v>
      </c>
      <c r="D31" s="193">
        <v>31.2</v>
      </c>
      <c r="E31" s="194">
        <v>22.97</v>
      </c>
      <c r="F31" s="132"/>
      <c r="G31" s="192">
        <v>53.18</v>
      </c>
      <c r="H31" s="194">
        <v>69.34</v>
      </c>
      <c r="I31" s="132"/>
      <c r="J31" s="192">
        <v>31.69</v>
      </c>
      <c r="K31" s="193">
        <v>28.61</v>
      </c>
      <c r="L31" s="193">
        <v>35.630000000000003</v>
      </c>
      <c r="M31" s="194">
        <v>28.3</v>
      </c>
      <c r="N31" s="132"/>
      <c r="O31" s="192">
        <v>87.62</v>
      </c>
      <c r="P31" s="194">
        <v>74.459999999999994</v>
      </c>
    </row>
    <row r="32" spans="1:16" x14ac:dyDescent="0.25">
      <c r="B32" s="192">
        <v>32.76</v>
      </c>
      <c r="C32" s="193">
        <v>16.829999999999998</v>
      </c>
      <c r="D32" s="193">
        <v>33.26</v>
      </c>
      <c r="E32" s="194">
        <v>32.78</v>
      </c>
      <c r="F32" s="132"/>
      <c r="G32" s="192">
        <v>50.78</v>
      </c>
      <c r="H32" s="194">
        <v>98.95</v>
      </c>
      <c r="I32" s="132"/>
      <c r="J32" s="192">
        <v>30.07</v>
      </c>
      <c r="K32" s="193">
        <v>21.92</v>
      </c>
      <c r="L32" s="193">
        <v>33.18</v>
      </c>
      <c r="M32" s="194">
        <v>40.31</v>
      </c>
      <c r="N32" s="132"/>
      <c r="O32" s="192">
        <v>67.14</v>
      </c>
      <c r="P32" s="194">
        <v>106.06</v>
      </c>
    </row>
    <row r="33" spans="1:16" x14ac:dyDescent="0.25">
      <c r="B33" s="192">
        <v>35.46</v>
      </c>
      <c r="C33" s="193">
        <v>13.51</v>
      </c>
      <c r="D33" s="193">
        <v>29.7</v>
      </c>
      <c r="E33" s="194">
        <v>29.97</v>
      </c>
      <c r="F33" s="132"/>
      <c r="G33" s="192">
        <v>40.770000000000003</v>
      </c>
      <c r="H33" s="194">
        <v>90.46</v>
      </c>
      <c r="I33" s="132"/>
      <c r="J33" s="192">
        <v>32.5</v>
      </c>
      <c r="K33" s="193">
        <v>25.1</v>
      </c>
      <c r="L33" s="193">
        <v>32.58</v>
      </c>
      <c r="M33" s="194">
        <v>37.32</v>
      </c>
      <c r="N33" s="132"/>
      <c r="O33" s="192">
        <v>76.87</v>
      </c>
      <c r="P33" s="194">
        <v>98.2</v>
      </c>
    </row>
    <row r="34" spans="1:16" x14ac:dyDescent="0.25">
      <c r="B34" s="195"/>
      <c r="C34" s="193">
        <v>22.81</v>
      </c>
      <c r="D34" s="78"/>
      <c r="E34" s="194">
        <v>19.84</v>
      </c>
      <c r="F34" s="132"/>
      <c r="G34" s="192">
        <v>68.8</v>
      </c>
      <c r="H34" s="194">
        <v>59.88</v>
      </c>
      <c r="I34" s="132"/>
      <c r="J34" s="195"/>
      <c r="K34" s="193">
        <v>28.09</v>
      </c>
      <c r="L34" s="193"/>
      <c r="M34" s="194">
        <v>28.63</v>
      </c>
      <c r="N34" s="132"/>
      <c r="O34" s="192">
        <v>86.05</v>
      </c>
      <c r="P34" s="194">
        <v>75.33</v>
      </c>
    </row>
    <row r="35" spans="1:16" x14ac:dyDescent="0.25">
      <c r="B35" s="195"/>
      <c r="C35" s="193">
        <v>15.58</v>
      </c>
      <c r="D35" s="78"/>
      <c r="E35" s="194">
        <v>10.54</v>
      </c>
      <c r="F35" s="132"/>
      <c r="G35" s="192">
        <v>47</v>
      </c>
      <c r="H35" s="194">
        <v>31.81</v>
      </c>
      <c r="I35" s="132"/>
      <c r="J35" s="195"/>
      <c r="K35" s="193">
        <v>21.45</v>
      </c>
      <c r="L35" s="193"/>
      <c r="M35" s="194">
        <v>26.4</v>
      </c>
      <c r="N35" s="132"/>
      <c r="O35" s="192">
        <v>65.69</v>
      </c>
      <c r="P35" s="194">
        <v>69.47</v>
      </c>
    </row>
    <row r="36" spans="1:16" x14ac:dyDescent="0.25">
      <c r="B36" s="195"/>
      <c r="C36" s="193">
        <v>8.11</v>
      </c>
      <c r="D36" s="193"/>
      <c r="E36" s="194">
        <v>12.6</v>
      </c>
      <c r="F36" s="132"/>
      <c r="G36" s="192">
        <v>24.45</v>
      </c>
      <c r="H36" s="194">
        <v>38.020000000000003</v>
      </c>
      <c r="I36" s="132"/>
      <c r="J36" s="195"/>
      <c r="K36" s="193">
        <v>25.04</v>
      </c>
      <c r="L36" s="193"/>
      <c r="M36" s="194">
        <v>29.49</v>
      </c>
      <c r="N36" s="132"/>
      <c r="O36" s="192">
        <v>76.680000000000007</v>
      </c>
      <c r="P36" s="194">
        <v>77.59</v>
      </c>
    </row>
    <row r="37" spans="1:16" ht="15.75" thickBot="1" x14ac:dyDescent="0.3">
      <c r="B37" s="203"/>
      <c r="C37" s="201">
        <v>8.86</v>
      </c>
      <c r="D37" s="201"/>
      <c r="E37" s="147"/>
      <c r="F37" s="132"/>
      <c r="G37" s="203">
        <v>26.72</v>
      </c>
      <c r="H37" s="147"/>
      <c r="I37" s="132"/>
      <c r="J37" s="203"/>
      <c r="K37" s="201">
        <v>26.57</v>
      </c>
      <c r="L37" s="162"/>
      <c r="M37" s="147"/>
      <c r="N37" s="132"/>
      <c r="O37" s="203">
        <v>81.39</v>
      </c>
      <c r="P37" s="147"/>
    </row>
    <row r="38" spans="1:16" x14ac:dyDescent="0.25">
      <c r="B38" s="130"/>
      <c r="D38" s="130"/>
      <c r="F38" s="132"/>
      <c r="I38" s="132"/>
      <c r="J38" s="130"/>
      <c r="N38" s="132"/>
    </row>
    <row r="39" spans="1:16" x14ac:dyDescent="0.25">
      <c r="B39" s="132"/>
      <c r="C39" s="132"/>
      <c r="D39" s="132"/>
      <c r="E39" s="132"/>
      <c r="F39" s="132"/>
      <c r="G39" s="131"/>
      <c r="H39" s="131"/>
      <c r="I39" s="132"/>
      <c r="J39" s="132"/>
      <c r="K39" s="132"/>
      <c r="L39" s="132"/>
      <c r="M39" s="132"/>
      <c r="N39" s="132"/>
      <c r="O39" s="131"/>
      <c r="P39" s="131"/>
    </row>
    <row r="40" spans="1:16" ht="15.75" thickBot="1" x14ac:dyDescent="0.3">
      <c r="B40" s="132"/>
      <c r="C40" s="132"/>
      <c r="D40" s="132"/>
      <c r="E40" s="132"/>
      <c r="F40" s="132"/>
      <c r="G40" s="131"/>
      <c r="H40" s="131"/>
      <c r="I40" s="132"/>
      <c r="J40" s="132"/>
      <c r="K40" s="132"/>
      <c r="L40" s="132"/>
      <c r="M40" s="132"/>
      <c r="N40" s="132"/>
      <c r="O40" s="131"/>
      <c r="P40" s="131"/>
    </row>
    <row r="41" spans="1:16" x14ac:dyDescent="0.25">
      <c r="A41" s="171" t="s">
        <v>0</v>
      </c>
      <c r="B41" s="142">
        <f>AVERAGE(B25:B37)</f>
        <v>32.929999999999993</v>
      </c>
      <c r="C41" s="151">
        <f t="shared" ref="C41:P41" si="0">AVERAGE(C25:C37)</f>
        <v>14.722307692307696</v>
      </c>
      <c r="D41" s="151">
        <f t="shared" si="0"/>
        <v>36.056666666666665</v>
      </c>
      <c r="E41" s="143">
        <f t="shared" si="0"/>
        <v>23.41</v>
      </c>
      <c r="F41" s="131"/>
      <c r="G41" s="142">
        <f t="shared" si="0"/>
        <v>44.727692307692308</v>
      </c>
      <c r="H41" s="143">
        <f t="shared" si="0"/>
        <v>66.028333333333336</v>
      </c>
      <c r="I41" s="131"/>
      <c r="J41" s="142">
        <f t="shared" si="0"/>
        <v>33.36888888888889</v>
      </c>
      <c r="K41" s="151">
        <f t="shared" si="0"/>
        <v>24.869230769230771</v>
      </c>
      <c r="L41" s="151">
        <f t="shared" si="0"/>
        <v>40.497777777777777</v>
      </c>
      <c r="M41" s="143">
        <f t="shared" si="0"/>
        <v>31.153333333333332</v>
      </c>
      <c r="N41" s="131"/>
      <c r="O41" s="142">
        <f t="shared" si="0"/>
        <v>74.499230769230778</v>
      </c>
      <c r="P41" s="143">
        <f t="shared" si="0"/>
        <v>78.189166666666679</v>
      </c>
    </row>
    <row r="42" spans="1:16" x14ac:dyDescent="0.25">
      <c r="A42" s="172" t="s">
        <v>347</v>
      </c>
      <c r="B42" s="144">
        <f>(STDEV(B25:B37))/SQRT(B43)</f>
        <v>0.88507532636117114</v>
      </c>
      <c r="C42" s="152">
        <f t="shared" ref="C42:P42" si="1">(STDEV(C25:C37))/SQRT(C43)</f>
        <v>1.9434997357549801</v>
      </c>
      <c r="D42" s="152">
        <f t="shared" si="1"/>
        <v>1.8682433817180673</v>
      </c>
      <c r="E42" s="145">
        <f t="shared" si="1"/>
        <v>2.087489067291274</v>
      </c>
      <c r="F42" s="131"/>
      <c r="G42" s="144">
        <f t="shared" si="1"/>
        <v>5.9221007354076285</v>
      </c>
      <c r="H42" s="145">
        <f t="shared" si="1"/>
        <v>5.6007500625029003</v>
      </c>
      <c r="I42" s="131"/>
      <c r="J42" s="144">
        <f t="shared" si="1"/>
        <v>1.6332537773520099</v>
      </c>
      <c r="K42" s="152">
        <f t="shared" si="1"/>
        <v>1.0221874869037668</v>
      </c>
      <c r="L42" s="152">
        <f t="shared" si="1"/>
        <v>2.6926978302323925</v>
      </c>
      <c r="M42" s="145">
        <f t="shared" si="1"/>
        <v>1.6019587126925996</v>
      </c>
      <c r="N42" s="131"/>
      <c r="O42" s="144">
        <f t="shared" si="1"/>
        <v>3.4120526308687635</v>
      </c>
      <c r="P42" s="145">
        <f t="shared" si="1"/>
        <v>3.8968568255309091</v>
      </c>
    </row>
    <row r="43" spans="1:16" ht="15.75" thickBot="1" x14ac:dyDescent="0.3">
      <c r="A43" s="173" t="s">
        <v>33</v>
      </c>
      <c r="B43" s="146">
        <f>COUNT(B25:B37)</f>
        <v>9</v>
      </c>
      <c r="C43" s="162">
        <f t="shared" ref="C43:P43" si="2">COUNT(C25:C37)</f>
        <v>13</v>
      </c>
      <c r="D43" s="162">
        <f t="shared" si="2"/>
        <v>9</v>
      </c>
      <c r="E43" s="147">
        <f t="shared" si="2"/>
        <v>12</v>
      </c>
      <c r="G43" s="146">
        <f t="shared" si="2"/>
        <v>13</v>
      </c>
      <c r="H43" s="147">
        <f t="shared" si="2"/>
        <v>12</v>
      </c>
      <c r="J43" s="146">
        <f t="shared" si="2"/>
        <v>9</v>
      </c>
      <c r="K43" s="162">
        <f t="shared" si="2"/>
        <v>13</v>
      </c>
      <c r="L43" s="162">
        <f t="shared" si="2"/>
        <v>9</v>
      </c>
      <c r="M43" s="147">
        <f t="shared" si="2"/>
        <v>12</v>
      </c>
      <c r="O43" s="146">
        <f t="shared" si="2"/>
        <v>13</v>
      </c>
      <c r="P43" s="147">
        <f t="shared" si="2"/>
        <v>12</v>
      </c>
    </row>
    <row r="48" spans="1:16" s="133" customFormat="1" ht="15.75" thickBot="1" x14ac:dyDescent="0.3">
      <c r="B48" s="133" t="s">
        <v>389</v>
      </c>
    </row>
    <row r="49" spans="1:47" s="133" customFormat="1" ht="15.75" thickBot="1" x14ac:dyDescent="0.3">
      <c r="B49" s="308" t="s">
        <v>392</v>
      </c>
      <c r="C49" s="309"/>
      <c r="D49" s="309"/>
      <c r="E49" s="309"/>
      <c r="F49" s="309"/>
      <c r="G49" s="309"/>
      <c r="H49" s="309"/>
      <c r="I49" s="309"/>
      <c r="J49" s="309"/>
      <c r="K49" s="309"/>
      <c r="L49" s="309"/>
      <c r="M49" s="309"/>
      <c r="N49" s="309"/>
      <c r="O49" s="309"/>
      <c r="P49" s="309"/>
      <c r="Q49" s="309"/>
      <c r="R49" s="309"/>
      <c r="S49" s="309"/>
      <c r="T49" s="309"/>
      <c r="U49" s="309"/>
      <c r="V49" s="309"/>
      <c r="W49" s="309"/>
      <c r="X49" s="309"/>
      <c r="Y49" s="309"/>
      <c r="Z49" s="309"/>
      <c r="AA49" s="309"/>
      <c r="AB49" s="309"/>
      <c r="AC49" s="309"/>
      <c r="AD49" s="309"/>
      <c r="AE49" s="309"/>
      <c r="AF49" s="309"/>
      <c r="AG49" s="309"/>
      <c r="AH49" s="309"/>
      <c r="AI49" s="309"/>
      <c r="AJ49" s="309"/>
      <c r="AK49" s="309"/>
      <c r="AL49" s="309"/>
      <c r="AM49" s="309"/>
      <c r="AN49" s="309"/>
      <c r="AO49" s="309"/>
      <c r="AP49" s="309"/>
      <c r="AQ49" s="309"/>
      <c r="AR49" s="309"/>
      <c r="AS49" s="309"/>
      <c r="AT49" s="309"/>
      <c r="AU49" s="310"/>
    </row>
    <row r="50" spans="1:47" s="133" customFormat="1" x14ac:dyDescent="0.25">
      <c r="A50" s="171" t="s">
        <v>387</v>
      </c>
      <c r="B50" s="311" t="s">
        <v>369</v>
      </c>
      <c r="C50" s="312"/>
      <c r="D50" s="312"/>
      <c r="E50" s="312"/>
      <c r="F50" s="312"/>
      <c r="G50" s="312"/>
      <c r="H50" s="312"/>
      <c r="I50" s="312"/>
      <c r="J50" s="313"/>
      <c r="L50" s="311" t="s">
        <v>370</v>
      </c>
      <c r="M50" s="312"/>
      <c r="N50" s="312"/>
      <c r="O50" s="312"/>
      <c r="P50" s="312"/>
      <c r="Q50" s="312"/>
      <c r="R50" s="312"/>
      <c r="S50" s="312"/>
      <c r="T50" s="312"/>
      <c r="U50" s="312"/>
      <c r="V50" s="312"/>
      <c r="W50" s="312"/>
      <c r="X50" s="313"/>
      <c r="Z50" s="311" t="s">
        <v>371</v>
      </c>
      <c r="AA50" s="312"/>
      <c r="AB50" s="312"/>
      <c r="AC50" s="312"/>
      <c r="AD50" s="312"/>
      <c r="AE50" s="312"/>
      <c r="AF50" s="312"/>
      <c r="AG50" s="312"/>
      <c r="AH50" s="313"/>
      <c r="AJ50" s="311" t="s">
        <v>372</v>
      </c>
      <c r="AK50" s="312"/>
      <c r="AL50" s="312"/>
      <c r="AM50" s="312"/>
      <c r="AN50" s="312"/>
      <c r="AO50" s="312"/>
      <c r="AP50" s="312"/>
      <c r="AQ50" s="312"/>
      <c r="AR50" s="312"/>
      <c r="AS50" s="312"/>
      <c r="AT50" s="312"/>
      <c r="AU50" s="313"/>
    </row>
    <row r="51" spans="1:47" x14ac:dyDescent="0.25">
      <c r="A51" s="227">
        <v>-0.34</v>
      </c>
      <c r="B51" s="138">
        <v>31.2516</v>
      </c>
      <c r="C51" s="164">
        <v>21.734400000000001</v>
      </c>
      <c r="D51" s="164"/>
      <c r="E51" s="164"/>
      <c r="F51" s="164"/>
      <c r="G51" s="164">
        <v>29.667000000000002</v>
      </c>
      <c r="H51" s="164"/>
      <c r="I51" s="164">
        <v>36.31</v>
      </c>
      <c r="J51" s="139"/>
      <c r="L51" s="138">
        <v>5.7732000000000001</v>
      </c>
      <c r="M51" s="164"/>
      <c r="N51" s="164">
        <v>21.944400000000002</v>
      </c>
      <c r="O51" s="164">
        <v>6.93</v>
      </c>
      <c r="P51" s="164">
        <v>18.0672</v>
      </c>
      <c r="Q51" s="164"/>
      <c r="R51" s="164"/>
      <c r="S51" s="164"/>
      <c r="T51" s="164"/>
      <c r="U51" s="164"/>
      <c r="V51" s="164"/>
      <c r="W51" s="164">
        <v>7.7359999999999998</v>
      </c>
      <c r="X51" s="139">
        <v>6.8689999999999998</v>
      </c>
      <c r="Z51" s="138"/>
      <c r="AA51" s="164"/>
      <c r="AB51" s="164"/>
      <c r="AC51" s="164">
        <v>44.3904</v>
      </c>
      <c r="AD51" s="164">
        <v>31.881</v>
      </c>
      <c r="AE51" s="164"/>
      <c r="AF51" s="164">
        <v>29.332999999999998</v>
      </c>
      <c r="AG51" s="164"/>
      <c r="AH51" s="139"/>
      <c r="AJ51" s="138">
        <v>21.2532</v>
      </c>
      <c r="AK51" s="164"/>
      <c r="AL51" s="164">
        <v>30.159600000000001</v>
      </c>
      <c r="AM51" s="164"/>
      <c r="AN51" s="164">
        <v>21.620999999999999</v>
      </c>
      <c r="AO51" s="164">
        <v>21.338000000000001</v>
      </c>
      <c r="AP51" s="164"/>
      <c r="AQ51" s="164">
        <v>34.668999999999997</v>
      </c>
      <c r="AR51" s="164"/>
      <c r="AS51" s="164"/>
      <c r="AT51" s="164"/>
      <c r="AU51" s="139"/>
    </row>
    <row r="52" spans="1:47" x14ac:dyDescent="0.25">
      <c r="A52" s="227">
        <v>-0.22</v>
      </c>
      <c r="B52" s="138">
        <v>35.672400000000003</v>
      </c>
      <c r="C52" s="164">
        <v>26.371200000000002</v>
      </c>
      <c r="D52" s="164"/>
      <c r="E52" s="164">
        <v>26.962</v>
      </c>
      <c r="F52" s="164">
        <v>25.891999999999999</v>
      </c>
      <c r="G52" s="164">
        <v>31.565999999999999</v>
      </c>
      <c r="H52" s="164">
        <v>32.630000000000003</v>
      </c>
      <c r="I52" s="164">
        <v>33.075000000000003</v>
      </c>
      <c r="J52" s="139"/>
      <c r="L52" s="138">
        <v>6.4884000000000004</v>
      </c>
      <c r="M52" s="164"/>
      <c r="N52" s="164">
        <v>21.1188</v>
      </c>
      <c r="O52" s="164">
        <v>6.39</v>
      </c>
      <c r="P52" s="164">
        <v>11.4336</v>
      </c>
      <c r="Q52" s="164">
        <v>15.467000000000001</v>
      </c>
      <c r="R52" s="164"/>
      <c r="S52" s="164">
        <v>15.2</v>
      </c>
      <c r="T52" s="164">
        <v>13.233000000000001</v>
      </c>
      <c r="U52" s="164">
        <v>19.457999999999998</v>
      </c>
      <c r="V52" s="164"/>
      <c r="W52" s="164">
        <v>12.965</v>
      </c>
      <c r="X52" s="139">
        <v>11.867000000000001</v>
      </c>
      <c r="Z52" s="138">
        <v>30.820799999999998</v>
      </c>
      <c r="AA52" s="164"/>
      <c r="AB52" s="164"/>
      <c r="AC52" s="164">
        <v>56.694000000000003</v>
      </c>
      <c r="AD52" s="164">
        <v>31.186</v>
      </c>
      <c r="AE52" s="164"/>
      <c r="AF52" s="164">
        <v>29.312999999999999</v>
      </c>
      <c r="AG52" s="164">
        <v>35.790999999999997</v>
      </c>
      <c r="AH52" s="139">
        <v>36.789000000000001</v>
      </c>
      <c r="AJ52" s="138">
        <v>29.697600000000001</v>
      </c>
      <c r="AK52" s="164"/>
      <c r="AL52" s="164">
        <v>35.274000000000001</v>
      </c>
      <c r="AM52" s="164"/>
      <c r="AN52" s="164">
        <v>21.93</v>
      </c>
      <c r="AO52" s="164">
        <v>16.384</v>
      </c>
      <c r="AP52" s="164"/>
      <c r="AQ52" s="164">
        <v>34.091999999999999</v>
      </c>
      <c r="AR52" s="164">
        <v>20.829000000000001</v>
      </c>
      <c r="AS52" s="164">
        <v>15.662000000000001</v>
      </c>
      <c r="AT52" s="164">
        <v>13.084</v>
      </c>
      <c r="AU52" s="139"/>
    </row>
    <row r="53" spans="1:47" x14ac:dyDescent="0.25">
      <c r="A53" s="227">
        <v>-0.1</v>
      </c>
      <c r="B53" s="138">
        <v>36.448799999999999</v>
      </c>
      <c r="C53" s="164">
        <v>30.274799999999999</v>
      </c>
      <c r="D53" s="164">
        <v>24.711600000000001</v>
      </c>
      <c r="E53" s="164">
        <v>30.77</v>
      </c>
      <c r="F53" s="164">
        <v>27.684000000000001</v>
      </c>
      <c r="G53" s="164">
        <v>33.741999999999997</v>
      </c>
      <c r="H53" s="164">
        <v>39.027999999999999</v>
      </c>
      <c r="I53" s="164">
        <v>38.03</v>
      </c>
      <c r="J53" s="139">
        <v>30.131</v>
      </c>
      <c r="L53" s="138">
        <v>12.333600000000001</v>
      </c>
      <c r="M53" s="164"/>
      <c r="N53" s="164">
        <v>15.763199999999999</v>
      </c>
      <c r="O53" s="164">
        <v>2.0699999999999998</v>
      </c>
      <c r="P53" s="164">
        <v>11.574</v>
      </c>
      <c r="Q53" s="164">
        <v>18.779</v>
      </c>
      <c r="R53" s="164">
        <v>15.891999999999999</v>
      </c>
      <c r="S53" s="164">
        <v>16.632000000000001</v>
      </c>
      <c r="T53" s="164">
        <v>11.664</v>
      </c>
      <c r="U53" s="164">
        <v>21.550999999999998</v>
      </c>
      <c r="V53" s="164">
        <v>13.388</v>
      </c>
      <c r="W53" s="164">
        <v>8.5190000000000001</v>
      </c>
      <c r="X53" s="139">
        <v>8.3369999999999997</v>
      </c>
      <c r="Z53" s="138">
        <v>34.915199999999999</v>
      </c>
      <c r="AA53" s="164">
        <v>40.816800000000001</v>
      </c>
      <c r="AB53" s="164"/>
      <c r="AC53" s="164">
        <v>60.45</v>
      </c>
      <c r="AD53" s="164">
        <v>30.058</v>
      </c>
      <c r="AE53" s="164">
        <v>46.604999999999997</v>
      </c>
      <c r="AF53" s="164">
        <v>32.625999999999998</v>
      </c>
      <c r="AG53" s="164">
        <v>38.106999999999999</v>
      </c>
      <c r="AH53" s="139">
        <v>27.821000000000002</v>
      </c>
      <c r="AJ53" s="138">
        <v>27.698399999999999</v>
      </c>
      <c r="AK53" s="164"/>
      <c r="AL53" s="164">
        <v>28.3032</v>
      </c>
      <c r="AM53" s="164"/>
      <c r="AN53" s="164">
        <v>16.294</v>
      </c>
      <c r="AO53" s="164">
        <v>22.184999999999999</v>
      </c>
      <c r="AP53" s="164">
        <v>16.135999999999999</v>
      </c>
      <c r="AQ53" s="164">
        <v>30.029</v>
      </c>
      <c r="AR53" s="164">
        <v>31.713999999999999</v>
      </c>
      <c r="AS53" s="164">
        <v>24.39</v>
      </c>
      <c r="AT53" s="164">
        <v>9.31</v>
      </c>
      <c r="AU53" s="139">
        <v>12.471</v>
      </c>
    </row>
    <row r="54" spans="1:47" x14ac:dyDescent="0.25">
      <c r="A54" s="227">
        <v>0.02</v>
      </c>
      <c r="B54" s="138">
        <v>35.510399999999997</v>
      </c>
      <c r="C54" s="164">
        <v>24.680399999999999</v>
      </c>
      <c r="D54" s="164">
        <v>23.0244</v>
      </c>
      <c r="E54" s="164">
        <v>33.521999999999998</v>
      </c>
      <c r="F54" s="164">
        <v>30.524999999999999</v>
      </c>
      <c r="G54" s="164">
        <v>33.526000000000003</v>
      </c>
      <c r="H54" s="164">
        <v>38.372</v>
      </c>
      <c r="I54" s="164">
        <v>36.234000000000002</v>
      </c>
      <c r="J54" s="139">
        <v>36.792999999999999</v>
      </c>
      <c r="L54" s="138">
        <v>6.9791999999999996</v>
      </c>
      <c r="M54" s="164"/>
      <c r="N54" s="164">
        <v>23.0472</v>
      </c>
      <c r="O54" s="164">
        <v>4.43</v>
      </c>
      <c r="P54" s="164">
        <v>12.66</v>
      </c>
      <c r="Q54" s="164">
        <v>18.318999999999999</v>
      </c>
      <c r="R54" s="164">
        <v>17.844000000000001</v>
      </c>
      <c r="S54" s="164">
        <v>18.221</v>
      </c>
      <c r="T54" s="164">
        <v>21.608000000000001</v>
      </c>
      <c r="U54" s="164">
        <v>22.991</v>
      </c>
      <c r="V54" s="164">
        <v>16.864999999999998</v>
      </c>
      <c r="W54" s="164">
        <v>10.554</v>
      </c>
      <c r="X54" s="139">
        <v>9.6310000000000002</v>
      </c>
      <c r="Z54" s="138">
        <v>31.7196</v>
      </c>
      <c r="AA54" s="164">
        <v>38.4876</v>
      </c>
      <c r="AB54" s="164">
        <v>34.869599999999998</v>
      </c>
      <c r="AC54" s="164">
        <v>52.687199999999997</v>
      </c>
      <c r="AD54" s="164">
        <v>32.719000000000001</v>
      </c>
      <c r="AE54" s="164">
        <v>42.923000000000002</v>
      </c>
      <c r="AF54" s="164">
        <v>31.216999999999999</v>
      </c>
      <c r="AG54" s="164">
        <v>38.661000000000001</v>
      </c>
      <c r="AH54" s="139">
        <v>32.04</v>
      </c>
      <c r="AJ54" s="138">
        <v>28.024799999999999</v>
      </c>
      <c r="AK54" s="164">
        <v>29.115600000000001</v>
      </c>
      <c r="AL54" s="164">
        <v>30.788399999999999</v>
      </c>
      <c r="AM54" s="164"/>
      <c r="AN54" s="164">
        <v>21.131</v>
      </c>
      <c r="AO54" s="164">
        <v>23.117000000000001</v>
      </c>
      <c r="AP54" s="164">
        <v>20.378</v>
      </c>
      <c r="AQ54" s="164">
        <v>30.652999999999999</v>
      </c>
      <c r="AR54" s="164">
        <v>29.509</v>
      </c>
      <c r="AS54" s="164">
        <v>22.184999999999999</v>
      </c>
      <c r="AT54" s="164">
        <v>12.414</v>
      </c>
      <c r="AU54" s="139">
        <v>9.5630000000000006</v>
      </c>
    </row>
    <row r="55" spans="1:47" x14ac:dyDescent="0.25">
      <c r="A55" s="227">
        <v>0.14000000000000001</v>
      </c>
      <c r="B55" s="138">
        <v>31.819199999999999</v>
      </c>
      <c r="C55" s="164">
        <v>30.034800000000001</v>
      </c>
      <c r="D55" s="164">
        <v>30.108000000000001</v>
      </c>
      <c r="E55" s="164">
        <v>37.094999999999999</v>
      </c>
      <c r="F55" s="164">
        <v>30.452999999999999</v>
      </c>
      <c r="G55" s="164">
        <v>31.222999999999999</v>
      </c>
      <c r="H55" s="164">
        <v>37.965000000000003</v>
      </c>
      <c r="I55" s="164">
        <v>36.054000000000002</v>
      </c>
      <c r="J55" s="139">
        <v>32.692</v>
      </c>
      <c r="L55" s="138">
        <v>9.3635999999999999</v>
      </c>
      <c r="M55" s="164">
        <v>22.017600000000002</v>
      </c>
      <c r="N55" s="164">
        <v>17.666399999999999</v>
      </c>
      <c r="O55" s="164">
        <v>3.27</v>
      </c>
      <c r="P55" s="164">
        <v>11.7852</v>
      </c>
      <c r="Q55" s="164">
        <v>19.547999999999998</v>
      </c>
      <c r="R55" s="164">
        <v>19.582000000000001</v>
      </c>
      <c r="S55" s="164">
        <v>18.457000000000001</v>
      </c>
      <c r="T55" s="164">
        <v>14.875999999999999</v>
      </c>
      <c r="U55" s="164">
        <v>19.119</v>
      </c>
      <c r="V55" s="164">
        <v>14.590999999999999</v>
      </c>
      <c r="W55" s="164">
        <v>8.7080000000000002</v>
      </c>
      <c r="X55" s="139">
        <v>6.0709999999999997</v>
      </c>
      <c r="Z55" s="138">
        <v>35.986800000000002</v>
      </c>
      <c r="AA55" s="164">
        <v>35.587200000000003</v>
      </c>
      <c r="AB55" s="164">
        <v>38.858400000000003</v>
      </c>
      <c r="AC55" s="164">
        <v>55.666800000000002</v>
      </c>
      <c r="AD55" s="164">
        <v>38.286000000000001</v>
      </c>
      <c r="AE55" s="164">
        <v>47.524999999999999</v>
      </c>
      <c r="AF55" s="164">
        <v>30.97</v>
      </c>
      <c r="AG55" s="164">
        <v>39.835000000000001</v>
      </c>
      <c r="AH55" s="139">
        <v>38.277000000000001</v>
      </c>
      <c r="AJ55" s="138">
        <v>28.788</v>
      </c>
      <c r="AK55" s="164">
        <v>27.746400000000001</v>
      </c>
      <c r="AL55" s="164">
        <v>37.578000000000003</v>
      </c>
      <c r="AM55" s="164">
        <v>24.799199999999999</v>
      </c>
      <c r="AN55" s="164">
        <v>21.033999999999999</v>
      </c>
      <c r="AO55" s="164">
        <v>21.524999999999999</v>
      </c>
      <c r="AP55" s="164">
        <v>22.475000000000001</v>
      </c>
      <c r="AQ55" s="164">
        <v>41.662999999999997</v>
      </c>
      <c r="AR55" s="164">
        <v>31.916</v>
      </c>
      <c r="AS55" s="164">
        <v>19.100000000000001</v>
      </c>
      <c r="AT55" s="164">
        <v>8.4879999999999995</v>
      </c>
      <c r="AU55" s="139">
        <v>13.977</v>
      </c>
    </row>
    <row r="56" spans="1:47" x14ac:dyDescent="0.25">
      <c r="A56" s="227">
        <v>0.26</v>
      </c>
      <c r="B56" s="138">
        <v>35.923200000000001</v>
      </c>
      <c r="C56" s="164">
        <v>33.968400000000003</v>
      </c>
      <c r="D56" s="164">
        <v>31.312799999999999</v>
      </c>
      <c r="E56" s="164">
        <v>38.609000000000002</v>
      </c>
      <c r="F56" s="164">
        <v>27.36</v>
      </c>
      <c r="G56" s="164">
        <v>26.834</v>
      </c>
      <c r="H56" s="164">
        <v>37.814999999999998</v>
      </c>
      <c r="I56" s="164">
        <v>32.258000000000003</v>
      </c>
      <c r="J56" s="139">
        <v>37.280999999999999</v>
      </c>
      <c r="L56" s="138">
        <v>2.2848000000000002</v>
      </c>
      <c r="M56" s="164">
        <v>22.435199999999998</v>
      </c>
      <c r="N56" s="164">
        <v>18.7392</v>
      </c>
      <c r="O56" s="164">
        <v>6.92</v>
      </c>
      <c r="P56" s="164">
        <v>13.695600000000001</v>
      </c>
      <c r="Q56" s="164">
        <v>25.696999999999999</v>
      </c>
      <c r="R56" s="164">
        <v>16.887</v>
      </c>
      <c r="S56" s="164">
        <v>15.763</v>
      </c>
      <c r="T56" s="164">
        <v>14.929</v>
      </c>
      <c r="U56" s="164">
        <v>22.568999999999999</v>
      </c>
      <c r="V56" s="164">
        <v>17.34</v>
      </c>
      <c r="W56" s="164">
        <v>9.4309999999999992</v>
      </c>
      <c r="X56" s="139">
        <v>5.4989999999999997</v>
      </c>
      <c r="Z56" s="138">
        <v>39.1128</v>
      </c>
      <c r="AA56" s="164">
        <v>35.936399999999999</v>
      </c>
      <c r="AB56" s="164">
        <v>40.594799999999999</v>
      </c>
      <c r="AC56" s="164">
        <v>42.9816</v>
      </c>
      <c r="AD56" s="164">
        <v>32.167000000000002</v>
      </c>
      <c r="AE56" s="164">
        <v>41.201999999999998</v>
      </c>
      <c r="AF56" s="164">
        <v>30.221</v>
      </c>
      <c r="AG56" s="164">
        <v>32.659999999999997</v>
      </c>
      <c r="AH56" s="139">
        <v>22.974</v>
      </c>
      <c r="AJ56" s="138">
        <v>23.872800000000002</v>
      </c>
      <c r="AK56" s="164">
        <v>24.6708</v>
      </c>
      <c r="AL56" s="164">
        <v>39.5976</v>
      </c>
      <c r="AM56" s="164">
        <v>24.1248</v>
      </c>
      <c r="AN56" s="164">
        <v>19.46</v>
      </c>
      <c r="AO56" s="164">
        <v>18.768000000000001</v>
      </c>
      <c r="AP56" s="164">
        <v>19.518999999999998</v>
      </c>
      <c r="AQ56" s="164">
        <v>37.194000000000003</v>
      </c>
      <c r="AR56" s="164">
        <v>30.710999999999999</v>
      </c>
      <c r="AS56" s="164">
        <v>17.402999999999999</v>
      </c>
      <c r="AT56" s="164">
        <v>8.1549999999999994</v>
      </c>
      <c r="AU56" s="139">
        <v>14.525</v>
      </c>
    </row>
    <row r="57" spans="1:47" x14ac:dyDescent="0.25">
      <c r="A57" s="227">
        <v>0.38</v>
      </c>
      <c r="B57" s="138">
        <v>35.533200000000001</v>
      </c>
      <c r="C57" s="164">
        <v>28.5396</v>
      </c>
      <c r="D57" s="164">
        <v>30.6144</v>
      </c>
      <c r="E57" s="164">
        <v>30.094999999999999</v>
      </c>
      <c r="F57" s="164">
        <v>26.88</v>
      </c>
      <c r="G57" s="164">
        <v>28.667999999999999</v>
      </c>
      <c r="H57" s="164">
        <v>38.542000000000002</v>
      </c>
      <c r="I57" s="164">
        <v>28.806999999999999</v>
      </c>
      <c r="J57" s="139">
        <v>33.104999999999997</v>
      </c>
      <c r="L57" s="138">
        <v>3.9216000000000002</v>
      </c>
      <c r="M57" s="164">
        <v>20.037600000000001</v>
      </c>
      <c r="N57" s="164">
        <v>13.1844</v>
      </c>
      <c r="O57" s="164">
        <v>5.78</v>
      </c>
      <c r="P57" s="164">
        <v>16.119599999999998</v>
      </c>
      <c r="Q57" s="164">
        <v>21.550999999999998</v>
      </c>
      <c r="R57" s="164">
        <v>16.991</v>
      </c>
      <c r="S57" s="164">
        <v>18.207999999999998</v>
      </c>
      <c r="T57" s="164">
        <v>14.962</v>
      </c>
      <c r="U57" s="164">
        <v>20.706</v>
      </c>
      <c r="V57" s="164">
        <v>15.488</v>
      </c>
      <c r="W57" s="164">
        <v>8.0619999999999994</v>
      </c>
      <c r="X57" s="139">
        <v>8.6259999999999994</v>
      </c>
      <c r="Z57" s="138">
        <v>27.2136</v>
      </c>
      <c r="AA57" s="164">
        <v>39.939599999999999</v>
      </c>
      <c r="AB57" s="164">
        <v>36.668399999999998</v>
      </c>
      <c r="AC57" s="164">
        <v>40.760399999999997</v>
      </c>
      <c r="AD57" s="164">
        <v>30.099</v>
      </c>
      <c r="AE57" s="164">
        <v>40.369999999999997</v>
      </c>
      <c r="AF57" s="164">
        <v>28.388000000000002</v>
      </c>
      <c r="AG57" s="164">
        <v>27.858000000000001</v>
      </c>
      <c r="AH57" s="139">
        <v>26.881</v>
      </c>
      <c r="AJ57" s="138">
        <v>24.561599999999999</v>
      </c>
      <c r="AK57" s="164">
        <v>20.714400000000001</v>
      </c>
      <c r="AL57" s="164">
        <v>31.862400000000001</v>
      </c>
      <c r="AM57" s="164">
        <v>26.059200000000001</v>
      </c>
      <c r="AN57" s="164">
        <v>20.603999999999999</v>
      </c>
      <c r="AO57" s="164">
        <v>20.998999999999999</v>
      </c>
      <c r="AP57" s="164">
        <v>21.161000000000001</v>
      </c>
      <c r="AQ57" s="164">
        <v>32.238</v>
      </c>
      <c r="AR57" s="164">
        <v>32.567</v>
      </c>
      <c r="AS57" s="164">
        <v>18.991</v>
      </c>
      <c r="AT57" s="164">
        <v>9.3859999999999992</v>
      </c>
      <c r="AU57" s="139">
        <v>11.305</v>
      </c>
    </row>
    <row r="58" spans="1:47" x14ac:dyDescent="0.25">
      <c r="A58" s="227">
        <v>0.5</v>
      </c>
      <c r="B58" s="138">
        <v>45.764400000000002</v>
      </c>
      <c r="C58" s="164">
        <v>25.914000000000001</v>
      </c>
      <c r="D58" s="164">
        <v>26.556000000000001</v>
      </c>
      <c r="E58" s="164">
        <v>31.29</v>
      </c>
      <c r="F58" s="164">
        <v>25.713999999999999</v>
      </c>
      <c r="G58" s="164">
        <v>25.675999999999998</v>
      </c>
      <c r="H58" s="164">
        <v>33.302999999999997</v>
      </c>
      <c r="I58" s="164">
        <v>33.384</v>
      </c>
      <c r="J58" s="139">
        <v>33.673999999999999</v>
      </c>
      <c r="L58" s="138">
        <v>2.7252000000000001</v>
      </c>
      <c r="M58" s="164">
        <v>23.417999999999999</v>
      </c>
      <c r="N58" s="164">
        <v>17.297999999999998</v>
      </c>
      <c r="O58" s="164">
        <v>6.18</v>
      </c>
      <c r="P58" s="164">
        <v>13.9008</v>
      </c>
      <c r="Q58" s="164">
        <v>20.62</v>
      </c>
      <c r="R58" s="164">
        <v>16.841999999999999</v>
      </c>
      <c r="S58" s="164">
        <v>16.465</v>
      </c>
      <c r="T58" s="164">
        <v>14.375999999999999</v>
      </c>
      <c r="U58" s="164">
        <v>21.068999999999999</v>
      </c>
      <c r="V58" s="164">
        <v>15.292999999999999</v>
      </c>
      <c r="W58" s="164">
        <v>9.24</v>
      </c>
      <c r="X58" s="139">
        <v>9.4440000000000008</v>
      </c>
      <c r="Z58" s="138">
        <v>28.4604</v>
      </c>
      <c r="AA58" s="164">
        <v>39.03</v>
      </c>
      <c r="AB58" s="164">
        <v>41.563200000000002</v>
      </c>
      <c r="AC58" s="164">
        <v>48.549599999999998</v>
      </c>
      <c r="AD58" s="164">
        <v>30.675000000000001</v>
      </c>
      <c r="AE58" s="164">
        <v>36.341000000000001</v>
      </c>
      <c r="AF58" s="164">
        <v>28.08</v>
      </c>
      <c r="AG58" s="164">
        <v>33.101999999999997</v>
      </c>
      <c r="AH58" s="139">
        <v>27.645</v>
      </c>
      <c r="AJ58" s="138">
        <v>24.598800000000001</v>
      </c>
      <c r="AK58" s="164">
        <v>27.3324</v>
      </c>
      <c r="AL58" s="164">
        <v>32.427599999999998</v>
      </c>
      <c r="AM58" s="164">
        <v>24.058800000000002</v>
      </c>
      <c r="AN58" s="164">
        <v>24.286999999999999</v>
      </c>
      <c r="AO58" s="164">
        <v>20.699000000000002</v>
      </c>
      <c r="AP58" s="164">
        <v>21.992999999999999</v>
      </c>
      <c r="AQ58" s="164">
        <v>29.753</v>
      </c>
      <c r="AR58" s="164">
        <v>28.184999999999999</v>
      </c>
      <c r="AS58" s="164">
        <v>18.687999999999999</v>
      </c>
      <c r="AT58" s="164">
        <v>8.24</v>
      </c>
      <c r="AU58" s="139">
        <v>13.038</v>
      </c>
    </row>
    <row r="59" spans="1:47" x14ac:dyDescent="0.25">
      <c r="A59" s="227">
        <v>0.62</v>
      </c>
      <c r="B59" s="138">
        <v>31.3248</v>
      </c>
      <c r="C59" s="164">
        <v>28.783200000000001</v>
      </c>
      <c r="D59" s="164">
        <v>27.173999999999999</v>
      </c>
      <c r="E59" s="164">
        <v>47.02</v>
      </c>
      <c r="F59" s="164">
        <v>27.616</v>
      </c>
      <c r="G59" s="164">
        <v>31.387</v>
      </c>
      <c r="H59" s="164">
        <v>38.369</v>
      </c>
      <c r="I59" s="164">
        <v>30.434000000000001</v>
      </c>
      <c r="J59" s="139">
        <v>28.881</v>
      </c>
      <c r="L59" s="138">
        <v>3.1656</v>
      </c>
      <c r="M59" s="164">
        <v>26.6328</v>
      </c>
      <c r="N59" s="164">
        <v>20.6052</v>
      </c>
      <c r="O59" s="164">
        <v>2.04</v>
      </c>
      <c r="P59" s="164">
        <v>15.7392</v>
      </c>
      <c r="Q59" s="164">
        <v>18.294</v>
      </c>
      <c r="R59" s="164">
        <v>17.021000000000001</v>
      </c>
      <c r="S59" s="164">
        <v>17.387</v>
      </c>
      <c r="T59" s="164">
        <v>13.39</v>
      </c>
      <c r="U59" s="164">
        <v>21.611999999999998</v>
      </c>
      <c r="V59" s="164">
        <v>15.522</v>
      </c>
      <c r="W59" s="164">
        <v>9.468</v>
      </c>
      <c r="X59" s="139">
        <v>9.1059999999999999</v>
      </c>
      <c r="Z59" s="138">
        <v>28.599599999999999</v>
      </c>
      <c r="AA59" s="164">
        <v>33.062399999999997</v>
      </c>
      <c r="AB59" s="164">
        <v>33.500399999999999</v>
      </c>
      <c r="AC59" s="164">
        <v>48.080399999999997</v>
      </c>
      <c r="AD59" s="164">
        <v>28.443000000000001</v>
      </c>
      <c r="AE59" s="164">
        <v>38.698</v>
      </c>
      <c r="AF59" s="164">
        <v>28.402999999999999</v>
      </c>
      <c r="AG59" s="164">
        <v>32.4</v>
      </c>
      <c r="AH59" s="139">
        <v>25.937999999999999</v>
      </c>
      <c r="AJ59" s="138">
        <v>29.798400000000001</v>
      </c>
      <c r="AK59" s="164">
        <v>31.4712</v>
      </c>
      <c r="AL59" s="164">
        <v>31.2576</v>
      </c>
      <c r="AM59" s="164">
        <v>16.645199999999999</v>
      </c>
      <c r="AN59" s="164">
        <v>18.170000000000002</v>
      </c>
      <c r="AO59" s="164">
        <v>24.469000000000001</v>
      </c>
      <c r="AP59" s="164">
        <v>20.975999999999999</v>
      </c>
      <c r="AQ59" s="164">
        <v>32.362000000000002</v>
      </c>
      <c r="AR59" s="164">
        <v>31.995999999999999</v>
      </c>
      <c r="AS59" s="164">
        <v>22.04</v>
      </c>
      <c r="AT59" s="164">
        <v>10.002000000000001</v>
      </c>
      <c r="AU59" s="139">
        <v>10.871</v>
      </c>
    </row>
    <row r="60" spans="1:47" x14ac:dyDescent="0.25">
      <c r="A60" s="227">
        <v>0.74</v>
      </c>
      <c r="B60" s="138">
        <v>37.484400000000001</v>
      </c>
      <c r="C60" s="164">
        <v>32.797199999999997</v>
      </c>
      <c r="D60" s="164">
        <v>30.403199999999998</v>
      </c>
      <c r="E60" s="164">
        <v>34.485999999999997</v>
      </c>
      <c r="F60" s="164">
        <v>32.470999999999997</v>
      </c>
      <c r="G60" s="164">
        <v>32.683999999999997</v>
      </c>
      <c r="H60" s="164">
        <v>35.636000000000003</v>
      </c>
      <c r="I60" s="164">
        <v>29.640999999999998</v>
      </c>
      <c r="J60" s="139">
        <v>34.774000000000001</v>
      </c>
      <c r="L60" s="138">
        <v>2.1227999999999998</v>
      </c>
      <c r="M60" s="164">
        <v>28.102799999999998</v>
      </c>
      <c r="N60" s="164">
        <v>15.1332</v>
      </c>
      <c r="O60" s="164">
        <v>3</v>
      </c>
      <c r="P60" s="164">
        <v>20.988</v>
      </c>
      <c r="Q60" s="164">
        <v>21.247</v>
      </c>
      <c r="R60" s="164">
        <v>17.940000000000001</v>
      </c>
      <c r="S60" s="164">
        <v>16.173999999999999</v>
      </c>
      <c r="T60" s="164">
        <v>13.285</v>
      </c>
      <c r="U60" s="164">
        <v>24.032</v>
      </c>
      <c r="V60" s="164">
        <v>17.777000000000001</v>
      </c>
      <c r="W60" s="164">
        <v>3.9380000000000002</v>
      </c>
      <c r="X60" s="139">
        <v>6.024</v>
      </c>
      <c r="Z60" s="138">
        <v>39.305999999999997</v>
      </c>
      <c r="AA60" s="164">
        <v>39.808799999999998</v>
      </c>
      <c r="AB60" s="164">
        <v>28.078800000000001</v>
      </c>
      <c r="AC60" s="164">
        <v>47.410800000000002</v>
      </c>
      <c r="AD60" s="164">
        <v>36.335999999999999</v>
      </c>
      <c r="AE60" s="164">
        <v>38.216999999999999</v>
      </c>
      <c r="AF60" s="164">
        <v>30.363</v>
      </c>
      <c r="AG60" s="164">
        <v>31.637</v>
      </c>
      <c r="AH60" s="139">
        <v>28.196000000000002</v>
      </c>
      <c r="AJ60" s="138">
        <v>32.822400000000002</v>
      </c>
      <c r="AK60" s="164">
        <v>32.767200000000003</v>
      </c>
      <c r="AL60" s="164">
        <v>34.633200000000002</v>
      </c>
      <c r="AM60" s="164">
        <v>22.3428</v>
      </c>
      <c r="AN60" s="164">
        <v>19.902999999999999</v>
      </c>
      <c r="AO60" s="164">
        <v>24.207999999999998</v>
      </c>
      <c r="AP60" s="164">
        <v>23.007999999999999</v>
      </c>
      <c r="AQ60" s="164">
        <v>32.276000000000003</v>
      </c>
      <c r="AR60" s="164">
        <v>33.607999999999997</v>
      </c>
      <c r="AS60" s="164">
        <v>20.039000000000001</v>
      </c>
      <c r="AT60" s="164">
        <v>8.4220000000000006</v>
      </c>
      <c r="AU60" s="139">
        <v>10.032999999999999</v>
      </c>
    </row>
    <row r="61" spans="1:47" x14ac:dyDescent="0.25">
      <c r="A61" s="227">
        <v>0.86</v>
      </c>
      <c r="B61" s="138">
        <v>33.434399999999997</v>
      </c>
      <c r="C61" s="164">
        <v>36.592799999999997</v>
      </c>
      <c r="D61" s="164">
        <v>34.3992</v>
      </c>
      <c r="E61" s="164">
        <v>34.432000000000002</v>
      </c>
      <c r="F61" s="164">
        <v>32.174999999999997</v>
      </c>
      <c r="G61" s="164">
        <v>31.039000000000001</v>
      </c>
      <c r="H61" s="164">
        <v>32.366999999999997</v>
      </c>
      <c r="I61" s="164">
        <v>35.399000000000001</v>
      </c>
      <c r="J61" s="139">
        <v>30.004000000000001</v>
      </c>
      <c r="L61" s="138">
        <v>6.9935999999999998</v>
      </c>
      <c r="M61" s="164">
        <v>24.020399999999999</v>
      </c>
      <c r="N61" s="164">
        <v>18.136800000000001</v>
      </c>
      <c r="O61" s="164">
        <v>4.7</v>
      </c>
      <c r="P61" s="164">
        <v>13.4604</v>
      </c>
      <c r="Q61" s="164">
        <v>20.629000000000001</v>
      </c>
      <c r="R61" s="164">
        <v>17.786000000000001</v>
      </c>
      <c r="S61" s="164">
        <v>15.491</v>
      </c>
      <c r="T61" s="164">
        <v>14.851000000000001</v>
      </c>
      <c r="U61" s="164">
        <v>23.344000000000001</v>
      </c>
      <c r="V61" s="164">
        <v>12.106</v>
      </c>
      <c r="W61" s="164">
        <v>6.9630000000000001</v>
      </c>
      <c r="X61" s="139">
        <v>9.1820000000000004</v>
      </c>
      <c r="Z61" s="138">
        <v>29.755199999999999</v>
      </c>
      <c r="AA61" s="164">
        <v>41.1312</v>
      </c>
      <c r="AB61" s="164">
        <v>24.967199999999998</v>
      </c>
      <c r="AC61" s="164">
        <v>52.112400000000001</v>
      </c>
      <c r="AD61" s="164">
        <v>33.192999999999998</v>
      </c>
      <c r="AE61" s="164">
        <v>39.738</v>
      </c>
      <c r="AF61" s="164">
        <v>31.202000000000002</v>
      </c>
      <c r="AG61" s="164">
        <v>30.739000000000001</v>
      </c>
      <c r="AH61" s="139">
        <v>28.344999999999999</v>
      </c>
      <c r="AJ61" s="138">
        <v>22.166399999999999</v>
      </c>
      <c r="AK61" s="164">
        <v>24.519600000000001</v>
      </c>
      <c r="AL61" s="164">
        <v>31.384799999999998</v>
      </c>
      <c r="AM61" s="164">
        <v>22.647600000000001</v>
      </c>
      <c r="AN61" s="164">
        <v>20.231000000000002</v>
      </c>
      <c r="AO61" s="164">
        <v>19.969000000000001</v>
      </c>
      <c r="AP61" s="164">
        <v>21.826000000000001</v>
      </c>
      <c r="AQ61" s="164">
        <v>32.823</v>
      </c>
      <c r="AR61" s="164">
        <v>28.48</v>
      </c>
      <c r="AS61" s="164">
        <v>17.02</v>
      </c>
      <c r="AT61" s="164">
        <v>9.1790000000000003</v>
      </c>
      <c r="AU61" s="139">
        <v>13.663</v>
      </c>
    </row>
    <row r="62" spans="1:47" x14ac:dyDescent="0.25">
      <c r="A62" s="227">
        <v>0.98</v>
      </c>
      <c r="B62" s="138">
        <v>32.263199999999998</v>
      </c>
      <c r="C62" s="164">
        <v>31.841999999999999</v>
      </c>
      <c r="D62" s="164">
        <v>27.055199999999999</v>
      </c>
      <c r="E62" s="164">
        <v>36.008000000000003</v>
      </c>
      <c r="F62" s="164">
        <v>31.768999999999998</v>
      </c>
      <c r="G62" s="164">
        <v>27.757000000000001</v>
      </c>
      <c r="H62" s="164">
        <v>34.015999999999998</v>
      </c>
      <c r="I62" s="164">
        <v>31.195</v>
      </c>
      <c r="J62" s="139">
        <v>34.287999999999997</v>
      </c>
      <c r="L62" s="138">
        <v>3.4020000000000001</v>
      </c>
      <c r="M62" s="164">
        <v>26.917200000000001</v>
      </c>
      <c r="N62" s="164">
        <v>11.8224</v>
      </c>
      <c r="O62" s="164">
        <v>2.75</v>
      </c>
      <c r="P62" s="164">
        <v>14.9664</v>
      </c>
      <c r="Q62" s="164">
        <v>18.030999999999999</v>
      </c>
      <c r="R62" s="164">
        <v>14.846</v>
      </c>
      <c r="S62" s="164">
        <v>16.61</v>
      </c>
      <c r="T62" s="164">
        <v>15.670999999999999</v>
      </c>
      <c r="U62" s="164">
        <v>23.753</v>
      </c>
      <c r="V62" s="164">
        <v>14.526</v>
      </c>
      <c r="W62" s="164">
        <v>6.8650000000000002</v>
      </c>
      <c r="X62" s="139">
        <v>7.4390000000000001</v>
      </c>
      <c r="Z62" s="138">
        <v>35.161200000000001</v>
      </c>
      <c r="AA62" s="164">
        <v>43.6404</v>
      </c>
      <c r="AB62" s="164">
        <v>41.158799999999999</v>
      </c>
      <c r="AC62" s="164">
        <v>43.867199999999997</v>
      </c>
      <c r="AD62" s="164">
        <v>32.959000000000003</v>
      </c>
      <c r="AE62" s="164">
        <v>39.722000000000001</v>
      </c>
      <c r="AF62" s="164">
        <v>29.289000000000001</v>
      </c>
      <c r="AG62" s="164">
        <v>29.106999999999999</v>
      </c>
      <c r="AH62" s="139">
        <v>24.408999999999999</v>
      </c>
      <c r="AJ62" s="138">
        <v>22.356000000000002</v>
      </c>
      <c r="AK62" s="164">
        <v>26.654399999999999</v>
      </c>
      <c r="AL62" s="164">
        <v>35.876399999999997</v>
      </c>
      <c r="AM62" s="164">
        <v>21.763200000000001</v>
      </c>
      <c r="AN62" s="164">
        <v>21.024999999999999</v>
      </c>
      <c r="AO62" s="164">
        <v>21.324999999999999</v>
      </c>
      <c r="AP62" s="164">
        <v>23.286999999999999</v>
      </c>
      <c r="AQ62" s="164">
        <v>44.978999999999999</v>
      </c>
      <c r="AR62" s="164">
        <v>25.391999999999999</v>
      </c>
      <c r="AS62" s="164">
        <v>19.957999999999998</v>
      </c>
      <c r="AT62" s="164">
        <v>11.006</v>
      </c>
      <c r="AU62" s="139">
        <v>9.2629999999999999</v>
      </c>
    </row>
    <row r="63" spans="1:47" x14ac:dyDescent="0.25">
      <c r="A63" s="227">
        <v>1.1000000000000001</v>
      </c>
      <c r="B63" s="138">
        <v>34.494</v>
      </c>
      <c r="C63" s="164">
        <v>29.616</v>
      </c>
      <c r="D63" s="164">
        <v>33.103200000000001</v>
      </c>
      <c r="E63" s="164">
        <v>30.016999999999999</v>
      </c>
      <c r="F63" s="164">
        <v>29.777999999999999</v>
      </c>
      <c r="G63" s="164">
        <v>26.248000000000001</v>
      </c>
      <c r="H63" s="164">
        <v>37.381999999999998</v>
      </c>
      <c r="I63" s="164">
        <v>33.151000000000003</v>
      </c>
      <c r="J63" s="139">
        <v>34.622999999999998</v>
      </c>
      <c r="L63" s="138">
        <v>0.52800000000000002</v>
      </c>
      <c r="M63" s="164">
        <v>22.1508</v>
      </c>
      <c r="N63" s="164">
        <v>14.55</v>
      </c>
      <c r="O63" s="164">
        <v>0.91</v>
      </c>
      <c r="P63" s="164">
        <v>15.8124</v>
      </c>
      <c r="Q63" s="164">
        <v>18.611999999999998</v>
      </c>
      <c r="R63" s="164">
        <v>16.003</v>
      </c>
      <c r="S63" s="164">
        <v>16.64</v>
      </c>
      <c r="T63" s="164">
        <v>12.176</v>
      </c>
      <c r="U63" s="164">
        <v>22.466000000000001</v>
      </c>
      <c r="V63" s="164">
        <v>16.437999999999999</v>
      </c>
      <c r="W63" s="164">
        <v>7.0780000000000003</v>
      </c>
      <c r="X63" s="139">
        <v>9.7330000000000005</v>
      </c>
      <c r="Z63" s="138">
        <v>30.9984</v>
      </c>
      <c r="AA63" s="164">
        <v>50.593200000000003</v>
      </c>
      <c r="AB63" s="164">
        <v>37.8384</v>
      </c>
      <c r="AC63" s="164">
        <v>42.070799999999998</v>
      </c>
      <c r="AD63" s="164">
        <v>31.571999999999999</v>
      </c>
      <c r="AE63" s="164">
        <v>45.392000000000003</v>
      </c>
      <c r="AF63" s="164">
        <v>29.097999999999999</v>
      </c>
      <c r="AG63" s="164">
        <v>24.584</v>
      </c>
      <c r="AH63" s="139">
        <v>30.05</v>
      </c>
      <c r="AJ63" s="138">
        <v>25.225200000000001</v>
      </c>
      <c r="AK63" s="164">
        <v>28.306799999999999</v>
      </c>
      <c r="AL63" s="164">
        <v>39.170400000000001</v>
      </c>
      <c r="AM63" s="164">
        <v>28.171199999999999</v>
      </c>
      <c r="AN63" s="164">
        <v>22.096</v>
      </c>
      <c r="AO63" s="164">
        <v>20.62</v>
      </c>
      <c r="AP63" s="164">
        <v>22.704000000000001</v>
      </c>
      <c r="AQ63" s="164">
        <v>30.989000000000001</v>
      </c>
      <c r="AR63" s="164">
        <v>28.954999999999998</v>
      </c>
      <c r="AS63" s="164">
        <v>18.321000000000002</v>
      </c>
      <c r="AT63" s="164">
        <v>11.087999999999999</v>
      </c>
      <c r="AU63" s="139">
        <v>12.236000000000001</v>
      </c>
    </row>
    <row r="64" spans="1:47" x14ac:dyDescent="0.25">
      <c r="A64" s="227">
        <v>1.18</v>
      </c>
      <c r="B64" s="138">
        <v>38.840400000000002</v>
      </c>
      <c r="C64" s="164">
        <v>28.862400000000001</v>
      </c>
      <c r="D64" s="164">
        <v>25.779599999999999</v>
      </c>
      <c r="E64" s="164">
        <v>31.891999999999999</v>
      </c>
      <c r="F64" s="164">
        <v>30.995999999999999</v>
      </c>
      <c r="G64" s="164">
        <v>30.126999999999999</v>
      </c>
      <c r="H64" s="164">
        <v>32.381</v>
      </c>
      <c r="I64" s="164">
        <v>28.280999999999999</v>
      </c>
      <c r="J64" s="139">
        <v>37.298999999999999</v>
      </c>
      <c r="L64" s="138">
        <v>1.7052</v>
      </c>
      <c r="M64" s="164">
        <v>25.422000000000001</v>
      </c>
      <c r="N64" s="164">
        <v>14.928000000000001</v>
      </c>
      <c r="O64" s="164">
        <v>3.44</v>
      </c>
      <c r="P64" s="164">
        <v>17.288399999999999</v>
      </c>
      <c r="Q64" s="164">
        <v>18.018999999999998</v>
      </c>
      <c r="R64" s="164">
        <v>15.787000000000001</v>
      </c>
      <c r="S64" s="164">
        <v>16.216999999999999</v>
      </c>
      <c r="T64" s="164">
        <v>11.836</v>
      </c>
      <c r="U64" s="164">
        <v>24.571000000000002</v>
      </c>
      <c r="V64" s="164">
        <v>16.632000000000001</v>
      </c>
      <c r="W64" s="164">
        <v>7.218</v>
      </c>
      <c r="X64" s="139">
        <v>9.9169999999999998</v>
      </c>
      <c r="Z64" s="138">
        <v>31.546800000000001</v>
      </c>
      <c r="AA64" s="164">
        <v>51.323999999999998</v>
      </c>
      <c r="AB64" s="164">
        <v>48.943199999999997</v>
      </c>
      <c r="AC64" s="164">
        <v>44.1096</v>
      </c>
      <c r="AD64" s="164">
        <v>28.542999999999999</v>
      </c>
      <c r="AE64" s="164">
        <v>40.261000000000003</v>
      </c>
      <c r="AF64" s="164">
        <v>28.602</v>
      </c>
      <c r="AG64" s="164">
        <v>34.006999999999998</v>
      </c>
      <c r="AH64" s="139">
        <v>32.292000000000002</v>
      </c>
      <c r="AJ64" s="138">
        <v>26.996400000000001</v>
      </c>
      <c r="AK64" s="164">
        <v>29.0412</v>
      </c>
      <c r="AL64" s="164">
        <v>27.9</v>
      </c>
      <c r="AM64" s="164">
        <v>23.888400000000001</v>
      </c>
      <c r="AN64" s="164">
        <v>20.841999999999999</v>
      </c>
      <c r="AO64" s="164">
        <v>22.25</v>
      </c>
      <c r="AP64" s="164">
        <v>26.379000000000001</v>
      </c>
      <c r="AQ64" s="164">
        <v>30.588999999999999</v>
      </c>
      <c r="AR64" s="164">
        <v>27.247</v>
      </c>
      <c r="AS64" s="164">
        <v>18.155999999999999</v>
      </c>
      <c r="AT64" s="164">
        <v>10.119</v>
      </c>
      <c r="AU64" s="139">
        <v>12.249000000000001</v>
      </c>
    </row>
    <row r="65" spans="1:47" x14ac:dyDescent="0.25">
      <c r="A65" s="227">
        <v>1.34</v>
      </c>
      <c r="B65" s="138">
        <v>38.325600000000001</v>
      </c>
      <c r="C65" s="164">
        <v>28.363199999999999</v>
      </c>
      <c r="D65" s="164">
        <v>27.8796</v>
      </c>
      <c r="E65" s="164">
        <v>29.855</v>
      </c>
      <c r="F65" s="164">
        <v>33.274000000000001</v>
      </c>
      <c r="G65" s="164">
        <v>31.349</v>
      </c>
      <c r="H65" s="164">
        <v>34.168999999999997</v>
      </c>
      <c r="I65" s="164">
        <v>36.088000000000001</v>
      </c>
      <c r="J65" s="139">
        <v>35.863</v>
      </c>
      <c r="L65" s="138">
        <v>0.90720000000000001</v>
      </c>
      <c r="M65" s="164">
        <v>28.298400000000001</v>
      </c>
      <c r="N65" s="164">
        <v>18.745200000000001</v>
      </c>
      <c r="O65" s="164">
        <v>1.94</v>
      </c>
      <c r="P65" s="164">
        <v>14.984400000000001</v>
      </c>
      <c r="Q65" s="164">
        <v>19.382000000000001</v>
      </c>
      <c r="R65" s="164">
        <v>17.795999999999999</v>
      </c>
      <c r="S65" s="164">
        <v>17.742999999999999</v>
      </c>
      <c r="T65" s="164">
        <v>10.628</v>
      </c>
      <c r="U65" s="164">
        <v>22.23</v>
      </c>
      <c r="V65" s="164">
        <v>15.464</v>
      </c>
      <c r="W65" s="164">
        <v>8.9160000000000004</v>
      </c>
      <c r="X65" s="139">
        <v>8.7669999999999995</v>
      </c>
      <c r="Z65" s="138">
        <v>36.772799999999997</v>
      </c>
      <c r="AA65" s="164">
        <v>44.379600000000003</v>
      </c>
      <c r="AB65" s="164">
        <v>38.723999999999997</v>
      </c>
      <c r="AC65" s="164">
        <v>49.386000000000003</v>
      </c>
      <c r="AD65" s="164">
        <v>23.364000000000001</v>
      </c>
      <c r="AE65" s="164">
        <v>37.026000000000003</v>
      </c>
      <c r="AF65" s="164">
        <v>37.061999999999998</v>
      </c>
      <c r="AG65" s="164">
        <v>38.960999999999999</v>
      </c>
      <c r="AH65" s="139">
        <v>32.676000000000002</v>
      </c>
      <c r="AJ65" s="138">
        <v>28.369199999999999</v>
      </c>
      <c r="AK65" s="164">
        <v>32.426400000000001</v>
      </c>
      <c r="AL65" s="164">
        <v>36.4848</v>
      </c>
      <c r="AM65" s="164">
        <v>13.0944</v>
      </c>
      <c r="AN65" s="164">
        <v>17.245999999999999</v>
      </c>
      <c r="AO65" s="164">
        <v>19.460999999999999</v>
      </c>
      <c r="AP65" s="164">
        <v>22.504999999999999</v>
      </c>
      <c r="AQ65" s="164">
        <v>30.545000000000002</v>
      </c>
      <c r="AR65" s="164">
        <v>27.504000000000001</v>
      </c>
      <c r="AS65" s="164">
        <v>21.216000000000001</v>
      </c>
      <c r="AT65" s="164">
        <v>14.068</v>
      </c>
      <c r="AU65" s="139">
        <v>11.092000000000001</v>
      </c>
    </row>
    <row r="66" spans="1:47" x14ac:dyDescent="0.25">
      <c r="A66" s="227">
        <v>1.42</v>
      </c>
      <c r="B66" s="138">
        <v>35.804400000000001</v>
      </c>
      <c r="C66" s="164">
        <v>30.895199999999999</v>
      </c>
      <c r="D66" s="164">
        <v>27.164400000000001</v>
      </c>
      <c r="E66" s="164">
        <v>37.180999999999997</v>
      </c>
      <c r="F66" s="164">
        <v>36.137</v>
      </c>
      <c r="G66" s="164">
        <v>34.109000000000002</v>
      </c>
      <c r="H66" s="164">
        <v>37.853000000000002</v>
      </c>
      <c r="I66" s="164">
        <v>32.51</v>
      </c>
      <c r="J66" s="139">
        <v>39.107999999999997</v>
      </c>
      <c r="L66" s="138">
        <v>-9.2399999999999996E-2</v>
      </c>
      <c r="M66" s="164">
        <v>28.2804</v>
      </c>
      <c r="N66" s="164">
        <v>16.0776</v>
      </c>
      <c r="O66" s="164">
        <v>3.72</v>
      </c>
      <c r="P66" s="164">
        <v>20.572800000000001</v>
      </c>
      <c r="Q66" s="164">
        <v>22.501999999999999</v>
      </c>
      <c r="R66" s="164">
        <v>17.026</v>
      </c>
      <c r="S66" s="164">
        <v>18.055</v>
      </c>
      <c r="T66" s="164">
        <v>14.169</v>
      </c>
      <c r="U66" s="164">
        <v>22.984000000000002</v>
      </c>
      <c r="V66" s="164">
        <v>16.899000000000001</v>
      </c>
      <c r="W66" s="164">
        <v>9.4329999999999998</v>
      </c>
      <c r="X66" s="139">
        <v>9.9789999999999992</v>
      </c>
      <c r="Z66" s="138">
        <v>33.010800000000003</v>
      </c>
      <c r="AA66" s="164">
        <v>42.296399999999998</v>
      </c>
      <c r="AB66" s="164">
        <v>32.320799999999998</v>
      </c>
      <c r="AC66" s="164">
        <v>45.801600000000001</v>
      </c>
      <c r="AD66" s="164">
        <v>35.942999999999998</v>
      </c>
      <c r="AE66" s="164">
        <v>39.6</v>
      </c>
      <c r="AF66" s="164">
        <v>32.902999999999999</v>
      </c>
      <c r="AG66" s="164">
        <v>35.594999999999999</v>
      </c>
      <c r="AH66" s="139">
        <v>33.645000000000003</v>
      </c>
      <c r="AJ66" s="138">
        <v>28.261199999999999</v>
      </c>
      <c r="AK66" s="164">
        <v>27.834</v>
      </c>
      <c r="AL66" s="164">
        <v>31.9236</v>
      </c>
      <c r="AM66" s="164">
        <v>21.33</v>
      </c>
      <c r="AN66" s="164">
        <v>21.443000000000001</v>
      </c>
      <c r="AO66" s="164">
        <v>20.466999999999999</v>
      </c>
      <c r="AP66" s="164">
        <v>24.872</v>
      </c>
      <c r="AQ66" s="164">
        <v>34.369</v>
      </c>
      <c r="AR66" s="164">
        <v>31.263000000000002</v>
      </c>
      <c r="AS66" s="164">
        <v>23.603000000000002</v>
      </c>
      <c r="AT66" s="164">
        <v>13.029</v>
      </c>
      <c r="AU66" s="139">
        <v>11.391</v>
      </c>
    </row>
    <row r="67" spans="1:47" x14ac:dyDescent="0.25">
      <c r="A67" s="227">
        <v>1.54</v>
      </c>
      <c r="B67" s="138">
        <v>29.6784</v>
      </c>
      <c r="C67" s="164">
        <v>33.6432</v>
      </c>
      <c r="D67" s="164">
        <v>32.842799999999997</v>
      </c>
      <c r="E67" s="164">
        <v>34.698</v>
      </c>
      <c r="F67" s="164">
        <v>33.549999999999997</v>
      </c>
      <c r="G67" s="164">
        <v>30.960999999999999</v>
      </c>
      <c r="H67" s="164">
        <v>41.48</v>
      </c>
      <c r="I67" s="164">
        <v>38.472000000000001</v>
      </c>
      <c r="J67" s="139">
        <v>38.042999999999999</v>
      </c>
      <c r="L67" s="138">
        <v>2.5068000000000001</v>
      </c>
      <c r="M67" s="164">
        <v>31.936800000000002</v>
      </c>
      <c r="N67" s="164">
        <v>20.775600000000001</v>
      </c>
      <c r="O67" s="164">
        <v>3.77</v>
      </c>
      <c r="P67" s="164">
        <v>22.638000000000002</v>
      </c>
      <c r="Q67" s="164">
        <v>21.878</v>
      </c>
      <c r="R67" s="164">
        <v>21.597000000000001</v>
      </c>
      <c r="S67" s="164">
        <v>17.38</v>
      </c>
      <c r="T67" s="164">
        <v>12.596</v>
      </c>
      <c r="U67" s="164">
        <v>23.747</v>
      </c>
      <c r="V67" s="164">
        <v>13.231</v>
      </c>
      <c r="W67" s="164">
        <v>9.75</v>
      </c>
      <c r="X67" s="139">
        <v>12.282999999999999</v>
      </c>
      <c r="Z67" s="138">
        <v>38.510399999999997</v>
      </c>
      <c r="AA67" s="164">
        <v>46.815600000000003</v>
      </c>
      <c r="AB67" s="164">
        <v>34.134</v>
      </c>
      <c r="AC67" s="164">
        <v>48.471600000000002</v>
      </c>
      <c r="AD67" s="164">
        <v>40.570999999999998</v>
      </c>
      <c r="AE67" s="164">
        <v>39.576999999999998</v>
      </c>
      <c r="AF67" s="164">
        <v>34.01</v>
      </c>
      <c r="AG67" s="164">
        <v>34.792999999999999</v>
      </c>
      <c r="AH67" s="139">
        <v>34.667999999999999</v>
      </c>
      <c r="AJ67" s="138">
        <v>31.4436</v>
      </c>
      <c r="AK67" s="164">
        <v>32.906399999999998</v>
      </c>
      <c r="AL67" s="164">
        <v>33.782400000000003</v>
      </c>
      <c r="AM67" s="164">
        <v>26.173200000000001</v>
      </c>
      <c r="AN67" s="164">
        <v>20.03</v>
      </c>
      <c r="AO67" s="164">
        <v>20.094999999999999</v>
      </c>
      <c r="AP67" s="164">
        <v>25.48</v>
      </c>
      <c r="AQ67" s="164">
        <v>35.222000000000001</v>
      </c>
      <c r="AR67" s="164">
        <v>30.126999999999999</v>
      </c>
      <c r="AS67" s="164">
        <v>23.425999999999998</v>
      </c>
      <c r="AT67" s="164">
        <v>14.238</v>
      </c>
      <c r="AU67" s="139">
        <v>16.068999999999999</v>
      </c>
    </row>
    <row r="68" spans="1:47" ht="15.75" thickBot="1" x14ac:dyDescent="0.3">
      <c r="A68" s="229">
        <v>1.7</v>
      </c>
      <c r="B68" s="140">
        <v>37.255200000000002</v>
      </c>
      <c r="C68" s="167">
        <v>39.776400000000002</v>
      </c>
      <c r="D68" s="167">
        <v>32.128799999999998</v>
      </c>
      <c r="E68" s="167">
        <v>39.057000000000002</v>
      </c>
      <c r="F68" s="167">
        <v>30.872</v>
      </c>
      <c r="G68" s="167">
        <v>31.234999999999999</v>
      </c>
      <c r="H68" s="167">
        <v>39.128999999999998</v>
      </c>
      <c r="I68" s="167">
        <v>32.270000000000003</v>
      </c>
      <c r="J68" s="141">
        <v>44.03</v>
      </c>
      <c r="L68" s="140">
        <v>8.0616000000000003</v>
      </c>
      <c r="M68" s="167">
        <v>27.0732</v>
      </c>
      <c r="N68" s="167">
        <v>20.8428</v>
      </c>
      <c r="O68" s="167">
        <v>7.64</v>
      </c>
      <c r="P68" s="167">
        <v>20.642399999999999</v>
      </c>
      <c r="Q68" s="167">
        <v>19.978999999999999</v>
      </c>
      <c r="R68" s="167">
        <v>17.632999999999999</v>
      </c>
      <c r="S68" s="167">
        <v>17.669</v>
      </c>
      <c r="T68" s="167">
        <v>16.381</v>
      </c>
      <c r="U68" s="167">
        <v>24.649000000000001</v>
      </c>
      <c r="V68" s="167">
        <v>14.409000000000001</v>
      </c>
      <c r="W68" s="167">
        <v>13.368</v>
      </c>
      <c r="X68" s="141">
        <v>12.227</v>
      </c>
      <c r="Z68" s="140">
        <v>35.947200000000002</v>
      </c>
      <c r="AA68" s="167">
        <v>49.101599999999998</v>
      </c>
      <c r="AB68" s="167">
        <v>43.659599999999998</v>
      </c>
      <c r="AC68" s="167">
        <v>44.113199999999999</v>
      </c>
      <c r="AD68" s="167">
        <v>35.229999999999997</v>
      </c>
      <c r="AE68" s="167">
        <v>37.802</v>
      </c>
      <c r="AF68" s="167">
        <v>38.597999999999999</v>
      </c>
      <c r="AG68" s="167">
        <v>34.847000000000001</v>
      </c>
      <c r="AH68" s="141">
        <v>31.82</v>
      </c>
      <c r="AJ68" s="140">
        <v>29.358000000000001</v>
      </c>
      <c r="AK68" s="167">
        <v>31.107600000000001</v>
      </c>
      <c r="AL68" s="167">
        <v>39.194400000000002</v>
      </c>
      <c r="AM68" s="167">
        <v>28.488</v>
      </c>
      <c r="AN68" s="167">
        <v>16.366</v>
      </c>
      <c r="AO68" s="167">
        <v>28.004000000000001</v>
      </c>
      <c r="AP68" s="167">
        <v>28.338000000000001</v>
      </c>
      <c r="AQ68" s="167">
        <v>40.466999999999999</v>
      </c>
      <c r="AR68" s="167">
        <v>30.155999999999999</v>
      </c>
      <c r="AS68" s="167">
        <v>25.341000000000001</v>
      </c>
      <c r="AT68" s="167">
        <v>25.422999999999998</v>
      </c>
      <c r="AU68" s="141">
        <v>14.395</v>
      </c>
    </row>
    <row r="73" spans="1:47" ht="15.75" thickBot="1" x14ac:dyDescent="0.3"/>
    <row r="74" spans="1:47" s="133" customFormat="1" ht="15.75" thickBot="1" x14ac:dyDescent="0.3">
      <c r="B74" s="308" t="s">
        <v>378</v>
      </c>
      <c r="C74" s="309"/>
      <c r="D74" s="309"/>
      <c r="E74" s="309"/>
      <c r="F74" s="309"/>
      <c r="G74" s="309"/>
      <c r="H74" s="309"/>
      <c r="I74" s="309"/>
      <c r="J74" s="309"/>
      <c r="K74" s="309"/>
      <c r="L74" s="309"/>
      <c r="M74" s="309"/>
      <c r="N74" s="309"/>
      <c r="O74" s="309"/>
      <c r="P74" s="309"/>
      <c r="Q74" s="309"/>
      <c r="R74" s="309"/>
      <c r="S74" s="309"/>
      <c r="T74" s="309"/>
      <c r="U74" s="309"/>
      <c r="V74" s="309"/>
      <c r="W74" s="309"/>
      <c r="X74" s="309"/>
      <c r="Y74" s="309"/>
      <c r="Z74" s="309"/>
      <c r="AA74" s="309"/>
      <c r="AB74" s="309"/>
      <c r="AC74" s="309"/>
      <c r="AD74" s="309"/>
      <c r="AE74" s="309"/>
      <c r="AF74" s="309"/>
      <c r="AG74" s="309"/>
      <c r="AH74" s="309"/>
      <c r="AI74" s="309"/>
      <c r="AJ74" s="309"/>
      <c r="AK74" s="309"/>
      <c r="AL74" s="309"/>
      <c r="AM74" s="309"/>
      <c r="AN74" s="309"/>
      <c r="AO74" s="309"/>
      <c r="AP74" s="309"/>
      <c r="AQ74" s="309"/>
      <c r="AR74" s="309"/>
      <c r="AS74" s="309"/>
      <c r="AT74" s="309"/>
      <c r="AU74" s="310"/>
    </row>
    <row r="75" spans="1:47" s="133" customFormat="1" x14ac:dyDescent="0.25">
      <c r="A75" s="171" t="s">
        <v>387</v>
      </c>
      <c r="B75" s="311" t="s">
        <v>369</v>
      </c>
      <c r="C75" s="312"/>
      <c r="D75" s="312"/>
      <c r="E75" s="312"/>
      <c r="F75" s="312"/>
      <c r="G75" s="312"/>
      <c r="H75" s="312"/>
      <c r="I75" s="312"/>
      <c r="J75" s="313"/>
      <c r="L75" s="311" t="s">
        <v>370</v>
      </c>
      <c r="M75" s="312"/>
      <c r="N75" s="312"/>
      <c r="O75" s="312"/>
      <c r="P75" s="312"/>
      <c r="Q75" s="312"/>
      <c r="R75" s="312"/>
      <c r="S75" s="312"/>
      <c r="T75" s="312"/>
      <c r="U75" s="312"/>
      <c r="V75" s="312"/>
      <c r="W75" s="312"/>
      <c r="X75" s="313"/>
      <c r="Z75" s="311" t="s">
        <v>371</v>
      </c>
      <c r="AA75" s="312"/>
      <c r="AB75" s="312"/>
      <c r="AC75" s="312"/>
      <c r="AD75" s="312"/>
      <c r="AE75" s="312"/>
      <c r="AF75" s="312"/>
      <c r="AG75" s="312"/>
      <c r="AH75" s="313"/>
      <c r="AJ75" s="311" t="s">
        <v>372</v>
      </c>
      <c r="AK75" s="312"/>
      <c r="AL75" s="312"/>
      <c r="AM75" s="312"/>
      <c r="AN75" s="312"/>
      <c r="AO75" s="312"/>
      <c r="AP75" s="312"/>
      <c r="AQ75" s="312"/>
      <c r="AR75" s="312"/>
      <c r="AS75" s="312"/>
      <c r="AT75" s="312"/>
      <c r="AU75" s="313"/>
    </row>
    <row r="76" spans="1:47" x14ac:dyDescent="0.25">
      <c r="A76" s="227">
        <v>0.62</v>
      </c>
      <c r="B76" s="138">
        <v>28.695599999999999</v>
      </c>
      <c r="C76" s="164">
        <v>45.051600000000001</v>
      </c>
      <c r="D76" s="164">
        <v>28.242000000000001</v>
      </c>
      <c r="E76" s="164">
        <v>39.085000000000001</v>
      </c>
      <c r="F76" s="164">
        <v>34.792999999999999</v>
      </c>
      <c r="G76" s="164">
        <v>24.472999999999999</v>
      </c>
      <c r="H76" s="164">
        <v>40.72</v>
      </c>
      <c r="I76" s="164">
        <v>35.094999999999999</v>
      </c>
      <c r="J76" s="139">
        <v>34.97</v>
      </c>
      <c r="L76" s="138">
        <v>30.680399999999999</v>
      </c>
      <c r="M76" s="164">
        <v>32.683199999999999</v>
      </c>
      <c r="N76" s="164">
        <v>24.866399999999999</v>
      </c>
      <c r="O76" s="164">
        <v>26.5824</v>
      </c>
      <c r="P76" s="164">
        <v>30.188400000000001</v>
      </c>
      <c r="Q76" s="164">
        <v>35.680999999999997</v>
      </c>
      <c r="R76" s="164">
        <v>33.607999999999997</v>
      </c>
      <c r="S76" s="164">
        <v>25.489000000000001</v>
      </c>
      <c r="T76" s="164">
        <v>31.762</v>
      </c>
      <c r="U76" s="164">
        <v>31.672999999999998</v>
      </c>
      <c r="V76" s="164">
        <v>24.545000000000002</v>
      </c>
      <c r="W76" s="164">
        <v>33.085000000000001</v>
      </c>
      <c r="X76" s="139">
        <v>38.423000000000002</v>
      </c>
      <c r="Z76" s="138">
        <v>47.534399999999998</v>
      </c>
      <c r="AA76" s="164">
        <v>50.077199999999998</v>
      </c>
      <c r="AB76" s="164">
        <v>45.762</v>
      </c>
      <c r="AC76" s="164">
        <v>54.8748</v>
      </c>
      <c r="AD76" s="164">
        <v>33.192999999999998</v>
      </c>
      <c r="AE76" s="164">
        <v>51.969000000000001</v>
      </c>
      <c r="AF76" s="164">
        <v>38.107999999999997</v>
      </c>
      <c r="AG76" s="164">
        <v>37.298000000000002</v>
      </c>
      <c r="AH76" s="139">
        <v>31.652000000000001</v>
      </c>
      <c r="AJ76" s="138">
        <v>49.543199999999999</v>
      </c>
      <c r="AK76" s="164">
        <v>46.326000000000001</v>
      </c>
      <c r="AL76" s="164">
        <v>52.328400000000002</v>
      </c>
      <c r="AM76" s="164">
        <v>26.175599999999999</v>
      </c>
      <c r="AN76" s="164">
        <v>23.126000000000001</v>
      </c>
      <c r="AO76" s="164">
        <v>35.872</v>
      </c>
      <c r="AP76" s="164">
        <v>31.048999999999999</v>
      </c>
      <c r="AQ76" s="164">
        <v>51.676000000000002</v>
      </c>
      <c r="AR76" s="164">
        <v>36.728000000000002</v>
      </c>
      <c r="AS76" s="164">
        <v>37.715000000000003</v>
      </c>
      <c r="AT76" s="164">
        <v>33.619</v>
      </c>
      <c r="AU76" s="139">
        <v>28.626999999999999</v>
      </c>
    </row>
    <row r="77" spans="1:47" x14ac:dyDescent="0.25">
      <c r="A77" s="227">
        <v>0.74</v>
      </c>
      <c r="B77" s="138">
        <v>29.815200000000001</v>
      </c>
      <c r="C77" s="164">
        <v>37.394399999999997</v>
      </c>
      <c r="D77" s="164">
        <v>32.378399999999999</v>
      </c>
      <c r="E77" s="164">
        <v>37.546999999999997</v>
      </c>
      <c r="F77" s="164">
        <v>42.976999999999997</v>
      </c>
      <c r="G77" s="164">
        <v>26.9</v>
      </c>
      <c r="H77" s="164">
        <v>30.550999999999998</v>
      </c>
      <c r="I77" s="164">
        <v>34.904000000000003</v>
      </c>
      <c r="J77" s="139">
        <v>35.939</v>
      </c>
      <c r="L77" s="138">
        <v>31.557600000000001</v>
      </c>
      <c r="M77" s="164">
        <v>33.961199999999998</v>
      </c>
      <c r="N77" s="164">
        <v>24.034800000000001</v>
      </c>
      <c r="O77" s="164">
        <v>29.828399999999998</v>
      </c>
      <c r="P77" s="164">
        <v>29.8476</v>
      </c>
      <c r="Q77" s="164">
        <v>39.393999999999998</v>
      </c>
      <c r="R77" s="164">
        <v>32.988999999999997</v>
      </c>
      <c r="S77" s="164">
        <v>21.364999999999998</v>
      </c>
      <c r="T77" s="164">
        <v>24.260999999999999</v>
      </c>
      <c r="U77" s="164">
        <v>33.323</v>
      </c>
      <c r="V77" s="164">
        <v>26.741</v>
      </c>
      <c r="W77" s="164">
        <v>28.567</v>
      </c>
      <c r="X77" s="139">
        <v>29.988</v>
      </c>
      <c r="Z77" s="138">
        <v>52.622399999999999</v>
      </c>
      <c r="AA77" s="164">
        <v>55.429200000000002</v>
      </c>
      <c r="AB77" s="164">
        <v>35.476799999999997</v>
      </c>
      <c r="AC77" s="164">
        <v>58.501199999999997</v>
      </c>
      <c r="AD77" s="164">
        <v>44.945</v>
      </c>
      <c r="AE77" s="164">
        <v>56.677</v>
      </c>
      <c r="AF77" s="164">
        <v>36.835000000000001</v>
      </c>
      <c r="AG77" s="164">
        <v>32.203000000000003</v>
      </c>
      <c r="AH77" s="139">
        <v>35.578000000000003</v>
      </c>
      <c r="AJ77" s="138">
        <v>58.592399999999998</v>
      </c>
      <c r="AK77" s="164">
        <v>42.932400000000001</v>
      </c>
      <c r="AL77" s="164">
        <v>43.814399999999999</v>
      </c>
      <c r="AM77" s="164">
        <v>36.167999999999999</v>
      </c>
      <c r="AN77" s="164">
        <v>28.565000000000001</v>
      </c>
      <c r="AO77" s="164">
        <v>32.767000000000003</v>
      </c>
      <c r="AP77" s="164">
        <v>34.421999999999997</v>
      </c>
      <c r="AQ77" s="164">
        <v>46.981999999999999</v>
      </c>
      <c r="AR77" s="164">
        <v>45.603000000000002</v>
      </c>
      <c r="AS77" s="164">
        <v>31.663</v>
      </c>
      <c r="AT77" s="164">
        <v>25.315999999999999</v>
      </c>
      <c r="AU77" s="139">
        <v>26.4</v>
      </c>
    </row>
    <row r="78" spans="1:47" x14ac:dyDescent="0.25">
      <c r="A78" s="227">
        <v>0.86</v>
      </c>
      <c r="B78" s="138">
        <v>31.378799999999998</v>
      </c>
      <c r="C78" s="164">
        <v>48.875999999999998</v>
      </c>
      <c r="D78" s="164">
        <v>31.960799999999999</v>
      </c>
      <c r="E78" s="164">
        <v>37.116999999999997</v>
      </c>
      <c r="F78" s="164">
        <v>33.929000000000002</v>
      </c>
      <c r="G78" s="164">
        <v>30.986000000000001</v>
      </c>
      <c r="H78" s="164">
        <v>34.81</v>
      </c>
      <c r="I78" s="164">
        <v>37.643000000000001</v>
      </c>
      <c r="J78" s="139">
        <v>28.087</v>
      </c>
      <c r="L78" s="138">
        <v>35.923200000000001</v>
      </c>
      <c r="M78" s="164">
        <v>30.8736</v>
      </c>
      <c r="N78" s="164">
        <v>22.9236</v>
      </c>
      <c r="O78" s="164">
        <v>25.026</v>
      </c>
      <c r="P78" s="164">
        <v>23.056799999999999</v>
      </c>
      <c r="Q78" s="164">
        <v>36.024999999999999</v>
      </c>
      <c r="R78" s="164">
        <v>36.680999999999997</v>
      </c>
      <c r="S78" s="164">
        <v>21.248999999999999</v>
      </c>
      <c r="T78" s="164">
        <v>31.298999999999999</v>
      </c>
      <c r="U78" s="164">
        <v>30.690999999999999</v>
      </c>
      <c r="V78" s="164">
        <v>22.113</v>
      </c>
      <c r="W78" s="164">
        <v>35.366999999999997</v>
      </c>
      <c r="X78" s="139">
        <v>36.03</v>
      </c>
      <c r="Z78" s="138">
        <v>34.718400000000003</v>
      </c>
      <c r="AA78" s="164">
        <v>44.757599999999996</v>
      </c>
      <c r="AB78" s="164">
        <v>37.129199999999997</v>
      </c>
      <c r="AC78" s="164">
        <v>60.104399999999998</v>
      </c>
      <c r="AD78" s="164">
        <v>39.537999999999997</v>
      </c>
      <c r="AE78" s="164">
        <v>51.192</v>
      </c>
      <c r="AF78" s="164">
        <v>38.436</v>
      </c>
      <c r="AG78" s="164">
        <v>36.424999999999997</v>
      </c>
      <c r="AH78" s="139">
        <v>29.667999999999999</v>
      </c>
      <c r="AJ78" s="138">
        <v>43.705199999999998</v>
      </c>
      <c r="AK78" s="164">
        <v>38.7624</v>
      </c>
      <c r="AL78" s="164">
        <v>47.974800000000002</v>
      </c>
      <c r="AM78" s="164">
        <v>31.448399999999999</v>
      </c>
      <c r="AN78" s="164">
        <v>25.13</v>
      </c>
      <c r="AO78" s="164">
        <v>29.385999999999999</v>
      </c>
      <c r="AP78" s="164">
        <v>33.828000000000003</v>
      </c>
      <c r="AQ78" s="164">
        <v>48.755000000000003</v>
      </c>
      <c r="AR78" s="164">
        <v>37.795999999999999</v>
      </c>
      <c r="AS78" s="164">
        <v>29.675000000000001</v>
      </c>
      <c r="AT78" s="164">
        <v>33.078000000000003</v>
      </c>
      <c r="AU78" s="139">
        <v>27.056999999999999</v>
      </c>
    </row>
    <row r="79" spans="1:47" x14ac:dyDescent="0.25">
      <c r="A79" s="227">
        <v>0.98</v>
      </c>
      <c r="B79" s="138">
        <v>30.910799999999998</v>
      </c>
      <c r="C79" s="164">
        <v>39.709200000000003</v>
      </c>
      <c r="D79" s="164">
        <v>32.337600000000002</v>
      </c>
      <c r="E79" s="164">
        <v>39.841999999999999</v>
      </c>
      <c r="F79" s="164">
        <v>44.170999999999999</v>
      </c>
      <c r="G79" s="164">
        <v>25.277000000000001</v>
      </c>
      <c r="H79" s="164">
        <v>32.618000000000002</v>
      </c>
      <c r="I79" s="164">
        <v>33.920999999999999</v>
      </c>
      <c r="J79" s="139">
        <v>33.286000000000001</v>
      </c>
      <c r="L79" s="138">
        <v>26.116800000000001</v>
      </c>
      <c r="M79" s="164">
        <v>30.526800000000001</v>
      </c>
      <c r="N79" s="164">
        <v>17.771999999999998</v>
      </c>
      <c r="O79" s="164">
        <v>16.790400000000002</v>
      </c>
      <c r="P79" s="164">
        <v>22.946400000000001</v>
      </c>
      <c r="Q79" s="164">
        <v>36.335999999999999</v>
      </c>
      <c r="R79" s="164">
        <v>30.135999999999999</v>
      </c>
      <c r="S79" s="164">
        <v>25.521999999999998</v>
      </c>
      <c r="T79" s="164">
        <v>32.383000000000003</v>
      </c>
      <c r="U79" s="164">
        <v>30.876999999999999</v>
      </c>
      <c r="V79" s="164">
        <v>23.300999999999998</v>
      </c>
      <c r="W79" s="164">
        <v>26.908999999999999</v>
      </c>
      <c r="X79" s="139">
        <v>30.097999999999999</v>
      </c>
      <c r="Z79" s="138">
        <v>42.958799999999997</v>
      </c>
      <c r="AA79" s="164">
        <v>53.169600000000003</v>
      </c>
      <c r="AB79" s="164">
        <v>42.1188</v>
      </c>
      <c r="AC79" s="164">
        <v>55.595999999999997</v>
      </c>
      <c r="AD79" s="164">
        <v>41.481999999999999</v>
      </c>
      <c r="AE79" s="164">
        <v>46.695</v>
      </c>
      <c r="AF79" s="164">
        <v>38.085999999999999</v>
      </c>
      <c r="AG79" s="164">
        <v>33.395000000000003</v>
      </c>
      <c r="AH79" s="139">
        <v>29.88</v>
      </c>
      <c r="AJ79" s="138">
        <v>44.2044</v>
      </c>
      <c r="AK79" s="164">
        <v>40.752000000000002</v>
      </c>
      <c r="AL79" s="164">
        <v>38.446800000000003</v>
      </c>
      <c r="AM79" s="164">
        <v>27.128399999999999</v>
      </c>
      <c r="AN79" s="164">
        <v>24.925999999999998</v>
      </c>
      <c r="AO79" s="164">
        <v>27.747</v>
      </c>
      <c r="AP79" s="164">
        <v>30.763000000000002</v>
      </c>
      <c r="AQ79" s="164">
        <v>47.031999999999996</v>
      </c>
      <c r="AR79" s="164">
        <v>39.999000000000002</v>
      </c>
      <c r="AS79" s="164">
        <v>33.22</v>
      </c>
      <c r="AT79" s="164">
        <v>32.508000000000003</v>
      </c>
      <c r="AU79" s="139">
        <v>27.646000000000001</v>
      </c>
    </row>
    <row r="80" spans="1:47" x14ac:dyDescent="0.25">
      <c r="A80" s="227">
        <v>1.1000000000000001</v>
      </c>
      <c r="B80" s="138">
        <v>28.780799999999999</v>
      </c>
      <c r="C80" s="164">
        <v>42.580800000000004</v>
      </c>
      <c r="D80" s="164">
        <v>37.613999999999997</v>
      </c>
      <c r="E80" s="164">
        <v>32.606999999999999</v>
      </c>
      <c r="F80" s="164">
        <v>36.838000000000001</v>
      </c>
      <c r="G80" s="164">
        <v>27.093</v>
      </c>
      <c r="H80" s="164">
        <v>34.786999999999999</v>
      </c>
      <c r="I80" s="164">
        <v>32.524999999999999</v>
      </c>
      <c r="J80" s="139">
        <v>35.493000000000002</v>
      </c>
      <c r="L80" s="138">
        <v>19.645199999999999</v>
      </c>
      <c r="M80" s="164">
        <v>26.0304</v>
      </c>
      <c r="N80" s="164">
        <v>21.065999999999999</v>
      </c>
      <c r="O80" s="164">
        <v>26.2896</v>
      </c>
      <c r="P80" s="164">
        <v>21.738</v>
      </c>
      <c r="Q80" s="164">
        <v>34.148000000000003</v>
      </c>
      <c r="R80" s="164">
        <v>33.168999999999997</v>
      </c>
      <c r="S80" s="164">
        <v>23.443999999999999</v>
      </c>
      <c r="T80" s="164">
        <v>29.838999999999999</v>
      </c>
      <c r="U80" s="164">
        <v>31.872</v>
      </c>
      <c r="V80" s="164">
        <v>20.303000000000001</v>
      </c>
      <c r="W80" s="164">
        <v>26.782</v>
      </c>
      <c r="X80" s="139">
        <v>30.398</v>
      </c>
      <c r="Z80" s="138">
        <v>37.0548</v>
      </c>
      <c r="AA80" s="164">
        <v>51.996000000000002</v>
      </c>
      <c r="AB80" s="164">
        <v>41.139600000000002</v>
      </c>
      <c r="AC80" s="164">
        <v>48.861600000000003</v>
      </c>
      <c r="AD80" s="164">
        <v>35.640999999999998</v>
      </c>
      <c r="AE80" s="164">
        <v>55.396000000000001</v>
      </c>
      <c r="AF80" s="164">
        <v>34.052</v>
      </c>
      <c r="AG80" s="164">
        <v>30.376000000000001</v>
      </c>
      <c r="AH80" s="139">
        <v>34.856000000000002</v>
      </c>
      <c r="AJ80" s="138">
        <v>37.014000000000003</v>
      </c>
      <c r="AK80" s="164">
        <v>34.445999999999998</v>
      </c>
      <c r="AL80" s="164">
        <v>44.720399999999998</v>
      </c>
      <c r="AM80" s="164">
        <v>31.8</v>
      </c>
      <c r="AN80" s="164">
        <v>26.562000000000001</v>
      </c>
      <c r="AO80" s="164">
        <v>29.545999999999999</v>
      </c>
      <c r="AP80" s="164">
        <v>30.776</v>
      </c>
      <c r="AQ80" s="164">
        <v>35.462000000000003</v>
      </c>
      <c r="AR80" s="164">
        <v>42.595999999999997</v>
      </c>
      <c r="AS80" s="164">
        <v>29.614000000000001</v>
      </c>
      <c r="AT80" s="164">
        <v>28.911000000000001</v>
      </c>
      <c r="AU80" s="139">
        <v>33.844000000000001</v>
      </c>
    </row>
    <row r="81" spans="1:47" x14ac:dyDescent="0.25">
      <c r="A81" s="227">
        <v>1.18</v>
      </c>
      <c r="B81" s="138">
        <v>32.4084</v>
      </c>
      <c r="C81" s="164">
        <v>33.801600000000001</v>
      </c>
      <c r="D81" s="164">
        <v>32.231999999999999</v>
      </c>
      <c r="E81" s="164">
        <v>35.853999999999999</v>
      </c>
      <c r="F81" s="164">
        <v>42.219000000000001</v>
      </c>
      <c r="G81" s="164">
        <v>25.83</v>
      </c>
      <c r="H81" s="164">
        <v>29.632999999999999</v>
      </c>
      <c r="I81" s="164">
        <v>30.353000000000002</v>
      </c>
      <c r="J81" s="139">
        <v>30.507000000000001</v>
      </c>
      <c r="L81" s="138">
        <v>23.235600000000002</v>
      </c>
      <c r="M81" s="164">
        <v>28.3032</v>
      </c>
      <c r="N81" s="164">
        <v>22.683599999999998</v>
      </c>
      <c r="O81" s="164">
        <v>20.290800000000001</v>
      </c>
      <c r="P81" s="164">
        <v>19.655999999999999</v>
      </c>
      <c r="Q81" s="164">
        <v>30.414999999999999</v>
      </c>
      <c r="R81" s="164">
        <v>30.937999999999999</v>
      </c>
      <c r="S81" s="164">
        <v>24.408999999999999</v>
      </c>
      <c r="T81" s="164">
        <v>23.651</v>
      </c>
      <c r="U81" s="164">
        <v>26.087</v>
      </c>
      <c r="V81" s="164">
        <v>25.817</v>
      </c>
      <c r="W81" s="164">
        <v>22.295000000000002</v>
      </c>
      <c r="X81" s="139">
        <v>25.713999999999999</v>
      </c>
      <c r="Z81" s="138">
        <v>41.086799999999997</v>
      </c>
      <c r="AA81" s="164">
        <v>53.541600000000003</v>
      </c>
      <c r="AB81" s="164">
        <v>46.448399999999999</v>
      </c>
      <c r="AC81" s="164">
        <v>45.040799999999997</v>
      </c>
      <c r="AD81" s="164">
        <v>36.523000000000003</v>
      </c>
      <c r="AE81" s="164">
        <v>52.444000000000003</v>
      </c>
      <c r="AF81" s="164">
        <v>30.039000000000001</v>
      </c>
      <c r="AG81" s="164">
        <v>31.475999999999999</v>
      </c>
      <c r="AH81" s="139">
        <v>31.844999999999999</v>
      </c>
      <c r="AJ81" s="138">
        <v>37.924799999999998</v>
      </c>
      <c r="AK81" s="164">
        <v>34.0764</v>
      </c>
      <c r="AL81" s="164">
        <v>29.1264</v>
      </c>
      <c r="AM81" s="164">
        <v>30.942</v>
      </c>
      <c r="AN81" s="164">
        <v>24.651</v>
      </c>
      <c r="AO81" s="164">
        <v>25.396999999999998</v>
      </c>
      <c r="AP81" s="164">
        <v>28.198</v>
      </c>
      <c r="AQ81" s="164">
        <v>42.582999999999998</v>
      </c>
      <c r="AR81" s="164">
        <v>32.530999999999999</v>
      </c>
      <c r="AS81" s="164">
        <v>27.061</v>
      </c>
      <c r="AT81" s="164">
        <v>25.95</v>
      </c>
      <c r="AU81" s="139">
        <v>32.130000000000003</v>
      </c>
    </row>
    <row r="82" spans="1:47" x14ac:dyDescent="0.25">
      <c r="A82" s="227">
        <v>1.34</v>
      </c>
      <c r="B82" s="138">
        <v>29.416799999999999</v>
      </c>
      <c r="C82" s="164">
        <v>32.650799999999997</v>
      </c>
      <c r="D82" s="164">
        <v>47.175600000000003</v>
      </c>
      <c r="E82" s="164">
        <v>25.379000000000001</v>
      </c>
      <c r="F82" s="164">
        <v>40.195</v>
      </c>
      <c r="G82" s="164">
        <v>26.324000000000002</v>
      </c>
      <c r="H82" s="164">
        <v>29.327000000000002</v>
      </c>
      <c r="I82" s="164">
        <v>30.401</v>
      </c>
      <c r="J82" s="139">
        <v>28.27</v>
      </c>
      <c r="L82" s="138">
        <v>20.7912</v>
      </c>
      <c r="M82" s="164">
        <v>27.2136</v>
      </c>
      <c r="N82" s="164">
        <v>26.3508</v>
      </c>
      <c r="O82" s="164">
        <v>18.6492</v>
      </c>
      <c r="P82" s="164">
        <v>15.116400000000001</v>
      </c>
      <c r="Q82" s="164">
        <v>32.468000000000004</v>
      </c>
      <c r="R82" s="164">
        <v>26.931000000000001</v>
      </c>
      <c r="S82" s="164">
        <v>22.896000000000001</v>
      </c>
      <c r="T82" s="164">
        <v>21.728000000000002</v>
      </c>
      <c r="U82" s="164">
        <v>24.312000000000001</v>
      </c>
      <c r="V82" s="164">
        <v>19.994</v>
      </c>
      <c r="W82" s="164">
        <v>21.763999999999999</v>
      </c>
      <c r="X82" s="139">
        <v>22.8</v>
      </c>
      <c r="Z82" s="138">
        <v>28.868400000000001</v>
      </c>
      <c r="AA82" s="164">
        <v>44.035200000000003</v>
      </c>
      <c r="AB82" s="164">
        <v>33.003599999999999</v>
      </c>
      <c r="AC82" s="164">
        <v>55.930799999999998</v>
      </c>
      <c r="AD82" s="164">
        <v>28.878</v>
      </c>
      <c r="AE82" s="164">
        <v>49.325000000000003</v>
      </c>
      <c r="AF82" s="164">
        <v>40.250999999999998</v>
      </c>
      <c r="AG82" s="164">
        <v>35.718000000000004</v>
      </c>
      <c r="AH82" s="139">
        <v>30.404</v>
      </c>
      <c r="AJ82" s="138">
        <v>33.586799999999997</v>
      </c>
      <c r="AK82" s="164">
        <v>31.216799999999999</v>
      </c>
      <c r="AL82" s="164">
        <v>28.0488</v>
      </c>
      <c r="AM82" s="164">
        <v>16.757999999999999</v>
      </c>
      <c r="AN82" s="164">
        <v>17.981000000000002</v>
      </c>
      <c r="AO82" s="164">
        <v>24.853999999999999</v>
      </c>
      <c r="AP82" s="164">
        <v>24.731999999999999</v>
      </c>
      <c r="AQ82" s="164">
        <v>40.771000000000001</v>
      </c>
      <c r="AR82" s="164">
        <v>32.131999999999998</v>
      </c>
      <c r="AS82" s="164">
        <v>26.91</v>
      </c>
      <c r="AT82" s="164">
        <v>28.187999999999999</v>
      </c>
      <c r="AU82" s="139">
        <v>27.919</v>
      </c>
    </row>
    <row r="83" spans="1:47" x14ac:dyDescent="0.25">
      <c r="A83" s="227">
        <v>1.42</v>
      </c>
      <c r="B83" s="138">
        <v>23.799600000000002</v>
      </c>
      <c r="C83" s="164">
        <v>39.440399999999997</v>
      </c>
      <c r="D83" s="164">
        <v>46.7652</v>
      </c>
      <c r="E83" s="164">
        <v>41.033000000000001</v>
      </c>
      <c r="F83" s="164">
        <v>37.765999999999998</v>
      </c>
      <c r="G83" s="164">
        <v>30.472999999999999</v>
      </c>
      <c r="H83" s="164">
        <v>32.308</v>
      </c>
      <c r="I83" s="164">
        <v>25.21</v>
      </c>
      <c r="J83" s="139">
        <v>31.728000000000002</v>
      </c>
      <c r="L83" s="138">
        <v>17.708400000000001</v>
      </c>
      <c r="M83" s="164">
        <v>23.616</v>
      </c>
      <c r="N83" s="164">
        <v>14.6868</v>
      </c>
      <c r="O83" s="164">
        <v>21.883199999999999</v>
      </c>
      <c r="P83" s="164">
        <v>20.7516</v>
      </c>
      <c r="Q83" s="164">
        <v>32.270000000000003</v>
      </c>
      <c r="R83" s="164">
        <v>25.861999999999998</v>
      </c>
      <c r="S83" s="164">
        <v>20.108000000000001</v>
      </c>
      <c r="T83" s="164">
        <v>23.553000000000001</v>
      </c>
      <c r="U83" s="164">
        <v>26.625</v>
      </c>
      <c r="V83" s="164">
        <v>19.611000000000001</v>
      </c>
      <c r="W83" s="164">
        <v>23.231999999999999</v>
      </c>
      <c r="X83" s="139">
        <v>20.704000000000001</v>
      </c>
      <c r="Z83" s="138">
        <v>31.222799999999999</v>
      </c>
      <c r="AA83" s="164">
        <v>39.588000000000001</v>
      </c>
      <c r="AB83" s="164">
        <v>27.499199999999998</v>
      </c>
      <c r="AC83" s="164">
        <v>49.3812</v>
      </c>
      <c r="AD83" s="164">
        <v>35.484999999999999</v>
      </c>
      <c r="AE83" s="164">
        <v>54.152000000000001</v>
      </c>
      <c r="AF83" s="164">
        <v>38.328000000000003</v>
      </c>
      <c r="AG83" s="164">
        <v>35.307000000000002</v>
      </c>
      <c r="AH83" s="139">
        <v>33.506</v>
      </c>
      <c r="AJ83" s="138">
        <v>28.605599999999999</v>
      </c>
      <c r="AK83" s="164">
        <v>24.172799999999999</v>
      </c>
      <c r="AL83" s="164">
        <v>24.1236</v>
      </c>
      <c r="AM83" s="164">
        <v>24.340800000000002</v>
      </c>
      <c r="AN83" s="164">
        <v>22.472999999999999</v>
      </c>
      <c r="AO83" s="164">
        <v>18.79</v>
      </c>
      <c r="AP83" s="164">
        <v>23.137</v>
      </c>
      <c r="AQ83" s="164">
        <v>34.619999999999997</v>
      </c>
      <c r="AR83" s="164">
        <v>33.914000000000001</v>
      </c>
      <c r="AS83" s="164">
        <v>27.148</v>
      </c>
      <c r="AT83" s="164">
        <v>23.312999999999999</v>
      </c>
      <c r="AU83" s="139">
        <v>28.58</v>
      </c>
    </row>
    <row r="84" spans="1:47" x14ac:dyDescent="0.25">
      <c r="A84" s="227">
        <v>1.54</v>
      </c>
      <c r="B84" s="138">
        <v>21.003599999999999</v>
      </c>
      <c r="C84" s="164">
        <v>32.794800000000002</v>
      </c>
      <c r="D84" s="164">
        <v>48.018000000000001</v>
      </c>
      <c r="E84" s="164">
        <v>28.986000000000001</v>
      </c>
      <c r="F84" s="164">
        <v>39.82</v>
      </c>
      <c r="G84" s="164">
        <v>24.297000000000001</v>
      </c>
      <c r="H84" s="164">
        <v>32.624000000000002</v>
      </c>
      <c r="I84" s="164">
        <v>23.167999999999999</v>
      </c>
      <c r="J84" s="139">
        <v>32.268000000000001</v>
      </c>
      <c r="L84" s="138">
        <v>23.869199999999999</v>
      </c>
      <c r="M84" s="164">
        <v>25.95</v>
      </c>
      <c r="N84" s="164">
        <v>12.889200000000001</v>
      </c>
      <c r="O84" s="164">
        <v>19.0488</v>
      </c>
      <c r="P84" s="164">
        <v>18.250800000000002</v>
      </c>
      <c r="Q84" s="164">
        <v>21.491</v>
      </c>
      <c r="R84" s="164">
        <v>20.225999999999999</v>
      </c>
      <c r="S84" s="164">
        <v>15.708</v>
      </c>
      <c r="T84" s="164">
        <v>20.257000000000001</v>
      </c>
      <c r="U84" s="164">
        <v>23.558</v>
      </c>
      <c r="V84" s="164">
        <v>14.364000000000001</v>
      </c>
      <c r="W84" s="164">
        <v>25.702000000000002</v>
      </c>
      <c r="X84" s="139">
        <v>26.309000000000001</v>
      </c>
      <c r="Z84" s="138">
        <v>25.943999999999999</v>
      </c>
      <c r="AA84" s="164">
        <v>41.817599999999999</v>
      </c>
      <c r="AB84" s="164">
        <v>34.555199999999999</v>
      </c>
      <c r="AC84" s="164">
        <v>48.078000000000003</v>
      </c>
      <c r="AD84" s="164">
        <v>28.35</v>
      </c>
      <c r="AE84" s="164">
        <v>54.600999999999999</v>
      </c>
      <c r="AF84" s="164">
        <v>31.794</v>
      </c>
      <c r="AG84" s="164">
        <v>33.795000000000002</v>
      </c>
      <c r="AH84" s="139">
        <v>31.975999999999999</v>
      </c>
      <c r="AJ84" s="138">
        <v>36.143999999999998</v>
      </c>
      <c r="AK84" s="164">
        <v>25.367999999999999</v>
      </c>
      <c r="AL84" s="164">
        <v>26.102399999999999</v>
      </c>
      <c r="AM84" s="164">
        <v>29.288399999999999</v>
      </c>
      <c r="AN84" s="164">
        <v>19.742000000000001</v>
      </c>
      <c r="AO84" s="164">
        <v>19.904</v>
      </c>
      <c r="AP84" s="164">
        <v>26.079000000000001</v>
      </c>
      <c r="AQ84" s="164">
        <v>34.723999999999997</v>
      </c>
      <c r="AR84" s="164">
        <v>34.494999999999997</v>
      </c>
      <c r="AS84" s="164">
        <v>24.795999999999999</v>
      </c>
      <c r="AT84" s="164">
        <v>20.646999999999998</v>
      </c>
      <c r="AU84" s="139">
        <v>29.905999999999999</v>
      </c>
    </row>
    <row r="85" spans="1:47" ht="15.75" thickBot="1" x14ac:dyDescent="0.3">
      <c r="A85" s="229">
        <v>1.7</v>
      </c>
      <c r="B85" s="140">
        <v>30.6996</v>
      </c>
      <c r="C85" s="167">
        <v>34.8384</v>
      </c>
      <c r="D85" s="167">
        <v>37.663200000000003</v>
      </c>
      <c r="E85" s="167">
        <v>28.349</v>
      </c>
      <c r="F85" s="167">
        <v>38.878999999999998</v>
      </c>
      <c r="G85" s="167">
        <v>20.587</v>
      </c>
      <c r="H85" s="167">
        <v>33.523000000000003</v>
      </c>
      <c r="I85" s="167">
        <v>28.521000000000001</v>
      </c>
      <c r="J85" s="141">
        <v>29.132999999999999</v>
      </c>
      <c r="L85" s="140">
        <v>24.109200000000001</v>
      </c>
      <c r="M85" s="167">
        <v>22.5</v>
      </c>
      <c r="N85" s="167">
        <v>22.334399999999999</v>
      </c>
      <c r="O85" s="167">
        <v>21.003599999999999</v>
      </c>
      <c r="P85" s="167">
        <v>20.6616</v>
      </c>
      <c r="Q85" s="167">
        <v>21.79</v>
      </c>
      <c r="R85" s="167">
        <v>20.465</v>
      </c>
      <c r="S85" s="167">
        <v>14.823</v>
      </c>
      <c r="T85" s="167">
        <v>19.567</v>
      </c>
      <c r="U85" s="167">
        <v>21.337</v>
      </c>
      <c r="V85" s="167">
        <v>18.876999999999999</v>
      </c>
      <c r="W85" s="167">
        <v>30.736999999999998</v>
      </c>
      <c r="X85" s="141">
        <v>22.605</v>
      </c>
      <c r="Z85" s="140">
        <v>26.587199999999999</v>
      </c>
      <c r="AA85" s="167">
        <v>40.395600000000002</v>
      </c>
      <c r="AB85" s="167">
        <v>47.467199999999998</v>
      </c>
      <c r="AC85" s="167">
        <v>38.480400000000003</v>
      </c>
      <c r="AD85" s="167">
        <v>31.404</v>
      </c>
      <c r="AE85" s="167">
        <v>42.207000000000001</v>
      </c>
      <c r="AF85" s="167">
        <v>29.927</v>
      </c>
      <c r="AG85" s="167">
        <v>26.504000000000001</v>
      </c>
      <c r="AH85" s="141">
        <v>23.047999999999998</v>
      </c>
      <c r="AJ85" s="140">
        <v>23.6736</v>
      </c>
      <c r="AK85" s="167">
        <v>16.767600000000002</v>
      </c>
      <c r="AL85" s="167">
        <v>35.431199999999997</v>
      </c>
      <c r="AM85" s="167">
        <v>34.306800000000003</v>
      </c>
      <c r="AN85" s="167">
        <v>23.541</v>
      </c>
      <c r="AO85" s="167">
        <v>25.489000000000001</v>
      </c>
      <c r="AP85" s="167">
        <v>21.474</v>
      </c>
      <c r="AQ85" s="167">
        <v>34.866</v>
      </c>
      <c r="AR85" s="167">
        <v>35.591000000000001</v>
      </c>
      <c r="AS85" s="167">
        <v>22.986000000000001</v>
      </c>
      <c r="AT85" s="167">
        <v>23.812999999999999</v>
      </c>
      <c r="AU85" s="141">
        <v>28.98</v>
      </c>
    </row>
  </sheetData>
  <mergeCells count="27">
    <mergeCell ref="AJ75:AU75"/>
    <mergeCell ref="B75:J75"/>
    <mergeCell ref="L75:X75"/>
    <mergeCell ref="Z75:AH75"/>
    <mergeCell ref="B74:AU74"/>
    <mergeCell ref="B23:E23"/>
    <mergeCell ref="G23:H23"/>
    <mergeCell ref="J23:M23"/>
    <mergeCell ref="O23:P23"/>
    <mergeCell ref="B50:J50"/>
    <mergeCell ref="L50:X50"/>
    <mergeCell ref="B49:AU49"/>
    <mergeCell ref="Z50:AH50"/>
    <mergeCell ref="AJ50:AU50"/>
    <mergeCell ref="B14:N14"/>
    <mergeCell ref="B15:G15"/>
    <mergeCell ref="H15:M15"/>
    <mergeCell ref="B21:P21"/>
    <mergeCell ref="B22:H22"/>
    <mergeCell ref="J22:P22"/>
    <mergeCell ref="B8:G8"/>
    <mergeCell ref="H8:M8"/>
    <mergeCell ref="B1:N1"/>
    <mergeCell ref="B2:N2"/>
    <mergeCell ref="B3:G3"/>
    <mergeCell ref="H3:M3"/>
    <mergeCell ref="B7:N7"/>
  </mergeCells>
  <pageMargins left="0.7" right="0.7" top="0.78740157499999996" bottom="0.78740157499999996" header="0.3" footer="0.3"/>
  <pageSetup paperSize="9" orientation="portrait" horizontalDpi="4294967295" verticalDpi="4294967295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1"/>
  <sheetViews>
    <sheetView workbookViewId="0"/>
  </sheetViews>
  <sheetFormatPr baseColWidth="10" defaultRowHeight="15" x14ac:dyDescent="0.25"/>
  <cols>
    <col min="1" max="1" width="13.85546875" customWidth="1"/>
  </cols>
  <sheetData>
    <row r="1" spans="1:15" ht="15.75" thickBot="1" x14ac:dyDescent="0.3">
      <c r="A1" s="1"/>
      <c r="B1" s="265" t="s">
        <v>143</v>
      </c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6"/>
      <c r="N1" s="267"/>
    </row>
    <row r="2" spans="1:15" ht="15.75" thickBot="1" x14ac:dyDescent="0.3">
      <c r="A2" s="1"/>
      <c r="B2" s="268" t="s">
        <v>83</v>
      </c>
      <c r="C2" s="269"/>
      <c r="D2" s="269"/>
      <c r="E2" s="269"/>
      <c r="F2" s="269"/>
      <c r="G2" s="270"/>
      <c r="H2" s="268" t="s">
        <v>75</v>
      </c>
      <c r="I2" s="269"/>
      <c r="J2" s="269"/>
      <c r="K2" s="269"/>
      <c r="L2" s="269"/>
      <c r="M2" s="270"/>
      <c r="N2" s="5"/>
    </row>
    <row r="3" spans="1:15" ht="26.25" thickBot="1" x14ac:dyDescent="0.3">
      <c r="A3" s="18" t="s">
        <v>32</v>
      </c>
      <c r="B3" s="3" t="s">
        <v>0</v>
      </c>
      <c r="C3" s="4" t="s">
        <v>1</v>
      </c>
      <c r="D3" s="5" t="s">
        <v>2</v>
      </c>
      <c r="E3" s="5" t="s">
        <v>3</v>
      </c>
      <c r="F3" s="5" t="s">
        <v>4</v>
      </c>
      <c r="G3" s="4" t="s">
        <v>33</v>
      </c>
      <c r="H3" s="3" t="s">
        <v>0</v>
      </c>
      <c r="I3" s="19" t="s">
        <v>1</v>
      </c>
      <c r="J3" s="19" t="s">
        <v>2</v>
      </c>
      <c r="K3" s="19" t="s">
        <v>3</v>
      </c>
      <c r="L3" s="19" t="s">
        <v>4</v>
      </c>
      <c r="M3" s="19" t="s">
        <v>33</v>
      </c>
      <c r="N3" s="19" t="s">
        <v>56</v>
      </c>
    </row>
    <row r="4" spans="1:15" ht="15.75" thickBot="1" x14ac:dyDescent="0.3">
      <c r="A4" s="57" t="s">
        <v>6</v>
      </c>
      <c r="B4" s="60">
        <v>1</v>
      </c>
      <c r="C4" s="7">
        <v>0.4</v>
      </c>
      <c r="D4" s="8">
        <v>0.1</v>
      </c>
      <c r="E4" s="8">
        <v>0.9</v>
      </c>
      <c r="F4" s="8" t="s">
        <v>131</v>
      </c>
      <c r="G4" s="7">
        <v>7</v>
      </c>
      <c r="H4" s="7">
        <v>1.1000000000000001</v>
      </c>
      <c r="I4" s="8">
        <v>0.5</v>
      </c>
      <c r="J4" s="8">
        <v>0.2</v>
      </c>
      <c r="K4" s="61">
        <v>1</v>
      </c>
      <c r="L4" s="8" t="s">
        <v>132</v>
      </c>
      <c r="M4" s="8">
        <v>7</v>
      </c>
      <c r="N4" s="8" t="s">
        <v>133</v>
      </c>
    </row>
    <row r="5" spans="1:15" ht="15.75" thickBot="1" x14ac:dyDescent="0.3">
      <c r="A5" s="57" t="s">
        <v>9</v>
      </c>
      <c r="B5" s="60">
        <v>1</v>
      </c>
      <c r="C5" s="7">
        <v>0.3</v>
      </c>
      <c r="D5" s="8">
        <v>0.1</v>
      </c>
      <c r="E5" s="8">
        <v>0.9</v>
      </c>
      <c r="F5" s="8" t="s">
        <v>134</v>
      </c>
      <c r="G5" s="7">
        <v>16</v>
      </c>
      <c r="H5" s="7">
        <v>1.3</v>
      </c>
      <c r="I5" s="8">
        <v>0.6</v>
      </c>
      <c r="J5" s="8">
        <v>0.2</v>
      </c>
      <c r="K5" s="61">
        <v>1.1000000000000001</v>
      </c>
      <c r="L5" s="8" t="s">
        <v>135</v>
      </c>
      <c r="M5" s="8">
        <v>17</v>
      </c>
      <c r="N5" s="8">
        <v>0.1704</v>
      </c>
    </row>
    <row r="6" spans="1:15" ht="15.75" thickBot="1" x14ac:dyDescent="0.3">
      <c r="A6" s="57" t="s">
        <v>21</v>
      </c>
      <c r="B6" s="60">
        <v>1</v>
      </c>
      <c r="C6" s="7">
        <v>0.4</v>
      </c>
      <c r="D6" s="8">
        <v>0.1</v>
      </c>
      <c r="E6" s="61">
        <v>1</v>
      </c>
      <c r="F6" s="8" t="s">
        <v>131</v>
      </c>
      <c r="G6" s="7">
        <v>10</v>
      </c>
      <c r="H6" s="7">
        <v>0.9</v>
      </c>
      <c r="I6" s="8">
        <v>0.5</v>
      </c>
      <c r="J6" s="8">
        <v>0.2</v>
      </c>
      <c r="K6" s="61">
        <v>1</v>
      </c>
      <c r="L6" s="8" t="s">
        <v>136</v>
      </c>
      <c r="M6" s="8">
        <v>10</v>
      </c>
      <c r="N6" s="8">
        <v>0.85340000000000005</v>
      </c>
    </row>
    <row r="7" spans="1:15" ht="16.5" thickBot="1" x14ac:dyDescent="0.3">
      <c r="A7" s="59"/>
    </row>
    <row r="8" spans="1:15" ht="15.75" thickBot="1" x14ac:dyDescent="0.3">
      <c r="A8" s="1"/>
      <c r="B8" s="265" t="s">
        <v>144</v>
      </c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7"/>
    </row>
    <row r="9" spans="1:15" ht="15.75" thickBot="1" x14ac:dyDescent="0.3">
      <c r="A9" s="1"/>
      <c r="B9" s="268" t="s">
        <v>83</v>
      </c>
      <c r="C9" s="269"/>
      <c r="D9" s="269"/>
      <c r="E9" s="269"/>
      <c r="F9" s="269"/>
      <c r="G9" s="270"/>
      <c r="H9" s="268" t="s">
        <v>75</v>
      </c>
      <c r="I9" s="269"/>
      <c r="J9" s="269"/>
      <c r="K9" s="269"/>
      <c r="L9" s="269"/>
      <c r="M9" s="270"/>
      <c r="N9" s="5"/>
    </row>
    <row r="10" spans="1:15" ht="26.25" thickBot="1" x14ac:dyDescent="0.3">
      <c r="A10" s="2"/>
      <c r="B10" s="3" t="s">
        <v>0</v>
      </c>
      <c r="C10" s="4" t="s">
        <v>1</v>
      </c>
      <c r="D10" s="5" t="s">
        <v>2</v>
      </c>
      <c r="E10" s="5" t="s">
        <v>3</v>
      </c>
      <c r="F10" s="5" t="s">
        <v>4</v>
      </c>
      <c r="G10" s="4" t="s">
        <v>33</v>
      </c>
      <c r="H10" s="3" t="s">
        <v>0</v>
      </c>
      <c r="I10" s="19" t="s">
        <v>1</v>
      </c>
      <c r="J10" s="19" t="s">
        <v>2</v>
      </c>
      <c r="K10" s="19" t="s">
        <v>3</v>
      </c>
      <c r="L10" s="19" t="s">
        <v>4</v>
      </c>
      <c r="M10" s="19" t="s">
        <v>33</v>
      </c>
      <c r="N10" s="19" t="s">
        <v>56</v>
      </c>
    </row>
    <row r="11" spans="1:15" ht="15.75" thickBot="1" x14ac:dyDescent="0.3">
      <c r="A11" s="57" t="s">
        <v>137</v>
      </c>
      <c r="B11" s="62">
        <v>1</v>
      </c>
      <c r="C11" s="7">
        <v>0.4</v>
      </c>
      <c r="D11" s="8">
        <v>0.1</v>
      </c>
      <c r="E11" s="8">
        <v>0.9</v>
      </c>
      <c r="F11" s="8" t="s">
        <v>138</v>
      </c>
      <c r="G11" s="7">
        <v>10</v>
      </c>
      <c r="H11" s="7">
        <v>1.1000000000000001</v>
      </c>
      <c r="I11" s="8">
        <v>0.3</v>
      </c>
      <c r="J11" s="8">
        <v>0.1</v>
      </c>
      <c r="K11" s="61">
        <v>1</v>
      </c>
      <c r="L11" s="8" t="s">
        <v>139</v>
      </c>
      <c r="M11" s="8">
        <v>10</v>
      </c>
      <c r="N11" s="8">
        <v>0.43590000000000001</v>
      </c>
    </row>
    <row r="12" spans="1:15" ht="15.75" thickBot="1" x14ac:dyDescent="0.3">
      <c r="A12" s="57" t="s">
        <v>140</v>
      </c>
      <c r="B12" s="62">
        <v>1</v>
      </c>
      <c r="C12" s="7">
        <v>0.3</v>
      </c>
      <c r="D12" s="8">
        <v>0.1</v>
      </c>
      <c r="E12" s="61">
        <v>1</v>
      </c>
      <c r="F12" s="8" t="s">
        <v>141</v>
      </c>
      <c r="G12" s="7">
        <v>10</v>
      </c>
      <c r="H12" s="7">
        <v>1.4</v>
      </c>
      <c r="I12" s="8">
        <v>0.4</v>
      </c>
      <c r="J12" s="8">
        <v>0.1</v>
      </c>
      <c r="K12" s="61">
        <v>1.4</v>
      </c>
      <c r="L12" s="8" t="s">
        <v>142</v>
      </c>
      <c r="M12" s="8">
        <v>10</v>
      </c>
      <c r="N12" s="19">
        <v>2.8799999999999999E-2</v>
      </c>
    </row>
    <row r="14" spans="1:15" ht="15.75" thickBot="1" x14ac:dyDescent="0.3"/>
    <row r="15" spans="1:15" ht="15.75" thickBot="1" x14ac:dyDescent="0.3">
      <c r="B15" s="271" t="s">
        <v>348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3"/>
    </row>
    <row r="16" spans="1:15" ht="15.75" thickBot="1" x14ac:dyDescent="0.3">
      <c r="B16" s="134"/>
      <c r="C16" s="134"/>
      <c r="D16" s="134"/>
      <c r="E16" s="134"/>
      <c r="F16" s="134"/>
      <c r="G16" s="134"/>
      <c r="H16" s="134"/>
      <c r="I16" s="134"/>
      <c r="J16" s="134"/>
      <c r="K16" s="271" t="s">
        <v>53</v>
      </c>
      <c r="L16" s="272"/>
      <c r="M16" s="272"/>
      <c r="N16" s="272"/>
      <c r="O16" s="273"/>
    </row>
    <row r="17" spans="2:15" ht="15.75" thickBot="1" x14ac:dyDescent="0.3">
      <c r="B17" s="271" t="s">
        <v>6</v>
      </c>
      <c r="C17" s="273"/>
      <c r="D17" s="134"/>
      <c r="E17" s="271" t="s">
        <v>9</v>
      </c>
      <c r="F17" s="273"/>
      <c r="G17" s="134"/>
      <c r="H17" s="271" t="s">
        <v>21</v>
      </c>
      <c r="I17" s="273"/>
      <c r="J17" s="134"/>
      <c r="K17" s="277" t="s">
        <v>349</v>
      </c>
      <c r="L17" s="279"/>
      <c r="M17" s="134"/>
      <c r="N17" s="277" t="s">
        <v>31</v>
      </c>
      <c r="O17" s="279"/>
    </row>
    <row r="18" spans="2:15" x14ac:dyDescent="0.25">
      <c r="B18" s="136" t="s">
        <v>83</v>
      </c>
      <c r="C18" s="137" t="s">
        <v>75</v>
      </c>
      <c r="D18" s="134"/>
      <c r="E18" s="136" t="s">
        <v>83</v>
      </c>
      <c r="F18" s="137" t="s">
        <v>75</v>
      </c>
      <c r="G18" s="134"/>
      <c r="H18" s="136" t="s">
        <v>83</v>
      </c>
      <c r="I18" s="137" t="s">
        <v>75</v>
      </c>
      <c r="J18" s="134"/>
      <c r="K18" s="136" t="s">
        <v>83</v>
      </c>
      <c r="L18" s="137" t="s">
        <v>75</v>
      </c>
      <c r="M18" s="134"/>
      <c r="N18" s="136" t="s">
        <v>83</v>
      </c>
      <c r="O18" s="137" t="s">
        <v>75</v>
      </c>
    </row>
    <row r="19" spans="2:15" x14ac:dyDescent="0.25">
      <c r="B19" s="138">
        <v>0.71399999999999997</v>
      </c>
      <c r="C19" s="139">
        <v>1.1870000000000001</v>
      </c>
      <c r="D19" s="131"/>
      <c r="E19" s="138">
        <v>1.1000000000000001</v>
      </c>
      <c r="F19" s="139">
        <v>2.11</v>
      </c>
      <c r="G19" s="131"/>
      <c r="H19" s="138">
        <v>0.89</v>
      </c>
      <c r="I19" s="139">
        <v>1.161</v>
      </c>
      <c r="J19" s="131"/>
      <c r="K19" s="138">
        <v>0.79476597999999998</v>
      </c>
      <c r="L19" s="139">
        <v>0.86223103000000001</v>
      </c>
      <c r="M19" s="131"/>
      <c r="N19" s="138">
        <v>1.2</v>
      </c>
      <c r="O19" s="139">
        <v>2.04</v>
      </c>
    </row>
    <row r="20" spans="2:15" x14ac:dyDescent="0.25">
      <c r="B20" s="138">
        <v>1.4410000000000001</v>
      </c>
      <c r="C20" s="139">
        <v>1.946</v>
      </c>
      <c r="D20" s="131"/>
      <c r="E20" s="138">
        <v>0.71</v>
      </c>
      <c r="F20" s="139">
        <v>2.2000000000000002</v>
      </c>
      <c r="G20" s="131"/>
      <c r="H20" s="138">
        <v>1.2729999999999999</v>
      </c>
      <c r="I20" s="139">
        <v>1.5109999999999999</v>
      </c>
      <c r="J20" s="131"/>
      <c r="K20" s="138">
        <v>0.61115750000000002</v>
      </c>
      <c r="L20" s="139">
        <v>1.6391364900000001</v>
      </c>
      <c r="M20" s="131"/>
      <c r="N20" s="138">
        <v>0.61</v>
      </c>
      <c r="O20" s="139">
        <v>1.71</v>
      </c>
    </row>
    <row r="21" spans="2:15" x14ac:dyDescent="0.25">
      <c r="B21" s="138">
        <v>0.90500000000000003</v>
      </c>
      <c r="C21" s="139">
        <v>1.389</v>
      </c>
      <c r="D21" s="131"/>
      <c r="E21" s="138">
        <v>0.6</v>
      </c>
      <c r="F21" s="139">
        <v>1.96</v>
      </c>
      <c r="G21" s="131"/>
      <c r="H21" s="138">
        <v>0.98199999999999998</v>
      </c>
      <c r="I21" s="139">
        <v>1.867</v>
      </c>
      <c r="J21" s="131"/>
      <c r="K21" s="138">
        <v>0.47527142</v>
      </c>
      <c r="L21" s="139">
        <v>0.66166488999999995</v>
      </c>
      <c r="M21" s="131"/>
      <c r="N21" s="138">
        <v>0.82</v>
      </c>
      <c r="O21" s="139">
        <v>1.66</v>
      </c>
    </row>
    <row r="22" spans="2:15" x14ac:dyDescent="0.25">
      <c r="B22" s="138">
        <v>1.21</v>
      </c>
      <c r="C22" s="139">
        <v>0.97899999999999998</v>
      </c>
      <c r="D22" s="131"/>
      <c r="E22" s="138">
        <v>1.0900000000000001</v>
      </c>
      <c r="F22" s="139">
        <v>1.02</v>
      </c>
      <c r="G22" s="131"/>
      <c r="H22" s="138">
        <v>1.452</v>
      </c>
      <c r="I22" s="139">
        <v>1.0109999999999999</v>
      </c>
      <c r="J22" s="131"/>
      <c r="K22" s="138">
        <v>1.7595501600000001</v>
      </c>
      <c r="L22" s="139">
        <v>0.93165264000000003</v>
      </c>
      <c r="M22" s="131"/>
      <c r="N22" s="138">
        <v>1.08</v>
      </c>
      <c r="O22" s="139">
        <v>1.1100000000000001</v>
      </c>
    </row>
    <row r="23" spans="2:15" x14ac:dyDescent="0.25">
      <c r="B23" s="138">
        <v>1.5</v>
      </c>
      <c r="C23" s="139">
        <v>0.92500000000000004</v>
      </c>
      <c r="D23" s="131"/>
      <c r="E23" s="138">
        <v>0.95</v>
      </c>
      <c r="F23" s="139">
        <v>0.88</v>
      </c>
      <c r="G23" s="131"/>
      <c r="H23" s="138">
        <v>1.103</v>
      </c>
      <c r="I23" s="139">
        <v>1.0820000000000001</v>
      </c>
      <c r="J23" s="131"/>
      <c r="K23" s="138">
        <v>0.76724793000000002</v>
      </c>
      <c r="L23" s="139">
        <v>1.2368717</v>
      </c>
      <c r="M23" s="131"/>
      <c r="N23" s="138">
        <v>0.95</v>
      </c>
      <c r="O23" s="139">
        <v>1.39</v>
      </c>
    </row>
    <row r="24" spans="2:15" x14ac:dyDescent="0.25">
      <c r="B24" s="138">
        <v>0.66700000000000004</v>
      </c>
      <c r="C24" s="139">
        <v>0.442</v>
      </c>
      <c r="D24" s="131"/>
      <c r="E24" s="138">
        <v>0.86</v>
      </c>
      <c r="F24" s="139">
        <v>2.86</v>
      </c>
      <c r="G24" s="131"/>
      <c r="H24" s="138">
        <v>1.4450000000000001</v>
      </c>
      <c r="I24" s="139">
        <v>0.91600000000000004</v>
      </c>
      <c r="J24" s="131"/>
      <c r="K24" s="138">
        <v>1.38732335</v>
      </c>
      <c r="L24" s="139">
        <v>1.50461091</v>
      </c>
      <c r="M24" s="131"/>
      <c r="N24" s="138">
        <v>0.68</v>
      </c>
      <c r="O24" s="139">
        <v>1.44</v>
      </c>
    </row>
    <row r="25" spans="2:15" ht="15.75" thickBot="1" x14ac:dyDescent="0.3">
      <c r="B25" s="140">
        <v>0.56399999999999995</v>
      </c>
      <c r="C25" s="141">
        <v>0.56499999999999995</v>
      </c>
      <c r="D25" s="131"/>
      <c r="E25" s="138">
        <v>0.93</v>
      </c>
      <c r="F25" s="139">
        <v>0.86</v>
      </c>
      <c r="G25" s="131"/>
      <c r="H25" s="138">
        <v>0.56299999999999994</v>
      </c>
      <c r="I25" s="139">
        <v>0.98799999999999999</v>
      </c>
      <c r="J25" s="131"/>
      <c r="K25" s="138">
        <v>1.2637063799999999</v>
      </c>
      <c r="L25" s="139">
        <v>0.96989601999999997</v>
      </c>
      <c r="M25" s="131"/>
      <c r="N25" s="138">
        <v>0.86</v>
      </c>
      <c r="O25" s="139">
        <v>0.81</v>
      </c>
    </row>
    <row r="26" spans="2:15" x14ac:dyDescent="0.25">
      <c r="B26" s="131"/>
      <c r="C26" s="131"/>
      <c r="D26" s="131"/>
      <c r="E26" s="138">
        <v>0.76</v>
      </c>
      <c r="F26" s="139">
        <v>0.78</v>
      </c>
      <c r="G26" s="131"/>
      <c r="H26" s="138">
        <v>0.96699999999999997</v>
      </c>
      <c r="I26" s="139">
        <v>0.51200000000000001</v>
      </c>
      <c r="J26" s="131"/>
      <c r="K26" s="138">
        <v>0.75897481</v>
      </c>
      <c r="L26" s="139">
        <v>0.90702974999999997</v>
      </c>
      <c r="M26" s="131"/>
      <c r="N26" s="138">
        <v>1.1399999999999999</v>
      </c>
      <c r="O26" s="139">
        <v>1.4</v>
      </c>
    </row>
    <row r="27" spans="2:15" x14ac:dyDescent="0.25">
      <c r="B27" s="131"/>
      <c r="C27" s="131"/>
      <c r="D27" s="131"/>
      <c r="E27" s="138">
        <v>1.7</v>
      </c>
      <c r="F27" s="139">
        <v>1.42</v>
      </c>
      <c r="G27" s="131"/>
      <c r="H27" s="138">
        <v>0.254</v>
      </c>
      <c r="I27" s="139">
        <v>0.24</v>
      </c>
      <c r="J27" s="131"/>
      <c r="K27" s="138">
        <v>0.94467882000000003</v>
      </c>
      <c r="L27" s="139">
        <v>1.50743776</v>
      </c>
      <c r="M27" s="131"/>
      <c r="N27" s="138">
        <v>1.24</v>
      </c>
      <c r="O27" s="139">
        <v>1.1299999999999999</v>
      </c>
    </row>
    <row r="28" spans="2:15" ht="15.75" thickBot="1" x14ac:dyDescent="0.3">
      <c r="B28" s="131"/>
      <c r="C28" s="131"/>
      <c r="D28" s="131"/>
      <c r="E28" s="138">
        <v>0.89</v>
      </c>
      <c r="F28" s="139">
        <v>1.23</v>
      </c>
      <c r="G28" s="131"/>
      <c r="H28" s="140">
        <v>1.0720000000000001</v>
      </c>
      <c r="I28" s="141">
        <v>9.0999999999999998E-2</v>
      </c>
      <c r="J28" s="131"/>
      <c r="K28" s="140">
        <v>1.2373236400000001</v>
      </c>
      <c r="L28" s="141">
        <v>0.84455336999999997</v>
      </c>
      <c r="M28" s="131"/>
      <c r="N28" s="140">
        <v>1.42</v>
      </c>
      <c r="O28" s="141">
        <v>1.18</v>
      </c>
    </row>
    <row r="29" spans="2:15" x14ac:dyDescent="0.25">
      <c r="B29" s="131"/>
      <c r="C29" s="131"/>
      <c r="D29" s="131"/>
      <c r="E29" s="138">
        <v>1.1200000000000001</v>
      </c>
      <c r="F29" s="139">
        <v>0.83</v>
      </c>
      <c r="G29" s="131"/>
      <c r="H29" s="131"/>
      <c r="I29" s="131"/>
      <c r="J29" s="131"/>
      <c r="K29" s="131"/>
      <c r="L29" s="131"/>
      <c r="M29" s="131"/>
      <c r="N29" s="131"/>
      <c r="O29" s="131"/>
    </row>
    <row r="30" spans="2:15" x14ac:dyDescent="0.25">
      <c r="B30" s="131"/>
      <c r="C30" s="131"/>
      <c r="D30" s="131"/>
      <c r="E30" s="138">
        <v>1.05</v>
      </c>
      <c r="F30" s="139">
        <v>1.1100000000000001</v>
      </c>
      <c r="G30" s="131"/>
      <c r="H30" s="131"/>
      <c r="I30" s="131"/>
      <c r="J30" s="131"/>
      <c r="K30" s="131"/>
      <c r="L30" s="131"/>
      <c r="M30" s="131"/>
      <c r="N30" s="131"/>
      <c r="O30" s="131"/>
    </row>
    <row r="31" spans="2:15" x14ac:dyDescent="0.25">
      <c r="B31" s="131"/>
      <c r="C31" s="131"/>
      <c r="D31" s="131"/>
      <c r="E31" s="138">
        <v>0.68</v>
      </c>
      <c r="F31" s="139">
        <v>1.48</v>
      </c>
      <c r="G31" s="131"/>
      <c r="H31" s="131"/>
      <c r="I31" s="131"/>
      <c r="J31" s="131"/>
      <c r="K31" s="131"/>
      <c r="L31" s="131"/>
      <c r="M31" s="131"/>
      <c r="N31" s="131"/>
      <c r="O31" s="131"/>
    </row>
    <row r="32" spans="2:15" x14ac:dyDescent="0.25">
      <c r="B32" s="131"/>
      <c r="C32" s="131"/>
      <c r="D32" s="131"/>
      <c r="E32" s="138">
        <v>1.71</v>
      </c>
      <c r="F32" s="139">
        <v>1.03</v>
      </c>
      <c r="G32" s="131"/>
      <c r="H32" s="131"/>
      <c r="I32" s="131"/>
      <c r="J32" s="131"/>
      <c r="K32" s="131"/>
      <c r="L32" s="131"/>
      <c r="M32" s="131"/>
      <c r="N32" s="131"/>
      <c r="O32" s="131"/>
    </row>
    <row r="33" spans="1:15" x14ac:dyDescent="0.25">
      <c r="B33" s="131"/>
      <c r="C33" s="131"/>
      <c r="D33" s="131"/>
      <c r="E33" s="138">
        <v>1.1000000000000001</v>
      </c>
      <c r="F33" s="139">
        <v>1.39</v>
      </c>
      <c r="G33" s="131"/>
      <c r="H33" s="131"/>
      <c r="I33" s="131"/>
      <c r="J33" s="131"/>
      <c r="K33" s="131"/>
      <c r="L33" s="131"/>
      <c r="M33" s="131"/>
      <c r="N33" s="131"/>
      <c r="O33" s="131"/>
    </row>
    <row r="34" spans="1:15" x14ac:dyDescent="0.25">
      <c r="B34" s="131"/>
      <c r="C34" s="131"/>
      <c r="D34" s="131"/>
      <c r="E34" s="138">
        <v>0.77</v>
      </c>
      <c r="F34" s="139">
        <v>0.7</v>
      </c>
      <c r="G34" s="131"/>
      <c r="H34" s="131"/>
      <c r="I34" s="131"/>
      <c r="J34" s="131"/>
      <c r="K34" s="131"/>
      <c r="L34" s="131"/>
      <c r="M34" s="131"/>
      <c r="N34" s="131"/>
      <c r="O34" s="131"/>
    </row>
    <row r="35" spans="1:15" ht="15.75" thickBot="1" x14ac:dyDescent="0.3">
      <c r="B35" s="131"/>
      <c r="C35" s="131"/>
      <c r="D35" s="131"/>
      <c r="E35" s="140"/>
      <c r="F35" s="141">
        <v>0.35</v>
      </c>
      <c r="G35" s="131"/>
      <c r="H35" s="131"/>
      <c r="I35" s="131"/>
      <c r="J35" s="131"/>
      <c r="K35" s="131"/>
      <c r="L35" s="131"/>
      <c r="M35" s="131"/>
      <c r="N35" s="131"/>
      <c r="O35" s="131"/>
    </row>
    <row r="36" spans="1:15" x14ac:dyDescent="0.25">
      <c r="B36" s="131"/>
      <c r="C36" s="131"/>
      <c r="D36" s="131"/>
      <c r="G36" s="131"/>
      <c r="H36" s="131"/>
      <c r="I36" s="131"/>
      <c r="J36" s="131"/>
      <c r="K36" s="131"/>
      <c r="L36" s="131"/>
      <c r="M36" s="131"/>
      <c r="N36" s="131"/>
      <c r="O36" s="131"/>
    </row>
    <row r="38" spans="1:15" ht="15.75" thickBot="1" x14ac:dyDescent="0.3"/>
    <row r="39" spans="1:15" x14ac:dyDescent="0.25">
      <c r="A39" s="171" t="s">
        <v>0</v>
      </c>
      <c r="B39" s="142">
        <f>AVERAGE(B19:B35)</f>
        <v>1.0001428571428572</v>
      </c>
      <c r="C39" s="143">
        <f t="shared" ref="C39:O39" si="0">AVERAGE(C19:C35)</f>
        <v>1.0618571428571428</v>
      </c>
      <c r="D39" s="131"/>
      <c r="E39" s="142">
        <f t="shared" si="0"/>
        <v>1.0012500000000002</v>
      </c>
      <c r="F39" s="143">
        <f t="shared" si="0"/>
        <v>1.3064705882352943</v>
      </c>
      <c r="G39" s="131"/>
      <c r="H39" s="142">
        <f t="shared" si="0"/>
        <v>1.0000999999999998</v>
      </c>
      <c r="I39" s="143">
        <f t="shared" si="0"/>
        <v>0.93789999999999996</v>
      </c>
      <c r="J39" s="131"/>
      <c r="K39" s="142">
        <f t="shared" si="0"/>
        <v>0.99999999899999992</v>
      </c>
      <c r="L39" s="143">
        <f t="shared" si="0"/>
        <v>1.106508456</v>
      </c>
      <c r="M39" s="131"/>
      <c r="N39" s="142">
        <f t="shared" si="0"/>
        <v>1</v>
      </c>
      <c r="O39" s="143">
        <f t="shared" si="0"/>
        <v>1.387</v>
      </c>
    </row>
    <row r="40" spans="1:15" x14ac:dyDescent="0.25">
      <c r="A40" s="172" t="s">
        <v>347</v>
      </c>
      <c r="B40" s="144">
        <f>(STDEV(B19:B35))/SQRT(B41)</f>
        <v>0.14478118605928972</v>
      </c>
      <c r="C40" s="145">
        <f t="shared" ref="C40:O40" si="1">(STDEV(C19:C35))/SQRT(C41)</f>
        <v>0.19279132915834002</v>
      </c>
      <c r="D40" s="131"/>
      <c r="E40" s="144">
        <f t="shared" si="1"/>
        <v>7.9978512739359978E-2</v>
      </c>
      <c r="F40" s="145">
        <f t="shared" si="1"/>
        <v>0.15701241327957294</v>
      </c>
      <c r="G40" s="131"/>
      <c r="H40" s="144">
        <f t="shared" si="1"/>
        <v>0.11802301564619623</v>
      </c>
      <c r="I40" s="145">
        <f t="shared" si="1"/>
        <v>0.17179564410465512</v>
      </c>
      <c r="J40" s="131"/>
      <c r="K40" s="144">
        <f t="shared" si="1"/>
        <v>0.12634986983538313</v>
      </c>
      <c r="L40" s="145">
        <f t="shared" si="1"/>
        <v>0.1072444799422753</v>
      </c>
      <c r="M40" s="131"/>
      <c r="N40" s="144">
        <f t="shared" si="1"/>
        <v>8.2259751195020325E-2</v>
      </c>
      <c r="O40" s="145">
        <f t="shared" si="1"/>
        <v>0.11189330235144129</v>
      </c>
    </row>
    <row r="41" spans="1:15" ht="15.75" thickBot="1" x14ac:dyDescent="0.3">
      <c r="A41" s="173" t="s">
        <v>33</v>
      </c>
      <c r="B41" s="146">
        <f>COUNT(B19:B35)</f>
        <v>7</v>
      </c>
      <c r="C41" s="147">
        <f t="shared" ref="C41:O41" si="2">COUNT(C19:C35)</f>
        <v>7</v>
      </c>
      <c r="E41" s="146">
        <f t="shared" si="2"/>
        <v>16</v>
      </c>
      <c r="F41" s="147">
        <f t="shared" si="2"/>
        <v>17</v>
      </c>
      <c r="H41" s="146">
        <f t="shared" si="2"/>
        <v>10</v>
      </c>
      <c r="I41" s="147">
        <f t="shared" si="2"/>
        <v>10</v>
      </c>
      <c r="K41" s="146">
        <f t="shared" si="2"/>
        <v>10</v>
      </c>
      <c r="L41" s="147">
        <f t="shared" si="2"/>
        <v>10</v>
      </c>
      <c r="N41" s="146">
        <f t="shared" si="2"/>
        <v>10</v>
      </c>
      <c r="O41" s="147">
        <f t="shared" si="2"/>
        <v>10</v>
      </c>
    </row>
  </sheetData>
  <mergeCells count="13">
    <mergeCell ref="K16:O16"/>
    <mergeCell ref="B15:O15"/>
    <mergeCell ref="B17:C17"/>
    <mergeCell ref="E17:F17"/>
    <mergeCell ref="H17:I17"/>
    <mergeCell ref="K17:L17"/>
    <mergeCell ref="N17:O17"/>
    <mergeCell ref="B1:N1"/>
    <mergeCell ref="B2:G2"/>
    <mergeCell ref="H2:M2"/>
    <mergeCell ref="B8:N8"/>
    <mergeCell ref="B9:G9"/>
    <mergeCell ref="H9:M9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1</vt:i4>
      </vt:variant>
    </vt:vector>
  </HeadingPairs>
  <TitlesOfParts>
    <vt:vector size="30" baseType="lpstr">
      <vt:lpstr>Fig. 1a</vt:lpstr>
      <vt:lpstr>Fig. 1b</vt:lpstr>
      <vt:lpstr>Fig. 1c</vt:lpstr>
      <vt:lpstr>Fig. 2e</vt:lpstr>
      <vt:lpstr>Fig. 2f</vt:lpstr>
      <vt:lpstr>Fig. 3a</vt:lpstr>
      <vt:lpstr>Fig. 3b</vt:lpstr>
      <vt:lpstr>Fig. 3c</vt:lpstr>
      <vt:lpstr>Fig. 3d</vt:lpstr>
      <vt:lpstr>Fig. 4a</vt:lpstr>
      <vt:lpstr>Fig. 4b</vt:lpstr>
      <vt:lpstr>Fig.4c</vt:lpstr>
      <vt:lpstr>Fig. 4d</vt:lpstr>
      <vt:lpstr>Fig. 4e</vt:lpstr>
      <vt:lpstr>Fig. 5a</vt:lpstr>
      <vt:lpstr>Fig. 5b</vt:lpstr>
      <vt:lpstr>Suppl. Fig. 1b</vt:lpstr>
      <vt:lpstr>Suppl Fig. 1c</vt:lpstr>
      <vt:lpstr>Suppl. Fig. 2</vt:lpstr>
      <vt:lpstr>Suppl. Fig. 3</vt:lpstr>
      <vt:lpstr>Suppl. Fig. 4a-b</vt:lpstr>
      <vt:lpstr>Suppl. Fig. 4c</vt:lpstr>
      <vt:lpstr>Suppl. Fig. 4d-e</vt:lpstr>
      <vt:lpstr>Suppl. Fig. 4f</vt:lpstr>
      <vt:lpstr>Suppl. Fig. 5a</vt:lpstr>
      <vt:lpstr>Suppl. Fig. 5b</vt:lpstr>
      <vt:lpstr>Suppl. Fig. 5c</vt:lpstr>
      <vt:lpstr>Suppl. Fig. 6a-b</vt:lpstr>
      <vt:lpstr>Suppl. Fig. 6c-d</vt:lpstr>
      <vt:lpstr>'Fig. 1a'!OLE_LINK6</vt:lpstr>
    </vt:vector>
  </TitlesOfParts>
  <Company>Springer-SBM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Julia Benkert</cp:lastModifiedBy>
  <dcterms:created xsi:type="dcterms:W3CDTF">2017-11-15T12:34:53Z</dcterms:created>
  <dcterms:modified xsi:type="dcterms:W3CDTF">2019-08-31T06:30:15Z</dcterms:modified>
</cp:coreProperties>
</file>