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lfadams/Documents/Publications/MS#66 Yamamoto Ilk/Nature Communications R2/"/>
    </mc:Choice>
  </mc:AlternateContent>
  <xr:revisionPtr revIDLastSave="0" documentId="8_{85CC876F-94F6-2143-9AA8-62E92C486D2E}" xr6:coauthVersionLast="43" xr6:coauthVersionMax="43" xr10:uidLastSave="{00000000-0000-0000-0000-000000000000}"/>
  <bookViews>
    <workbookView xWindow="19180" yWindow="460" windowWidth="21780" windowHeight="21500" firstSheet="8" activeTab="10" xr2:uid="{00000000-000D-0000-FFFF-FFFF00000000}"/>
  </bookViews>
  <sheets>
    <sheet name="Fig 1E" sheetId="1" r:id="rId1"/>
    <sheet name="Fig 1G" sheetId="2" r:id="rId2"/>
    <sheet name="Fig 2E" sheetId="3" r:id="rId3"/>
    <sheet name="Fig 3A" sheetId="4" r:id="rId4"/>
    <sheet name="Fig 4C" sheetId="13" r:id="rId5"/>
    <sheet name="Fig 5D" sheetId="6" r:id="rId6"/>
    <sheet name="Fig 7E" sheetId="7" r:id="rId7"/>
    <sheet name="Supplementary Fig 4B" sheetId="8" r:id="rId8"/>
    <sheet name="Supplementary Fig 4D" sheetId="9" r:id="rId9"/>
    <sheet name="Supplementary Fig 5A" sheetId="14" r:id="rId10"/>
    <sheet name="Supplementary Fig 5B" sheetId="15" r:id="rId11"/>
    <sheet name="Supplementary Fig 5C" sheetId="10" r:id="rId12"/>
    <sheet name="Supplementary Fig5D" sheetId="1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1" l="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J46" i="7" l="1"/>
  <c r="J45" i="7" s="1"/>
  <c r="D46" i="7"/>
  <c r="D41" i="7" s="1"/>
  <c r="J22" i="7" l="1"/>
  <c r="J27" i="7"/>
  <c r="J4" i="7"/>
  <c r="J33" i="7"/>
  <c r="D9" i="7"/>
  <c r="J12" i="7"/>
  <c r="J35" i="7"/>
  <c r="D25" i="7"/>
  <c r="J24" i="7"/>
  <c r="J36" i="7"/>
  <c r="D11" i="7"/>
  <c r="J7" i="7"/>
  <c r="J37" i="7"/>
  <c r="J42" i="7"/>
  <c r="D8" i="7"/>
  <c r="E8" i="7" s="1"/>
  <c r="D15" i="7"/>
  <c r="D22" i="7"/>
  <c r="D30" i="7"/>
  <c r="D37" i="7"/>
  <c r="D16" i="7"/>
  <c r="E16" i="7" s="1"/>
  <c r="D38" i="7"/>
  <c r="E38" i="7" s="1"/>
  <c r="J16" i="7"/>
  <c r="K16" i="7" s="1"/>
  <c r="D10" i="7"/>
  <c r="E10" i="7" s="1"/>
  <c r="D32" i="7"/>
  <c r="E32" i="7" s="1"/>
  <c r="K33" i="7" s="1"/>
  <c r="J17" i="7"/>
  <c r="D39" i="7"/>
  <c r="J29" i="7"/>
  <c r="D4" i="7"/>
  <c r="D34" i="7"/>
  <c r="D43" i="7"/>
  <c r="J8" i="7"/>
  <c r="J14" i="7"/>
  <c r="J19" i="7"/>
  <c r="J25" i="7"/>
  <c r="J30" i="7"/>
  <c r="J38" i="7"/>
  <c r="J43" i="7"/>
  <c r="D23" i="7"/>
  <c r="J5" i="7"/>
  <c r="J40" i="7"/>
  <c r="D17" i="7"/>
  <c r="J23" i="7"/>
  <c r="J41" i="7"/>
  <c r="D33" i="7"/>
  <c r="D26" i="7"/>
  <c r="D40" i="7"/>
  <c r="E40" i="7" s="1"/>
  <c r="J18" i="7"/>
  <c r="D12" i="7"/>
  <c r="E12" i="7" s="1"/>
  <c r="D6" i="7"/>
  <c r="D13" i="7"/>
  <c r="D20" i="7"/>
  <c r="E20" i="7" s="1"/>
  <c r="D28" i="7"/>
  <c r="E28" i="7" s="1"/>
  <c r="D35" i="7"/>
  <c r="D44" i="7"/>
  <c r="E44" i="7" s="1"/>
  <c r="K45" i="7" s="1"/>
  <c r="J9" i="7"/>
  <c r="J20" i="7"/>
  <c r="K20" i="7" s="1"/>
  <c r="J26" i="7"/>
  <c r="J31" i="7"/>
  <c r="J44" i="7"/>
  <c r="D31" i="7"/>
  <c r="J11" i="7"/>
  <c r="J34" i="7"/>
  <c r="D24" i="7"/>
  <c r="J28" i="7"/>
  <c r="K28" i="7" s="1"/>
  <c r="D18" i="7"/>
  <c r="J6" i="7"/>
  <c r="J13" i="7"/>
  <c r="D5" i="7"/>
  <c r="D19" i="7"/>
  <c r="D27" i="7"/>
  <c r="E26" i="7" s="1"/>
  <c r="K27" i="7" s="1"/>
  <c r="D7" i="7"/>
  <c r="D14" i="7"/>
  <c r="D21" i="7"/>
  <c r="D29" i="7"/>
  <c r="D36" i="7"/>
  <c r="E36" i="7" s="1"/>
  <c r="D45" i="7"/>
  <c r="J10" i="7"/>
  <c r="J15" i="7"/>
  <c r="J21" i="7"/>
  <c r="K21" i="7" s="1"/>
  <c r="J32" i="7"/>
  <c r="K32" i="7" s="1"/>
  <c r="J39" i="7"/>
  <c r="D42" i="7"/>
  <c r="K40" i="7" l="1"/>
  <c r="K9" i="7"/>
  <c r="K8" i="7"/>
  <c r="K37" i="7"/>
  <c r="E42" i="7"/>
  <c r="K42" i="7" s="1"/>
  <c r="K12" i="7"/>
  <c r="E14" i="7"/>
  <c r="K15" i="7" s="1"/>
  <c r="E34" i="7"/>
  <c r="K34" i="7" s="1"/>
  <c r="K38" i="7"/>
  <c r="E4" i="7"/>
  <c r="K4" i="7" s="1"/>
  <c r="K10" i="7"/>
  <c r="K29" i="7"/>
  <c r="E24" i="7"/>
  <c r="K24" i="7" s="1"/>
  <c r="K41" i="7"/>
  <c r="E30" i="7"/>
  <c r="K31" i="7" s="1"/>
  <c r="K36" i="7"/>
  <c r="K11" i="7"/>
  <c r="K13" i="7"/>
  <c r="K44" i="7"/>
  <c r="K39" i="7"/>
  <c r="E18" i="7"/>
  <c r="K18" i="7" s="1"/>
  <c r="K26" i="7"/>
  <c r="E6" i="7"/>
  <c r="K6" i="7" s="1"/>
  <c r="K19" i="7"/>
  <c r="K17" i="7"/>
  <c r="E22" i="7"/>
  <c r="K22" i="7" s="1"/>
  <c r="K43" i="7" l="1"/>
  <c r="K35" i="7"/>
  <c r="K23" i="7"/>
  <c r="K25" i="7"/>
  <c r="K30" i="7"/>
  <c r="K14" i="7"/>
  <c r="K7" i="7"/>
  <c r="L46" i="7"/>
  <c r="K5" i="7"/>
  <c r="L16" i="7" l="1"/>
  <c r="L9" i="7"/>
  <c r="L28" i="7"/>
  <c r="L35" i="7"/>
  <c r="L23" i="7"/>
  <c r="L13" i="7"/>
  <c r="L20" i="7"/>
  <c r="L32" i="7"/>
  <c r="N28" i="7" s="1"/>
  <c r="L21" i="7"/>
  <c r="L27" i="7"/>
  <c r="L37" i="7"/>
  <c r="L8" i="7"/>
  <c r="L41" i="7"/>
  <c r="L33" i="7"/>
  <c r="L4" i="7"/>
  <c r="L24" i="7"/>
  <c r="L36" i="7"/>
  <c r="L26" i="7"/>
  <c r="L42" i="7"/>
  <c r="L40" i="7"/>
  <c r="L45" i="7"/>
  <c r="L19" i="7"/>
  <c r="L31" i="7"/>
  <c r="L11" i="7"/>
  <c r="L6" i="7"/>
  <c r="L7" i="7"/>
  <c r="L15" i="7"/>
  <c r="L44" i="7"/>
  <c r="L18" i="7"/>
  <c r="L38" i="7"/>
  <c r="L17" i="7"/>
  <c r="N16" i="7" s="1"/>
  <c r="L34" i="7"/>
  <c r="L5" i="7"/>
  <c r="L30" i="7"/>
  <c r="L22" i="7"/>
  <c r="L39" i="7"/>
  <c r="L43" i="7"/>
  <c r="L29" i="7"/>
  <c r="L14" i="7"/>
  <c r="L25" i="7"/>
  <c r="L12" i="7"/>
  <c r="L10" i="7"/>
  <c r="N34" i="7" l="1"/>
  <c r="M34" i="7"/>
  <c r="N4" i="7"/>
  <c r="M4" i="7"/>
  <c r="M28" i="7"/>
  <c r="N40" i="7"/>
  <c r="M40" i="7"/>
  <c r="M22" i="7"/>
  <c r="N22" i="7"/>
  <c r="N10" i="7"/>
  <c r="M10" i="7"/>
  <c r="M16" i="7"/>
  <c r="I42" i="6" l="1"/>
  <c r="I41" i="6"/>
  <c r="I40" i="6"/>
  <c r="I39" i="6"/>
  <c r="I38" i="6"/>
  <c r="I37" i="6"/>
  <c r="I36" i="6"/>
  <c r="I35" i="6"/>
  <c r="I34" i="6"/>
  <c r="I33" i="6"/>
  <c r="I32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21" i="6"/>
  <c r="D20" i="6"/>
  <c r="D19" i="6"/>
  <c r="I18" i="6"/>
  <c r="D18" i="6"/>
  <c r="I17" i="6"/>
  <c r="D17" i="6"/>
  <c r="I16" i="6"/>
  <c r="D16" i="6"/>
  <c r="I15" i="6"/>
  <c r="D15" i="6"/>
  <c r="I14" i="6"/>
  <c r="D14" i="6"/>
  <c r="I13" i="6"/>
  <c r="D13" i="6"/>
  <c r="I12" i="6"/>
  <c r="D12" i="6"/>
  <c r="I11" i="6"/>
  <c r="D11" i="6"/>
  <c r="I10" i="6"/>
  <c r="D10" i="6"/>
  <c r="I9" i="6"/>
  <c r="D9" i="6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61" i="3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32" i="2"/>
  <c r="M103" i="1" l="1"/>
  <c r="M102" i="1"/>
  <c r="M101" i="1"/>
  <c r="M100" i="1"/>
  <c r="M99" i="1"/>
  <c r="M98" i="1"/>
  <c r="M97" i="1"/>
  <c r="M96" i="1"/>
  <c r="M95" i="1"/>
  <c r="M94" i="1"/>
  <c r="M93" i="1"/>
  <c r="M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92" i="1"/>
  <c r="M82" i="1"/>
  <c r="M81" i="1"/>
  <c r="M80" i="1"/>
  <c r="M79" i="1"/>
  <c r="M78" i="1"/>
  <c r="M77" i="1"/>
  <c r="M76" i="1"/>
  <c r="M75" i="1"/>
  <c r="M74" i="1"/>
  <c r="M73" i="1"/>
  <c r="M72" i="1"/>
  <c r="M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71" i="1"/>
  <c r="E62" i="1"/>
  <c r="E63" i="1"/>
  <c r="E64" i="1"/>
  <c r="E65" i="1"/>
  <c r="E58" i="1"/>
  <c r="E59" i="1"/>
  <c r="E60" i="1"/>
  <c r="E61" i="1"/>
  <c r="E57" i="1"/>
  <c r="E56" i="1"/>
  <c r="E53" i="1"/>
  <c r="E54" i="1"/>
  <c r="E55" i="1"/>
  <c r="E52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6" i="1" l="1"/>
</calcChain>
</file>

<file path=xl/sharedStrings.xml><?xml version="1.0" encoding="utf-8"?>
<sst xmlns="http://schemas.openxmlformats.org/spreadsheetml/2006/main" count="597" uniqueCount="157">
  <si>
    <t>Vascular parameter at P6</t>
  </si>
  <si>
    <t>For Outgrowth vs diameter</t>
  </si>
  <si>
    <t>Name</t>
  </si>
  <si>
    <t>Population ID</t>
  </si>
  <si>
    <t>ILKiECKO</t>
  </si>
  <si>
    <t>control</t>
  </si>
  <si>
    <t>Outgrowth vs diameter</t>
  </si>
  <si>
    <t>average</t>
  </si>
  <si>
    <t>Endothelial area coverage</t>
  </si>
  <si>
    <t>Total area</t>
  </si>
  <si>
    <t>Total vascular area</t>
  </si>
  <si>
    <t>retina length</t>
  </si>
  <si>
    <t>vascular area length</t>
  </si>
  <si>
    <t>mouse ID</t>
  </si>
  <si>
    <t>Sprouts per angiogenic front</t>
  </si>
  <si>
    <t>Angiogenic front area</t>
  </si>
  <si>
    <t>number of tip</t>
  </si>
  <si>
    <t>sprouts per angiongenic front</t>
  </si>
  <si>
    <t>Filopodia per vessel length</t>
  </si>
  <si>
    <t>vessel length</t>
  </si>
  <si>
    <t>number of filopodia</t>
  </si>
  <si>
    <t>Proliferation assay in P6 retina</t>
  </si>
  <si>
    <t>EdU+EC nuclei per field</t>
  </si>
  <si>
    <t>number of EdU+ EC</t>
  </si>
  <si>
    <t>field size: 150449.9541</t>
  </si>
  <si>
    <t>IlkiECKO</t>
  </si>
  <si>
    <t>EdU+ nuclei/EC area</t>
  </si>
  <si>
    <t>vascular area</t>
  </si>
  <si>
    <t>EdU+ nuclei/EC area(mm2)</t>
  </si>
  <si>
    <t>Vascular parameter of P14</t>
  </si>
  <si>
    <t>Branch point per field</t>
  </si>
  <si>
    <t>NFL</t>
  </si>
  <si>
    <t>OPL</t>
  </si>
  <si>
    <t>Vertical sprouts</t>
  </si>
  <si>
    <t>branch point</t>
  </si>
  <si>
    <t>vertical sprouts</t>
  </si>
  <si>
    <t>% of vascular area</t>
  </si>
  <si>
    <t>Body weight</t>
  </si>
  <si>
    <t>Percent of EC area coverage</t>
  </si>
  <si>
    <t>vascular parameter of IlkiECKO/+ at P17</t>
  </si>
  <si>
    <t>IlkiECKO/+</t>
  </si>
  <si>
    <t>sprouts</t>
  </si>
  <si>
    <t>GAPDH</t>
  </si>
  <si>
    <t>Ct</t>
  </si>
  <si>
    <t>ILK</t>
  </si>
  <si>
    <t>Fold for min</t>
  </si>
  <si>
    <t>AXIN2</t>
  </si>
  <si>
    <t>normalize to GAPDH</t>
  </si>
  <si>
    <t>normalize to control siRNA and nontreated group</t>
  </si>
  <si>
    <t>siRNA</t>
  </si>
  <si>
    <t>hNorrin</t>
  </si>
  <si>
    <t>-</t>
  </si>
  <si>
    <t>+</t>
  </si>
  <si>
    <t>control siRNA</t>
  </si>
  <si>
    <t>siRNA for ILK</t>
  </si>
  <si>
    <t>min</t>
  </si>
  <si>
    <t>average of control siRNA and non treated group</t>
  </si>
  <si>
    <t>vascular parameter of ILK+/- P6</t>
  </si>
  <si>
    <t>Control</t>
  </si>
  <si>
    <t>Ilk+/-</t>
  </si>
  <si>
    <t>total area</t>
  </si>
  <si>
    <t>% of area</t>
  </si>
  <si>
    <t>ctrl-unstim-gapdh1-average</t>
    <phoneticPr fontId="0" type="noConversion"/>
  </si>
  <si>
    <t>ctrl-unstim-gapdh2-average</t>
    <phoneticPr fontId="0" type="noConversion"/>
  </si>
  <si>
    <t>ctrl-unstim-gapdh3-average</t>
    <phoneticPr fontId="0" type="noConversion"/>
  </si>
  <si>
    <t>ctrl-Norrin-gapdh1-average</t>
    <phoneticPr fontId="0" type="noConversion"/>
  </si>
  <si>
    <t>ctrl-Norrin-gapdh2-average</t>
    <phoneticPr fontId="0" type="noConversion"/>
  </si>
  <si>
    <t>ctrl-Norrin-gapdh3-average</t>
    <phoneticPr fontId="0" type="noConversion"/>
  </si>
  <si>
    <t>ILK-unstim-gapdh-1-average</t>
    <phoneticPr fontId="0" type="noConversion"/>
  </si>
  <si>
    <t>ILK-unstim-gapdh-2-average</t>
    <phoneticPr fontId="0" type="noConversion"/>
  </si>
  <si>
    <t>ILK-unstim-gapdh-3-average</t>
    <phoneticPr fontId="0" type="noConversion"/>
  </si>
  <si>
    <t>ILK-Norrin-gapdh-1-average</t>
    <phoneticPr fontId="0" type="noConversion"/>
  </si>
  <si>
    <t>ILK-Norrin-gapdh-2-average</t>
    <phoneticPr fontId="0" type="noConversion"/>
  </si>
  <si>
    <t>ILK-Norrin-gapdh-3-average</t>
    <phoneticPr fontId="0" type="noConversion"/>
  </si>
  <si>
    <t>HREC norrin treated qPCR</t>
  </si>
  <si>
    <t>Ct</t>
    <phoneticPr fontId="0" type="noConversion"/>
  </si>
  <si>
    <t>ctrl-unstim-ILK-1</t>
  </si>
  <si>
    <t>ctrl-unstim-ILK-2</t>
  </si>
  <si>
    <t>ctrl-unstim-ILK-3</t>
  </si>
  <si>
    <t>ILK-unstim-ILK-1</t>
  </si>
  <si>
    <t>ILK-unstim-ILK-2</t>
  </si>
  <si>
    <t>ILK-unstim-ILK-3</t>
  </si>
  <si>
    <t>ctrl-unstim-Axin2-1-average</t>
  </si>
  <si>
    <t>ctrl-unstim-Axin2-2-average</t>
  </si>
  <si>
    <t>ctrl-unstim-Axin2-3-average</t>
  </si>
  <si>
    <t>ctrl-Norrin-Axin2-1-average</t>
  </si>
  <si>
    <t>ctrl-Norrin-Axin2-2-average</t>
  </si>
  <si>
    <t>ctrl-Norrin-Axin2-3-average</t>
  </si>
  <si>
    <t>ILK-unstim-Axin2-1-average</t>
  </si>
  <si>
    <t>ILK-unstim-Axin2-2-average</t>
  </si>
  <si>
    <t>ILK-unstim-Axin2-3-average</t>
  </si>
  <si>
    <t>ILK-Norrin-Axin2-1-average</t>
  </si>
  <si>
    <t>ILK-Norrin-Axin2-2-average</t>
  </si>
  <si>
    <t>ILK-Norrin-Axin2-3-average</t>
  </si>
  <si>
    <t>ctrl-unstim-Sox17-1</t>
  </si>
  <si>
    <t>ctrl-unstim-Sox17-2</t>
  </si>
  <si>
    <t>ctrl-unstim-Sox17-3</t>
  </si>
  <si>
    <t>ctrl-Norrin-Sox17-1</t>
  </si>
  <si>
    <t>ctrl-Norrin-Sox17-2</t>
  </si>
  <si>
    <t>ctrl-Norrin-Sox17-3</t>
  </si>
  <si>
    <t>ILK-unstim-Sox17-1</t>
  </si>
  <si>
    <t>ILK-unstim-Sox17-2</t>
  </si>
  <si>
    <t>ILK-unstim-Sox17-3</t>
  </si>
  <si>
    <t>ILK-Norrin-Sox17-1</t>
  </si>
  <si>
    <t>ILK-Norrin-Sox17-2</t>
  </si>
  <si>
    <t>ILK-Norrin-Sox17-3</t>
  </si>
  <si>
    <t>SOX17</t>
  </si>
  <si>
    <t>ctrl-unstim-Flt-1</t>
  </si>
  <si>
    <t>ctrl-unstim-Flt-3</t>
  </si>
  <si>
    <t>ctrl-Norrin-Flt-1</t>
  </si>
  <si>
    <t>ctrl-Norrin-Flt-2</t>
  </si>
  <si>
    <t>ctrl-Norrin-Flt-3</t>
  </si>
  <si>
    <t>ILK-unstim-Flt-1</t>
  </si>
  <si>
    <t>ILK-unstim-Flt-3</t>
  </si>
  <si>
    <t>ILKl-unstim-Flt-3</t>
  </si>
  <si>
    <t>ILK-Norrin-Flt-1</t>
  </si>
  <si>
    <t>ILK-Norrin-Flt-2</t>
  </si>
  <si>
    <t>ILK-Norrin-Flt-3</t>
  </si>
  <si>
    <t>FLT1</t>
  </si>
  <si>
    <t>/vec</t>
    <phoneticPr fontId="0" type="noConversion"/>
  </si>
  <si>
    <t>L53M</t>
  </si>
  <si>
    <t>R211C</t>
  </si>
  <si>
    <t>R317Q</t>
  </si>
  <si>
    <t>Colony forming assay</t>
  </si>
  <si>
    <t>exp replicate</t>
  </si>
  <si>
    <t>empty vector</t>
  </si>
  <si>
    <t>Capillary vessel diameter</t>
  </si>
  <si>
    <t>Control1</t>
  </si>
  <si>
    <t>Control2</t>
  </si>
  <si>
    <t>Control3</t>
  </si>
  <si>
    <t>ILKiECKO1</t>
  </si>
  <si>
    <t>ILKiECKO2</t>
  </si>
  <si>
    <t>ILKiECKO3</t>
  </si>
  <si>
    <t>vascular parameter of ILK+/- P14</t>
  </si>
  <si>
    <t>vascular density</t>
  </si>
  <si>
    <t>ParvaiECKO</t>
  </si>
  <si>
    <t>EC area ratio(NFL/OPL)</t>
  </si>
  <si>
    <t>p-AKT</t>
  </si>
  <si>
    <t>Densitometry results</t>
  </si>
  <si>
    <t>β-catenin</t>
  </si>
  <si>
    <t>PINCH(IP)</t>
  </si>
  <si>
    <t>PINCH(input)</t>
  </si>
  <si>
    <t>WT</t>
  </si>
  <si>
    <t>Figure 7A p-AKT</t>
  </si>
  <si>
    <t>Supplementaryf Figure 8 pAKT#1</t>
  </si>
  <si>
    <t>Supplementaryf Figure 8 pAKT#2</t>
  </si>
  <si>
    <t>Figure 7A β-catenin</t>
  </si>
  <si>
    <t>Supplementaryf Figure 8 β-catenin#1</t>
  </si>
  <si>
    <t>Supplementaryf Figure 8 β-catenin#2</t>
  </si>
  <si>
    <t>α-Parvin(IP)</t>
  </si>
  <si>
    <t>α-Parvin(input)</t>
  </si>
  <si>
    <t>Supplementary Figure 5B α-Parvin</t>
  </si>
  <si>
    <t>Supplementary Figure8 α-Parvin #1</t>
  </si>
  <si>
    <t>Supplementary Figure8 α-Parvin #2</t>
  </si>
  <si>
    <t>Supplementary Figure 5B PINCH</t>
  </si>
  <si>
    <t>Supplementary Figure8 PINCH #1</t>
  </si>
  <si>
    <t>Supplementary Figure8 PINCH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</si>
</sst>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indexed="10"/>
      <name val="Verdana"/>
      <family val="2"/>
    </font>
    <font>
      <sz val="10"/>
      <color theme="1"/>
      <name val="Verdana"/>
      <family val="2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0"/>
      <name val="Verdana"/>
      <family val="2"/>
    </font>
    <font>
      <sz val="10"/>
      <name val="Verdana"/>
      <family val="2"/>
    </font>
    <font>
      <sz val="8.25"/>
      <name val="Microsoft Sans Serif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>
      <alignment vertical="top"/>
      <protection locked="0"/>
    </xf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0" borderId="0" xfId="0" applyFont="1" applyFill="1"/>
    <xf numFmtId="0" fontId="4" fillId="0" borderId="0" xfId="0" applyFont="1" applyFill="1"/>
    <xf numFmtId="0" fontId="5" fillId="0" borderId="0" xfId="0" applyFont="1"/>
    <xf numFmtId="0" fontId="6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NumberFormat="1"/>
    <xf numFmtId="0" fontId="9" fillId="0" borderId="0" xfId="0" applyNumberFormat="1" applyFont="1" applyAlignment="1">
      <alignment horizontal="left"/>
    </xf>
    <xf numFmtId="0" fontId="9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NumberFormat="1" applyFont="1"/>
    <xf numFmtId="0" fontId="0" fillId="0" borderId="0" xfId="0" applyNumberFormat="1" applyFont="1"/>
    <xf numFmtId="0" fontId="1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11" fillId="0" borderId="0" xfId="1" applyFont="1" applyFill="1" applyBorder="1" applyAlignment="1" applyProtection="1">
      <alignment vertical="top"/>
      <protection locked="0"/>
    </xf>
    <xf numFmtId="2" fontId="11" fillId="0" borderId="0" xfId="1" applyNumberFormat="1" applyFont="1" applyFill="1" applyBorder="1" applyAlignment="1" applyProtection="1">
      <alignment vertical="top"/>
      <protection locked="0"/>
    </xf>
    <xf numFmtId="0" fontId="11" fillId="0" borderId="0" xfId="1" applyFont="1" applyFill="1" applyBorder="1" applyAlignment="1" applyProtection="1">
      <alignment horizontal="center" vertical="top"/>
      <protection locked="0"/>
    </xf>
    <xf numFmtId="0" fontId="0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12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0"/>
  <sheetViews>
    <sheetView topLeftCell="A60" workbookViewId="0">
      <selection activeCell="G114" sqref="G114"/>
    </sheetView>
  </sheetViews>
  <sheetFormatPr baseColWidth="10" defaultColWidth="10.83203125" defaultRowHeight="16"/>
  <cols>
    <col min="1" max="16384" width="10.83203125" style="3"/>
  </cols>
  <sheetData>
    <row r="1" spans="1:15" s="7" customFormat="1" ht="31">
      <c r="A1" s="34" t="s">
        <v>0</v>
      </c>
      <c r="B1" s="34"/>
      <c r="C1" s="34"/>
      <c r="D1" s="34"/>
      <c r="E1" s="34"/>
    </row>
    <row r="2" spans="1:15" ht="26">
      <c r="A2" s="4" t="s">
        <v>1</v>
      </c>
    </row>
    <row r="4" spans="1:15">
      <c r="A4" s="32" t="s">
        <v>5</v>
      </c>
      <c r="B4" s="32"/>
      <c r="C4" s="32"/>
      <c r="D4" s="32"/>
      <c r="E4" s="32"/>
      <c r="F4" s="32"/>
      <c r="I4" s="32" t="s">
        <v>4</v>
      </c>
      <c r="J4" s="32"/>
      <c r="K4" s="32"/>
      <c r="L4" s="32"/>
      <c r="M4" s="32"/>
      <c r="N4" s="32"/>
      <c r="O4" s="32"/>
    </row>
    <row r="5" spans="1:15">
      <c r="A5" s="3" t="s">
        <v>13</v>
      </c>
      <c r="B5" s="3" t="s">
        <v>3</v>
      </c>
      <c r="C5" s="3" t="s">
        <v>11</v>
      </c>
      <c r="D5" s="3" t="s">
        <v>12</v>
      </c>
      <c r="E5" s="3" t="s">
        <v>6</v>
      </c>
      <c r="I5" s="3" t="s">
        <v>13</v>
      </c>
      <c r="J5" s="3" t="s">
        <v>3</v>
      </c>
      <c r="K5" s="3" t="s">
        <v>11</v>
      </c>
      <c r="L5" s="3" t="s">
        <v>12</v>
      </c>
      <c r="M5" s="3" t="s">
        <v>6</v>
      </c>
      <c r="N5" s="3" t="s">
        <v>6</v>
      </c>
    </row>
    <row r="6" spans="1:15">
      <c r="A6" s="3">
        <v>1</v>
      </c>
      <c r="B6" s="3">
        <v>1</v>
      </c>
      <c r="C6" s="3">
        <v>502.020916</v>
      </c>
      <c r="D6" s="3">
        <v>379.05144799999999</v>
      </c>
      <c r="E6" s="3">
        <f>D6/C6</f>
        <v>0.75505110627701411</v>
      </c>
      <c r="I6" s="3">
        <v>1</v>
      </c>
      <c r="J6" s="3">
        <v>1</v>
      </c>
      <c r="K6" s="3">
        <v>483.45630599999998</v>
      </c>
      <c r="L6" s="3">
        <v>339.16662600000001</v>
      </c>
      <c r="M6" s="3">
        <f>L6/K6</f>
        <v>0.70154556221674358</v>
      </c>
    </row>
    <row r="7" spans="1:15">
      <c r="A7" s="3">
        <v>1</v>
      </c>
      <c r="B7" s="3">
        <v>2</v>
      </c>
      <c r="C7" s="3">
        <v>502.09560800000003</v>
      </c>
      <c r="D7" s="3">
        <v>420.30465099999998</v>
      </c>
      <c r="E7" s="3">
        <f t="shared" ref="E7:E44" si="0">D7/C7</f>
        <v>0.83710083160098059</v>
      </c>
      <c r="I7" s="3">
        <v>1</v>
      </c>
      <c r="J7" s="3">
        <v>2</v>
      </c>
      <c r="K7" s="3">
        <v>500.393845</v>
      </c>
      <c r="L7" s="3">
        <v>346.90200299999998</v>
      </c>
      <c r="M7" s="3">
        <f t="shared" ref="M7:M29" si="1">L7/K7</f>
        <v>0.69325793365823674</v>
      </c>
    </row>
    <row r="8" spans="1:15">
      <c r="A8" s="3">
        <v>1</v>
      </c>
      <c r="B8" s="3">
        <v>3</v>
      </c>
      <c r="C8" s="3">
        <v>499.06412399999999</v>
      </c>
      <c r="D8" s="3">
        <v>411.09609599999999</v>
      </c>
      <c r="E8" s="3">
        <f t="shared" si="0"/>
        <v>0.82373401779527633</v>
      </c>
      <c r="I8" s="3">
        <v>1</v>
      </c>
      <c r="J8" s="3">
        <v>3</v>
      </c>
      <c r="K8" s="3">
        <v>501.0489</v>
      </c>
      <c r="L8" s="3">
        <v>305.63049599999999</v>
      </c>
      <c r="M8" s="3">
        <f t="shared" si="1"/>
        <v>0.60998137307556211</v>
      </c>
    </row>
    <row r="9" spans="1:15">
      <c r="A9" s="3">
        <v>1</v>
      </c>
      <c r="B9" s="3">
        <v>4</v>
      </c>
      <c r="C9" s="3">
        <v>514.19062599999995</v>
      </c>
      <c r="D9" s="3">
        <v>387.58353899999997</v>
      </c>
      <c r="E9" s="3">
        <f t="shared" si="0"/>
        <v>0.75377402737793198</v>
      </c>
      <c r="I9" s="3">
        <v>1</v>
      </c>
      <c r="J9" s="3">
        <v>4</v>
      </c>
      <c r="K9" s="3">
        <v>498.19072699999998</v>
      </c>
      <c r="L9" s="3">
        <v>300.70749899999998</v>
      </c>
      <c r="M9" s="3">
        <f t="shared" si="1"/>
        <v>0.60359914928725678</v>
      </c>
    </row>
    <row r="10" spans="1:15">
      <c r="A10" s="3">
        <v>2</v>
      </c>
      <c r="B10" s="3">
        <v>1</v>
      </c>
      <c r="C10" s="3">
        <v>482.21267</v>
      </c>
      <c r="D10" s="3">
        <v>334.03742299999999</v>
      </c>
      <c r="E10" s="3">
        <f t="shared" si="0"/>
        <v>0.69271805529290631</v>
      </c>
      <c r="I10" s="3">
        <v>2</v>
      </c>
      <c r="J10" s="3">
        <v>1</v>
      </c>
      <c r="K10" s="3">
        <v>458.07968699999998</v>
      </c>
      <c r="L10" s="3">
        <v>254.37177500000001</v>
      </c>
      <c r="M10" s="3">
        <f t="shared" si="1"/>
        <v>0.55530027246111013</v>
      </c>
    </row>
    <row r="11" spans="1:15">
      <c r="A11" s="3">
        <v>2</v>
      </c>
      <c r="B11" s="3">
        <v>2</v>
      </c>
      <c r="C11" s="3">
        <v>491.85566999999998</v>
      </c>
      <c r="D11" s="3">
        <v>359.05013600000001</v>
      </c>
      <c r="E11" s="3">
        <f t="shared" si="0"/>
        <v>0.72999084467197461</v>
      </c>
      <c r="I11" s="3">
        <v>2</v>
      </c>
      <c r="J11" s="3">
        <v>2</v>
      </c>
      <c r="K11" s="3">
        <v>447.85377099999999</v>
      </c>
      <c r="L11" s="3">
        <v>258.86289799999997</v>
      </c>
      <c r="M11" s="3">
        <f t="shared" si="1"/>
        <v>0.57800763276368616</v>
      </c>
    </row>
    <row r="12" spans="1:15">
      <c r="A12" s="3">
        <v>2</v>
      </c>
      <c r="B12" s="3">
        <v>3</v>
      </c>
      <c r="C12" s="3">
        <v>468.00427300000001</v>
      </c>
      <c r="D12" s="3">
        <v>356.80807199999998</v>
      </c>
      <c r="E12" s="3">
        <f t="shared" si="0"/>
        <v>0.76240344925226777</v>
      </c>
      <c r="I12" s="3">
        <v>2</v>
      </c>
      <c r="J12" s="3">
        <v>3</v>
      </c>
      <c r="K12" s="3">
        <v>452.24882500000001</v>
      </c>
      <c r="L12" s="3">
        <v>241.03319300000001</v>
      </c>
      <c r="M12" s="3">
        <f t="shared" si="1"/>
        <v>0.53296588001085465</v>
      </c>
    </row>
    <row r="13" spans="1:15">
      <c r="A13" s="3">
        <v>2</v>
      </c>
      <c r="B13" s="3">
        <v>4</v>
      </c>
      <c r="C13" s="3">
        <v>475.02631500000001</v>
      </c>
      <c r="D13" s="3">
        <v>344.20923900000003</v>
      </c>
      <c r="E13" s="3">
        <f t="shared" si="0"/>
        <v>0.7246108860305982</v>
      </c>
      <c r="I13" s="3">
        <v>2</v>
      </c>
      <c r="J13" s="3">
        <v>4</v>
      </c>
      <c r="K13" s="3">
        <v>444.36471499999999</v>
      </c>
      <c r="L13" s="3">
        <v>221.578429</v>
      </c>
      <c r="M13" s="3">
        <f t="shared" si="1"/>
        <v>0.49864091706741387</v>
      </c>
    </row>
    <row r="14" spans="1:15">
      <c r="A14" s="3">
        <v>3</v>
      </c>
      <c r="B14" s="3">
        <v>1</v>
      </c>
      <c r="C14" s="3">
        <v>461.91341199999999</v>
      </c>
      <c r="D14" s="3">
        <v>311.96955000000003</v>
      </c>
      <c r="E14" s="3">
        <f t="shared" si="0"/>
        <v>0.6753853468970068</v>
      </c>
      <c r="I14" s="3">
        <v>3</v>
      </c>
      <c r="J14" s="3">
        <v>1</v>
      </c>
      <c r="K14" s="3">
        <v>434.22574800000001</v>
      </c>
      <c r="L14" s="3">
        <v>245.837345</v>
      </c>
      <c r="M14" s="3">
        <f t="shared" si="1"/>
        <v>0.566151008161773</v>
      </c>
    </row>
    <row r="15" spans="1:15">
      <c r="A15" s="3">
        <v>3</v>
      </c>
      <c r="B15" s="3">
        <v>2</v>
      </c>
      <c r="C15" s="3">
        <v>438.98974900000002</v>
      </c>
      <c r="D15" s="3">
        <v>307.88309500000003</v>
      </c>
      <c r="E15" s="3">
        <f t="shared" si="0"/>
        <v>0.70134461157998473</v>
      </c>
      <c r="I15" s="3">
        <v>3</v>
      </c>
      <c r="J15" s="3">
        <v>2</v>
      </c>
      <c r="K15" s="3">
        <v>436.02866899999998</v>
      </c>
      <c r="L15" s="3">
        <v>273.46846299999999</v>
      </c>
      <c r="M15" s="3">
        <f t="shared" si="1"/>
        <v>0.62718000545051311</v>
      </c>
    </row>
    <row r="16" spans="1:15">
      <c r="A16" s="3">
        <v>3</v>
      </c>
      <c r="B16" s="3">
        <v>3</v>
      </c>
      <c r="C16" s="3">
        <v>462.449997</v>
      </c>
      <c r="D16" s="3">
        <v>299.14712100000003</v>
      </c>
      <c r="E16" s="3">
        <f t="shared" si="0"/>
        <v>0.64687452252270217</v>
      </c>
      <c r="I16" s="3">
        <v>3</v>
      </c>
      <c r="J16" s="3">
        <v>3</v>
      </c>
      <c r="K16" s="3">
        <v>406.97051499999998</v>
      </c>
      <c r="L16" s="3">
        <v>260.23258800000002</v>
      </c>
      <c r="M16" s="3">
        <f t="shared" si="1"/>
        <v>0.63943843204464101</v>
      </c>
    </row>
    <row r="17" spans="1:13">
      <c r="A17" s="3">
        <v>3</v>
      </c>
      <c r="B17" s="3">
        <v>4</v>
      </c>
      <c r="C17" s="3">
        <v>449.026725</v>
      </c>
      <c r="D17" s="3">
        <v>284.61377299999998</v>
      </c>
      <c r="E17" s="3">
        <f t="shared" si="0"/>
        <v>0.63384595426920298</v>
      </c>
      <c r="I17" s="3">
        <v>3</v>
      </c>
      <c r="J17" s="3">
        <v>4</v>
      </c>
      <c r="K17" s="3">
        <v>434.08318300000002</v>
      </c>
      <c r="L17" s="3">
        <v>272.85527300000001</v>
      </c>
      <c r="M17" s="3">
        <f t="shared" si="1"/>
        <v>0.62857830868789955</v>
      </c>
    </row>
    <row r="18" spans="1:13">
      <c r="A18" s="3">
        <v>4</v>
      </c>
      <c r="B18" s="3">
        <v>1</v>
      </c>
      <c r="C18" s="3">
        <v>460.68318799999997</v>
      </c>
      <c r="D18" s="3">
        <v>312.05448200000001</v>
      </c>
      <c r="E18" s="3">
        <f t="shared" si="0"/>
        <v>0.67737327979070949</v>
      </c>
      <c r="I18" s="3">
        <v>4</v>
      </c>
      <c r="J18" s="3">
        <v>1</v>
      </c>
      <c r="K18" s="3">
        <v>435.35387900000001</v>
      </c>
      <c r="L18" s="3">
        <v>254.02362099999999</v>
      </c>
      <c r="M18" s="3">
        <f t="shared" si="1"/>
        <v>0.58348767118714473</v>
      </c>
    </row>
    <row r="19" spans="1:13">
      <c r="A19" s="3">
        <v>4</v>
      </c>
      <c r="B19" s="3">
        <v>2</v>
      </c>
      <c r="C19" s="3">
        <v>485.09998999999999</v>
      </c>
      <c r="D19" s="3">
        <v>362.829161</v>
      </c>
      <c r="E19" s="3">
        <f t="shared" si="0"/>
        <v>0.74794716239841608</v>
      </c>
      <c r="I19" s="3">
        <v>4</v>
      </c>
      <c r="J19" s="3">
        <v>2</v>
      </c>
      <c r="K19" s="3">
        <v>451.28261700000002</v>
      </c>
      <c r="L19" s="3">
        <v>250.53941800000001</v>
      </c>
      <c r="M19" s="3">
        <f t="shared" si="1"/>
        <v>0.55517187802516221</v>
      </c>
    </row>
    <row r="20" spans="1:13">
      <c r="A20" s="3">
        <v>4</v>
      </c>
      <c r="B20" s="3">
        <v>3</v>
      </c>
      <c r="C20" s="3">
        <v>447.97321299999999</v>
      </c>
      <c r="D20" s="3">
        <v>300.72745099999997</v>
      </c>
      <c r="E20" s="3">
        <f t="shared" si="0"/>
        <v>0.67130677074658029</v>
      </c>
      <c r="I20" s="3">
        <v>4</v>
      </c>
      <c r="J20" s="3">
        <v>3</v>
      </c>
      <c r="K20" s="3">
        <v>482.70177100000001</v>
      </c>
      <c r="L20" s="3">
        <v>264.95471300000003</v>
      </c>
      <c r="M20" s="3">
        <f t="shared" si="1"/>
        <v>0.54889940107553492</v>
      </c>
    </row>
    <row r="21" spans="1:13">
      <c r="A21" s="3">
        <v>4</v>
      </c>
      <c r="B21" s="3">
        <v>4</v>
      </c>
      <c r="C21" s="3">
        <v>478.85279600000001</v>
      </c>
      <c r="D21" s="3">
        <v>329.77113300000002</v>
      </c>
      <c r="E21" s="3">
        <f t="shared" si="0"/>
        <v>0.68866911868256064</v>
      </c>
      <c r="I21" s="3">
        <v>4</v>
      </c>
      <c r="J21" s="3">
        <v>4</v>
      </c>
      <c r="K21" s="3">
        <v>447.13532600000002</v>
      </c>
      <c r="L21" s="3">
        <v>250.153953</v>
      </c>
      <c r="M21" s="3">
        <f t="shared" si="1"/>
        <v>0.55945915800891111</v>
      </c>
    </row>
    <row r="22" spans="1:13">
      <c r="A22" s="3">
        <v>5</v>
      </c>
      <c r="B22" s="3">
        <v>1</v>
      </c>
      <c r="C22" s="3">
        <v>447.26949400000001</v>
      </c>
      <c r="D22" s="3">
        <v>362.16708899999998</v>
      </c>
      <c r="E22" s="3">
        <f t="shared" si="0"/>
        <v>0.8097290198825855</v>
      </c>
      <c r="I22" s="3">
        <v>5</v>
      </c>
      <c r="J22" s="3">
        <v>1</v>
      </c>
      <c r="K22" s="3">
        <v>445.15165999999999</v>
      </c>
      <c r="L22" s="3">
        <v>284.01584500000001</v>
      </c>
      <c r="M22" s="3">
        <f t="shared" si="1"/>
        <v>0.63802041084155459</v>
      </c>
    </row>
    <row r="23" spans="1:13">
      <c r="A23" s="3">
        <v>5</v>
      </c>
      <c r="B23" s="3">
        <v>2</v>
      </c>
      <c r="C23" s="3">
        <v>519</v>
      </c>
      <c r="D23" s="3">
        <v>388.76856900000001</v>
      </c>
      <c r="E23" s="3">
        <f t="shared" si="0"/>
        <v>0.749072387283237</v>
      </c>
      <c r="I23" s="3">
        <v>5</v>
      </c>
      <c r="J23" s="3">
        <v>2</v>
      </c>
      <c r="K23" s="3">
        <v>460.72225900000001</v>
      </c>
      <c r="L23" s="3">
        <v>232.957078</v>
      </c>
      <c r="M23" s="3">
        <f t="shared" si="1"/>
        <v>0.50563451938622306</v>
      </c>
    </row>
    <row r="24" spans="1:13">
      <c r="A24" s="3">
        <v>5</v>
      </c>
      <c r="B24" s="3">
        <v>3</v>
      </c>
      <c r="C24" s="3">
        <v>487.82988799999998</v>
      </c>
      <c r="D24" s="3">
        <v>368.74110200000001</v>
      </c>
      <c r="E24" s="3">
        <f t="shared" si="0"/>
        <v>0.75588050480416658</v>
      </c>
      <c r="I24" s="3">
        <v>5</v>
      </c>
      <c r="J24" s="3">
        <v>3</v>
      </c>
      <c r="K24" s="3">
        <v>462.27805499999999</v>
      </c>
      <c r="L24" s="3">
        <v>258.24019800000002</v>
      </c>
      <c r="M24" s="3">
        <f t="shared" si="1"/>
        <v>0.55862525855786083</v>
      </c>
    </row>
    <row r="25" spans="1:13">
      <c r="A25" s="3">
        <v>5</v>
      </c>
      <c r="B25" s="3">
        <v>4</v>
      </c>
      <c r="C25" s="3">
        <v>458.84311000000002</v>
      </c>
      <c r="D25" s="3">
        <v>337.85351900000001</v>
      </c>
      <c r="E25" s="3">
        <f t="shared" si="0"/>
        <v>0.73631599044823837</v>
      </c>
      <c r="I25" s="3">
        <v>5</v>
      </c>
      <c r="J25" s="3">
        <v>4</v>
      </c>
      <c r="K25" s="3">
        <v>475.74152600000002</v>
      </c>
      <c r="L25" s="3">
        <v>255.43100799999999</v>
      </c>
      <c r="M25" s="3">
        <f t="shared" si="1"/>
        <v>0.53691131431734629</v>
      </c>
    </row>
    <row r="26" spans="1:13">
      <c r="A26" s="3">
        <v>6</v>
      </c>
      <c r="B26" s="3">
        <v>1</v>
      </c>
      <c r="C26" s="3">
        <v>463.81246199999998</v>
      </c>
      <c r="D26" s="3">
        <v>351.17232200000001</v>
      </c>
      <c r="E26" s="3">
        <f t="shared" si="0"/>
        <v>0.75714292040734343</v>
      </c>
      <c r="I26" s="3">
        <v>6</v>
      </c>
      <c r="J26" s="3">
        <v>1</v>
      </c>
      <c r="K26" s="3">
        <v>425.17996199999999</v>
      </c>
      <c r="L26" s="3">
        <v>246.20316800000001</v>
      </c>
      <c r="M26" s="3">
        <f t="shared" si="1"/>
        <v>0.57905637613279626</v>
      </c>
    </row>
    <row r="27" spans="1:13">
      <c r="A27" s="3">
        <v>6</v>
      </c>
      <c r="B27" s="3">
        <v>2</v>
      </c>
      <c r="C27" s="3">
        <v>436.04128200000002</v>
      </c>
      <c r="D27" s="3">
        <v>333.83978200000001</v>
      </c>
      <c r="E27" s="3">
        <f t="shared" si="0"/>
        <v>0.76561508228938746</v>
      </c>
      <c r="I27" s="3">
        <v>6</v>
      </c>
      <c r="J27" s="3">
        <v>2</v>
      </c>
      <c r="K27" s="3">
        <v>452.832199</v>
      </c>
      <c r="L27" s="3">
        <v>217.56837999999999</v>
      </c>
      <c r="M27" s="3">
        <f t="shared" si="1"/>
        <v>0.48046137284508778</v>
      </c>
    </row>
    <row r="28" spans="1:13">
      <c r="A28" s="3">
        <v>6</v>
      </c>
      <c r="B28" s="3">
        <v>3</v>
      </c>
      <c r="C28" s="3">
        <v>438.82684499999999</v>
      </c>
      <c r="D28" s="3">
        <v>357.03501199999999</v>
      </c>
      <c r="E28" s="3">
        <f t="shared" si="0"/>
        <v>0.81361251269848822</v>
      </c>
      <c r="I28" s="3">
        <v>6</v>
      </c>
      <c r="J28" s="3">
        <v>3</v>
      </c>
      <c r="K28" s="3">
        <v>454.58222599999999</v>
      </c>
      <c r="L28" s="3">
        <v>218.33231599999999</v>
      </c>
      <c r="M28" s="3">
        <f t="shared" si="1"/>
        <v>0.48029224090252925</v>
      </c>
    </row>
    <row r="29" spans="1:13">
      <c r="A29" s="3">
        <v>6</v>
      </c>
      <c r="B29" s="3">
        <v>4</v>
      </c>
      <c r="C29" s="3">
        <v>442.90518200000002</v>
      </c>
      <c r="D29" s="3">
        <v>317.812838</v>
      </c>
      <c r="E29" s="3">
        <f t="shared" si="0"/>
        <v>0.71756405415008218</v>
      </c>
      <c r="I29" s="3">
        <v>6</v>
      </c>
      <c r="J29" s="3">
        <v>4</v>
      </c>
      <c r="K29" s="3">
        <v>450.249931</v>
      </c>
      <c r="L29" s="3">
        <v>242.792092</v>
      </c>
      <c r="M29" s="3">
        <f t="shared" si="1"/>
        <v>0.53923848796769724</v>
      </c>
    </row>
    <row r="30" spans="1:13">
      <c r="A30" s="3">
        <v>7</v>
      </c>
      <c r="B30" s="3">
        <v>1</v>
      </c>
      <c r="C30" s="3">
        <v>429.84881100000001</v>
      </c>
      <c r="D30" s="3">
        <v>277.83448299999998</v>
      </c>
      <c r="E30" s="3">
        <f t="shared" si="0"/>
        <v>0.64635396420812707</v>
      </c>
    </row>
    <row r="31" spans="1:13">
      <c r="A31" s="3">
        <v>7</v>
      </c>
      <c r="B31" s="3">
        <v>2</v>
      </c>
      <c r="C31" s="3">
        <v>433.11545799999999</v>
      </c>
      <c r="D31" s="3">
        <v>290.55292100000003</v>
      </c>
      <c r="E31" s="3">
        <f t="shared" si="0"/>
        <v>0.67084403392501413</v>
      </c>
    </row>
    <row r="32" spans="1:13">
      <c r="A32" s="3">
        <v>7</v>
      </c>
      <c r="B32" s="3">
        <v>3</v>
      </c>
      <c r="C32" s="3">
        <v>439</v>
      </c>
      <c r="D32" s="3">
        <v>290.45137299999999</v>
      </c>
      <c r="E32" s="3">
        <f t="shared" si="0"/>
        <v>0.6616204396355353</v>
      </c>
    </row>
    <row r="33" spans="1:5">
      <c r="A33" s="3">
        <v>7</v>
      </c>
      <c r="B33" s="3">
        <v>4</v>
      </c>
      <c r="C33" s="3">
        <v>448.322429</v>
      </c>
      <c r="D33" s="3">
        <v>302.03476599999999</v>
      </c>
      <c r="E33" s="3">
        <f t="shared" si="0"/>
        <v>0.67369987862017044</v>
      </c>
    </row>
    <row r="34" spans="1:5">
      <c r="A34" s="3">
        <v>8</v>
      </c>
      <c r="B34" s="3">
        <v>1</v>
      </c>
      <c r="C34" s="3">
        <v>439.02847300000002</v>
      </c>
      <c r="D34" s="3">
        <v>296.23301600000002</v>
      </c>
      <c r="E34" s="3">
        <f t="shared" si="0"/>
        <v>0.67474670600692455</v>
      </c>
    </row>
    <row r="35" spans="1:5">
      <c r="A35" s="3">
        <v>8</v>
      </c>
      <c r="B35" s="3">
        <v>2</v>
      </c>
      <c r="C35" s="3">
        <v>426.653255</v>
      </c>
      <c r="D35" s="3">
        <v>325.897223</v>
      </c>
      <c r="E35" s="3">
        <f t="shared" si="0"/>
        <v>0.76384562681937118</v>
      </c>
    </row>
    <row r="36" spans="1:5">
      <c r="A36" s="3">
        <v>8</v>
      </c>
      <c r="B36" s="3">
        <v>3</v>
      </c>
      <c r="C36" s="3">
        <v>431.77887900000002</v>
      </c>
      <c r="D36" s="3">
        <v>270.96863300000001</v>
      </c>
      <c r="E36" s="3">
        <f t="shared" si="0"/>
        <v>0.62756342697346246</v>
      </c>
    </row>
    <row r="37" spans="1:5">
      <c r="A37" s="3">
        <v>9</v>
      </c>
      <c r="B37" s="3">
        <v>1</v>
      </c>
      <c r="C37" s="3">
        <v>453.53390200000001</v>
      </c>
      <c r="D37" s="3">
        <v>327.67361799999998</v>
      </c>
      <c r="E37" s="3">
        <f t="shared" si="0"/>
        <v>0.72248979967102867</v>
      </c>
    </row>
    <row r="38" spans="1:5">
      <c r="A38" s="3">
        <v>9</v>
      </c>
      <c r="B38" s="3">
        <v>2</v>
      </c>
      <c r="C38" s="3">
        <v>469.89573300000001</v>
      </c>
      <c r="D38" s="3">
        <v>309.65787599999999</v>
      </c>
      <c r="E38" s="3">
        <f t="shared" si="0"/>
        <v>0.65899273871465436</v>
      </c>
    </row>
    <row r="39" spans="1:5">
      <c r="A39" s="3">
        <v>9</v>
      </c>
      <c r="B39" s="3">
        <v>3</v>
      </c>
      <c r="C39" s="3">
        <v>447.54106000000002</v>
      </c>
      <c r="D39" s="3">
        <v>279</v>
      </c>
      <c r="E39" s="3">
        <f t="shared" si="0"/>
        <v>0.623406486993618</v>
      </c>
    </row>
    <row r="40" spans="1:5">
      <c r="A40" s="3">
        <v>9</v>
      </c>
      <c r="B40" s="3">
        <v>4</v>
      </c>
      <c r="C40" s="3">
        <v>478.60004199999997</v>
      </c>
      <c r="D40" s="3">
        <v>313.19323100000003</v>
      </c>
      <c r="E40" s="3">
        <f t="shared" si="0"/>
        <v>0.65439449125664728</v>
      </c>
    </row>
    <row r="41" spans="1:5">
      <c r="A41" s="3">
        <v>10</v>
      </c>
      <c r="B41" s="3">
        <v>1</v>
      </c>
      <c r="C41" s="3">
        <v>391.461365</v>
      </c>
      <c r="D41" s="3">
        <v>299.37601799999999</v>
      </c>
      <c r="E41" s="3">
        <f t="shared" si="0"/>
        <v>0.76476517165365732</v>
      </c>
    </row>
    <row r="42" spans="1:5">
      <c r="A42" s="3">
        <v>10</v>
      </c>
      <c r="B42" s="3">
        <v>2</v>
      </c>
      <c r="C42" s="3">
        <v>424.887044</v>
      </c>
      <c r="D42" s="3">
        <v>295.01525400000003</v>
      </c>
      <c r="E42" s="3">
        <f t="shared" si="0"/>
        <v>0.69433807918134594</v>
      </c>
    </row>
    <row r="43" spans="1:5">
      <c r="A43" s="3">
        <v>10</v>
      </c>
      <c r="B43" s="3">
        <v>3</v>
      </c>
      <c r="C43" s="3">
        <v>416.691733</v>
      </c>
      <c r="D43" s="3">
        <v>292.17118299999998</v>
      </c>
      <c r="E43" s="3">
        <f t="shared" si="0"/>
        <v>0.70116865745450241</v>
      </c>
    </row>
    <row r="44" spans="1:5">
      <c r="A44" s="3">
        <v>10</v>
      </c>
      <c r="B44" s="3">
        <v>4</v>
      </c>
      <c r="C44" s="3">
        <v>460.06956000000002</v>
      </c>
      <c r="D44" s="3">
        <v>302.27967200000001</v>
      </c>
      <c r="E44" s="3">
        <f t="shared" si="0"/>
        <v>0.65703036732097642</v>
      </c>
    </row>
    <row r="49" spans="1:14" ht="26">
      <c r="A49" s="4" t="s">
        <v>8</v>
      </c>
    </row>
    <row r="50" spans="1:14">
      <c r="A50" s="32" t="s">
        <v>5</v>
      </c>
      <c r="B50" s="32"/>
      <c r="C50" s="32"/>
      <c r="D50" s="32"/>
      <c r="E50" s="32"/>
      <c r="F50" s="32"/>
      <c r="I50" s="32" t="s">
        <v>4</v>
      </c>
      <c r="J50" s="32"/>
      <c r="K50" s="32"/>
      <c r="L50" s="32"/>
      <c r="M50" s="32"/>
      <c r="N50" s="32"/>
    </row>
    <row r="51" spans="1:14">
      <c r="A51" s="3" t="s">
        <v>13</v>
      </c>
      <c r="B51" s="3" t="s">
        <v>3</v>
      </c>
      <c r="C51" s="3" t="s">
        <v>9</v>
      </c>
      <c r="D51" s="3" t="s">
        <v>10</v>
      </c>
      <c r="E51" s="3" t="s">
        <v>8</v>
      </c>
      <c r="I51" s="3" t="s">
        <v>13</v>
      </c>
      <c r="J51" s="3" t="s">
        <v>3</v>
      </c>
      <c r="K51" s="3" t="s">
        <v>9</v>
      </c>
      <c r="L51" s="3" t="s">
        <v>10</v>
      </c>
      <c r="M51" s="3" t="s">
        <v>8</v>
      </c>
    </row>
    <row r="52" spans="1:14">
      <c r="A52" s="3">
        <v>1</v>
      </c>
      <c r="B52" s="3">
        <v>1</v>
      </c>
      <c r="C52" s="3">
        <v>150449.9541</v>
      </c>
      <c r="D52" s="3">
        <v>50830.463728000002</v>
      </c>
      <c r="E52" s="3">
        <f>D52/C52*100</f>
        <v>33.785629269261442</v>
      </c>
      <c r="I52" s="3">
        <v>1</v>
      </c>
      <c r="J52" s="3">
        <v>1</v>
      </c>
      <c r="K52" s="3">
        <v>150449.9541</v>
      </c>
      <c r="L52" s="3">
        <v>23439.103735000001</v>
      </c>
    </row>
    <row r="53" spans="1:14">
      <c r="A53" s="3">
        <v>1</v>
      </c>
      <c r="B53" s="3">
        <v>2</v>
      </c>
      <c r="C53" s="3">
        <v>150449.9541</v>
      </c>
      <c r="D53" s="3">
        <v>56756.628790000002</v>
      </c>
      <c r="E53" s="3">
        <f t="shared" ref="E53:E65" si="2">D53/C53*100</f>
        <v>37.724590299492824</v>
      </c>
      <c r="I53" s="3">
        <v>1</v>
      </c>
      <c r="J53" s="3">
        <v>2</v>
      </c>
      <c r="K53" s="3">
        <v>150449.9541</v>
      </c>
      <c r="L53" s="3">
        <v>22479.841536</v>
      </c>
    </row>
    <row r="54" spans="1:14">
      <c r="A54" s="3">
        <v>1</v>
      </c>
      <c r="B54" s="3">
        <v>3</v>
      </c>
      <c r="C54" s="3">
        <v>150449.9541</v>
      </c>
      <c r="D54" s="3">
        <v>56962.235996000003</v>
      </c>
      <c r="E54" s="3">
        <f t="shared" si="2"/>
        <v>37.861251827394213</v>
      </c>
      <c r="I54" s="3">
        <v>1</v>
      </c>
      <c r="J54" s="3">
        <v>3</v>
      </c>
      <c r="K54" s="3">
        <v>150449.9541</v>
      </c>
      <c r="L54" s="3">
        <v>23688.665678000001</v>
      </c>
    </row>
    <row r="55" spans="1:14">
      <c r="A55" s="3">
        <v>1</v>
      </c>
      <c r="B55" s="3">
        <v>4</v>
      </c>
      <c r="C55" s="3">
        <v>150449.9541</v>
      </c>
      <c r="D55" s="3">
        <v>58959.768135999999</v>
      </c>
      <c r="E55" s="3">
        <f t="shared" si="2"/>
        <v>39.188957210855008</v>
      </c>
      <c r="I55" s="3">
        <v>2</v>
      </c>
      <c r="J55" s="3">
        <v>1</v>
      </c>
      <c r="K55" s="3">
        <v>150449.9541</v>
      </c>
      <c r="L55" s="3">
        <v>26357.684980999999</v>
      </c>
    </row>
    <row r="56" spans="1:14">
      <c r="A56" s="3">
        <v>2</v>
      </c>
      <c r="B56" s="3">
        <v>1</v>
      </c>
      <c r="C56" s="3">
        <v>150449.9541</v>
      </c>
      <c r="D56" s="3">
        <v>47294.392791999999</v>
      </c>
      <c r="E56" s="3">
        <f t="shared" si="2"/>
        <v>31.435298917116782</v>
      </c>
      <c r="I56" s="3">
        <v>2</v>
      </c>
      <c r="J56" s="3">
        <v>2</v>
      </c>
      <c r="K56" s="3">
        <v>150449.9541</v>
      </c>
      <c r="L56" s="3">
        <v>29769.691525999999</v>
      </c>
    </row>
    <row r="57" spans="1:14">
      <c r="A57" s="3">
        <v>2</v>
      </c>
      <c r="B57" s="3">
        <v>2</v>
      </c>
      <c r="C57" s="3">
        <v>150449.9541</v>
      </c>
      <c r="D57" s="3">
        <v>52211.461202999999</v>
      </c>
      <c r="E57" s="3">
        <f t="shared" si="2"/>
        <v>34.70354079888682</v>
      </c>
      <c r="I57" s="3">
        <v>2</v>
      </c>
      <c r="J57" s="3">
        <v>3</v>
      </c>
      <c r="K57" s="3">
        <v>150449.9541</v>
      </c>
      <c r="L57" s="3">
        <v>29088.122391999997</v>
      </c>
    </row>
    <row r="58" spans="1:14">
      <c r="A58" s="3">
        <v>3</v>
      </c>
      <c r="B58" s="3">
        <v>1</v>
      </c>
      <c r="C58" s="3">
        <v>150449.9541</v>
      </c>
      <c r="D58" s="3">
        <v>58340.507345999999</v>
      </c>
      <c r="E58" s="3">
        <f t="shared" si="2"/>
        <v>38.777351375742292</v>
      </c>
      <c r="I58" s="3">
        <v>2</v>
      </c>
      <c r="J58" s="3">
        <v>4</v>
      </c>
      <c r="K58" s="3">
        <v>150449.9541</v>
      </c>
      <c r="L58" s="3">
        <v>29399.192897000001</v>
      </c>
    </row>
    <row r="59" spans="1:14">
      <c r="A59" s="3">
        <v>3</v>
      </c>
      <c r="B59" s="3">
        <v>2</v>
      </c>
      <c r="C59" s="3">
        <v>150449.9541</v>
      </c>
      <c r="D59" s="3">
        <v>50341.91345</v>
      </c>
      <c r="E59" s="3">
        <f t="shared" si="2"/>
        <v>33.460903162881053</v>
      </c>
      <c r="I59" s="3">
        <v>3</v>
      </c>
      <c r="J59" s="3">
        <v>1</v>
      </c>
      <c r="K59" s="3">
        <v>150449.9541</v>
      </c>
      <c r="L59" s="3">
        <v>37700.441918999997</v>
      </c>
    </row>
    <row r="60" spans="1:14">
      <c r="A60" s="3">
        <v>3</v>
      </c>
      <c r="B60" s="3">
        <v>3</v>
      </c>
      <c r="C60" s="3">
        <v>150449.9541</v>
      </c>
      <c r="D60" s="3">
        <v>59348.169192000001</v>
      </c>
      <c r="E60" s="3">
        <f t="shared" si="2"/>
        <v>39.447116848272941</v>
      </c>
      <c r="I60" s="3">
        <v>3</v>
      </c>
      <c r="J60" s="3">
        <v>2</v>
      </c>
      <c r="K60" s="3">
        <v>150449.9541</v>
      </c>
      <c r="L60" s="3">
        <v>33939.250459000003</v>
      </c>
    </row>
    <row r="61" spans="1:14">
      <c r="A61" s="3">
        <v>3</v>
      </c>
      <c r="B61" s="3">
        <v>4</v>
      </c>
      <c r="C61" s="3">
        <v>150449.9541</v>
      </c>
      <c r="D61" s="3">
        <v>56866.104224000002</v>
      </c>
      <c r="E61" s="3">
        <f t="shared" si="2"/>
        <v>37.797355648379025</v>
      </c>
      <c r="I61" s="3">
        <v>3</v>
      </c>
      <c r="J61" s="3">
        <v>3</v>
      </c>
      <c r="K61" s="3">
        <v>150449.9541</v>
      </c>
      <c r="L61" s="3">
        <v>45439.336546999999</v>
      </c>
    </row>
    <row r="62" spans="1:14">
      <c r="A62" s="3">
        <v>4</v>
      </c>
      <c r="B62" s="3">
        <v>1</v>
      </c>
      <c r="C62" s="3">
        <v>150449.9541</v>
      </c>
      <c r="D62" s="3">
        <v>53430.325986999997</v>
      </c>
      <c r="E62" s="3">
        <f t="shared" si="2"/>
        <v>35.513687130463531</v>
      </c>
      <c r="I62" s="3">
        <v>3</v>
      </c>
      <c r="J62" s="3">
        <v>4</v>
      </c>
      <c r="K62" s="3">
        <v>150449.9541</v>
      </c>
      <c r="L62" s="3">
        <v>38258.436639</v>
      </c>
    </row>
    <row r="63" spans="1:14">
      <c r="A63" s="3">
        <v>4</v>
      </c>
      <c r="B63" s="3">
        <v>2</v>
      </c>
      <c r="C63" s="3">
        <v>150449.9541</v>
      </c>
      <c r="D63" s="3">
        <v>48493.600781000001</v>
      </c>
      <c r="E63" s="3">
        <f t="shared" si="2"/>
        <v>32.232379910709454</v>
      </c>
    </row>
    <row r="64" spans="1:14">
      <c r="A64" s="3">
        <v>4</v>
      </c>
      <c r="B64" s="3">
        <v>3</v>
      </c>
      <c r="C64" s="3">
        <v>150449.9541</v>
      </c>
      <c r="D64" s="3">
        <v>40722.566574999997</v>
      </c>
      <c r="E64" s="3">
        <f t="shared" si="2"/>
        <v>27.067184445887442</v>
      </c>
    </row>
    <row r="65" spans="1:14">
      <c r="A65" s="3">
        <v>4</v>
      </c>
      <c r="B65" s="3">
        <v>4</v>
      </c>
      <c r="C65" s="3">
        <v>150449.9541</v>
      </c>
      <c r="D65" s="3">
        <v>49878.472221999997</v>
      </c>
      <c r="E65" s="3">
        <f t="shared" si="2"/>
        <v>33.15286636036268</v>
      </c>
    </row>
    <row r="68" spans="1:14" ht="26">
      <c r="A68" s="4" t="s">
        <v>14</v>
      </c>
    </row>
    <row r="69" spans="1:14">
      <c r="A69" s="32" t="s">
        <v>5</v>
      </c>
      <c r="B69" s="32"/>
      <c r="C69" s="32"/>
      <c r="D69" s="32"/>
      <c r="E69" s="32"/>
      <c r="F69" s="32"/>
      <c r="I69" s="32" t="s">
        <v>4</v>
      </c>
      <c r="J69" s="32"/>
      <c r="K69" s="32"/>
      <c r="L69" s="32"/>
      <c r="M69" s="32"/>
      <c r="N69" s="32"/>
    </row>
    <row r="70" spans="1:14">
      <c r="A70" s="3" t="s">
        <v>13</v>
      </c>
      <c r="B70" s="3" t="s">
        <v>3</v>
      </c>
      <c r="C70" s="3" t="s">
        <v>15</v>
      </c>
      <c r="D70" s="3" t="s">
        <v>16</v>
      </c>
      <c r="E70" s="3" t="s">
        <v>17</v>
      </c>
      <c r="I70" s="3" t="s">
        <v>13</v>
      </c>
      <c r="J70" s="3" t="s">
        <v>3</v>
      </c>
      <c r="K70" s="3" t="s">
        <v>15</v>
      </c>
      <c r="L70" s="3" t="s">
        <v>16</v>
      </c>
      <c r="M70" s="3" t="s">
        <v>17</v>
      </c>
    </row>
    <row r="71" spans="1:14">
      <c r="A71" s="3">
        <v>1</v>
      </c>
      <c r="B71" s="3">
        <v>1</v>
      </c>
      <c r="C71" s="3">
        <v>741</v>
      </c>
      <c r="D71" s="3">
        <v>16</v>
      </c>
      <c r="E71" s="3">
        <f t="shared" ref="E71:E86" si="3">D71/C71*1000</f>
        <v>21.592442645074222</v>
      </c>
      <c r="I71" s="3">
        <v>1</v>
      </c>
      <c r="J71" s="3">
        <v>1</v>
      </c>
      <c r="K71" s="3">
        <v>648</v>
      </c>
      <c r="L71" s="3">
        <v>15</v>
      </c>
      <c r="M71" s="3">
        <f t="shared" ref="M71:M82" si="4">L71/K71*1000</f>
        <v>23.148148148148145</v>
      </c>
    </row>
    <row r="72" spans="1:14">
      <c r="A72" s="3">
        <v>1</v>
      </c>
      <c r="B72" s="3">
        <v>2</v>
      </c>
      <c r="C72" s="3">
        <v>916</v>
      </c>
      <c r="D72" s="3">
        <v>23</v>
      </c>
      <c r="E72" s="3">
        <f t="shared" si="3"/>
        <v>25.109170305676855</v>
      </c>
      <c r="I72" s="3">
        <v>1</v>
      </c>
      <c r="J72" s="3">
        <v>2</v>
      </c>
      <c r="K72" s="3">
        <v>754</v>
      </c>
      <c r="L72" s="3">
        <v>22</v>
      </c>
      <c r="M72" s="3">
        <f t="shared" si="4"/>
        <v>29.177718832891248</v>
      </c>
    </row>
    <row r="73" spans="1:14">
      <c r="A73" s="3">
        <v>1</v>
      </c>
      <c r="B73" s="3">
        <v>3</v>
      </c>
      <c r="C73" s="3">
        <v>707</v>
      </c>
      <c r="D73" s="3">
        <v>15</v>
      </c>
      <c r="E73" s="3">
        <f t="shared" si="3"/>
        <v>21.216407355021218</v>
      </c>
      <c r="I73" s="3">
        <v>1</v>
      </c>
      <c r="J73" s="3">
        <v>3</v>
      </c>
      <c r="K73" s="3">
        <v>1019</v>
      </c>
      <c r="L73" s="3">
        <v>28</v>
      </c>
      <c r="M73" s="3">
        <f t="shared" si="4"/>
        <v>27.47791952894995</v>
      </c>
    </row>
    <row r="74" spans="1:14">
      <c r="A74" s="3">
        <v>1</v>
      </c>
      <c r="B74" s="3">
        <v>4</v>
      </c>
      <c r="C74" s="3">
        <v>891</v>
      </c>
      <c r="D74" s="3">
        <v>15</v>
      </c>
      <c r="E74" s="3">
        <f t="shared" si="3"/>
        <v>16.835016835016834</v>
      </c>
      <c r="I74" s="3">
        <v>1</v>
      </c>
      <c r="J74" s="3">
        <v>4</v>
      </c>
      <c r="K74" s="3">
        <v>685</v>
      </c>
      <c r="L74" s="3">
        <v>24</v>
      </c>
      <c r="M74" s="3">
        <f t="shared" si="4"/>
        <v>35.036496350364963</v>
      </c>
    </row>
    <row r="75" spans="1:14">
      <c r="A75" s="3">
        <v>2</v>
      </c>
      <c r="B75" s="3">
        <v>1</v>
      </c>
      <c r="C75" s="3">
        <v>1006</v>
      </c>
      <c r="D75" s="3">
        <v>20</v>
      </c>
      <c r="E75" s="3">
        <f t="shared" si="3"/>
        <v>19.880715705765407</v>
      </c>
      <c r="I75" s="3">
        <v>2</v>
      </c>
      <c r="J75" s="3">
        <v>1</v>
      </c>
      <c r="K75" s="3">
        <v>678</v>
      </c>
      <c r="L75" s="3">
        <v>22</v>
      </c>
      <c r="M75" s="3">
        <f t="shared" si="4"/>
        <v>32.448377581120944</v>
      </c>
    </row>
    <row r="76" spans="1:14">
      <c r="A76" s="3">
        <v>2</v>
      </c>
      <c r="B76" s="3">
        <v>2</v>
      </c>
      <c r="C76" s="3">
        <v>881</v>
      </c>
      <c r="D76" s="3">
        <v>16</v>
      </c>
      <c r="E76" s="3">
        <f t="shared" si="3"/>
        <v>18.161180476730987</v>
      </c>
      <c r="I76" s="3">
        <v>2</v>
      </c>
      <c r="J76" s="3">
        <v>2</v>
      </c>
      <c r="K76" s="3">
        <v>811</v>
      </c>
      <c r="L76" s="3">
        <v>17</v>
      </c>
      <c r="M76" s="3">
        <f t="shared" si="4"/>
        <v>20.961775585696671</v>
      </c>
    </row>
    <row r="77" spans="1:14">
      <c r="A77" s="3">
        <v>2</v>
      </c>
      <c r="B77" s="3">
        <v>3</v>
      </c>
      <c r="C77" s="3">
        <v>678</v>
      </c>
      <c r="D77" s="3">
        <v>19</v>
      </c>
      <c r="E77" s="3">
        <f t="shared" si="3"/>
        <v>28.023598820058996</v>
      </c>
      <c r="I77" s="3">
        <v>2</v>
      </c>
      <c r="J77" s="3">
        <v>3</v>
      </c>
      <c r="K77" s="3">
        <v>921</v>
      </c>
      <c r="L77" s="3">
        <v>35</v>
      </c>
      <c r="M77" s="3">
        <f t="shared" si="4"/>
        <v>38.002171552660158</v>
      </c>
    </row>
    <row r="78" spans="1:14">
      <c r="A78" s="3">
        <v>2</v>
      </c>
      <c r="B78" s="3">
        <v>4</v>
      </c>
      <c r="C78" s="3">
        <v>772</v>
      </c>
      <c r="D78" s="3">
        <v>16</v>
      </c>
      <c r="E78" s="3">
        <f t="shared" si="3"/>
        <v>20.725388601036268</v>
      </c>
      <c r="I78" s="3">
        <v>2</v>
      </c>
      <c r="J78" s="3">
        <v>4</v>
      </c>
      <c r="K78" s="3">
        <v>781</v>
      </c>
      <c r="L78" s="3">
        <v>18</v>
      </c>
      <c r="M78" s="3">
        <f t="shared" si="4"/>
        <v>23.047375160051217</v>
      </c>
    </row>
    <row r="79" spans="1:14">
      <c r="A79" s="3">
        <v>2</v>
      </c>
      <c r="B79" s="3">
        <v>5</v>
      </c>
      <c r="C79" s="3">
        <v>896</v>
      </c>
      <c r="D79" s="3">
        <v>19</v>
      </c>
      <c r="E79" s="3">
        <f t="shared" si="3"/>
        <v>21.205357142857142</v>
      </c>
      <c r="I79" s="3">
        <v>3</v>
      </c>
      <c r="J79" s="3">
        <v>1</v>
      </c>
      <c r="K79" s="3">
        <v>806</v>
      </c>
      <c r="L79" s="3">
        <v>29</v>
      </c>
      <c r="M79" s="3">
        <f t="shared" si="4"/>
        <v>35.980148883374689</v>
      </c>
    </row>
    <row r="80" spans="1:14">
      <c r="A80" s="3">
        <v>3</v>
      </c>
      <c r="B80" s="3">
        <v>1</v>
      </c>
      <c r="C80" s="3">
        <v>1127</v>
      </c>
      <c r="D80" s="3">
        <v>24</v>
      </c>
      <c r="E80" s="3">
        <f t="shared" si="3"/>
        <v>21.295474711623779</v>
      </c>
      <c r="I80" s="3">
        <v>3</v>
      </c>
      <c r="J80" s="3">
        <v>2</v>
      </c>
      <c r="K80" s="3">
        <v>586</v>
      </c>
      <c r="L80" s="3">
        <v>25</v>
      </c>
      <c r="M80" s="3">
        <f t="shared" si="4"/>
        <v>42.662116040955638</v>
      </c>
    </row>
    <row r="81" spans="1:14">
      <c r="A81" s="3">
        <v>3</v>
      </c>
      <c r="B81" s="3">
        <v>2</v>
      </c>
      <c r="C81" s="3">
        <v>1032</v>
      </c>
      <c r="D81" s="3">
        <v>23</v>
      </c>
      <c r="E81" s="3">
        <f t="shared" si="3"/>
        <v>22.286821705426359</v>
      </c>
      <c r="I81" s="3">
        <v>3</v>
      </c>
      <c r="J81" s="3">
        <v>3</v>
      </c>
      <c r="K81" s="3">
        <v>650</v>
      </c>
      <c r="L81" s="3">
        <v>21</v>
      </c>
      <c r="M81" s="3">
        <f t="shared" si="4"/>
        <v>32.307692307692307</v>
      </c>
    </row>
    <row r="82" spans="1:14">
      <c r="A82" s="3">
        <v>3</v>
      </c>
      <c r="B82" s="3">
        <v>3</v>
      </c>
      <c r="C82" s="3">
        <v>834</v>
      </c>
      <c r="D82" s="3">
        <v>21</v>
      </c>
      <c r="E82" s="3">
        <f t="shared" si="3"/>
        <v>25.179856115107913</v>
      </c>
      <c r="I82" s="3">
        <v>3</v>
      </c>
      <c r="J82" s="3">
        <v>4</v>
      </c>
      <c r="K82" s="3">
        <v>639</v>
      </c>
      <c r="L82" s="3">
        <v>30</v>
      </c>
      <c r="M82" s="3">
        <f t="shared" si="4"/>
        <v>46.948356807511736</v>
      </c>
    </row>
    <row r="83" spans="1:14">
      <c r="A83" s="3">
        <v>3</v>
      </c>
      <c r="B83" s="3">
        <v>4</v>
      </c>
      <c r="C83" s="3">
        <v>862</v>
      </c>
      <c r="D83" s="3">
        <v>17</v>
      </c>
      <c r="E83" s="3">
        <f t="shared" si="3"/>
        <v>19.721577726218097</v>
      </c>
    </row>
    <row r="84" spans="1:14">
      <c r="A84" s="3">
        <v>4</v>
      </c>
      <c r="B84" s="3">
        <v>1</v>
      </c>
      <c r="C84" s="3">
        <v>732</v>
      </c>
      <c r="D84" s="3">
        <v>20</v>
      </c>
      <c r="E84" s="3">
        <f t="shared" si="3"/>
        <v>27.3224043715847</v>
      </c>
    </row>
    <row r="85" spans="1:14">
      <c r="A85" s="3">
        <v>4</v>
      </c>
      <c r="B85" s="3">
        <v>2</v>
      </c>
      <c r="C85" s="3">
        <v>902</v>
      </c>
      <c r="D85" s="3">
        <v>25</v>
      </c>
      <c r="E85" s="3">
        <f t="shared" si="3"/>
        <v>27.716186252771621</v>
      </c>
    </row>
    <row r="86" spans="1:14">
      <c r="A86" s="3">
        <v>4</v>
      </c>
      <c r="B86" s="3">
        <v>3</v>
      </c>
      <c r="C86" s="3">
        <v>1216</v>
      </c>
      <c r="D86" s="3">
        <v>23</v>
      </c>
      <c r="E86" s="3">
        <f t="shared" si="3"/>
        <v>18.914473684210527</v>
      </c>
    </row>
    <row r="89" spans="1:14" ht="26">
      <c r="A89" s="4" t="s">
        <v>18</v>
      </c>
      <c r="H89" s="5"/>
      <c r="I89" s="5"/>
      <c r="J89" s="5"/>
      <c r="K89" s="5"/>
      <c r="L89" s="5"/>
      <c r="M89" s="5"/>
      <c r="N89" s="5"/>
    </row>
    <row r="90" spans="1:14">
      <c r="A90" s="32" t="s">
        <v>5</v>
      </c>
      <c r="B90" s="32"/>
      <c r="C90" s="32"/>
      <c r="D90" s="32"/>
      <c r="E90" s="32"/>
      <c r="F90" s="32"/>
      <c r="H90" s="5"/>
      <c r="I90" s="33" t="s">
        <v>4</v>
      </c>
      <c r="J90" s="33"/>
      <c r="K90" s="33"/>
      <c r="L90" s="33"/>
      <c r="M90" s="33"/>
      <c r="N90" s="33"/>
    </row>
    <row r="91" spans="1:14">
      <c r="A91" s="3" t="s">
        <v>13</v>
      </c>
      <c r="B91" s="3" t="s">
        <v>3</v>
      </c>
      <c r="C91" s="3" t="s">
        <v>19</v>
      </c>
      <c r="D91" s="3" t="s">
        <v>20</v>
      </c>
      <c r="E91" s="3" t="s">
        <v>18</v>
      </c>
      <c r="H91" s="5"/>
      <c r="I91" s="5" t="s">
        <v>13</v>
      </c>
      <c r="J91" s="5" t="s">
        <v>3</v>
      </c>
      <c r="K91" s="5" t="s">
        <v>19</v>
      </c>
      <c r="L91" s="5" t="s">
        <v>20</v>
      </c>
      <c r="M91" s="5" t="s">
        <v>18</v>
      </c>
      <c r="N91" s="5"/>
    </row>
    <row r="92" spans="1:14">
      <c r="A92" s="3">
        <v>1</v>
      </c>
      <c r="B92" s="3">
        <v>1</v>
      </c>
      <c r="C92" s="3">
        <v>1048</v>
      </c>
      <c r="D92" s="3">
        <v>161</v>
      </c>
      <c r="E92" s="3">
        <f>D92/C92*100</f>
        <v>15.362595419847327</v>
      </c>
      <c r="H92" s="5"/>
      <c r="I92" s="5">
        <v>1</v>
      </c>
      <c r="J92" s="5">
        <v>1</v>
      </c>
      <c r="K92" s="5">
        <v>819</v>
      </c>
      <c r="L92" s="5">
        <v>130</v>
      </c>
      <c r="M92" s="5">
        <f>L92/K92*100</f>
        <v>15.873015873015872</v>
      </c>
      <c r="N92" s="5"/>
    </row>
    <row r="93" spans="1:14">
      <c r="A93" s="3">
        <v>1</v>
      </c>
      <c r="B93" s="3">
        <v>2</v>
      </c>
      <c r="C93" s="3">
        <v>1273</v>
      </c>
      <c r="D93" s="3">
        <v>190</v>
      </c>
      <c r="E93" s="3">
        <f t="shared" ref="E93:E95" si="5">D93/C93*100</f>
        <v>14.925373134328357</v>
      </c>
      <c r="H93" s="5"/>
      <c r="I93" s="5">
        <v>1</v>
      </c>
      <c r="J93" s="5">
        <v>2</v>
      </c>
      <c r="K93" s="5">
        <v>800</v>
      </c>
      <c r="L93" s="5">
        <v>119</v>
      </c>
      <c r="M93" s="5">
        <f t="shared" ref="M93:M95" si="6">L93/K93*100</f>
        <v>14.875</v>
      </c>
      <c r="N93" s="5"/>
    </row>
    <row r="94" spans="1:14">
      <c r="A94" s="3">
        <v>1</v>
      </c>
      <c r="B94" s="3">
        <v>3</v>
      </c>
      <c r="C94" s="3">
        <v>1467</v>
      </c>
      <c r="D94" s="3">
        <v>195</v>
      </c>
      <c r="E94" s="3">
        <f t="shared" si="5"/>
        <v>13.292433537832309</v>
      </c>
      <c r="H94" s="5"/>
      <c r="I94" s="5">
        <v>1</v>
      </c>
      <c r="J94" s="5">
        <v>3</v>
      </c>
      <c r="K94" s="5">
        <v>1241</v>
      </c>
      <c r="L94" s="5">
        <v>167</v>
      </c>
      <c r="M94" s="5">
        <f t="shared" si="6"/>
        <v>13.456889605157132</v>
      </c>
      <c r="N94" s="5"/>
    </row>
    <row r="95" spans="1:14">
      <c r="A95" s="3">
        <v>1</v>
      </c>
      <c r="B95" s="3">
        <v>4</v>
      </c>
      <c r="C95" s="3">
        <v>1088</v>
      </c>
      <c r="D95" s="3">
        <v>176</v>
      </c>
      <c r="E95" s="3">
        <f t="shared" si="5"/>
        <v>16.176470588235293</v>
      </c>
      <c r="H95" s="5"/>
      <c r="I95" s="5">
        <v>1</v>
      </c>
      <c r="J95" s="5">
        <v>4</v>
      </c>
      <c r="K95" s="6">
        <v>742</v>
      </c>
      <c r="L95" s="6">
        <v>170</v>
      </c>
      <c r="M95" s="5">
        <f t="shared" si="6"/>
        <v>22.911051212938006</v>
      </c>
      <c r="N95" s="5"/>
    </row>
    <row r="96" spans="1:14">
      <c r="A96" s="3">
        <v>2</v>
      </c>
      <c r="B96" s="3">
        <v>1</v>
      </c>
      <c r="C96" s="3">
        <v>1334</v>
      </c>
      <c r="D96" s="3">
        <v>147</v>
      </c>
      <c r="E96" s="3">
        <f t="shared" ref="E96:E108" si="7">D96/C96*100</f>
        <v>11.019490254872563</v>
      </c>
      <c r="H96" s="5"/>
      <c r="I96" s="5">
        <v>2</v>
      </c>
      <c r="J96" s="5">
        <v>1</v>
      </c>
      <c r="K96" s="5">
        <v>879</v>
      </c>
      <c r="L96" s="5">
        <v>169</v>
      </c>
      <c r="M96" s="5">
        <f t="shared" ref="M96:M103" si="8">L96/K96*100</f>
        <v>19.226393629124004</v>
      </c>
      <c r="N96" s="5"/>
    </row>
    <row r="97" spans="1:14">
      <c r="A97" s="3">
        <v>2</v>
      </c>
      <c r="B97" s="3">
        <v>2</v>
      </c>
      <c r="C97" s="3">
        <v>1483</v>
      </c>
      <c r="D97" s="3">
        <v>127</v>
      </c>
      <c r="E97" s="3">
        <f t="shared" si="7"/>
        <v>8.5637221847606213</v>
      </c>
      <c r="H97" s="5"/>
      <c r="I97" s="5">
        <v>2</v>
      </c>
      <c r="J97" s="5">
        <v>2</v>
      </c>
      <c r="K97" s="5">
        <v>1036</v>
      </c>
      <c r="L97" s="5">
        <v>149</v>
      </c>
      <c r="M97" s="5">
        <f t="shared" si="8"/>
        <v>14.382239382239382</v>
      </c>
      <c r="N97" s="5"/>
    </row>
    <row r="98" spans="1:14">
      <c r="A98" s="3">
        <v>2</v>
      </c>
      <c r="B98" s="3">
        <v>3</v>
      </c>
      <c r="C98" s="3">
        <v>1102</v>
      </c>
      <c r="D98" s="3">
        <v>113</v>
      </c>
      <c r="E98" s="3">
        <f t="shared" si="7"/>
        <v>10.254083484573503</v>
      </c>
      <c r="H98" s="5"/>
      <c r="I98" s="5">
        <v>2</v>
      </c>
      <c r="J98" s="5">
        <v>3</v>
      </c>
      <c r="K98" s="5">
        <v>1206</v>
      </c>
      <c r="L98" s="5">
        <v>194</v>
      </c>
      <c r="M98" s="5">
        <f t="shared" si="8"/>
        <v>16.086235489220563</v>
      </c>
      <c r="N98" s="5"/>
    </row>
    <row r="99" spans="1:14">
      <c r="A99" s="3">
        <v>2</v>
      </c>
      <c r="B99" s="3">
        <v>4</v>
      </c>
      <c r="C99" s="3">
        <v>860</v>
      </c>
      <c r="D99" s="3">
        <v>83</v>
      </c>
      <c r="E99" s="3">
        <f t="shared" si="7"/>
        <v>9.6511627906976738</v>
      </c>
      <c r="H99" s="5"/>
      <c r="I99" s="5">
        <v>2</v>
      </c>
      <c r="J99" s="5">
        <v>4</v>
      </c>
      <c r="K99" s="5">
        <v>1067</v>
      </c>
      <c r="L99" s="5">
        <v>138</v>
      </c>
      <c r="M99" s="5">
        <f t="shared" si="8"/>
        <v>12.933458294283037</v>
      </c>
      <c r="N99" s="5"/>
    </row>
    <row r="100" spans="1:14">
      <c r="A100" s="3">
        <v>2</v>
      </c>
      <c r="B100" s="3">
        <v>5</v>
      </c>
      <c r="C100" s="3">
        <v>1273</v>
      </c>
      <c r="D100" s="3">
        <v>131</v>
      </c>
      <c r="E100" s="3">
        <f t="shared" si="7"/>
        <v>10.290652003142183</v>
      </c>
      <c r="H100" s="5"/>
      <c r="I100" s="5">
        <v>3</v>
      </c>
      <c r="J100" s="5">
        <v>1</v>
      </c>
      <c r="K100" s="5">
        <v>813</v>
      </c>
      <c r="L100" s="5">
        <v>267</v>
      </c>
      <c r="M100" s="5">
        <f t="shared" si="8"/>
        <v>32.841328413284131</v>
      </c>
      <c r="N100" s="5"/>
    </row>
    <row r="101" spans="1:14">
      <c r="A101" s="3">
        <v>3</v>
      </c>
      <c r="B101" s="3">
        <v>1</v>
      </c>
      <c r="C101" s="3">
        <v>1029</v>
      </c>
      <c r="D101" s="3">
        <v>163</v>
      </c>
      <c r="E101" s="3">
        <f t="shared" si="7"/>
        <v>15.840621963070941</v>
      </c>
      <c r="H101" s="5"/>
      <c r="I101" s="5">
        <v>3</v>
      </c>
      <c r="J101" s="5">
        <v>2</v>
      </c>
      <c r="K101" s="5">
        <v>830</v>
      </c>
      <c r="L101" s="5">
        <v>195</v>
      </c>
      <c r="M101" s="5">
        <f t="shared" si="8"/>
        <v>23.493975903614459</v>
      </c>
      <c r="N101" s="5"/>
    </row>
    <row r="102" spans="1:14">
      <c r="A102" s="3">
        <v>3</v>
      </c>
      <c r="B102" s="3">
        <v>2</v>
      </c>
      <c r="C102" s="3">
        <v>802</v>
      </c>
      <c r="D102" s="3">
        <v>108</v>
      </c>
      <c r="E102" s="3">
        <f t="shared" si="7"/>
        <v>13.466334164588527</v>
      </c>
      <c r="H102" s="5"/>
      <c r="I102" s="5">
        <v>3</v>
      </c>
      <c r="J102" s="5">
        <v>3</v>
      </c>
      <c r="K102" s="5">
        <v>797</v>
      </c>
      <c r="L102" s="5">
        <v>208</v>
      </c>
      <c r="M102" s="5">
        <f t="shared" si="8"/>
        <v>26.097867001254706</v>
      </c>
      <c r="N102" s="5"/>
    </row>
    <row r="103" spans="1:14">
      <c r="A103" s="3">
        <v>3</v>
      </c>
      <c r="B103" s="3">
        <v>3</v>
      </c>
      <c r="C103" s="3">
        <v>774</v>
      </c>
      <c r="D103" s="3">
        <v>111</v>
      </c>
      <c r="E103" s="3">
        <f t="shared" si="7"/>
        <v>14.34108527131783</v>
      </c>
      <c r="H103" s="5"/>
      <c r="I103" s="5">
        <v>3</v>
      </c>
      <c r="J103" s="5">
        <v>4</v>
      </c>
      <c r="K103" s="5">
        <v>961</v>
      </c>
      <c r="L103" s="5">
        <v>223</v>
      </c>
      <c r="M103" s="5">
        <f t="shared" si="8"/>
        <v>23.204994797086368</v>
      </c>
      <c r="N103" s="5"/>
    </row>
    <row r="104" spans="1:14">
      <c r="A104" s="3">
        <v>3</v>
      </c>
      <c r="B104" s="3">
        <v>4</v>
      </c>
      <c r="C104" s="3">
        <v>1247</v>
      </c>
      <c r="D104" s="3">
        <v>111</v>
      </c>
      <c r="E104" s="3">
        <f t="shared" si="7"/>
        <v>8.9013632718524462</v>
      </c>
      <c r="H104" s="5"/>
      <c r="I104" s="5"/>
      <c r="J104" s="5"/>
      <c r="K104" s="5"/>
      <c r="L104" s="5"/>
      <c r="M104" s="5"/>
      <c r="N104" s="5"/>
    </row>
    <row r="105" spans="1:14">
      <c r="A105" s="3">
        <v>4</v>
      </c>
      <c r="B105" s="3">
        <v>1</v>
      </c>
      <c r="C105" s="3">
        <v>1254</v>
      </c>
      <c r="D105" s="3">
        <v>163</v>
      </c>
      <c r="E105" s="3">
        <f t="shared" si="7"/>
        <v>12.998405103668262</v>
      </c>
      <c r="H105" s="5"/>
      <c r="I105" s="5"/>
      <c r="J105" s="5"/>
      <c r="K105" s="5"/>
      <c r="L105" s="5"/>
      <c r="M105" s="5"/>
      <c r="N105" s="5"/>
    </row>
    <row r="106" spans="1:14">
      <c r="A106" s="3">
        <v>4</v>
      </c>
      <c r="B106" s="3">
        <v>2</v>
      </c>
      <c r="C106" s="3">
        <v>1830</v>
      </c>
      <c r="D106" s="3">
        <v>134</v>
      </c>
      <c r="E106" s="3">
        <f t="shared" si="7"/>
        <v>7.3224043715846996</v>
      </c>
      <c r="H106" s="5"/>
      <c r="I106" s="5"/>
      <c r="J106" s="5"/>
      <c r="K106" s="5"/>
      <c r="L106" s="5"/>
      <c r="M106" s="5"/>
      <c r="N106" s="5"/>
    </row>
    <row r="107" spans="1:14">
      <c r="A107" s="3">
        <v>4</v>
      </c>
      <c r="B107" s="3">
        <v>3</v>
      </c>
      <c r="C107" s="3">
        <v>1100</v>
      </c>
      <c r="D107" s="3">
        <v>133</v>
      </c>
      <c r="E107" s="3">
        <f t="shared" si="7"/>
        <v>12.090909090909092</v>
      </c>
      <c r="H107" s="5"/>
      <c r="I107" s="5"/>
      <c r="J107" s="5"/>
      <c r="K107" s="5"/>
      <c r="L107" s="5"/>
      <c r="M107" s="5"/>
      <c r="N107" s="5"/>
    </row>
    <row r="108" spans="1:14">
      <c r="A108" s="3">
        <v>4</v>
      </c>
      <c r="B108" s="3">
        <v>4</v>
      </c>
      <c r="C108" s="3">
        <v>1057</v>
      </c>
      <c r="D108" s="3">
        <v>112</v>
      </c>
      <c r="E108" s="3">
        <f t="shared" si="7"/>
        <v>10.596026490066226</v>
      </c>
      <c r="H108" s="5"/>
      <c r="I108" s="5"/>
      <c r="J108" s="5"/>
      <c r="K108" s="5"/>
      <c r="L108" s="5"/>
      <c r="M108" s="5"/>
      <c r="N108" s="5"/>
    </row>
    <row r="109" spans="1:14">
      <c r="H109" s="5"/>
      <c r="I109" s="5"/>
      <c r="J109" s="5"/>
      <c r="K109" s="5"/>
      <c r="L109" s="5"/>
      <c r="M109" s="5"/>
      <c r="N109" s="5"/>
    </row>
    <row r="110" spans="1:14">
      <c r="H110" s="5"/>
      <c r="I110" s="5"/>
      <c r="J110" s="5"/>
      <c r="K110" s="5"/>
      <c r="L110" s="5"/>
      <c r="M110" s="5"/>
      <c r="N110" s="5"/>
    </row>
  </sheetData>
  <mergeCells count="9">
    <mergeCell ref="A90:F90"/>
    <mergeCell ref="I90:N90"/>
    <mergeCell ref="A1:E1"/>
    <mergeCell ref="A4:F4"/>
    <mergeCell ref="I4:O4"/>
    <mergeCell ref="A50:F50"/>
    <mergeCell ref="I50:N50"/>
    <mergeCell ref="A69:F69"/>
    <mergeCell ref="I69:N6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1"/>
  <sheetViews>
    <sheetView workbookViewId="0">
      <selection activeCell="D15" sqref="D15"/>
    </sheetView>
  </sheetViews>
  <sheetFormatPr baseColWidth="10" defaultColWidth="11" defaultRowHeight="16"/>
  <cols>
    <col min="1" max="1" width="41.5" customWidth="1"/>
  </cols>
  <sheetData>
    <row r="1" spans="1:5">
      <c r="A1" t="s">
        <v>138</v>
      </c>
    </row>
    <row r="2" spans="1:5">
      <c r="A2" t="s">
        <v>137</v>
      </c>
      <c r="B2" t="s">
        <v>142</v>
      </c>
      <c r="C2" t="s">
        <v>120</v>
      </c>
      <c r="D2" t="s">
        <v>121</v>
      </c>
      <c r="E2" t="s">
        <v>122</v>
      </c>
    </row>
    <row r="3" spans="1:5">
      <c r="A3" t="s">
        <v>143</v>
      </c>
      <c r="B3">
        <v>74287.764999999999</v>
      </c>
      <c r="C3">
        <v>23750.966</v>
      </c>
      <c r="D3">
        <v>10583.116</v>
      </c>
      <c r="E3">
        <v>3155.4180000000001</v>
      </c>
    </row>
    <row r="4" spans="1:5">
      <c r="A4" t="s">
        <v>144</v>
      </c>
      <c r="B4">
        <v>22734.125</v>
      </c>
      <c r="C4">
        <v>8639.4680000000008</v>
      </c>
      <c r="D4">
        <v>6612.0039999999999</v>
      </c>
      <c r="E4">
        <v>1372.548</v>
      </c>
    </row>
    <row r="5" spans="1:5">
      <c r="A5" t="s">
        <v>145</v>
      </c>
      <c r="B5">
        <v>9095.3469999999998</v>
      </c>
      <c r="C5">
        <v>1885.64</v>
      </c>
      <c r="D5">
        <v>1792.347</v>
      </c>
      <c r="E5">
        <v>550.30499999999995</v>
      </c>
    </row>
    <row r="8" spans="1:5">
      <c r="A8" t="s">
        <v>139</v>
      </c>
      <c r="B8" t="s">
        <v>142</v>
      </c>
      <c r="C8" t="s">
        <v>120</v>
      </c>
      <c r="D8" t="s">
        <v>121</v>
      </c>
      <c r="E8" t="s">
        <v>122</v>
      </c>
    </row>
    <row r="9" spans="1:5">
      <c r="A9" t="s">
        <v>146</v>
      </c>
      <c r="B9">
        <v>68887.066000000006</v>
      </c>
      <c r="C9">
        <v>27281.752</v>
      </c>
      <c r="D9">
        <v>31210.288</v>
      </c>
      <c r="E9">
        <v>35466.438999999998</v>
      </c>
    </row>
    <row r="10" spans="1:5">
      <c r="A10" t="s">
        <v>147</v>
      </c>
      <c r="B10">
        <v>21279.882000000001</v>
      </c>
      <c r="C10">
        <v>9951.7109999999993</v>
      </c>
      <c r="D10">
        <v>12039.882</v>
      </c>
      <c r="E10">
        <v>11886.811</v>
      </c>
    </row>
    <row r="11" spans="1:5">
      <c r="A11" t="s">
        <v>148</v>
      </c>
      <c r="B11">
        <v>19464.295999999998</v>
      </c>
      <c r="C11">
        <v>5546.64</v>
      </c>
      <c r="D11">
        <v>4777.2759999999998</v>
      </c>
      <c r="E11">
        <v>9029.4680000000008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7"/>
  <sheetViews>
    <sheetView tabSelected="1" workbookViewId="0">
      <selection activeCell="I15" sqref="I15"/>
    </sheetView>
  </sheetViews>
  <sheetFormatPr baseColWidth="10" defaultColWidth="11" defaultRowHeight="16"/>
  <cols>
    <col min="1" max="1" width="33.33203125" customWidth="1"/>
  </cols>
  <sheetData>
    <row r="1" spans="1:5">
      <c r="B1" t="s">
        <v>138</v>
      </c>
    </row>
    <row r="2" spans="1:5">
      <c r="A2" t="s">
        <v>149</v>
      </c>
      <c r="B2" t="s">
        <v>142</v>
      </c>
      <c r="C2" t="s">
        <v>120</v>
      </c>
      <c r="D2" t="s">
        <v>121</v>
      </c>
      <c r="E2" t="s">
        <v>122</v>
      </c>
    </row>
    <row r="3" spans="1:5">
      <c r="A3" t="s">
        <v>151</v>
      </c>
      <c r="B3">
        <v>12479.083000000001</v>
      </c>
      <c r="C3">
        <v>8611.0619999999999</v>
      </c>
      <c r="D3">
        <v>12343.77</v>
      </c>
      <c r="E3">
        <v>10777.891</v>
      </c>
    </row>
    <row r="4" spans="1:5">
      <c r="A4" t="s">
        <v>152</v>
      </c>
      <c r="B4">
        <v>31200.458999999999</v>
      </c>
      <c r="C4">
        <v>24031.258000000002</v>
      </c>
      <c r="D4">
        <v>13089.228999999999</v>
      </c>
      <c r="E4">
        <v>10954.772999999999</v>
      </c>
    </row>
    <row r="5" spans="1:5">
      <c r="A5" t="s">
        <v>153</v>
      </c>
      <c r="B5">
        <v>22294.238000000001</v>
      </c>
      <c r="C5">
        <v>13856.903</v>
      </c>
      <c r="D5">
        <v>20133.986000000001</v>
      </c>
      <c r="E5">
        <v>7683.9449999999997</v>
      </c>
    </row>
    <row r="7" spans="1:5">
      <c r="A7" t="s">
        <v>140</v>
      </c>
      <c r="B7" t="s">
        <v>142</v>
      </c>
      <c r="C7" t="s">
        <v>120</v>
      </c>
      <c r="D7" t="s">
        <v>121</v>
      </c>
      <c r="E7" t="s">
        <v>122</v>
      </c>
    </row>
    <row r="8" spans="1:5">
      <c r="A8" t="s">
        <v>154</v>
      </c>
      <c r="B8">
        <v>11354.79</v>
      </c>
      <c r="C8">
        <v>5404.6689999999999</v>
      </c>
      <c r="D8">
        <v>11369.619000000001</v>
      </c>
      <c r="E8">
        <v>6988.4260000000004</v>
      </c>
    </row>
    <row r="9" spans="1:5">
      <c r="A9" t="s">
        <v>155</v>
      </c>
      <c r="B9">
        <v>26603.409</v>
      </c>
      <c r="C9">
        <v>13201.51</v>
      </c>
      <c r="D9">
        <v>28739.016</v>
      </c>
      <c r="E9">
        <v>19087.994999999999</v>
      </c>
    </row>
    <row r="10" spans="1:5">
      <c r="A10" t="s">
        <v>156</v>
      </c>
      <c r="B10">
        <v>34747.216999999997</v>
      </c>
      <c r="C10">
        <v>19386.580999999998</v>
      </c>
      <c r="D10">
        <v>34916.966</v>
      </c>
      <c r="E10">
        <v>26103.438999999998</v>
      </c>
    </row>
    <row r="16" spans="1:5">
      <c r="A16" t="s">
        <v>150</v>
      </c>
      <c r="B16" t="s">
        <v>142</v>
      </c>
      <c r="C16" t="s">
        <v>120</v>
      </c>
      <c r="D16" t="s">
        <v>121</v>
      </c>
      <c r="E16" t="s">
        <v>122</v>
      </c>
    </row>
    <row r="17" spans="1:5">
      <c r="A17" t="s">
        <v>151</v>
      </c>
      <c r="B17">
        <v>10382.276</v>
      </c>
      <c r="C17">
        <v>5604.0619999999999</v>
      </c>
      <c r="D17">
        <v>5913.77</v>
      </c>
      <c r="E17">
        <v>6976.77</v>
      </c>
    </row>
    <row r="18" spans="1:5">
      <c r="A18" t="s">
        <v>152</v>
      </c>
      <c r="B18">
        <v>27900.933000000001</v>
      </c>
      <c r="C18">
        <v>19606.245999999999</v>
      </c>
      <c r="D18">
        <v>19222.468000000001</v>
      </c>
      <c r="E18">
        <v>13429.518</v>
      </c>
    </row>
    <row r="19" spans="1:5">
      <c r="A19" t="s">
        <v>153</v>
      </c>
      <c r="B19">
        <v>15968.903</v>
      </c>
      <c r="C19">
        <v>14217.832</v>
      </c>
      <c r="D19">
        <v>12246.539000000001</v>
      </c>
      <c r="E19">
        <v>12466.589</v>
      </c>
    </row>
    <row r="21" spans="1:5">
      <c r="A21" t="s">
        <v>141</v>
      </c>
      <c r="B21" t="s">
        <v>142</v>
      </c>
      <c r="C21" t="s">
        <v>120</v>
      </c>
      <c r="D21" t="s">
        <v>121</v>
      </c>
      <c r="E21" t="s">
        <v>122</v>
      </c>
    </row>
    <row r="22" spans="1:5">
      <c r="A22" t="s">
        <v>154</v>
      </c>
      <c r="B22">
        <v>10572.012000000001</v>
      </c>
      <c r="C22">
        <v>6262.6480000000001</v>
      </c>
      <c r="D22">
        <v>7202.2340000000004</v>
      </c>
      <c r="E22">
        <v>3984.2339999999999</v>
      </c>
    </row>
    <row r="23" spans="1:5">
      <c r="A23" t="s">
        <v>155</v>
      </c>
      <c r="B23">
        <v>19200.66</v>
      </c>
      <c r="C23">
        <v>16347.710999999999</v>
      </c>
      <c r="D23">
        <v>16740.831999999999</v>
      </c>
      <c r="E23">
        <v>21914.196</v>
      </c>
    </row>
    <row r="24" spans="1:5">
      <c r="A24" t="s">
        <v>156</v>
      </c>
      <c r="B24">
        <v>19222.075000000001</v>
      </c>
      <c r="C24">
        <v>15858.023999999999</v>
      </c>
      <c r="D24">
        <v>13765.589</v>
      </c>
      <c r="E24">
        <v>15616.569</v>
      </c>
    </row>
    <row r="43" spans="1:1" ht="24">
      <c r="A43" s="31"/>
    </row>
    <row r="57" spans="1:1" ht="24">
      <c r="A57" s="31"/>
    </row>
  </sheetData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1"/>
  <sheetViews>
    <sheetView topLeftCell="G1" workbookViewId="0">
      <selection activeCell="Y33" sqref="Y33"/>
    </sheetView>
  </sheetViews>
  <sheetFormatPr baseColWidth="10" defaultColWidth="11" defaultRowHeight="16"/>
  <cols>
    <col min="5" max="5" width="11.6640625" customWidth="1"/>
  </cols>
  <sheetData>
    <row r="1" spans="1:18" ht="31">
      <c r="A1" s="8" t="s">
        <v>74</v>
      </c>
    </row>
    <row r="2" spans="1:18">
      <c r="A2" t="s">
        <v>42</v>
      </c>
      <c r="E2" t="s">
        <v>44</v>
      </c>
      <c r="I2" t="s">
        <v>46</v>
      </c>
      <c r="M2" t="s">
        <v>106</v>
      </c>
      <c r="Q2" t="s">
        <v>118</v>
      </c>
    </row>
    <row r="3" spans="1:18">
      <c r="A3" t="s">
        <v>2</v>
      </c>
      <c r="B3" t="s">
        <v>43</v>
      </c>
      <c r="F3" t="s">
        <v>75</v>
      </c>
      <c r="J3" t="s">
        <v>75</v>
      </c>
      <c r="N3" t="s">
        <v>75</v>
      </c>
      <c r="R3" t="s">
        <v>75</v>
      </c>
    </row>
    <row r="4" spans="1:18">
      <c r="A4" t="s">
        <v>62</v>
      </c>
      <c r="B4">
        <v>11.01</v>
      </c>
      <c r="E4" t="s">
        <v>76</v>
      </c>
      <c r="F4">
        <v>15.56</v>
      </c>
      <c r="I4" t="s">
        <v>82</v>
      </c>
      <c r="J4">
        <v>29.58</v>
      </c>
      <c r="M4" t="s">
        <v>94</v>
      </c>
      <c r="N4">
        <v>17.14</v>
      </c>
      <c r="Q4" t="s">
        <v>107</v>
      </c>
      <c r="R4">
        <v>15.87</v>
      </c>
    </row>
    <row r="5" spans="1:18">
      <c r="A5" t="s">
        <v>63</v>
      </c>
      <c r="B5">
        <v>11.475</v>
      </c>
      <c r="E5" t="s">
        <v>77</v>
      </c>
      <c r="F5">
        <v>15.94</v>
      </c>
      <c r="I5" t="s">
        <v>83</v>
      </c>
      <c r="J5">
        <v>29.725000000000001</v>
      </c>
      <c r="M5" t="s">
        <v>95</v>
      </c>
      <c r="N5">
        <v>17.68</v>
      </c>
      <c r="Q5" t="s">
        <v>108</v>
      </c>
      <c r="R5">
        <v>15.56</v>
      </c>
    </row>
    <row r="6" spans="1:18">
      <c r="A6" t="s">
        <v>64</v>
      </c>
      <c r="B6">
        <v>11.48</v>
      </c>
      <c r="E6" t="s">
        <v>78</v>
      </c>
      <c r="F6">
        <v>15.77</v>
      </c>
      <c r="I6" t="s">
        <v>84</v>
      </c>
      <c r="J6">
        <v>30.134999999999998</v>
      </c>
      <c r="M6" t="s">
        <v>96</v>
      </c>
      <c r="N6">
        <v>17.57</v>
      </c>
      <c r="Q6" t="s">
        <v>108</v>
      </c>
      <c r="R6">
        <v>15.5</v>
      </c>
    </row>
    <row r="7" spans="1:18">
      <c r="A7" t="s">
        <v>65</v>
      </c>
      <c r="B7">
        <v>12.965</v>
      </c>
      <c r="E7" t="s">
        <v>79</v>
      </c>
      <c r="F7">
        <v>18.32</v>
      </c>
      <c r="I7" t="s">
        <v>85</v>
      </c>
      <c r="J7">
        <v>30.405000000000001</v>
      </c>
      <c r="M7" t="s">
        <v>97</v>
      </c>
      <c r="N7">
        <v>18.16</v>
      </c>
      <c r="Q7" t="s">
        <v>109</v>
      </c>
      <c r="R7">
        <v>16.170000000000002</v>
      </c>
    </row>
    <row r="8" spans="1:18">
      <c r="A8" t="s">
        <v>66</v>
      </c>
      <c r="B8">
        <v>12.7</v>
      </c>
      <c r="E8" t="s">
        <v>80</v>
      </c>
      <c r="F8">
        <v>19.2</v>
      </c>
      <c r="I8" t="s">
        <v>86</v>
      </c>
      <c r="J8">
        <v>30.060000000000002</v>
      </c>
      <c r="M8" t="s">
        <v>98</v>
      </c>
      <c r="N8">
        <v>18.100000000000001</v>
      </c>
      <c r="Q8" t="s">
        <v>110</v>
      </c>
      <c r="R8">
        <v>16.11</v>
      </c>
    </row>
    <row r="9" spans="1:18">
      <c r="A9" t="s">
        <v>67</v>
      </c>
      <c r="B9">
        <v>12.175000000000001</v>
      </c>
      <c r="E9" t="s">
        <v>81</v>
      </c>
      <c r="F9">
        <v>19.36</v>
      </c>
      <c r="I9" t="s">
        <v>87</v>
      </c>
      <c r="J9">
        <v>29.759999999999998</v>
      </c>
      <c r="M9" t="s">
        <v>99</v>
      </c>
      <c r="N9">
        <v>17.690000000000001</v>
      </c>
      <c r="Q9" t="s">
        <v>111</v>
      </c>
      <c r="R9">
        <v>15.84</v>
      </c>
    </row>
    <row r="10" spans="1:18">
      <c r="A10" t="s">
        <v>68</v>
      </c>
      <c r="B10">
        <v>11.100000000000001</v>
      </c>
    </row>
    <row r="11" spans="1:18">
      <c r="A11" t="s">
        <v>69</v>
      </c>
      <c r="B11">
        <v>12.425000000000001</v>
      </c>
    </row>
    <row r="12" spans="1:18">
      <c r="A12" t="s">
        <v>70</v>
      </c>
      <c r="B12">
        <v>12.815000000000001</v>
      </c>
    </row>
    <row r="13" spans="1:18">
      <c r="A13" t="s">
        <v>71</v>
      </c>
      <c r="B13">
        <v>12.594999999999999</v>
      </c>
    </row>
    <row r="14" spans="1:18">
      <c r="A14" t="s">
        <v>72</v>
      </c>
      <c r="B14">
        <v>11.8</v>
      </c>
    </row>
    <row r="15" spans="1:18">
      <c r="A15" t="s">
        <v>73</v>
      </c>
      <c r="B15">
        <v>11.805</v>
      </c>
    </row>
    <row r="16" spans="1:18">
      <c r="I16" t="s">
        <v>88</v>
      </c>
      <c r="J16">
        <v>28.43</v>
      </c>
      <c r="M16" t="s">
        <v>100</v>
      </c>
      <c r="N16">
        <v>17.39</v>
      </c>
      <c r="Q16" t="s">
        <v>112</v>
      </c>
      <c r="R16">
        <v>15.35</v>
      </c>
    </row>
    <row r="17" spans="9:18">
      <c r="I17" t="s">
        <v>89</v>
      </c>
      <c r="J17">
        <v>29.305</v>
      </c>
      <c r="M17" t="s">
        <v>101</v>
      </c>
      <c r="N17">
        <v>18.07</v>
      </c>
      <c r="Q17" t="s">
        <v>113</v>
      </c>
      <c r="R17">
        <v>16.21</v>
      </c>
    </row>
    <row r="18" spans="9:18">
      <c r="I18" t="s">
        <v>90</v>
      </c>
      <c r="J18">
        <v>30.71</v>
      </c>
      <c r="M18" t="s">
        <v>102</v>
      </c>
      <c r="N18">
        <v>18.170000000000002</v>
      </c>
      <c r="Q18" t="s">
        <v>114</v>
      </c>
      <c r="R18">
        <v>16.329999999999998</v>
      </c>
    </row>
    <row r="19" spans="9:18">
      <c r="I19" t="s">
        <v>91</v>
      </c>
      <c r="J19">
        <v>29.380000000000003</v>
      </c>
      <c r="M19" t="s">
        <v>103</v>
      </c>
      <c r="N19">
        <v>18.12</v>
      </c>
      <c r="Q19" t="s">
        <v>115</v>
      </c>
      <c r="R19">
        <v>16.27</v>
      </c>
    </row>
    <row r="20" spans="9:18">
      <c r="I20" t="s">
        <v>92</v>
      </c>
      <c r="J20">
        <v>28.75</v>
      </c>
      <c r="M20" t="s">
        <v>104</v>
      </c>
      <c r="N20">
        <v>17.93</v>
      </c>
      <c r="Q20" t="s">
        <v>116</v>
      </c>
      <c r="R20">
        <v>16.09</v>
      </c>
    </row>
    <row r="21" spans="9:18">
      <c r="I21" t="s">
        <v>93</v>
      </c>
      <c r="J21">
        <v>29.29</v>
      </c>
      <c r="M21" t="s">
        <v>105</v>
      </c>
      <c r="N21">
        <v>18.12</v>
      </c>
      <c r="Q21" t="s">
        <v>117</v>
      </c>
      <c r="R21">
        <v>16.02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1"/>
  <sheetViews>
    <sheetView workbookViewId="0">
      <selection activeCell="F43" sqref="F43"/>
    </sheetView>
  </sheetViews>
  <sheetFormatPr baseColWidth="10" defaultColWidth="11" defaultRowHeight="16"/>
  <cols>
    <col min="1" max="1" width="10.83203125" style="13"/>
  </cols>
  <sheetData>
    <row r="1" spans="1:4">
      <c r="A1" s="13" t="s">
        <v>123</v>
      </c>
    </row>
    <row r="3" spans="1:4">
      <c r="A3" s="13" t="s">
        <v>124</v>
      </c>
      <c r="D3" t="s">
        <v>119</v>
      </c>
    </row>
    <row r="4" spans="1:4">
      <c r="A4" s="13">
        <v>1</v>
      </c>
      <c r="B4" t="s">
        <v>125</v>
      </c>
      <c r="C4">
        <v>30</v>
      </c>
      <c r="D4">
        <f>C4/30</f>
        <v>1</v>
      </c>
    </row>
    <row r="5" spans="1:4">
      <c r="A5" s="13">
        <v>1</v>
      </c>
      <c r="B5" t="s">
        <v>44</v>
      </c>
      <c r="C5">
        <v>97</v>
      </c>
      <c r="D5">
        <f t="shared" ref="D5:D9" si="0">C5/30</f>
        <v>3.2333333333333334</v>
      </c>
    </row>
    <row r="6" spans="1:4">
      <c r="A6" s="13">
        <v>1</v>
      </c>
      <c r="B6" t="s">
        <v>120</v>
      </c>
      <c r="C6">
        <v>41</v>
      </c>
      <c r="D6">
        <f t="shared" si="0"/>
        <v>1.3666666666666667</v>
      </c>
    </row>
    <row r="7" spans="1:4">
      <c r="A7" s="13">
        <v>1</v>
      </c>
      <c r="B7" t="s">
        <v>121</v>
      </c>
      <c r="C7">
        <v>38</v>
      </c>
      <c r="D7">
        <f t="shared" si="0"/>
        <v>1.2666666666666666</v>
      </c>
    </row>
    <row r="8" spans="1:4">
      <c r="A8" s="13">
        <v>1</v>
      </c>
      <c r="B8" t="s">
        <v>122</v>
      </c>
      <c r="C8">
        <v>39</v>
      </c>
      <c r="D8">
        <f t="shared" si="0"/>
        <v>1.3</v>
      </c>
    </row>
    <row r="9" spans="1:4">
      <c r="A9" s="13">
        <v>1</v>
      </c>
      <c r="B9" t="s">
        <v>51</v>
      </c>
      <c r="C9">
        <v>0</v>
      </c>
      <c r="D9">
        <f t="shared" si="0"/>
        <v>0</v>
      </c>
    </row>
    <row r="10" spans="1:4">
      <c r="A10" s="13">
        <v>2</v>
      </c>
      <c r="B10" t="s">
        <v>125</v>
      </c>
      <c r="C10">
        <v>32</v>
      </c>
      <c r="D10">
        <f>C10/32</f>
        <v>1</v>
      </c>
    </row>
    <row r="11" spans="1:4">
      <c r="A11" s="13">
        <v>2</v>
      </c>
      <c r="B11" t="s">
        <v>44</v>
      </c>
      <c r="C11">
        <v>85</v>
      </c>
      <c r="D11">
        <f t="shared" ref="D11:D15" si="1">C11/32</f>
        <v>2.65625</v>
      </c>
    </row>
    <row r="12" spans="1:4">
      <c r="A12" s="13">
        <v>2</v>
      </c>
      <c r="B12" t="s">
        <v>120</v>
      </c>
      <c r="C12">
        <v>28</v>
      </c>
      <c r="D12">
        <f t="shared" si="1"/>
        <v>0.875</v>
      </c>
    </row>
    <row r="13" spans="1:4">
      <c r="A13" s="13">
        <v>2</v>
      </c>
      <c r="B13" t="s">
        <v>121</v>
      </c>
      <c r="C13">
        <v>20</v>
      </c>
      <c r="D13">
        <f t="shared" si="1"/>
        <v>0.625</v>
      </c>
    </row>
    <row r="14" spans="1:4">
      <c r="A14" s="13">
        <v>2</v>
      </c>
      <c r="B14" t="s">
        <v>122</v>
      </c>
      <c r="C14">
        <v>18</v>
      </c>
      <c r="D14">
        <f t="shared" si="1"/>
        <v>0.5625</v>
      </c>
    </row>
    <row r="15" spans="1:4">
      <c r="B15" t="s">
        <v>51</v>
      </c>
      <c r="C15">
        <v>0</v>
      </c>
      <c r="D15">
        <f t="shared" si="1"/>
        <v>0</v>
      </c>
    </row>
    <row r="16" spans="1:4">
      <c r="A16" s="13">
        <v>3</v>
      </c>
      <c r="B16" t="s">
        <v>125</v>
      </c>
      <c r="C16">
        <v>19</v>
      </c>
      <c r="D16">
        <f>C16/19</f>
        <v>1</v>
      </c>
    </row>
    <row r="17" spans="1:4">
      <c r="A17" s="13">
        <v>3</v>
      </c>
      <c r="B17" t="s">
        <v>44</v>
      </c>
      <c r="C17">
        <v>51</v>
      </c>
      <c r="D17">
        <f t="shared" ref="D17:D21" si="2">C17/19</f>
        <v>2.6842105263157894</v>
      </c>
    </row>
    <row r="18" spans="1:4">
      <c r="A18" s="13">
        <v>3</v>
      </c>
      <c r="B18" t="s">
        <v>120</v>
      </c>
      <c r="C18">
        <v>27</v>
      </c>
      <c r="D18">
        <f t="shared" si="2"/>
        <v>1.4210526315789473</v>
      </c>
    </row>
    <row r="19" spans="1:4">
      <c r="A19" s="13">
        <v>3</v>
      </c>
      <c r="B19" t="s">
        <v>121</v>
      </c>
      <c r="C19">
        <v>29</v>
      </c>
      <c r="D19">
        <f t="shared" si="2"/>
        <v>1.5263157894736843</v>
      </c>
    </row>
    <row r="20" spans="1:4">
      <c r="A20" s="13">
        <v>3</v>
      </c>
      <c r="B20" t="s">
        <v>122</v>
      </c>
      <c r="C20">
        <v>18</v>
      </c>
      <c r="D20">
        <f t="shared" si="2"/>
        <v>0.94736842105263153</v>
      </c>
    </row>
    <row r="21" spans="1:4">
      <c r="A21" s="13">
        <v>3</v>
      </c>
      <c r="B21" t="s">
        <v>51</v>
      </c>
      <c r="C21">
        <v>0</v>
      </c>
      <c r="D21">
        <f t="shared" si="2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9"/>
  <sheetViews>
    <sheetView workbookViewId="0">
      <selection activeCell="F54" sqref="F54"/>
    </sheetView>
  </sheetViews>
  <sheetFormatPr baseColWidth="10" defaultColWidth="10.83203125" defaultRowHeight="16"/>
  <cols>
    <col min="1" max="16384" width="10.83203125" style="3"/>
  </cols>
  <sheetData>
    <row r="1" spans="1:8" ht="31">
      <c r="A1" s="35" t="s">
        <v>21</v>
      </c>
      <c r="B1" s="35"/>
      <c r="C1" s="35"/>
      <c r="D1" s="35"/>
      <c r="E1" s="35"/>
    </row>
    <row r="2" spans="1:8" ht="26">
      <c r="A2" s="4" t="s">
        <v>22</v>
      </c>
    </row>
    <row r="3" spans="1:8">
      <c r="A3" s="3" t="s">
        <v>24</v>
      </c>
    </row>
    <row r="4" spans="1:8">
      <c r="A4" s="32" t="s">
        <v>5</v>
      </c>
      <c r="B4" s="32"/>
      <c r="C4" s="32"/>
      <c r="D4" s="9"/>
      <c r="E4" s="9"/>
      <c r="F4" s="32" t="s">
        <v>25</v>
      </c>
      <c r="G4" s="32"/>
      <c r="H4" s="32"/>
    </row>
    <row r="5" spans="1:8">
      <c r="A5" s="3" t="s">
        <v>13</v>
      </c>
      <c r="B5" s="3" t="s">
        <v>3</v>
      </c>
      <c r="C5" s="3" t="s">
        <v>23</v>
      </c>
      <c r="F5" s="3" t="s">
        <v>13</v>
      </c>
      <c r="G5" s="3" t="s">
        <v>3</v>
      </c>
      <c r="H5" s="3" t="s">
        <v>23</v>
      </c>
    </row>
    <row r="6" spans="1:8">
      <c r="A6" s="3">
        <v>1</v>
      </c>
      <c r="B6" s="3">
        <v>1</v>
      </c>
      <c r="C6" s="3">
        <v>86</v>
      </c>
      <c r="F6" s="3">
        <v>1</v>
      </c>
      <c r="G6" s="3">
        <v>1</v>
      </c>
      <c r="H6" s="3">
        <v>140</v>
      </c>
    </row>
    <row r="7" spans="1:8">
      <c r="A7" s="3">
        <v>1</v>
      </c>
      <c r="B7" s="3">
        <v>2</v>
      </c>
      <c r="C7" s="3">
        <v>111</v>
      </c>
      <c r="F7" s="3">
        <v>1</v>
      </c>
      <c r="G7" s="3">
        <v>2</v>
      </c>
      <c r="H7" s="3">
        <v>80</v>
      </c>
    </row>
    <row r="8" spans="1:8">
      <c r="A8" s="3">
        <v>1</v>
      </c>
      <c r="B8" s="3">
        <v>3</v>
      </c>
      <c r="C8" s="3">
        <v>76</v>
      </c>
      <c r="F8" s="3">
        <v>1</v>
      </c>
      <c r="G8" s="3">
        <v>3</v>
      </c>
      <c r="H8" s="3">
        <v>108</v>
      </c>
    </row>
    <row r="9" spans="1:8">
      <c r="A9" s="3">
        <v>2</v>
      </c>
      <c r="B9" s="3">
        <v>1</v>
      </c>
      <c r="C9" s="3">
        <v>170</v>
      </c>
      <c r="F9" s="3">
        <v>1</v>
      </c>
      <c r="G9" s="3">
        <v>4</v>
      </c>
      <c r="H9" s="3">
        <v>107</v>
      </c>
    </row>
    <row r="10" spans="1:8">
      <c r="A10" s="3">
        <v>2</v>
      </c>
      <c r="B10" s="3">
        <v>2</v>
      </c>
      <c r="C10" s="3">
        <v>130</v>
      </c>
      <c r="F10" s="3">
        <v>2</v>
      </c>
      <c r="G10" s="3">
        <v>1</v>
      </c>
      <c r="H10" s="3">
        <v>50</v>
      </c>
    </row>
    <row r="11" spans="1:8">
      <c r="A11" s="3">
        <v>2</v>
      </c>
      <c r="B11" s="3">
        <v>3</v>
      </c>
      <c r="C11" s="3">
        <v>130</v>
      </c>
      <c r="F11" s="3">
        <v>2</v>
      </c>
      <c r="G11" s="3">
        <v>2</v>
      </c>
      <c r="H11" s="3">
        <v>84</v>
      </c>
    </row>
    <row r="12" spans="1:8">
      <c r="A12" s="3">
        <v>2</v>
      </c>
      <c r="B12" s="3">
        <v>4</v>
      </c>
      <c r="C12" s="3">
        <v>150</v>
      </c>
      <c r="F12" s="3">
        <v>3</v>
      </c>
      <c r="G12" s="3">
        <v>1</v>
      </c>
      <c r="H12" s="3">
        <v>78</v>
      </c>
    </row>
    <row r="13" spans="1:8">
      <c r="A13" s="3">
        <v>3</v>
      </c>
      <c r="B13" s="3">
        <v>1</v>
      </c>
      <c r="C13" s="3">
        <v>162</v>
      </c>
      <c r="F13" s="3">
        <v>3</v>
      </c>
      <c r="G13" s="3">
        <v>2</v>
      </c>
      <c r="H13" s="3">
        <v>107</v>
      </c>
    </row>
    <row r="14" spans="1:8">
      <c r="A14" s="3">
        <v>3</v>
      </c>
      <c r="B14" s="3">
        <v>2</v>
      </c>
      <c r="C14" s="3">
        <v>178</v>
      </c>
      <c r="F14" s="3">
        <v>3</v>
      </c>
      <c r="G14" s="3">
        <v>3</v>
      </c>
      <c r="H14" s="3">
        <v>90</v>
      </c>
    </row>
    <row r="15" spans="1:8">
      <c r="A15" s="3">
        <v>3</v>
      </c>
      <c r="B15" s="3">
        <v>3</v>
      </c>
      <c r="C15" s="3">
        <v>116</v>
      </c>
      <c r="F15" s="3">
        <v>3</v>
      </c>
      <c r="G15" s="3">
        <v>4</v>
      </c>
      <c r="H15" s="3">
        <v>59</v>
      </c>
    </row>
    <row r="16" spans="1:8">
      <c r="A16" s="3">
        <v>3</v>
      </c>
      <c r="B16" s="3">
        <v>4</v>
      </c>
      <c r="C16" s="3">
        <v>115</v>
      </c>
      <c r="F16" s="3">
        <v>4</v>
      </c>
      <c r="G16" s="3">
        <v>1</v>
      </c>
      <c r="H16" s="3">
        <v>87</v>
      </c>
    </row>
    <row r="17" spans="1:14">
      <c r="A17" s="3">
        <v>4</v>
      </c>
      <c r="B17" s="3">
        <v>1</v>
      </c>
      <c r="C17" s="3">
        <v>121</v>
      </c>
      <c r="F17" s="3">
        <v>4</v>
      </c>
      <c r="G17" s="3">
        <v>2</v>
      </c>
      <c r="H17" s="3">
        <v>26</v>
      </c>
    </row>
    <row r="18" spans="1:14">
      <c r="A18" s="3">
        <v>4</v>
      </c>
      <c r="B18" s="3">
        <v>2</v>
      </c>
      <c r="C18" s="3">
        <v>74</v>
      </c>
      <c r="F18" s="3">
        <v>4</v>
      </c>
      <c r="G18" s="3">
        <v>3</v>
      </c>
      <c r="H18" s="3">
        <v>45</v>
      </c>
    </row>
    <row r="19" spans="1:14">
      <c r="A19" s="3">
        <v>4</v>
      </c>
      <c r="B19" s="3">
        <v>3</v>
      </c>
      <c r="C19" s="3">
        <v>108</v>
      </c>
      <c r="F19" s="3">
        <v>4</v>
      </c>
      <c r="G19" s="3">
        <v>4</v>
      </c>
      <c r="H19" s="3">
        <v>79</v>
      </c>
    </row>
    <row r="20" spans="1:14">
      <c r="A20" s="3">
        <v>4</v>
      </c>
      <c r="B20" s="3">
        <v>4</v>
      </c>
      <c r="C20" s="3">
        <v>117</v>
      </c>
    </row>
    <row r="21" spans="1:14">
      <c r="A21" s="3">
        <v>5</v>
      </c>
      <c r="B21" s="3">
        <v>1</v>
      </c>
      <c r="C21" s="3">
        <v>103</v>
      </c>
    </row>
    <row r="22" spans="1:14">
      <c r="A22" s="3">
        <v>5</v>
      </c>
      <c r="B22" s="3">
        <v>2</v>
      </c>
      <c r="C22" s="3">
        <v>150</v>
      </c>
    </row>
    <row r="23" spans="1:14">
      <c r="A23" s="3">
        <v>5</v>
      </c>
      <c r="B23" s="3">
        <v>3</v>
      </c>
      <c r="C23" s="3">
        <v>122</v>
      </c>
    </row>
    <row r="28" spans="1:14" ht="26">
      <c r="A28" s="4" t="s">
        <v>26</v>
      </c>
    </row>
    <row r="30" spans="1:14">
      <c r="A30" s="32" t="s">
        <v>5</v>
      </c>
      <c r="B30" s="32"/>
      <c r="C30" s="32"/>
      <c r="D30" s="32"/>
      <c r="E30" s="32"/>
      <c r="F30" s="32"/>
      <c r="I30" s="32" t="s">
        <v>25</v>
      </c>
      <c r="J30" s="32"/>
      <c r="K30" s="32"/>
      <c r="L30" s="32"/>
      <c r="M30" s="32"/>
      <c r="N30" s="32"/>
    </row>
    <row r="31" spans="1:14">
      <c r="A31" s="3" t="s">
        <v>13</v>
      </c>
      <c r="B31" s="3" t="s">
        <v>3</v>
      </c>
      <c r="C31" s="3" t="s">
        <v>23</v>
      </c>
      <c r="D31" s="3" t="s">
        <v>27</v>
      </c>
      <c r="E31" s="3" t="s">
        <v>28</v>
      </c>
      <c r="I31" s="3" t="s">
        <v>13</v>
      </c>
      <c r="J31" s="3" t="s">
        <v>3</v>
      </c>
      <c r="K31" s="3" t="s">
        <v>23</v>
      </c>
      <c r="L31" s="3" t="s">
        <v>27</v>
      </c>
      <c r="M31" s="3" t="s">
        <v>28</v>
      </c>
    </row>
    <row r="32" spans="1:14">
      <c r="A32" s="3">
        <v>1</v>
      </c>
      <c r="B32" s="3">
        <v>1</v>
      </c>
      <c r="C32" s="3">
        <v>86</v>
      </c>
      <c r="D32" s="3">
        <v>55654.413453000001</v>
      </c>
      <c r="E32" s="3">
        <f>C32/D32*1000000</f>
        <v>1545.2503164484297</v>
      </c>
      <c r="I32" s="3">
        <v>1</v>
      </c>
      <c r="J32" s="3">
        <v>1</v>
      </c>
      <c r="K32" s="3">
        <v>140</v>
      </c>
      <c r="L32" s="3">
        <v>64290.346647999999</v>
      </c>
      <c r="M32" s="3">
        <f>K32/L32*1000000</f>
        <v>2177.6208606639275</v>
      </c>
    </row>
    <row r="33" spans="1:13">
      <c r="A33" s="3">
        <v>1</v>
      </c>
      <c r="B33" s="3">
        <v>2</v>
      </c>
      <c r="C33" s="3">
        <v>111</v>
      </c>
      <c r="D33" s="3">
        <v>57109.446739999999</v>
      </c>
      <c r="E33" s="3">
        <f t="shared" ref="E33:E49" si="0">C33/D33*1000000</f>
        <v>1943.636409320256</v>
      </c>
      <c r="I33" s="3">
        <v>1</v>
      </c>
      <c r="J33" s="3">
        <v>2</v>
      </c>
      <c r="K33" s="3">
        <v>80</v>
      </c>
      <c r="L33" s="3">
        <v>67570.628775000005</v>
      </c>
      <c r="M33" s="3">
        <f t="shared" ref="M33:M45" si="1">K33/L33*1000000</f>
        <v>1183.946360280114</v>
      </c>
    </row>
    <row r="34" spans="1:13">
      <c r="A34" s="3">
        <v>1</v>
      </c>
      <c r="B34" s="3">
        <v>3</v>
      </c>
      <c r="C34" s="3">
        <v>76</v>
      </c>
      <c r="D34" s="3">
        <v>52464.129935999998</v>
      </c>
      <c r="E34" s="3">
        <f t="shared" si="0"/>
        <v>1448.6087940981954</v>
      </c>
      <c r="I34" s="3">
        <v>1</v>
      </c>
      <c r="J34" s="3">
        <v>3</v>
      </c>
      <c r="K34" s="3">
        <v>108</v>
      </c>
      <c r="L34" s="3">
        <v>77293.531910000005</v>
      </c>
      <c r="M34" s="3">
        <f t="shared" si="1"/>
        <v>1397.270862531607</v>
      </c>
    </row>
    <row r="35" spans="1:13">
      <c r="A35" s="3">
        <v>2</v>
      </c>
      <c r="B35" s="3">
        <v>1</v>
      </c>
      <c r="C35" s="3">
        <v>170</v>
      </c>
      <c r="D35" s="3">
        <v>81383.149678999995</v>
      </c>
      <c r="E35" s="3">
        <f t="shared" si="0"/>
        <v>2088.8845009136653</v>
      </c>
      <c r="I35" s="3">
        <v>1</v>
      </c>
      <c r="J35" s="3">
        <v>4</v>
      </c>
      <c r="K35" s="3">
        <v>107</v>
      </c>
      <c r="L35" s="3">
        <v>71963.814278999998</v>
      </c>
      <c r="M35" s="3">
        <f t="shared" si="1"/>
        <v>1486.8583755881325</v>
      </c>
    </row>
    <row r="36" spans="1:13">
      <c r="A36" s="3">
        <v>2</v>
      </c>
      <c r="B36" s="3">
        <v>2</v>
      </c>
      <c r="C36" s="3">
        <v>130</v>
      </c>
      <c r="D36" s="3">
        <v>85072.601009999998</v>
      </c>
      <c r="E36" s="3">
        <f t="shared" si="0"/>
        <v>1528.106563765682</v>
      </c>
      <c r="I36" s="3">
        <v>2</v>
      </c>
      <c r="J36" s="3">
        <v>1</v>
      </c>
      <c r="K36" s="3">
        <v>50</v>
      </c>
      <c r="L36" s="3">
        <v>48032.455234000001</v>
      </c>
      <c r="M36" s="3">
        <f t="shared" si="1"/>
        <v>1040.9628189193056</v>
      </c>
    </row>
    <row r="37" spans="1:13">
      <c r="A37" s="3">
        <v>2</v>
      </c>
      <c r="B37" s="3">
        <v>3</v>
      </c>
      <c r="C37" s="3">
        <v>130</v>
      </c>
      <c r="D37" s="3">
        <v>70703.340219999998</v>
      </c>
      <c r="E37" s="3">
        <f t="shared" si="0"/>
        <v>1838.668436250578</v>
      </c>
      <c r="I37" s="3">
        <v>2</v>
      </c>
      <c r="J37" s="3">
        <v>2</v>
      </c>
      <c r="K37" s="3">
        <v>84</v>
      </c>
      <c r="L37" s="3">
        <v>56813.590450000003</v>
      </c>
      <c r="M37" s="3">
        <f t="shared" si="1"/>
        <v>1478.5194763201239</v>
      </c>
    </row>
    <row r="38" spans="1:13">
      <c r="A38" s="3">
        <v>2</v>
      </c>
      <c r="B38" s="3">
        <v>4</v>
      </c>
      <c r="C38" s="3">
        <v>150</v>
      </c>
      <c r="D38" s="3">
        <v>74368.973828999995</v>
      </c>
      <c r="E38" s="3">
        <f t="shared" si="0"/>
        <v>2016.9701459764917</v>
      </c>
      <c r="I38" s="3">
        <v>3</v>
      </c>
      <c r="J38" s="3">
        <v>1</v>
      </c>
      <c r="K38" s="3">
        <v>78</v>
      </c>
      <c r="L38" s="3">
        <v>49619.346877999997</v>
      </c>
      <c r="M38" s="3">
        <f t="shared" si="1"/>
        <v>1571.9674866293592</v>
      </c>
    </row>
    <row r="39" spans="1:13">
      <c r="A39" s="3">
        <v>3</v>
      </c>
      <c r="B39" s="3">
        <v>1</v>
      </c>
      <c r="C39" s="3">
        <v>162</v>
      </c>
      <c r="D39" s="3">
        <v>65643.200920999996</v>
      </c>
      <c r="E39" s="3">
        <f t="shared" si="0"/>
        <v>2467.8869666176561</v>
      </c>
      <c r="I39" s="3">
        <v>3</v>
      </c>
      <c r="J39" s="3">
        <v>2</v>
      </c>
      <c r="K39" s="3">
        <v>107</v>
      </c>
      <c r="L39" s="3">
        <v>57670.741505999998</v>
      </c>
      <c r="M39" s="3">
        <f t="shared" si="1"/>
        <v>1855.3602261012691</v>
      </c>
    </row>
    <row r="40" spans="1:13">
      <c r="A40" s="3">
        <v>3</v>
      </c>
      <c r="B40" s="3">
        <v>2</v>
      </c>
      <c r="C40" s="3">
        <v>178</v>
      </c>
      <c r="D40" s="3">
        <v>63550.393558000003</v>
      </c>
      <c r="E40" s="3">
        <f t="shared" si="0"/>
        <v>2800.926792649148</v>
      </c>
      <c r="I40" s="3">
        <v>3</v>
      </c>
      <c r="J40" s="3">
        <v>3</v>
      </c>
      <c r="K40" s="3">
        <v>90</v>
      </c>
      <c r="L40" s="3">
        <v>63029.298669000003</v>
      </c>
      <c r="M40" s="3">
        <f t="shared" si="1"/>
        <v>1427.907368486477</v>
      </c>
    </row>
    <row r="41" spans="1:13">
      <c r="A41" s="3">
        <v>3</v>
      </c>
      <c r="B41" s="3">
        <v>3</v>
      </c>
      <c r="C41" s="3">
        <v>116</v>
      </c>
      <c r="D41" s="3">
        <v>47991.899046999999</v>
      </c>
      <c r="E41" s="3">
        <f t="shared" si="0"/>
        <v>2417.0745959937426</v>
      </c>
      <c r="I41" s="3">
        <v>3</v>
      </c>
      <c r="J41" s="3">
        <v>4</v>
      </c>
      <c r="K41" s="3">
        <v>59</v>
      </c>
      <c r="L41" s="3">
        <v>63324.724518000003</v>
      </c>
      <c r="M41" s="3">
        <f t="shared" si="1"/>
        <v>931.70559286411583</v>
      </c>
    </row>
    <row r="42" spans="1:13">
      <c r="A42" s="3">
        <v>3</v>
      </c>
      <c r="B42" s="3">
        <v>4</v>
      </c>
      <c r="C42" s="3">
        <v>115</v>
      </c>
      <c r="D42" s="3">
        <v>45847.863094</v>
      </c>
      <c r="E42" s="3">
        <f t="shared" si="0"/>
        <v>2508.2957468316504</v>
      </c>
      <c r="I42" s="3">
        <v>4</v>
      </c>
      <c r="J42" s="3">
        <v>1</v>
      </c>
      <c r="K42" s="3">
        <v>87</v>
      </c>
      <c r="L42" s="3">
        <v>45733.206812999997</v>
      </c>
      <c r="M42" s="3">
        <f t="shared" si="1"/>
        <v>1902.3376242942495</v>
      </c>
    </row>
    <row r="43" spans="1:13">
      <c r="A43" s="3">
        <v>4</v>
      </c>
      <c r="B43" s="3">
        <v>1</v>
      </c>
      <c r="C43" s="3">
        <v>121</v>
      </c>
      <c r="D43" s="3">
        <v>71620.754577999993</v>
      </c>
      <c r="E43" s="3">
        <f t="shared" si="0"/>
        <v>1689.454414616961</v>
      </c>
      <c r="I43" s="3">
        <v>4</v>
      </c>
      <c r="J43" s="3">
        <v>2</v>
      </c>
      <c r="K43" s="3">
        <v>26</v>
      </c>
      <c r="L43" s="3">
        <v>37335.002066000001</v>
      </c>
      <c r="M43" s="3">
        <f t="shared" si="1"/>
        <v>696.39744371883978</v>
      </c>
    </row>
    <row r="44" spans="1:13">
      <c r="A44" s="3">
        <v>4</v>
      </c>
      <c r="B44" s="3">
        <v>2</v>
      </c>
      <c r="C44" s="3">
        <v>74</v>
      </c>
      <c r="D44" s="3">
        <v>65934.911909999995</v>
      </c>
      <c r="E44" s="3">
        <f t="shared" si="0"/>
        <v>1122.3189332687471</v>
      </c>
      <c r="I44" s="3">
        <v>4</v>
      </c>
      <c r="J44" s="3">
        <v>3</v>
      </c>
      <c r="K44" s="3">
        <v>45</v>
      </c>
      <c r="L44" s="3">
        <v>57589.998767999998</v>
      </c>
      <c r="M44" s="3">
        <f t="shared" si="1"/>
        <v>781.38567394803181</v>
      </c>
    </row>
    <row r="45" spans="1:13">
      <c r="A45" s="3">
        <v>4</v>
      </c>
      <c r="B45" s="3">
        <v>3</v>
      </c>
      <c r="C45" s="3">
        <v>108</v>
      </c>
      <c r="D45" s="3">
        <v>65318.576225999997</v>
      </c>
      <c r="E45" s="3">
        <f t="shared" si="0"/>
        <v>1653.4346925493869</v>
      </c>
      <c r="I45" s="3">
        <v>4</v>
      </c>
      <c r="J45" s="3">
        <v>4</v>
      </c>
      <c r="K45" s="3">
        <v>79</v>
      </c>
      <c r="L45" s="3">
        <v>65177.757855000003</v>
      </c>
      <c r="M45" s="3">
        <f t="shared" si="1"/>
        <v>1212.0699238496379</v>
      </c>
    </row>
    <row r="46" spans="1:13">
      <c r="A46" s="3">
        <v>4</v>
      </c>
      <c r="B46" s="3">
        <v>4</v>
      </c>
      <c r="C46" s="3">
        <v>117</v>
      </c>
      <c r="D46" s="3">
        <v>67894.737284000003</v>
      </c>
      <c r="E46" s="3">
        <f t="shared" si="0"/>
        <v>1723.255802737631</v>
      </c>
    </row>
    <row r="47" spans="1:13">
      <c r="A47" s="3">
        <v>5</v>
      </c>
      <c r="B47" s="3">
        <v>1</v>
      </c>
      <c r="C47" s="3">
        <v>103</v>
      </c>
      <c r="D47" s="3">
        <v>67480.630164999995</v>
      </c>
      <c r="E47" s="3">
        <f t="shared" si="0"/>
        <v>1526.3639321113328</v>
      </c>
    </row>
    <row r="48" spans="1:13">
      <c r="A48" s="3">
        <v>5</v>
      </c>
      <c r="B48" s="3">
        <v>2</v>
      </c>
      <c r="C48" s="3">
        <v>150</v>
      </c>
      <c r="D48" s="3">
        <v>52074.294076999999</v>
      </c>
      <c r="E48" s="3">
        <f t="shared" si="0"/>
        <v>2880.499921481442</v>
      </c>
    </row>
    <row r="49" spans="1:5">
      <c r="A49" s="3">
        <v>5</v>
      </c>
      <c r="B49" s="3">
        <v>3</v>
      </c>
      <c r="C49" s="3">
        <v>122</v>
      </c>
      <c r="D49" s="3">
        <v>57666.867538999999</v>
      </c>
      <c r="E49" s="3">
        <f t="shared" si="0"/>
        <v>2115.599567073617</v>
      </c>
    </row>
  </sheetData>
  <mergeCells count="5">
    <mergeCell ref="I30:N30"/>
    <mergeCell ref="A1:E1"/>
    <mergeCell ref="A4:C4"/>
    <mergeCell ref="F4:H4"/>
    <mergeCell ref="A30:F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64"/>
  <sheetViews>
    <sheetView topLeftCell="A73" workbookViewId="0">
      <selection activeCell="F102" sqref="F102"/>
    </sheetView>
  </sheetViews>
  <sheetFormatPr baseColWidth="10" defaultColWidth="10.83203125" defaultRowHeight="16"/>
  <cols>
    <col min="1" max="16384" width="10.83203125" style="3"/>
  </cols>
  <sheetData>
    <row r="1" spans="1:17">
      <c r="A1" s="3" t="s">
        <v>29</v>
      </c>
    </row>
    <row r="3" spans="1:17" ht="26">
      <c r="A3" s="4" t="s">
        <v>30</v>
      </c>
    </row>
    <row r="4" spans="1:17">
      <c r="A4" s="3" t="s">
        <v>24</v>
      </c>
    </row>
    <row r="5" spans="1:17">
      <c r="A5" s="3" t="s">
        <v>31</v>
      </c>
      <c r="I5" s="32"/>
      <c r="J5" s="32"/>
      <c r="K5" s="32"/>
      <c r="L5" s="32"/>
      <c r="M5" s="32"/>
      <c r="N5" s="32"/>
    </row>
    <row r="6" spans="1:17">
      <c r="A6" s="32" t="s">
        <v>5</v>
      </c>
      <c r="B6" s="32"/>
      <c r="C6" s="32"/>
      <c r="D6" s="9"/>
      <c r="E6" s="9"/>
      <c r="F6" s="32" t="s">
        <v>25</v>
      </c>
      <c r="G6" s="32"/>
      <c r="H6" s="32"/>
    </row>
    <row r="7" spans="1:17">
      <c r="A7" s="3" t="s">
        <v>13</v>
      </c>
      <c r="B7" s="3" t="s">
        <v>3</v>
      </c>
      <c r="C7" s="3" t="s">
        <v>34</v>
      </c>
      <c r="F7" s="3" t="s">
        <v>13</v>
      </c>
      <c r="G7" s="3" t="s">
        <v>3</v>
      </c>
      <c r="H7" s="3" t="s">
        <v>34</v>
      </c>
    </row>
    <row r="8" spans="1:17">
      <c r="A8" s="3">
        <v>1</v>
      </c>
      <c r="B8" s="3">
        <v>1</v>
      </c>
      <c r="C8" s="10">
        <v>90</v>
      </c>
      <c r="F8" s="3">
        <v>1</v>
      </c>
      <c r="G8" s="3">
        <v>1</v>
      </c>
      <c r="H8" s="10">
        <v>132</v>
      </c>
    </row>
    <row r="9" spans="1:17">
      <c r="A9" s="3">
        <v>1</v>
      </c>
      <c r="B9" s="3">
        <v>2</v>
      </c>
      <c r="C9" s="10">
        <v>96</v>
      </c>
      <c r="F9" s="3">
        <v>1</v>
      </c>
      <c r="G9" s="3">
        <v>2</v>
      </c>
      <c r="H9" s="10">
        <v>151</v>
      </c>
    </row>
    <row r="10" spans="1:17">
      <c r="A10" s="3">
        <v>1</v>
      </c>
      <c r="B10" s="3">
        <v>3</v>
      </c>
      <c r="C10" s="10">
        <v>59</v>
      </c>
      <c r="F10" s="3">
        <v>1</v>
      </c>
      <c r="G10" s="3">
        <v>3</v>
      </c>
      <c r="H10" s="10">
        <v>130</v>
      </c>
    </row>
    <row r="11" spans="1:17">
      <c r="A11" s="3">
        <v>2</v>
      </c>
      <c r="B11" s="3">
        <v>1</v>
      </c>
      <c r="C11" s="10">
        <v>52</v>
      </c>
      <c r="F11" s="3">
        <v>2</v>
      </c>
      <c r="G11" s="3">
        <v>1</v>
      </c>
      <c r="H11" s="10">
        <v>186</v>
      </c>
    </row>
    <row r="12" spans="1:17">
      <c r="A12" s="3">
        <v>2</v>
      </c>
      <c r="B12" s="3">
        <v>2</v>
      </c>
      <c r="C12" s="10">
        <v>58</v>
      </c>
      <c r="F12" s="3">
        <v>2</v>
      </c>
      <c r="G12" s="3">
        <v>2</v>
      </c>
      <c r="H12" s="10">
        <v>68</v>
      </c>
    </row>
    <row r="13" spans="1:17">
      <c r="A13" s="3">
        <v>2</v>
      </c>
      <c r="B13" s="3">
        <v>3</v>
      </c>
      <c r="C13" s="10">
        <v>44</v>
      </c>
      <c r="F13" s="3">
        <v>2</v>
      </c>
      <c r="G13" s="3">
        <v>3</v>
      </c>
      <c r="H13" s="10">
        <v>48</v>
      </c>
    </row>
    <row r="14" spans="1:17">
      <c r="A14" s="3">
        <v>3</v>
      </c>
      <c r="B14" s="3">
        <v>1</v>
      </c>
      <c r="C14" s="10">
        <v>48</v>
      </c>
      <c r="F14" s="3">
        <v>3</v>
      </c>
      <c r="G14" s="3">
        <v>1</v>
      </c>
      <c r="H14" s="10">
        <v>31</v>
      </c>
    </row>
    <row r="15" spans="1:17">
      <c r="A15" s="3">
        <v>3</v>
      </c>
      <c r="B15" s="3">
        <v>2</v>
      </c>
      <c r="C15" s="10">
        <v>36</v>
      </c>
      <c r="F15" s="3">
        <v>3</v>
      </c>
      <c r="G15" s="3">
        <v>2</v>
      </c>
      <c r="H15" s="10">
        <v>23</v>
      </c>
      <c r="L15" s="10"/>
      <c r="M15" s="10"/>
      <c r="N15" s="10"/>
      <c r="O15" s="10"/>
      <c r="P15" s="10"/>
      <c r="Q15" s="10"/>
    </row>
    <row r="16" spans="1:17">
      <c r="A16" s="3">
        <v>3</v>
      </c>
      <c r="B16" s="3">
        <v>3</v>
      </c>
      <c r="C16" s="10">
        <v>24</v>
      </c>
      <c r="F16" s="3">
        <v>3</v>
      </c>
      <c r="G16" s="3">
        <v>3</v>
      </c>
      <c r="H16" s="10">
        <v>190</v>
      </c>
      <c r="L16" s="10"/>
      <c r="M16" s="10"/>
      <c r="N16" s="10"/>
      <c r="O16" s="10"/>
      <c r="P16" s="10"/>
      <c r="Q16" s="10"/>
    </row>
    <row r="17" spans="1:17">
      <c r="A17" s="3">
        <v>4</v>
      </c>
      <c r="B17" s="3">
        <v>1</v>
      </c>
      <c r="C17" s="10">
        <v>22</v>
      </c>
      <c r="F17" s="3">
        <v>4</v>
      </c>
      <c r="G17" s="3">
        <v>1</v>
      </c>
      <c r="H17" s="10">
        <v>135</v>
      </c>
      <c r="L17" s="10"/>
      <c r="M17" s="10"/>
      <c r="N17" s="10"/>
      <c r="O17" s="10"/>
      <c r="P17" s="10"/>
      <c r="Q17" s="10"/>
    </row>
    <row r="18" spans="1:17">
      <c r="A18" s="3">
        <v>4</v>
      </c>
      <c r="B18" s="3">
        <v>2</v>
      </c>
      <c r="C18" s="10">
        <v>23</v>
      </c>
      <c r="F18" s="3">
        <v>4</v>
      </c>
      <c r="G18" s="3">
        <v>2</v>
      </c>
      <c r="H18" s="10">
        <v>153</v>
      </c>
      <c r="L18" s="10"/>
      <c r="M18" s="10"/>
      <c r="N18" s="10"/>
      <c r="O18" s="10"/>
      <c r="P18" s="10"/>
      <c r="Q18" s="10"/>
    </row>
    <row r="19" spans="1:17">
      <c r="A19" s="3">
        <v>4</v>
      </c>
      <c r="B19" s="3">
        <v>3</v>
      </c>
      <c r="C19" s="10">
        <v>24</v>
      </c>
      <c r="F19" s="3">
        <v>4</v>
      </c>
      <c r="G19" s="3">
        <v>3</v>
      </c>
      <c r="H19" s="10">
        <v>144</v>
      </c>
      <c r="L19" s="10"/>
      <c r="M19" s="10"/>
      <c r="N19" s="10"/>
      <c r="O19" s="10"/>
      <c r="P19" s="10"/>
      <c r="Q19" s="10"/>
    </row>
    <row r="20" spans="1:17">
      <c r="L20" s="10"/>
      <c r="M20" s="10"/>
      <c r="N20" s="10"/>
      <c r="O20" s="10"/>
      <c r="P20" s="10"/>
      <c r="Q20" s="10"/>
    </row>
    <row r="21" spans="1:17">
      <c r="L21" s="10"/>
      <c r="M21" s="10"/>
      <c r="N21" s="10"/>
      <c r="O21" s="10"/>
      <c r="P21" s="10"/>
      <c r="Q21" s="10"/>
    </row>
    <row r="22" spans="1:17">
      <c r="A22" s="3" t="s">
        <v>32</v>
      </c>
      <c r="L22" s="10"/>
      <c r="M22" s="10"/>
      <c r="N22" s="10"/>
      <c r="O22" s="10"/>
      <c r="P22" s="10"/>
      <c r="Q22" s="10"/>
    </row>
    <row r="23" spans="1:17">
      <c r="A23" s="32" t="s">
        <v>5</v>
      </c>
      <c r="B23" s="32"/>
      <c r="C23" s="32"/>
      <c r="D23" s="9"/>
      <c r="E23" s="9"/>
      <c r="F23" s="32" t="s">
        <v>25</v>
      </c>
      <c r="G23" s="32"/>
      <c r="H23" s="32"/>
      <c r="L23" s="10"/>
      <c r="M23" s="10"/>
      <c r="N23" s="10"/>
      <c r="O23" s="10"/>
      <c r="P23" s="10"/>
      <c r="Q23" s="10"/>
    </row>
    <row r="24" spans="1:17">
      <c r="A24" s="3" t="s">
        <v>13</v>
      </c>
      <c r="B24" s="3" t="s">
        <v>3</v>
      </c>
      <c r="C24" s="3" t="s">
        <v>34</v>
      </c>
      <c r="F24" s="3" t="s">
        <v>13</v>
      </c>
      <c r="G24" s="3" t="s">
        <v>3</v>
      </c>
      <c r="H24" s="3" t="s">
        <v>34</v>
      </c>
      <c r="L24" s="10"/>
      <c r="M24" s="10"/>
      <c r="N24" s="10"/>
      <c r="O24" s="10"/>
      <c r="P24" s="10"/>
      <c r="Q24" s="10"/>
    </row>
    <row r="25" spans="1:17">
      <c r="A25" s="3">
        <v>1</v>
      </c>
      <c r="B25" s="3">
        <v>1</v>
      </c>
      <c r="C25" s="10">
        <v>24</v>
      </c>
      <c r="F25" s="3">
        <v>1</v>
      </c>
      <c r="G25" s="3">
        <v>1</v>
      </c>
      <c r="H25" s="10">
        <v>0</v>
      </c>
      <c r="L25" s="10"/>
      <c r="M25" s="10"/>
      <c r="N25" s="10"/>
      <c r="O25" s="10"/>
      <c r="P25" s="10"/>
      <c r="Q25" s="10"/>
    </row>
    <row r="26" spans="1:17">
      <c r="A26" s="3">
        <v>1</v>
      </c>
      <c r="B26" s="3">
        <v>2</v>
      </c>
      <c r="C26" s="10">
        <v>30</v>
      </c>
      <c r="F26" s="3">
        <v>1</v>
      </c>
      <c r="G26" s="3">
        <v>2</v>
      </c>
      <c r="H26" s="10">
        <v>0</v>
      </c>
      <c r="L26" s="10"/>
      <c r="M26" s="10"/>
      <c r="N26" s="10"/>
      <c r="O26" s="10"/>
      <c r="P26" s="10"/>
      <c r="Q26" s="10"/>
    </row>
    <row r="27" spans="1:17">
      <c r="A27" s="3">
        <v>1</v>
      </c>
      <c r="B27" s="3">
        <v>3</v>
      </c>
      <c r="C27" s="10">
        <v>23</v>
      </c>
      <c r="F27" s="3">
        <v>1</v>
      </c>
      <c r="G27" s="3">
        <v>3</v>
      </c>
      <c r="H27" s="10">
        <v>0</v>
      </c>
    </row>
    <row r="28" spans="1:17">
      <c r="A28" s="3">
        <v>2</v>
      </c>
      <c r="B28" s="3">
        <v>1</v>
      </c>
      <c r="C28" s="10">
        <v>27</v>
      </c>
      <c r="F28" s="3">
        <v>2</v>
      </c>
      <c r="G28" s="3">
        <v>1</v>
      </c>
      <c r="H28" s="10">
        <v>0</v>
      </c>
    </row>
    <row r="29" spans="1:17">
      <c r="A29" s="3">
        <v>2</v>
      </c>
      <c r="B29" s="3">
        <v>2</v>
      </c>
      <c r="C29" s="10">
        <v>37</v>
      </c>
      <c r="F29" s="3">
        <v>2</v>
      </c>
      <c r="G29" s="3">
        <v>2</v>
      </c>
      <c r="H29" s="10">
        <v>0</v>
      </c>
    </row>
    <row r="30" spans="1:17">
      <c r="A30" s="3">
        <v>2</v>
      </c>
      <c r="B30" s="3">
        <v>3</v>
      </c>
      <c r="C30" s="10">
        <v>32</v>
      </c>
      <c r="F30" s="3">
        <v>2</v>
      </c>
      <c r="G30" s="3">
        <v>3</v>
      </c>
      <c r="H30" s="10">
        <v>0</v>
      </c>
    </row>
    <row r="31" spans="1:17">
      <c r="A31" s="3">
        <v>3</v>
      </c>
      <c r="B31" s="3">
        <v>1</v>
      </c>
      <c r="C31" s="10">
        <v>36</v>
      </c>
      <c r="F31" s="3">
        <v>3</v>
      </c>
      <c r="G31" s="3">
        <v>1</v>
      </c>
      <c r="H31" s="10">
        <v>0</v>
      </c>
    </row>
    <row r="32" spans="1:17">
      <c r="A32" s="3">
        <v>3</v>
      </c>
      <c r="B32" s="3">
        <v>2</v>
      </c>
      <c r="C32" s="10">
        <v>34</v>
      </c>
      <c r="F32" s="3">
        <v>3</v>
      </c>
      <c r="G32" s="3">
        <v>2</v>
      </c>
      <c r="H32" s="10">
        <v>0</v>
      </c>
    </row>
    <row r="33" spans="1:12">
      <c r="A33" s="3">
        <v>3</v>
      </c>
      <c r="B33" s="3">
        <v>3</v>
      </c>
      <c r="C33" s="10">
        <v>45</v>
      </c>
      <c r="F33" s="3">
        <v>3</v>
      </c>
      <c r="G33" s="3">
        <v>3</v>
      </c>
      <c r="H33" s="10">
        <v>0</v>
      </c>
    </row>
    <row r="34" spans="1:12">
      <c r="A34" s="3">
        <v>4</v>
      </c>
      <c r="B34" s="3">
        <v>1</v>
      </c>
      <c r="C34" s="10">
        <v>46</v>
      </c>
      <c r="F34" s="3">
        <v>4</v>
      </c>
      <c r="G34" s="3">
        <v>1</v>
      </c>
      <c r="H34" s="10">
        <v>0</v>
      </c>
      <c r="L34" s="10"/>
    </row>
    <row r="35" spans="1:12">
      <c r="A35" s="3">
        <v>4</v>
      </c>
      <c r="B35" s="3">
        <v>2</v>
      </c>
      <c r="C35" s="10">
        <v>37</v>
      </c>
      <c r="F35" s="3">
        <v>4</v>
      </c>
      <c r="G35" s="3">
        <v>2</v>
      </c>
      <c r="H35" s="10">
        <v>0</v>
      </c>
      <c r="L35" s="10"/>
    </row>
    <row r="36" spans="1:12">
      <c r="A36" s="3">
        <v>4</v>
      </c>
      <c r="B36" s="3">
        <v>3</v>
      </c>
      <c r="C36" s="10">
        <v>42</v>
      </c>
      <c r="F36" s="3">
        <v>4</v>
      </c>
      <c r="G36" s="3">
        <v>3</v>
      </c>
      <c r="H36" s="10">
        <v>0</v>
      </c>
      <c r="L36" s="10"/>
    </row>
    <row r="37" spans="1:12">
      <c r="L37" s="10"/>
    </row>
    <row r="38" spans="1:12">
      <c r="L38" s="10"/>
    </row>
    <row r="39" spans="1:12">
      <c r="L39" s="10"/>
    </row>
    <row r="40" spans="1:12" ht="26">
      <c r="A40" s="4" t="s">
        <v>33</v>
      </c>
      <c r="L40" s="10"/>
    </row>
    <row r="41" spans="1:12">
      <c r="A41" s="32" t="s">
        <v>5</v>
      </c>
      <c r="B41" s="32"/>
      <c r="C41" s="32"/>
      <c r="D41" s="9"/>
      <c r="E41" s="9"/>
      <c r="F41" s="32" t="s">
        <v>25</v>
      </c>
      <c r="G41" s="32"/>
      <c r="H41" s="32"/>
      <c r="L41" s="10"/>
    </row>
    <row r="42" spans="1:12">
      <c r="A42" s="3" t="s">
        <v>13</v>
      </c>
      <c r="B42" s="3" t="s">
        <v>3</v>
      </c>
      <c r="C42" s="3" t="s">
        <v>35</v>
      </c>
      <c r="F42" s="3" t="s">
        <v>13</v>
      </c>
      <c r="G42" s="3" t="s">
        <v>3</v>
      </c>
      <c r="H42" s="3" t="s">
        <v>35</v>
      </c>
      <c r="L42" s="10"/>
    </row>
    <row r="43" spans="1:12">
      <c r="A43" s="3">
        <v>1</v>
      </c>
      <c r="B43" s="3">
        <v>1</v>
      </c>
      <c r="C43" s="10">
        <v>24</v>
      </c>
      <c r="F43" s="3">
        <v>1</v>
      </c>
      <c r="G43" s="3">
        <v>1</v>
      </c>
      <c r="H43" s="10">
        <v>0</v>
      </c>
      <c r="L43" s="10"/>
    </row>
    <row r="44" spans="1:12">
      <c r="A44" s="3">
        <v>1</v>
      </c>
      <c r="B44" s="3">
        <v>2</v>
      </c>
      <c r="C44" s="10">
        <v>30</v>
      </c>
      <c r="F44" s="3">
        <v>1</v>
      </c>
      <c r="G44" s="3">
        <v>2</v>
      </c>
      <c r="H44" s="10">
        <v>0</v>
      </c>
      <c r="L44" s="10"/>
    </row>
    <row r="45" spans="1:12">
      <c r="A45" s="3">
        <v>1</v>
      </c>
      <c r="B45" s="3">
        <v>3</v>
      </c>
      <c r="C45" s="10">
        <v>23</v>
      </c>
      <c r="F45" s="3">
        <v>1</v>
      </c>
      <c r="G45" s="3">
        <v>3</v>
      </c>
      <c r="H45" s="10">
        <v>0</v>
      </c>
      <c r="L45" s="10"/>
    </row>
    <row r="46" spans="1:12">
      <c r="A46" s="3">
        <v>2</v>
      </c>
      <c r="B46" s="3">
        <v>1</v>
      </c>
      <c r="C46" s="10">
        <v>27</v>
      </c>
      <c r="F46" s="3">
        <v>2</v>
      </c>
      <c r="G46" s="3">
        <v>1</v>
      </c>
      <c r="H46" s="10">
        <v>0</v>
      </c>
    </row>
    <row r="47" spans="1:12">
      <c r="A47" s="3">
        <v>2</v>
      </c>
      <c r="B47" s="3">
        <v>2</v>
      </c>
      <c r="C47" s="10">
        <v>37</v>
      </c>
      <c r="F47" s="3">
        <v>2</v>
      </c>
      <c r="G47" s="3">
        <v>2</v>
      </c>
      <c r="H47" s="10">
        <v>0</v>
      </c>
    </row>
    <row r="48" spans="1:12">
      <c r="A48" s="3">
        <v>2</v>
      </c>
      <c r="B48" s="3">
        <v>3</v>
      </c>
      <c r="C48" s="10">
        <v>32</v>
      </c>
      <c r="F48" s="3">
        <v>2</v>
      </c>
      <c r="G48" s="3">
        <v>3</v>
      </c>
      <c r="H48" s="10">
        <v>0</v>
      </c>
    </row>
    <row r="49" spans="1:9">
      <c r="A49" s="3">
        <v>3</v>
      </c>
      <c r="B49" s="3">
        <v>1</v>
      </c>
      <c r="C49" s="10">
        <v>36</v>
      </c>
      <c r="F49" s="3">
        <v>3</v>
      </c>
      <c r="G49" s="3">
        <v>1</v>
      </c>
      <c r="H49" s="10">
        <v>0</v>
      </c>
    </row>
    <row r="50" spans="1:9">
      <c r="A50" s="3">
        <v>3</v>
      </c>
      <c r="B50" s="3">
        <v>2</v>
      </c>
      <c r="C50" s="10">
        <v>34</v>
      </c>
      <c r="F50" s="3">
        <v>3</v>
      </c>
      <c r="G50" s="3">
        <v>2</v>
      </c>
      <c r="H50" s="10">
        <v>0</v>
      </c>
    </row>
    <row r="51" spans="1:9">
      <c r="A51" s="3">
        <v>3</v>
      </c>
      <c r="B51" s="3">
        <v>3</v>
      </c>
      <c r="C51" s="10">
        <v>45</v>
      </c>
      <c r="F51" s="3">
        <v>3</v>
      </c>
      <c r="G51" s="3">
        <v>3</v>
      </c>
      <c r="H51" s="10">
        <v>0</v>
      </c>
    </row>
    <row r="52" spans="1:9">
      <c r="A52" s="3">
        <v>4</v>
      </c>
      <c r="B52" s="3">
        <v>1</v>
      </c>
      <c r="C52" s="10">
        <v>46</v>
      </c>
      <c r="F52" s="3">
        <v>4</v>
      </c>
      <c r="G52" s="3">
        <v>1</v>
      </c>
      <c r="H52" s="10">
        <v>0</v>
      </c>
    </row>
    <row r="53" spans="1:9">
      <c r="A53" s="3">
        <v>4</v>
      </c>
      <c r="B53" s="3">
        <v>2</v>
      </c>
      <c r="C53" s="10">
        <v>37</v>
      </c>
      <c r="F53" s="3">
        <v>4</v>
      </c>
      <c r="G53" s="3">
        <v>2</v>
      </c>
      <c r="H53" s="10">
        <v>0</v>
      </c>
    </row>
    <row r="54" spans="1:9">
      <c r="A54" s="3">
        <v>4</v>
      </c>
      <c r="B54" s="3">
        <v>3</v>
      </c>
      <c r="C54" s="10">
        <v>42</v>
      </c>
      <c r="F54" s="3">
        <v>4</v>
      </c>
      <c r="G54" s="3">
        <v>3</v>
      </c>
      <c r="H54" s="10">
        <v>0</v>
      </c>
    </row>
    <row r="57" spans="1:9" ht="26">
      <c r="A57" s="4" t="s">
        <v>38</v>
      </c>
    </row>
    <row r="58" spans="1:9">
      <c r="A58" s="3" t="s">
        <v>31</v>
      </c>
    </row>
    <row r="59" spans="1:9">
      <c r="A59" s="32" t="s">
        <v>5</v>
      </c>
      <c r="B59" s="32"/>
      <c r="C59" s="32"/>
      <c r="D59" s="9"/>
      <c r="E59" s="9"/>
      <c r="F59" s="32" t="s">
        <v>25</v>
      </c>
      <c r="G59" s="32"/>
      <c r="H59" s="32"/>
    </row>
    <row r="60" spans="1:9">
      <c r="A60" s="3" t="s">
        <v>13</v>
      </c>
      <c r="B60" s="3" t="s">
        <v>3</v>
      </c>
      <c r="C60" s="3" t="s">
        <v>27</v>
      </c>
      <c r="D60" s="3" t="s">
        <v>36</v>
      </c>
      <c r="F60" s="3" t="s">
        <v>13</v>
      </c>
      <c r="G60" s="3" t="s">
        <v>3</v>
      </c>
      <c r="H60" s="3" t="s">
        <v>27</v>
      </c>
      <c r="I60" s="3" t="s">
        <v>36</v>
      </c>
    </row>
    <row r="61" spans="1:9">
      <c r="A61" s="3">
        <v>1</v>
      </c>
      <c r="B61" s="3">
        <v>1</v>
      </c>
      <c r="C61" s="10">
        <v>28994.346878999997</v>
      </c>
      <c r="D61" s="10">
        <f>(C61/150449.9541)*100</f>
        <v>19.27175521750458</v>
      </c>
      <c r="F61" s="3">
        <v>1</v>
      </c>
      <c r="G61" s="3">
        <v>1</v>
      </c>
      <c r="H61" s="11">
        <v>22649.793399999999</v>
      </c>
      <c r="I61" s="10">
        <f>(H61/150449.9541)*100</f>
        <v>15.054702765110381</v>
      </c>
    </row>
    <row r="62" spans="1:9">
      <c r="A62" s="3">
        <v>1</v>
      </c>
      <c r="B62" s="3">
        <v>2</v>
      </c>
      <c r="C62" s="10">
        <v>22402.576905000002</v>
      </c>
      <c r="D62" s="10">
        <f t="shared" ref="D62:D76" si="0">(C62/150449.9541)*100</f>
        <v>14.890384672440391</v>
      </c>
      <c r="F62" s="3">
        <v>1</v>
      </c>
      <c r="G62" s="3">
        <v>2</v>
      </c>
      <c r="H62" s="11">
        <v>31848.7431</v>
      </c>
      <c r="I62" s="10">
        <f t="shared" ref="I62:I77" si="1">(H62/150449.9541)*100</f>
        <v>21.168994893033336</v>
      </c>
    </row>
    <row r="63" spans="1:9">
      <c r="A63" s="3">
        <v>1</v>
      </c>
      <c r="B63" s="3">
        <v>3</v>
      </c>
      <c r="C63" s="10">
        <v>20018.078514000001</v>
      </c>
      <c r="D63" s="10">
        <f t="shared" si="0"/>
        <v>13.305473327492361</v>
      </c>
      <c r="F63" s="3">
        <v>1</v>
      </c>
      <c r="G63" s="3">
        <v>3</v>
      </c>
      <c r="H63" s="11">
        <v>13558.0234</v>
      </c>
      <c r="I63" s="10">
        <f t="shared" si="1"/>
        <v>9.0116500740095606</v>
      </c>
    </row>
    <row r="64" spans="1:9">
      <c r="A64" s="3">
        <v>1</v>
      </c>
      <c r="B64" s="3">
        <v>4</v>
      </c>
      <c r="C64" s="10">
        <v>17627.697429</v>
      </c>
      <c r="D64" s="10">
        <f t="shared" si="0"/>
        <v>11.716651915548839</v>
      </c>
      <c r="F64" s="3">
        <v>1</v>
      </c>
      <c r="G64" s="3">
        <v>4</v>
      </c>
      <c r="H64" s="11">
        <v>30181.359</v>
      </c>
      <c r="I64" s="10">
        <f t="shared" si="1"/>
        <v>20.060729948737151</v>
      </c>
    </row>
    <row r="65" spans="1:9">
      <c r="A65" s="3">
        <v>2</v>
      </c>
      <c r="B65" s="3">
        <v>1</v>
      </c>
      <c r="C65" s="10">
        <v>22853.965794999996</v>
      </c>
      <c r="D65" s="10">
        <f t="shared" si="0"/>
        <v>15.190410613093034</v>
      </c>
      <c r="F65" s="3">
        <v>2</v>
      </c>
      <c r="G65" s="3">
        <v>1</v>
      </c>
      <c r="H65" s="11">
        <v>43135.043599999997</v>
      </c>
      <c r="I65" s="10">
        <f t="shared" si="1"/>
        <v>28.670692429277384</v>
      </c>
    </row>
    <row r="66" spans="1:9">
      <c r="A66" s="3">
        <v>2</v>
      </c>
      <c r="B66" s="3">
        <v>2</v>
      </c>
      <c r="C66" s="10">
        <v>15632.460973000008</v>
      </c>
      <c r="D66" s="10">
        <f t="shared" si="0"/>
        <v>10.390472410918475</v>
      </c>
      <c r="F66" s="3">
        <v>2</v>
      </c>
      <c r="G66" s="3">
        <v>2</v>
      </c>
      <c r="H66" s="11">
        <v>43448.691500000001</v>
      </c>
      <c r="I66" s="10">
        <f t="shared" si="1"/>
        <v>28.879165673338015</v>
      </c>
    </row>
    <row r="67" spans="1:9">
      <c r="A67" s="3">
        <v>2</v>
      </c>
      <c r="B67" s="3">
        <v>3</v>
      </c>
      <c r="C67" s="10">
        <v>15868.916437</v>
      </c>
      <c r="D67" s="10">
        <f t="shared" si="0"/>
        <v>10.54763793842859</v>
      </c>
      <c r="F67" s="3">
        <v>2</v>
      </c>
      <c r="G67" s="3">
        <v>3</v>
      </c>
      <c r="H67" s="11">
        <v>48253.558299999997</v>
      </c>
      <c r="I67" s="10">
        <f t="shared" si="1"/>
        <v>32.072830190381559</v>
      </c>
    </row>
    <row r="68" spans="1:9">
      <c r="A68" s="3">
        <v>2</v>
      </c>
      <c r="B68" s="3">
        <v>4</v>
      </c>
      <c r="C68" s="10">
        <v>11035.066574999997</v>
      </c>
      <c r="D68" s="10">
        <f t="shared" si="0"/>
        <v>7.3347091669202422</v>
      </c>
      <c r="F68" s="3">
        <v>2</v>
      </c>
      <c r="G68" s="3">
        <v>4</v>
      </c>
      <c r="H68" s="11">
        <v>31454.746299999999</v>
      </c>
      <c r="I68" s="10">
        <f t="shared" si="1"/>
        <v>20.90711591649465</v>
      </c>
    </row>
    <row r="69" spans="1:9">
      <c r="A69" s="3">
        <v>3</v>
      </c>
      <c r="B69" s="3">
        <v>1</v>
      </c>
      <c r="C69" s="10">
        <v>13484.991966</v>
      </c>
      <c r="D69" s="10">
        <f t="shared" si="0"/>
        <v>8.9631080625234958</v>
      </c>
      <c r="F69" s="3">
        <v>2</v>
      </c>
      <c r="G69" s="3">
        <v>5</v>
      </c>
      <c r="H69" s="11">
        <v>35277.2039</v>
      </c>
      <c r="I69" s="10">
        <f t="shared" si="1"/>
        <v>23.447799709232349</v>
      </c>
    </row>
    <row r="70" spans="1:9">
      <c r="A70" s="3">
        <v>3</v>
      </c>
      <c r="B70" s="3">
        <v>2</v>
      </c>
      <c r="C70" s="10">
        <v>17683.798208</v>
      </c>
      <c r="D70" s="10">
        <f t="shared" si="0"/>
        <v>11.753940580298256</v>
      </c>
      <c r="F70" s="3">
        <v>3</v>
      </c>
      <c r="G70" s="3">
        <v>1</v>
      </c>
      <c r="H70" s="11">
        <v>46940.283499999998</v>
      </c>
      <c r="I70" s="10">
        <f t="shared" si="1"/>
        <v>31.199932084259768</v>
      </c>
    </row>
    <row r="71" spans="1:9">
      <c r="A71" s="3">
        <v>3</v>
      </c>
      <c r="B71" s="3">
        <v>3</v>
      </c>
      <c r="C71" s="10">
        <v>20012.913223000003</v>
      </c>
      <c r="D71" s="10">
        <f t="shared" si="0"/>
        <v>13.302040098794555</v>
      </c>
      <c r="F71" s="3">
        <v>3</v>
      </c>
      <c r="G71" s="3">
        <v>2</v>
      </c>
      <c r="H71" s="11">
        <v>46929.379000000001</v>
      </c>
      <c r="I71" s="10">
        <f t="shared" si="1"/>
        <v>31.19268415915057</v>
      </c>
    </row>
    <row r="72" spans="1:9">
      <c r="A72" s="3">
        <v>3</v>
      </c>
      <c r="B72" s="3">
        <v>4</v>
      </c>
      <c r="C72" s="10">
        <v>19510.588843000001</v>
      </c>
      <c r="D72" s="10">
        <f t="shared" si="0"/>
        <v>12.968158720760952</v>
      </c>
      <c r="F72" s="3">
        <v>3</v>
      </c>
      <c r="G72" s="3">
        <v>3</v>
      </c>
      <c r="H72" s="11">
        <v>50237.890299999999</v>
      </c>
      <c r="I72" s="10">
        <f t="shared" si="1"/>
        <v>33.391761799148327</v>
      </c>
    </row>
    <row r="73" spans="1:9">
      <c r="A73" s="3">
        <v>4</v>
      </c>
      <c r="B73" s="3">
        <v>1</v>
      </c>
      <c r="C73" s="10">
        <v>14903.724749999999</v>
      </c>
      <c r="D73" s="10">
        <f t="shared" si="0"/>
        <v>9.9061012275842231</v>
      </c>
      <c r="F73" s="3">
        <v>3</v>
      </c>
      <c r="G73" s="3">
        <v>4</v>
      </c>
      <c r="H73" s="11">
        <v>53245.3799</v>
      </c>
      <c r="I73" s="10">
        <f t="shared" si="1"/>
        <v>35.390758487443101</v>
      </c>
    </row>
    <row r="74" spans="1:9">
      <c r="A74" s="3">
        <v>4</v>
      </c>
      <c r="B74" s="3">
        <v>2</v>
      </c>
      <c r="C74" s="10">
        <v>18948.720160000001</v>
      </c>
      <c r="D74" s="10">
        <f t="shared" si="0"/>
        <v>12.59469986106164</v>
      </c>
      <c r="F74" s="3">
        <v>4</v>
      </c>
      <c r="G74" s="3">
        <v>1</v>
      </c>
      <c r="H74" s="11">
        <v>35497.159099999997</v>
      </c>
      <c r="I74" s="10">
        <f t="shared" si="1"/>
        <v>23.593997959219049</v>
      </c>
    </row>
    <row r="75" spans="1:9">
      <c r="A75" s="3">
        <v>4</v>
      </c>
      <c r="B75" s="3">
        <v>3</v>
      </c>
      <c r="C75" s="10">
        <v>17861.713729999999</v>
      </c>
      <c r="D75" s="10">
        <f t="shared" si="0"/>
        <v>11.872196197632471</v>
      </c>
      <c r="F75" s="3">
        <v>4</v>
      </c>
      <c r="G75" s="3">
        <v>2</v>
      </c>
      <c r="H75" s="11">
        <v>39775.023000000001</v>
      </c>
      <c r="I75" s="10">
        <f t="shared" si="1"/>
        <v>26.437377955969744</v>
      </c>
    </row>
    <row r="76" spans="1:9">
      <c r="A76" s="3">
        <v>4</v>
      </c>
      <c r="B76" s="3">
        <v>4</v>
      </c>
      <c r="C76" s="10">
        <v>19357.351930000001</v>
      </c>
      <c r="D76" s="10">
        <f t="shared" si="0"/>
        <v>12.866306304841871</v>
      </c>
      <c r="F76" s="3">
        <v>4</v>
      </c>
      <c r="G76" s="3">
        <v>3</v>
      </c>
      <c r="H76" s="11">
        <v>29146.866399999999</v>
      </c>
      <c r="I76" s="10">
        <f t="shared" si="1"/>
        <v>19.37313080243738</v>
      </c>
    </row>
    <row r="77" spans="1:9">
      <c r="F77" s="3">
        <v>4</v>
      </c>
      <c r="G77" s="3">
        <v>4</v>
      </c>
      <c r="H77" s="11">
        <v>28766.930700000001</v>
      </c>
      <c r="I77" s="10">
        <f t="shared" si="1"/>
        <v>19.120597857330949</v>
      </c>
    </row>
    <row r="81" spans="1:9">
      <c r="A81" s="3" t="s">
        <v>32</v>
      </c>
    </row>
    <row r="82" spans="1:9">
      <c r="A82" s="9" t="s">
        <v>5</v>
      </c>
      <c r="B82" s="9"/>
      <c r="C82" s="9"/>
      <c r="D82" s="9"/>
      <c r="E82" s="9"/>
      <c r="F82" s="9" t="s">
        <v>25</v>
      </c>
      <c r="G82" s="9"/>
      <c r="H82" s="9"/>
    </row>
    <row r="83" spans="1:9">
      <c r="A83" s="3" t="s">
        <v>13</v>
      </c>
      <c r="B83" s="3" t="s">
        <v>3</v>
      </c>
      <c r="C83" s="3" t="s">
        <v>27</v>
      </c>
      <c r="D83" s="3" t="s">
        <v>36</v>
      </c>
      <c r="F83" s="3" t="s">
        <v>13</v>
      </c>
      <c r="G83" s="3" t="s">
        <v>3</v>
      </c>
      <c r="H83" s="3" t="s">
        <v>27</v>
      </c>
      <c r="I83" s="3" t="s">
        <v>36</v>
      </c>
    </row>
    <row r="84" spans="1:9">
      <c r="A84" s="3">
        <v>1</v>
      </c>
      <c r="B84" s="3">
        <v>1</v>
      </c>
      <c r="C84" s="12">
        <v>44132.087925</v>
      </c>
      <c r="D84" s="10">
        <f>(C84/150449.9541)*100</f>
        <v>29.333400723849074</v>
      </c>
      <c r="F84" s="3">
        <v>1</v>
      </c>
      <c r="G84" s="3">
        <v>1</v>
      </c>
      <c r="H84" s="10">
        <v>0</v>
      </c>
    </row>
    <row r="85" spans="1:9">
      <c r="A85" s="3">
        <v>1</v>
      </c>
      <c r="B85" s="3">
        <v>2</v>
      </c>
      <c r="C85" s="12">
        <v>41279.987373999997</v>
      </c>
      <c r="D85" s="10">
        <f t="shared" ref="D85:D99" si="2">(C85/150449.9541)*100</f>
        <v>27.437686917845326</v>
      </c>
      <c r="F85" s="3">
        <v>1</v>
      </c>
      <c r="G85" s="3">
        <v>2</v>
      </c>
      <c r="H85" s="10">
        <v>0</v>
      </c>
    </row>
    <row r="86" spans="1:9">
      <c r="A86" s="3">
        <v>1</v>
      </c>
      <c r="B86" s="3">
        <v>3</v>
      </c>
      <c r="C86" s="12">
        <v>34684.630395</v>
      </c>
      <c r="D86" s="10">
        <f t="shared" si="2"/>
        <v>23.053932187939431</v>
      </c>
      <c r="F86" s="3">
        <v>1</v>
      </c>
      <c r="G86" s="3">
        <v>3</v>
      </c>
      <c r="H86" s="10">
        <v>0</v>
      </c>
    </row>
    <row r="87" spans="1:9">
      <c r="A87" s="3">
        <v>1</v>
      </c>
      <c r="B87" s="3">
        <v>4</v>
      </c>
      <c r="C87" s="12">
        <v>36612.144168999999</v>
      </c>
      <c r="D87" s="10">
        <f t="shared" si="2"/>
        <v>24.335098264413492</v>
      </c>
      <c r="F87" s="3">
        <v>1</v>
      </c>
      <c r="G87" s="3">
        <v>4</v>
      </c>
      <c r="H87" s="10">
        <v>0</v>
      </c>
    </row>
    <row r="88" spans="1:9">
      <c r="A88" s="3">
        <v>2</v>
      </c>
      <c r="B88" s="3">
        <v>1</v>
      </c>
      <c r="C88" s="12">
        <v>35435.319100000001</v>
      </c>
      <c r="D88" s="10">
        <f t="shared" si="2"/>
        <v>23.552894590082165</v>
      </c>
      <c r="F88" s="3">
        <v>2</v>
      </c>
      <c r="G88" s="3">
        <v>1</v>
      </c>
      <c r="H88" s="10">
        <v>0</v>
      </c>
    </row>
    <row r="89" spans="1:9">
      <c r="A89" s="3">
        <v>2</v>
      </c>
      <c r="B89" s="3">
        <v>2</v>
      </c>
      <c r="C89" s="12">
        <v>39270.833333000002</v>
      </c>
      <c r="D89" s="10">
        <f t="shared" si="2"/>
        <v>26.102256772306987</v>
      </c>
      <c r="F89" s="3">
        <v>2</v>
      </c>
      <c r="G89" s="3">
        <v>2</v>
      </c>
      <c r="H89" s="10">
        <v>0</v>
      </c>
    </row>
    <row r="90" spans="1:9">
      <c r="A90" s="3">
        <v>2</v>
      </c>
      <c r="B90" s="3">
        <v>3</v>
      </c>
      <c r="C90" s="12">
        <v>32904.183884000005</v>
      </c>
      <c r="D90" s="10">
        <f t="shared" si="2"/>
        <v>21.870517728526185</v>
      </c>
      <c r="F90" s="3">
        <v>2</v>
      </c>
      <c r="G90" s="3">
        <v>3</v>
      </c>
      <c r="H90" s="10">
        <v>0</v>
      </c>
    </row>
    <row r="91" spans="1:9">
      <c r="A91" s="3">
        <v>2</v>
      </c>
      <c r="B91" s="3">
        <v>4</v>
      </c>
      <c r="C91" s="12">
        <v>31264.491507000002</v>
      </c>
      <c r="D91" s="10">
        <f t="shared" si="2"/>
        <v>20.780658720719412</v>
      </c>
      <c r="F91" s="3">
        <v>2</v>
      </c>
      <c r="G91" s="3">
        <v>4</v>
      </c>
      <c r="H91" s="10">
        <v>0</v>
      </c>
    </row>
    <row r="92" spans="1:9">
      <c r="A92" s="3">
        <v>3</v>
      </c>
      <c r="B92" s="3">
        <v>1</v>
      </c>
      <c r="C92" s="12">
        <v>43736.082414999997</v>
      </c>
      <c r="D92" s="10">
        <f t="shared" si="2"/>
        <v>29.070186612306848</v>
      </c>
      <c r="F92" s="3">
        <v>3</v>
      </c>
      <c r="G92" s="3">
        <v>1</v>
      </c>
      <c r="H92" s="10">
        <v>0</v>
      </c>
    </row>
    <row r="93" spans="1:9">
      <c r="A93" s="3">
        <v>3</v>
      </c>
      <c r="B93" s="3">
        <v>2</v>
      </c>
      <c r="C93" s="12">
        <v>42713.355142</v>
      </c>
      <c r="D93" s="10">
        <f t="shared" si="2"/>
        <v>28.390407559453017</v>
      </c>
      <c r="F93" s="3">
        <v>3</v>
      </c>
      <c r="G93" s="3">
        <v>2</v>
      </c>
      <c r="H93" s="10">
        <v>0</v>
      </c>
    </row>
    <row r="94" spans="1:9">
      <c r="A94" s="3">
        <v>3</v>
      </c>
      <c r="B94" s="3">
        <v>3</v>
      </c>
      <c r="C94" s="12">
        <v>39587.207300000002</v>
      </c>
      <c r="D94" s="10">
        <f t="shared" si="2"/>
        <v>26.312541959093892</v>
      </c>
      <c r="F94" s="3">
        <v>3</v>
      </c>
      <c r="G94" s="3">
        <v>3</v>
      </c>
      <c r="H94" s="10">
        <v>0</v>
      </c>
    </row>
    <row r="95" spans="1:9">
      <c r="A95" s="3">
        <v>3</v>
      </c>
      <c r="B95" s="3">
        <v>4</v>
      </c>
      <c r="C95" s="12">
        <v>38286.415288999997</v>
      </c>
      <c r="D95" s="10">
        <f t="shared" si="2"/>
        <v>25.447940823931432</v>
      </c>
      <c r="F95" s="3">
        <v>3</v>
      </c>
      <c r="G95" s="3">
        <v>4</v>
      </c>
      <c r="H95" s="10">
        <v>0</v>
      </c>
    </row>
    <row r="96" spans="1:9">
      <c r="A96" s="3">
        <v>4</v>
      </c>
      <c r="B96" s="3">
        <v>1</v>
      </c>
      <c r="C96" s="12">
        <v>44701.417589999997</v>
      </c>
      <c r="D96" s="10">
        <f t="shared" si="2"/>
        <v>29.711818695729331</v>
      </c>
      <c r="F96" s="3">
        <v>4</v>
      </c>
      <c r="G96" s="3">
        <v>1</v>
      </c>
      <c r="H96" s="10">
        <v>0</v>
      </c>
    </row>
    <row r="97" spans="1:8">
      <c r="A97" s="3">
        <v>4</v>
      </c>
      <c r="B97" s="3">
        <v>2</v>
      </c>
      <c r="C97" s="12">
        <v>43468.778700000003</v>
      </c>
      <c r="D97" s="10">
        <f t="shared" si="2"/>
        <v>28.892517089840709</v>
      </c>
      <c r="F97" s="3">
        <v>4</v>
      </c>
      <c r="G97" s="3">
        <v>2</v>
      </c>
      <c r="H97" s="10">
        <v>0</v>
      </c>
    </row>
    <row r="98" spans="1:8">
      <c r="A98" s="3">
        <v>4</v>
      </c>
      <c r="B98" s="3">
        <v>3</v>
      </c>
      <c r="C98" s="12">
        <v>42177.599860000002</v>
      </c>
      <c r="D98" s="10">
        <f t="shared" si="2"/>
        <v>28.034305568458795</v>
      </c>
      <c r="F98" s="3">
        <v>4</v>
      </c>
      <c r="G98" s="3">
        <v>3</v>
      </c>
      <c r="H98" s="10">
        <v>0</v>
      </c>
    </row>
    <row r="99" spans="1:8">
      <c r="A99" s="3">
        <v>4</v>
      </c>
      <c r="B99" s="3">
        <v>4</v>
      </c>
      <c r="C99" s="12">
        <v>43473.51354</v>
      </c>
      <c r="D99" s="10">
        <f t="shared" si="2"/>
        <v>28.895664209444909</v>
      </c>
      <c r="F99" s="3">
        <v>4</v>
      </c>
      <c r="G99" s="3">
        <v>4</v>
      </c>
      <c r="H99" s="10">
        <v>0</v>
      </c>
    </row>
    <row r="103" spans="1:8">
      <c r="A103" s="3" t="s">
        <v>126</v>
      </c>
    </row>
    <row r="104" spans="1:8">
      <c r="B104" t="s">
        <v>58</v>
      </c>
      <c r="C104"/>
      <c r="D104"/>
      <c r="E104"/>
      <c r="F104" t="s">
        <v>4</v>
      </c>
      <c r="G104"/>
      <c r="H104"/>
    </row>
    <row r="105" spans="1:8">
      <c r="A105" s="3" t="s">
        <v>13</v>
      </c>
      <c r="B105" t="s">
        <v>127</v>
      </c>
      <c r="C105" t="s">
        <v>128</v>
      </c>
      <c r="D105" t="s">
        <v>129</v>
      </c>
      <c r="E105"/>
      <c r="F105" t="s">
        <v>130</v>
      </c>
      <c r="G105" t="s">
        <v>131</v>
      </c>
      <c r="H105" t="s">
        <v>132</v>
      </c>
    </row>
    <row r="106" spans="1:8">
      <c r="B106">
        <v>4.8499999999999996</v>
      </c>
      <c r="C106">
        <v>5.68</v>
      </c>
      <c r="D106">
        <v>6.47</v>
      </c>
      <c r="E106"/>
      <c r="F106">
        <v>7.99</v>
      </c>
      <c r="G106">
        <v>11.19</v>
      </c>
      <c r="H106">
        <v>16.18</v>
      </c>
    </row>
    <row r="107" spans="1:8">
      <c r="B107">
        <v>8.81</v>
      </c>
      <c r="C107">
        <v>6.11</v>
      </c>
      <c r="D107">
        <v>5.28</v>
      </c>
      <c r="E107"/>
      <c r="F107">
        <v>6.3</v>
      </c>
      <c r="G107">
        <v>13.45</v>
      </c>
      <c r="H107">
        <v>11.37</v>
      </c>
    </row>
    <row r="108" spans="1:8">
      <c r="B108">
        <v>6.82</v>
      </c>
      <c r="C108">
        <v>4.32</v>
      </c>
      <c r="D108">
        <v>5.0999999999999996</v>
      </c>
      <c r="E108"/>
      <c r="F108">
        <v>6.11</v>
      </c>
      <c r="G108">
        <v>7.55</v>
      </c>
      <c r="H108">
        <v>10.199999999999999</v>
      </c>
    </row>
    <row r="109" spans="1:8">
      <c r="B109">
        <v>7.99</v>
      </c>
      <c r="C109">
        <v>6.11</v>
      </c>
      <c r="D109">
        <v>5.79</v>
      </c>
      <c r="E109"/>
      <c r="F109">
        <v>8.98</v>
      </c>
      <c r="G109">
        <v>5.32</v>
      </c>
      <c r="H109">
        <v>11.77</v>
      </c>
    </row>
    <row r="110" spans="1:8">
      <c r="B110">
        <v>5.99</v>
      </c>
      <c r="C110">
        <v>4.08</v>
      </c>
      <c r="D110">
        <v>3.26</v>
      </c>
      <c r="E110"/>
      <c r="F110">
        <v>9.3800000000000008</v>
      </c>
      <c r="G110">
        <v>8.8699999999999992</v>
      </c>
      <c r="H110">
        <v>10.72</v>
      </c>
    </row>
    <row r="111" spans="1:8">
      <c r="B111">
        <v>6.83</v>
      </c>
      <c r="C111">
        <v>5.99</v>
      </c>
      <c r="D111">
        <v>4.9800000000000004</v>
      </c>
      <c r="E111"/>
      <c r="F111">
        <v>7.96</v>
      </c>
      <c r="G111">
        <v>10.53</v>
      </c>
      <c r="H111">
        <v>10</v>
      </c>
    </row>
    <row r="112" spans="1:8">
      <c r="B112">
        <v>5.99</v>
      </c>
      <c r="C112">
        <v>3.59</v>
      </c>
      <c r="D112">
        <v>5.93</v>
      </c>
      <c r="E112"/>
      <c r="F112">
        <v>8.51</v>
      </c>
      <c r="G112">
        <v>12.55</v>
      </c>
      <c r="H112">
        <v>9.25</v>
      </c>
    </row>
    <row r="113" spans="2:8">
      <c r="B113">
        <v>6.21</v>
      </c>
      <c r="C113">
        <v>5.36</v>
      </c>
      <c r="D113">
        <v>7.52</v>
      </c>
      <c r="E113"/>
      <c r="F113">
        <v>9.2899999999999991</v>
      </c>
      <c r="G113">
        <v>11.98</v>
      </c>
      <c r="H113">
        <v>7.67</v>
      </c>
    </row>
    <row r="114" spans="2:8">
      <c r="B114">
        <v>7.96</v>
      </c>
      <c r="C114">
        <v>3.41</v>
      </c>
      <c r="D114">
        <v>8.81</v>
      </c>
      <c r="E114"/>
      <c r="F114">
        <v>11.04</v>
      </c>
      <c r="G114">
        <v>9.4700000000000006</v>
      </c>
      <c r="H114">
        <v>9.17</v>
      </c>
    </row>
    <row r="115" spans="2:8">
      <c r="B115">
        <v>5.05</v>
      </c>
      <c r="C115">
        <v>3.43</v>
      </c>
      <c r="D115">
        <v>5.63</v>
      </c>
      <c r="E115"/>
      <c r="F115">
        <v>6.7</v>
      </c>
      <c r="G115">
        <v>11.01</v>
      </c>
      <c r="H115">
        <v>6.95</v>
      </c>
    </row>
    <row r="116" spans="2:8">
      <c r="B116">
        <v>4.2300000000000004</v>
      </c>
      <c r="C116">
        <v>3.9</v>
      </c>
      <c r="D116">
        <v>8.0399999999999991</v>
      </c>
      <c r="E116"/>
      <c r="F116">
        <v>4.2300000000000004</v>
      </c>
      <c r="G116">
        <v>14.5</v>
      </c>
      <c r="H116">
        <v>5.36</v>
      </c>
    </row>
    <row r="117" spans="2:8">
      <c r="B117">
        <v>6.71</v>
      </c>
      <c r="C117">
        <v>5.15</v>
      </c>
      <c r="D117">
        <v>7.88</v>
      </c>
      <c r="E117"/>
      <c r="F117">
        <v>9.11</v>
      </c>
      <c r="G117">
        <v>10</v>
      </c>
      <c r="H117">
        <v>8.74</v>
      </c>
    </row>
    <row r="118" spans="2:8">
      <c r="B118">
        <v>4.43</v>
      </c>
      <c r="C118">
        <v>5.63</v>
      </c>
      <c r="D118">
        <v>4.5599999999999996</v>
      </c>
      <c r="E118"/>
      <c r="F118">
        <v>9</v>
      </c>
      <c r="G118">
        <v>16.27</v>
      </c>
      <c r="H118">
        <v>7.05</v>
      </c>
    </row>
    <row r="119" spans="2:8">
      <c r="B119">
        <v>3.57</v>
      </c>
      <c r="C119">
        <v>6.83</v>
      </c>
      <c r="D119">
        <v>6.11</v>
      </c>
      <c r="E119"/>
      <c r="F119">
        <v>8.16</v>
      </c>
      <c r="G119">
        <v>19</v>
      </c>
      <c r="H119">
        <v>8.1</v>
      </c>
    </row>
    <row r="120" spans="2:8">
      <c r="B120">
        <v>3.9</v>
      </c>
      <c r="C120">
        <v>4.08</v>
      </c>
      <c r="D120">
        <v>6.48</v>
      </c>
      <c r="E120"/>
      <c r="F120">
        <v>10.57</v>
      </c>
      <c r="G120">
        <v>12.61</v>
      </c>
      <c r="H120">
        <v>10.55</v>
      </c>
    </row>
    <row r="121" spans="2:8">
      <c r="B121">
        <v>6.3</v>
      </c>
      <c r="C121">
        <v>4.03</v>
      </c>
      <c r="D121">
        <v>4.5599999999999996</v>
      </c>
      <c r="E121"/>
      <c r="F121">
        <v>9.8699999999999992</v>
      </c>
      <c r="G121">
        <v>5.38</v>
      </c>
      <c r="H121">
        <v>7.88</v>
      </c>
    </row>
    <row r="122" spans="2:8">
      <c r="B122">
        <v>6.48</v>
      </c>
      <c r="C122">
        <v>4.62</v>
      </c>
      <c r="D122">
        <v>6.44</v>
      </c>
      <c r="E122"/>
      <c r="F122">
        <v>6.96</v>
      </c>
      <c r="G122">
        <v>10.23</v>
      </c>
      <c r="H122">
        <v>7.19</v>
      </c>
    </row>
    <row r="123" spans="2:8">
      <c r="B123">
        <v>5.15</v>
      </c>
      <c r="C123">
        <v>5.93</v>
      </c>
      <c r="D123">
        <v>6.95</v>
      </c>
      <c r="E123"/>
      <c r="F123">
        <v>7.52</v>
      </c>
      <c r="G123">
        <v>10.98</v>
      </c>
      <c r="H123">
        <v>7.62</v>
      </c>
    </row>
    <row r="124" spans="2:8">
      <c r="B124">
        <v>6.12</v>
      </c>
      <c r="C124">
        <v>3.95</v>
      </c>
      <c r="D124">
        <v>5.08</v>
      </c>
      <c r="E124"/>
      <c r="F124">
        <v>9.66</v>
      </c>
      <c r="G124">
        <v>9.49</v>
      </c>
      <c r="H124">
        <v>4.92</v>
      </c>
    </row>
    <row r="125" spans="2:8">
      <c r="B125">
        <v>8.51</v>
      </c>
      <c r="C125">
        <v>3.49</v>
      </c>
      <c r="D125">
        <v>4.5599999999999996</v>
      </c>
      <c r="E125"/>
      <c r="F125">
        <v>7.81</v>
      </c>
      <c r="G125">
        <v>7.77</v>
      </c>
      <c r="H125">
        <v>9.36</v>
      </c>
    </row>
    <row r="126" spans="2:8">
      <c r="B126">
        <v>2.96</v>
      </c>
      <c r="C126">
        <v>4.32</v>
      </c>
      <c r="D126">
        <v>3.26</v>
      </c>
      <c r="E126"/>
      <c r="F126">
        <v>10.01</v>
      </c>
      <c r="G126">
        <v>5.46</v>
      </c>
      <c r="H126">
        <v>9.1</v>
      </c>
    </row>
    <row r="127" spans="2:8">
      <c r="B127">
        <v>6.7</v>
      </c>
      <c r="C127">
        <v>6.91</v>
      </c>
      <c r="D127">
        <v>4.08</v>
      </c>
      <c r="E127"/>
      <c r="F127">
        <v>6.3</v>
      </c>
      <c r="G127">
        <v>9.83</v>
      </c>
      <c r="H127">
        <v>4.9400000000000004</v>
      </c>
    </row>
    <row r="128" spans="2:8">
      <c r="B128">
        <v>5.42</v>
      </c>
      <c r="C128">
        <v>3.81</v>
      </c>
      <c r="D128">
        <v>4.03</v>
      </c>
      <c r="E128"/>
      <c r="F128">
        <v>7.35</v>
      </c>
      <c r="G128">
        <v>9.7100000000000009</v>
      </c>
      <c r="H128">
        <v>8.8800000000000008</v>
      </c>
    </row>
    <row r="129" spans="2:8">
      <c r="B129">
        <v>3.05</v>
      </c>
      <c r="C129">
        <v>4.5599999999999996</v>
      </c>
      <c r="D129">
        <v>3.05</v>
      </c>
      <c r="E129"/>
      <c r="F129">
        <v>9.16</v>
      </c>
      <c r="G129">
        <v>7.8</v>
      </c>
      <c r="H129">
        <v>7.2</v>
      </c>
    </row>
    <row r="130" spans="2:8">
      <c r="B130">
        <v>4.8499999999999996</v>
      </c>
      <c r="C130">
        <v>5.68</v>
      </c>
      <c r="D130">
        <v>5.73</v>
      </c>
      <c r="E130"/>
      <c r="F130">
        <v>7.73</v>
      </c>
      <c r="G130">
        <v>11.37</v>
      </c>
      <c r="H130">
        <v>7.66</v>
      </c>
    </row>
    <row r="131" spans="2:8">
      <c r="B131">
        <v>4.9400000000000004</v>
      </c>
      <c r="C131">
        <v>6.71</v>
      </c>
      <c r="D131">
        <v>4.32</v>
      </c>
      <c r="E131"/>
      <c r="F131">
        <v>7.24</v>
      </c>
      <c r="G131">
        <v>8.4700000000000006</v>
      </c>
      <c r="H131">
        <v>6.96</v>
      </c>
    </row>
    <row r="132" spans="2:8">
      <c r="B132">
        <v>6.11</v>
      </c>
      <c r="C132">
        <v>3.21</v>
      </c>
      <c r="D132">
        <v>5.46</v>
      </c>
      <c r="E132"/>
      <c r="F132">
        <v>5.88</v>
      </c>
      <c r="G132">
        <v>9</v>
      </c>
      <c r="H132">
        <v>7.77</v>
      </c>
    </row>
    <row r="133" spans="2:8">
      <c r="B133">
        <v>4.6900000000000004</v>
      </c>
      <c r="C133">
        <v>5.68</v>
      </c>
      <c r="D133">
        <v>4.62</v>
      </c>
      <c r="E133"/>
      <c r="F133">
        <v>7.35</v>
      </c>
      <c r="G133">
        <v>7.44</v>
      </c>
      <c r="H133">
        <v>9.91</v>
      </c>
    </row>
    <row r="134" spans="2:8">
      <c r="B134">
        <v>9.91</v>
      </c>
      <c r="C134">
        <v>3.81</v>
      </c>
      <c r="D134">
        <v>4.9800000000000004</v>
      </c>
      <c r="E134"/>
      <c r="F134">
        <v>9.1199999999999992</v>
      </c>
      <c r="G134">
        <v>6.86</v>
      </c>
      <c r="H134">
        <v>8.83</v>
      </c>
    </row>
    <row r="135" spans="2:8">
      <c r="B135">
        <v>6.21</v>
      </c>
      <c r="C135">
        <v>5.36</v>
      </c>
      <c r="D135">
        <v>7.81</v>
      </c>
      <c r="E135"/>
      <c r="F135">
        <v>10.23</v>
      </c>
      <c r="G135">
        <v>11.04</v>
      </c>
      <c r="H135">
        <v>9.16</v>
      </c>
    </row>
    <row r="136" spans="2:8">
      <c r="B136">
        <v>8.74</v>
      </c>
      <c r="C136">
        <v>3.81</v>
      </c>
      <c r="D136">
        <v>4.18</v>
      </c>
      <c r="E136"/>
      <c r="F136">
        <v>6.63</v>
      </c>
      <c r="G136">
        <v>9.16</v>
      </c>
      <c r="H136">
        <v>12.13</v>
      </c>
    </row>
    <row r="137" spans="2:8">
      <c r="B137">
        <v>4.32</v>
      </c>
      <c r="C137">
        <v>7.62</v>
      </c>
      <c r="D137">
        <v>4.62</v>
      </c>
      <c r="E137"/>
      <c r="F137">
        <v>9.3800000000000008</v>
      </c>
      <c r="G137">
        <v>10.16</v>
      </c>
      <c r="H137">
        <v>10.26</v>
      </c>
    </row>
    <row r="138" spans="2:8">
      <c r="B138">
        <v>5.63</v>
      </c>
      <c r="C138">
        <v>4.0999999999999996</v>
      </c>
      <c r="D138">
        <v>5.15</v>
      </c>
      <c r="E138"/>
      <c r="F138">
        <v>9.85</v>
      </c>
      <c r="G138">
        <v>9.1199999999999992</v>
      </c>
      <c r="H138">
        <v>7.81</v>
      </c>
    </row>
    <row r="139" spans="2:8">
      <c r="B139">
        <v>3.21</v>
      </c>
      <c r="C139">
        <v>5.26</v>
      </c>
      <c r="D139">
        <v>6.17</v>
      </c>
      <c r="E139"/>
      <c r="F139">
        <v>10.98</v>
      </c>
      <c r="G139">
        <v>10.61</v>
      </c>
      <c r="H139">
        <v>4.79</v>
      </c>
    </row>
    <row r="140" spans="2:8">
      <c r="B140">
        <v>6.52</v>
      </c>
      <c r="C140">
        <v>4.29</v>
      </c>
      <c r="D140">
        <v>6.17</v>
      </c>
      <c r="E140"/>
      <c r="F140">
        <v>10.61</v>
      </c>
      <c r="G140">
        <v>10.23</v>
      </c>
      <c r="H140">
        <v>6.74</v>
      </c>
    </row>
    <row r="141" spans="2:8">
      <c r="B141">
        <v>6.17</v>
      </c>
      <c r="C141">
        <v>6.74</v>
      </c>
      <c r="D141">
        <v>7.67</v>
      </c>
      <c r="E141"/>
      <c r="F141">
        <v>7.29</v>
      </c>
      <c r="G141">
        <v>7.35</v>
      </c>
      <c r="H141">
        <v>11.7</v>
      </c>
    </row>
    <row r="142" spans="2:8">
      <c r="B142">
        <v>4.5599999999999996</v>
      </c>
      <c r="C142">
        <v>7.05</v>
      </c>
      <c r="D142">
        <v>11.55</v>
      </c>
      <c r="E142"/>
      <c r="F142">
        <v>6.78</v>
      </c>
      <c r="G142">
        <v>10.48</v>
      </c>
      <c r="H142">
        <v>12.64</v>
      </c>
    </row>
    <row r="143" spans="2:8">
      <c r="B143">
        <v>2.88</v>
      </c>
      <c r="C143">
        <v>6.52</v>
      </c>
      <c r="D143">
        <v>5.99</v>
      </c>
      <c r="E143"/>
      <c r="F143">
        <v>5.78</v>
      </c>
      <c r="G143">
        <v>6.83</v>
      </c>
      <c r="H143">
        <v>14.78</v>
      </c>
    </row>
    <row r="144" spans="2:8">
      <c r="B144">
        <v>5.42</v>
      </c>
      <c r="C144">
        <v>5.05</v>
      </c>
      <c r="D144">
        <v>4.17</v>
      </c>
      <c r="E144"/>
      <c r="F144">
        <v>9.48</v>
      </c>
      <c r="G144">
        <v>7.08</v>
      </c>
      <c r="H144">
        <v>10.45</v>
      </c>
    </row>
    <row r="145" spans="2:8">
      <c r="B145">
        <v>4.18</v>
      </c>
      <c r="C145">
        <v>7.99</v>
      </c>
      <c r="D145">
        <v>4.5599999999999996</v>
      </c>
      <c r="E145"/>
      <c r="F145">
        <v>5.69</v>
      </c>
      <c r="G145">
        <v>9.9600000000000009</v>
      </c>
      <c r="H145">
        <v>8.65</v>
      </c>
    </row>
    <row r="146" spans="2:8">
      <c r="B146">
        <v>5.15</v>
      </c>
      <c r="C146">
        <v>6.07</v>
      </c>
      <c r="D146">
        <v>5.46</v>
      </c>
      <c r="E146"/>
      <c r="F146">
        <v>9.94</v>
      </c>
      <c r="G146">
        <v>12.59</v>
      </c>
      <c r="H146">
        <v>9.8800000000000008</v>
      </c>
    </row>
    <row r="147" spans="2:8">
      <c r="B147">
        <v>4.92</v>
      </c>
      <c r="C147">
        <v>9.66</v>
      </c>
      <c r="D147">
        <v>4.03</v>
      </c>
      <c r="E147"/>
      <c r="F147">
        <v>7.61</v>
      </c>
      <c r="G147">
        <v>5.52</v>
      </c>
      <c r="H147">
        <v>12.82</v>
      </c>
    </row>
    <row r="148" spans="2:8">
      <c r="B148">
        <v>5.89</v>
      </c>
      <c r="C148">
        <v>4.8499999999999996</v>
      </c>
      <c r="D148">
        <v>8.34</v>
      </c>
      <c r="E148"/>
      <c r="F148">
        <v>9.83</v>
      </c>
      <c r="G148">
        <v>5.26</v>
      </c>
      <c r="H148">
        <v>3.9</v>
      </c>
    </row>
    <row r="149" spans="2:8">
      <c r="B149">
        <v>6.52</v>
      </c>
      <c r="C149">
        <v>5.46</v>
      </c>
      <c r="D149">
        <v>5.38</v>
      </c>
      <c r="E149"/>
      <c r="F149">
        <v>7.24</v>
      </c>
      <c r="G149">
        <v>9.2200000000000006</v>
      </c>
      <c r="H149">
        <v>7.88</v>
      </c>
    </row>
    <row r="150" spans="2:8">
      <c r="B150">
        <v>5.59</v>
      </c>
      <c r="C150">
        <v>7.91</v>
      </c>
      <c r="D150">
        <v>5.79</v>
      </c>
      <c r="E150"/>
      <c r="F150">
        <v>5.15</v>
      </c>
      <c r="G150">
        <v>12.06</v>
      </c>
      <c r="H150">
        <v>12.73</v>
      </c>
    </row>
    <row r="151" spans="2:8">
      <c r="B151">
        <v>5.32</v>
      </c>
      <c r="C151">
        <v>5.88</v>
      </c>
      <c r="D151">
        <v>3.9</v>
      </c>
      <c r="E151"/>
      <c r="F151">
        <v>8.7100000000000009</v>
      </c>
      <c r="G151">
        <v>9.5</v>
      </c>
      <c r="H151">
        <v>14.06</v>
      </c>
    </row>
    <row r="152" spans="2:8">
      <c r="B152">
        <v>5.28</v>
      </c>
      <c r="C152">
        <v>5.52</v>
      </c>
      <c r="D152">
        <v>5.78</v>
      </c>
      <c r="E152"/>
      <c r="F152">
        <v>9.7100000000000009</v>
      </c>
      <c r="G152">
        <v>5.63</v>
      </c>
      <c r="H152">
        <v>11.01</v>
      </c>
    </row>
    <row r="153" spans="2:8">
      <c r="B153">
        <v>6.11</v>
      </c>
      <c r="C153">
        <v>5.05</v>
      </c>
      <c r="D153">
        <v>4.03</v>
      </c>
      <c r="E153"/>
      <c r="F153">
        <v>9.56</v>
      </c>
      <c r="G153">
        <v>7.77</v>
      </c>
      <c r="H153">
        <v>6.11</v>
      </c>
    </row>
    <row r="154" spans="2:8">
      <c r="B154">
        <v>4.08</v>
      </c>
      <c r="C154">
        <v>2.68</v>
      </c>
      <c r="D154">
        <v>6.21</v>
      </c>
      <c r="E154"/>
      <c r="F154">
        <v>8.34</v>
      </c>
      <c r="G154">
        <v>10.19</v>
      </c>
      <c r="H154">
        <v>8.18</v>
      </c>
    </row>
    <row r="155" spans="2:8">
      <c r="B155">
        <v>5.32</v>
      </c>
      <c r="C155">
        <v>3.86</v>
      </c>
      <c r="D155">
        <v>6.21</v>
      </c>
      <c r="E155"/>
      <c r="F155">
        <v>10.57</v>
      </c>
      <c r="G155">
        <v>8.84</v>
      </c>
      <c r="H155">
        <v>8.7899999999999991</v>
      </c>
    </row>
    <row r="156" spans="2:8">
      <c r="B156">
        <v>7.15</v>
      </c>
      <c r="C156">
        <v>5.89</v>
      </c>
      <c r="D156">
        <v>5.79</v>
      </c>
      <c r="E156"/>
      <c r="F156">
        <v>9</v>
      </c>
      <c r="G156">
        <v>8.84</v>
      </c>
      <c r="H156">
        <v>15.02</v>
      </c>
    </row>
    <row r="157" spans="2:8">
      <c r="B157">
        <v>6.11</v>
      </c>
      <c r="C157">
        <v>5.73</v>
      </c>
      <c r="D157">
        <v>3.24</v>
      </c>
      <c r="E157"/>
      <c r="F157">
        <v>14.82</v>
      </c>
      <c r="G157">
        <v>8.5500000000000007</v>
      </c>
      <c r="H157">
        <v>4.58</v>
      </c>
    </row>
    <row r="158" spans="2:8">
      <c r="B158">
        <v>5.99</v>
      </c>
      <c r="C158">
        <v>3.81</v>
      </c>
      <c r="D158">
        <v>2.73</v>
      </c>
      <c r="E158"/>
      <c r="F158">
        <v>31.42</v>
      </c>
      <c r="G158">
        <v>7.88</v>
      </c>
      <c r="H158">
        <v>15.27</v>
      </c>
    </row>
    <row r="159" spans="2:8">
      <c r="B159">
        <v>5.15</v>
      </c>
      <c r="C159">
        <v>5.15</v>
      </c>
      <c r="D159">
        <v>5.73</v>
      </c>
      <c r="E159"/>
      <c r="F159">
        <v>11.3</v>
      </c>
      <c r="G159">
        <v>8.0500000000000007</v>
      </c>
      <c r="H159">
        <v>9.4700000000000006</v>
      </c>
    </row>
    <row r="160" spans="2:8">
      <c r="B160">
        <v>4.6100000000000003</v>
      </c>
      <c r="C160">
        <v>5.05</v>
      </c>
      <c r="D160">
        <v>5.73</v>
      </c>
      <c r="E160"/>
      <c r="F160">
        <v>13.52</v>
      </c>
      <c r="G160">
        <v>5.88</v>
      </c>
      <c r="H160">
        <v>6.78</v>
      </c>
    </row>
    <row r="161" spans="2:8">
      <c r="B161">
        <v>3.24</v>
      </c>
      <c r="C161">
        <v>4.79</v>
      </c>
      <c r="D161">
        <v>5.42</v>
      </c>
      <c r="E161"/>
      <c r="F161">
        <v>9.5399999999999991</v>
      </c>
      <c r="G161">
        <v>5.77</v>
      </c>
      <c r="H161">
        <v>6.83</v>
      </c>
    </row>
    <row r="162" spans="2:8">
      <c r="B162">
        <v>5.89</v>
      </c>
      <c r="C162">
        <v>6.48</v>
      </c>
      <c r="D162">
        <v>5.93</v>
      </c>
      <c r="E162"/>
      <c r="F162">
        <v>15.42</v>
      </c>
      <c r="G162">
        <v>5.15</v>
      </c>
      <c r="H162">
        <v>8.1</v>
      </c>
    </row>
    <row r="163" spans="2:8">
      <c r="B163">
        <v>4.9400000000000004</v>
      </c>
      <c r="C163">
        <v>5.99</v>
      </c>
      <c r="D163">
        <v>6.91</v>
      </c>
      <c r="E163"/>
      <c r="F163">
        <v>10.11</v>
      </c>
      <c r="G163">
        <v>5.79</v>
      </c>
      <c r="H163">
        <v>6.54</v>
      </c>
    </row>
    <row r="164" spans="2:8">
      <c r="B164">
        <v>4.43</v>
      </c>
      <c r="C164">
        <v>5.73</v>
      </c>
      <c r="D164">
        <v>6.35</v>
      </c>
      <c r="E164"/>
      <c r="F164">
        <v>14.2</v>
      </c>
      <c r="G164">
        <v>6.98</v>
      </c>
      <c r="H164">
        <v>8.18</v>
      </c>
    </row>
    <row r="165" spans="2:8">
      <c r="B165">
        <v>3.43</v>
      </c>
      <c r="C165">
        <v>4.0999999999999996</v>
      </c>
      <c r="D165">
        <v>5.89</v>
      </c>
      <c r="E165"/>
      <c r="F165">
        <v>16.309999999999999</v>
      </c>
      <c r="G165">
        <v>7.12</v>
      </c>
      <c r="H165">
        <v>10.57</v>
      </c>
    </row>
    <row r="166" spans="2:8">
      <c r="B166">
        <v>4.58</v>
      </c>
      <c r="C166">
        <v>8.0399999999999991</v>
      </c>
      <c r="D166">
        <v>2.73</v>
      </c>
      <c r="E166"/>
      <c r="F166">
        <v>15.23</v>
      </c>
      <c r="G166">
        <v>14.02</v>
      </c>
      <c r="H166">
        <v>5.99</v>
      </c>
    </row>
    <row r="167" spans="2:8">
      <c r="B167">
        <v>5.42</v>
      </c>
      <c r="C167">
        <v>2.96</v>
      </c>
      <c r="D167">
        <v>3.59</v>
      </c>
      <c r="E167"/>
      <c r="F167">
        <v>11.04</v>
      </c>
      <c r="G167">
        <v>9.7799999999999994</v>
      </c>
      <c r="H167">
        <v>6.98</v>
      </c>
    </row>
    <row r="168" spans="2:8">
      <c r="B168">
        <v>3.57</v>
      </c>
      <c r="C168">
        <v>7.88</v>
      </c>
      <c r="D168">
        <v>5.38</v>
      </c>
      <c r="E168"/>
      <c r="F168">
        <v>11.35</v>
      </c>
      <c r="G168">
        <v>6.74</v>
      </c>
      <c r="H168">
        <v>9.15</v>
      </c>
    </row>
    <row r="169" spans="2:8">
      <c r="B169">
        <v>8.41</v>
      </c>
      <c r="C169">
        <v>5.36</v>
      </c>
      <c r="D169">
        <v>3.95</v>
      </c>
      <c r="E169"/>
      <c r="F169">
        <v>10.71</v>
      </c>
      <c r="G169">
        <v>6.86</v>
      </c>
      <c r="H169">
        <v>5.0999999999999996</v>
      </c>
    </row>
    <row r="170" spans="2:8">
      <c r="B170">
        <v>4.9400000000000004</v>
      </c>
      <c r="C170">
        <v>4.92</v>
      </c>
      <c r="D170">
        <v>5.05</v>
      </c>
      <c r="E170"/>
      <c r="F170">
        <v>5.26</v>
      </c>
      <c r="G170">
        <v>5.79</v>
      </c>
      <c r="H170">
        <v>8.27</v>
      </c>
    </row>
    <row r="171" spans="2:8">
      <c r="B171">
        <v>5.26</v>
      </c>
      <c r="C171">
        <v>3.49</v>
      </c>
      <c r="D171">
        <v>4.5599999999999996</v>
      </c>
      <c r="E171"/>
      <c r="F171">
        <v>6.96</v>
      </c>
      <c r="G171">
        <v>6.12</v>
      </c>
      <c r="H171">
        <v>5.63</v>
      </c>
    </row>
    <row r="172" spans="2:8">
      <c r="B172">
        <v>3.86</v>
      </c>
      <c r="C172">
        <v>5.99</v>
      </c>
      <c r="D172">
        <v>4.9400000000000004</v>
      </c>
      <c r="E172"/>
      <c r="F172">
        <v>7.77</v>
      </c>
      <c r="G172">
        <v>7.24</v>
      </c>
      <c r="H172">
        <v>6.71</v>
      </c>
    </row>
    <row r="173" spans="2:8">
      <c r="B173">
        <v>4.92</v>
      </c>
      <c r="C173">
        <v>6.95</v>
      </c>
      <c r="D173">
        <v>6.17</v>
      </c>
      <c r="E173"/>
      <c r="F173">
        <v>6.71</v>
      </c>
      <c r="G173">
        <v>5.69</v>
      </c>
      <c r="H173">
        <v>4.32</v>
      </c>
    </row>
    <row r="174" spans="2:8">
      <c r="B174">
        <v>7.66</v>
      </c>
      <c r="C174">
        <v>3.24</v>
      </c>
      <c r="D174">
        <v>5.89</v>
      </c>
      <c r="E174"/>
      <c r="F174">
        <v>6.44</v>
      </c>
      <c r="G174">
        <v>4.32</v>
      </c>
      <c r="H174">
        <v>6.17</v>
      </c>
    </row>
    <row r="175" spans="2:8">
      <c r="B175">
        <v>4.92</v>
      </c>
      <c r="C175">
        <v>3.75</v>
      </c>
      <c r="D175">
        <v>6.44</v>
      </c>
      <c r="E175"/>
      <c r="F175">
        <v>8.18</v>
      </c>
      <c r="G175">
        <v>3.49</v>
      </c>
      <c r="H175">
        <v>7.15</v>
      </c>
    </row>
    <row r="176" spans="2:8">
      <c r="B176">
        <v>6.95</v>
      </c>
      <c r="C176">
        <v>2.96</v>
      </c>
      <c r="D176">
        <v>4.58</v>
      </c>
      <c r="E176"/>
      <c r="F176">
        <v>5.69</v>
      </c>
      <c r="G176">
        <v>5.88</v>
      </c>
      <c r="H176">
        <v>6.45</v>
      </c>
    </row>
    <row r="177" spans="2:8">
      <c r="B177">
        <v>5.99</v>
      </c>
      <c r="C177">
        <v>5.38</v>
      </c>
      <c r="D177">
        <v>4.5599999999999996</v>
      </c>
      <c r="E177"/>
      <c r="F177">
        <v>8.98</v>
      </c>
      <c r="G177">
        <v>9.3800000000000008</v>
      </c>
      <c r="H177">
        <v>5.46</v>
      </c>
    </row>
    <row r="178" spans="2:8">
      <c r="B178">
        <v>6.17</v>
      </c>
      <c r="C178">
        <v>6.21</v>
      </c>
      <c r="D178"/>
      <c r="E178"/>
      <c r="F178">
        <v>8.7200000000000006</v>
      </c>
      <c r="G178">
        <v>5.93</v>
      </c>
      <c r="H178">
        <v>5.46</v>
      </c>
    </row>
    <row r="179" spans="2:8">
      <c r="B179">
        <v>9.1</v>
      </c>
      <c r="C179">
        <v>6.44</v>
      </c>
      <c r="D179"/>
      <c r="E179"/>
      <c r="F179">
        <v>6.11</v>
      </c>
      <c r="G179">
        <v>6.96</v>
      </c>
      <c r="H179">
        <v>7.91</v>
      </c>
    </row>
    <row r="180" spans="2:8">
      <c r="B180">
        <v>5.42</v>
      </c>
      <c r="C180">
        <v>6.44</v>
      </c>
      <c r="D180"/>
      <c r="E180"/>
      <c r="F180">
        <v>7.32</v>
      </c>
      <c r="G180">
        <v>8.41</v>
      </c>
      <c r="H180">
        <v>6.45</v>
      </c>
    </row>
    <row r="181" spans="2:8">
      <c r="B181">
        <v>5.38</v>
      </c>
      <c r="C181">
        <v>3.95</v>
      </c>
      <c r="D181"/>
      <c r="E181"/>
      <c r="F181">
        <v>8.31</v>
      </c>
      <c r="G181">
        <v>8.51</v>
      </c>
      <c r="H181">
        <v>6.21</v>
      </c>
    </row>
    <row r="182" spans="2:8">
      <c r="B182">
        <v>3.59</v>
      </c>
      <c r="C182">
        <v>6.45</v>
      </c>
      <c r="D182"/>
      <c r="E182"/>
      <c r="F182">
        <v>11.84</v>
      </c>
      <c r="G182">
        <v>8.19</v>
      </c>
      <c r="H182">
        <v>5.93</v>
      </c>
    </row>
    <row r="183" spans="2:8">
      <c r="B183">
        <v>4.5599999999999996</v>
      </c>
      <c r="C183">
        <v>5.99</v>
      </c>
      <c r="D183"/>
      <c r="E183"/>
      <c r="F183">
        <v>8.64</v>
      </c>
      <c r="G183">
        <v>10.3</v>
      </c>
      <c r="H183">
        <v>7.35</v>
      </c>
    </row>
    <row r="184" spans="2:8">
      <c r="B184">
        <v>4.32</v>
      </c>
      <c r="C184">
        <v>5.38</v>
      </c>
      <c r="D184"/>
      <c r="E184"/>
      <c r="F184">
        <v>9.91</v>
      </c>
      <c r="G184">
        <v>10.77</v>
      </c>
      <c r="H184">
        <v>6.48</v>
      </c>
    </row>
    <row r="185" spans="2:8">
      <c r="B185">
        <v>4.18</v>
      </c>
      <c r="C185">
        <v>4.32</v>
      </c>
      <c r="D185"/>
      <c r="E185"/>
      <c r="F185">
        <v>11.52</v>
      </c>
      <c r="G185">
        <v>8.64</v>
      </c>
      <c r="H185">
        <v>8.64</v>
      </c>
    </row>
    <row r="186" spans="2:8">
      <c r="B186">
        <v>5.42</v>
      </c>
      <c r="C186">
        <v>8.34</v>
      </c>
      <c r="D186"/>
      <c r="E186"/>
      <c r="F186">
        <v>7.32</v>
      </c>
      <c r="G186">
        <v>8.32</v>
      </c>
      <c r="H186">
        <v>7.73</v>
      </c>
    </row>
    <row r="187" spans="2:8">
      <c r="B187">
        <v>6.17</v>
      </c>
      <c r="C187">
        <v>5.38</v>
      </c>
      <c r="D187"/>
      <c r="E187"/>
      <c r="F187">
        <v>5.78</v>
      </c>
      <c r="G187">
        <v>13.64</v>
      </c>
      <c r="H187">
        <v>5.36</v>
      </c>
    </row>
    <row r="188" spans="2:8">
      <c r="B188">
        <v>5.99</v>
      </c>
      <c r="C188">
        <v>5.79</v>
      </c>
      <c r="D188"/>
      <c r="E188"/>
      <c r="F188">
        <v>8.1</v>
      </c>
      <c r="G188">
        <v>13.34</v>
      </c>
      <c r="H188">
        <v>5.99</v>
      </c>
    </row>
    <row r="189" spans="2:8">
      <c r="B189">
        <v>4.2300000000000004</v>
      </c>
      <c r="C189">
        <v>4.58</v>
      </c>
      <c r="D189"/>
      <c r="E189"/>
      <c r="F189">
        <v>7.29</v>
      </c>
      <c r="G189">
        <v>11.14</v>
      </c>
      <c r="H189">
        <v>3.86</v>
      </c>
    </row>
    <row r="190" spans="2:8">
      <c r="B190">
        <v>5.15</v>
      </c>
      <c r="C190">
        <v>6.98</v>
      </c>
      <c r="D190"/>
      <c r="E190"/>
      <c r="F190">
        <v>11.62</v>
      </c>
      <c r="G190">
        <v>11.84</v>
      </c>
      <c r="H190">
        <v>2.14</v>
      </c>
    </row>
    <row r="191" spans="2:8">
      <c r="B191">
        <v>6.11</v>
      </c>
      <c r="C191">
        <v>8.0399999999999991</v>
      </c>
      <c r="D191"/>
      <c r="E191"/>
      <c r="F191">
        <v>10.5</v>
      </c>
      <c r="G191">
        <v>11.89</v>
      </c>
      <c r="H191">
        <v>4.58</v>
      </c>
    </row>
    <row r="192" spans="2:8">
      <c r="B192">
        <v>4.43</v>
      </c>
      <c r="C192">
        <v>5.46</v>
      </c>
      <c r="D192"/>
      <c r="E192"/>
      <c r="F192">
        <v>9.68</v>
      </c>
      <c r="G192">
        <v>8.51</v>
      </c>
      <c r="H192">
        <v>4.17</v>
      </c>
    </row>
    <row r="193" spans="2:8">
      <c r="B193">
        <v>4.62</v>
      </c>
      <c r="C193">
        <v>4.82</v>
      </c>
      <c r="D193"/>
      <c r="E193"/>
      <c r="F193">
        <v>12.33</v>
      </c>
      <c r="G193">
        <v>13.18</v>
      </c>
      <c r="H193">
        <v>5.42</v>
      </c>
    </row>
    <row r="194" spans="2:8">
      <c r="B194">
        <v>7.95</v>
      </c>
      <c r="C194">
        <v>6.17</v>
      </c>
      <c r="D194"/>
      <c r="E194"/>
      <c r="F194">
        <v>6.74</v>
      </c>
      <c r="G194">
        <v>5.92</v>
      </c>
      <c r="H194">
        <v>4.9800000000000004</v>
      </c>
    </row>
    <row r="195" spans="2:8">
      <c r="B195">
        <v>4.32</v>
      </c>
      <c r="C195">
        <v>7.62</v>
      </c>
      <c r="D195"/>
      <c r="E195"/>
      <c r="F195">
        <v>8.27</v>
      </c>
      <c r="G195">
        <v>5.63</v>
      </c>
      <c r="H195">
        <v>8.3699999999999992</v>
      </c>
    </row>
    <row r="196" spans="2:8">
      <c r="B196">
        <v>4.9800000000000004</v>
      </c>
      <c r="C196">
        <v>3.81</v>
      </c>
      <c r="D196"/>
      <c r="E196"/>
      <c r="F196">
        <v>7.81</v>
      </c>
      <c r="G196">
        <v>8.64</v>
      </c>
      <c r="H196">
        <v>7.29</v>
      </c>
    </row>
    <row r="197" spans="2:8">
      <c r="B197">
        <v>5.3</v>
      </c>
      <c r="C197">
        <v>8.59</v>
      </c>
      <c r="D197"/>
      <c r="E197"/>
      <c r="F197">
        <v>7.67</v>
      </c>
      <c r="G197">
        <v>6.21</v>
      </c>
      <c r="H197">
        <v>6.62</v>
      </c>
    </row>
    <row r="198" spans="2:8">
      <c r="B198">
        <v>5.92</v>
      </c>
      <c r="C198">
        <v>5.92</v>
      </c>
      <c r="D198"/>
      <c r="E198"/>
      <c r="F198">
        <v>10.93</v>
      </c>
      <c r="G198">
        <v>5.99</v>
      </c>
      <c r="H198">
        <v>6.98</v>
      </c>
    </row>
    <row r="199" spans="2:8">
      <c r="B199">
        <v>4.03</v>
      </c>
      <c r="C199">
        <v>3.24</v>
      </c>
      <c r="D199"/>
      <c r="E199"/>
      <c r="F199">
        <v>10</v>
      </c>
      <c r="G199">
        <v>6.62</v>
      </c>
      <c r="H199">
        <v>3.73</v>
      </c>
    </row>
    <row r="200" spans="2:8">
      <c r="B200">
        <v>5.92</v>
      </c>
      <c r="C200">
        <v>6.47</v>
      </c>
      <c r="D200"/>
      <c r="E200"/>
      <c r="F200">
        <v>5.68</v>
      </c>
      <c r="G200">
        <v>7.44</v>
      </c>
      <c r="H200">
        <v>7.67</v>
      </c>
    </row>
    <row r="201" spans="2:8">
      <c r="B201">
        <v>6.25</v>
      </c>
      <c r="C201">
        <v>5.78</v>
      </c>
      <c r="D201"/>
      <c r="E201"/>
      <c r="F201">
        <v>4.58</v>
      </c>
      <c r="G201">
        <v>8.7899999999999991</v>
      </c>
      <c r="H201">
        <v>6.54</v>
      </c>
    </row>
    <row r="202" spans="2:8">
      <c r="B202">
        <v>5.05</v>
      </c>
      <c r="C202">
        <v>5.42</v>
      </c>
      <c r="D202"/>
      <c r="E202"/>
      <c r="F202">
        <v>10.99</v>
      </c>
      <c r="G202">
        <v>4.9400000000000004</v>
      </c>
      <c r="H202">
        <v>5.63</v>
      </c>
    </row>
    <row r="203" spans="2:8">
      <c r="B203">
        <v>4.43</v>
      </c>
      <c r="C203">
        <v>8.11</v>
      </c>
      <c r="D203"/>
      <c r="E203"/>
      <c r="F203">
        <v>10.3</v>
      </c>
      <c r="G203">
        <v>7.35</v>
      </c>
      <c r="H203">
        <v>6.83</v>
      </c>
    </row>
    <row r="204" spans="2:8">
      <c r="B204">
        <v>4.6100000000000003</v>
      </c>
      <c r="C204">
        <v>6.98</v>
      </c>
      <c r="D204"/>
      <c r="E204"/>
      <c r="F204">
        <v>8.94</v>
      </c>
      <c r="G204">
        <v>6.47</v>
      </c>
      <c r="H204">
        <v>4.82</v>
      </c>
    </row>
    <row r="205" spans="2:8">
      <c r="B205">
        <v>7.46</v>
      </c>
      <c r="C205">
        <v>6.07</v>
      </c>
      <c r="D205"/>
      <c r="E205"/>
      <c r="F205">
        <v>11.56</v>
      </c>
      <c r="G205">
        <v>5.59</v>
      </c>
      <c r="H205">
        <v>4.92</v>
      </c>
    </row>
    <row r="206" spans="2:8">
      <c r="B206">
        <v>6.78</v>
      </c>
      <c r="C206">
        <v>3.43</v>
      </c>
      <c r="D206"/>
      <c r="E206"/>
      <c r="F206">
        <v>12.7</v>
      </c>
      <c r="G206">
        <v>5.59</v>
      </c>
      <c r="H206">
        <v>5.0999999999999996</v>
      </c>
    </row>
    <row r="207" spans="2:8">
      <c r="B207">
        <v>5.0999999999999996</v>
      </c>
      <c r="C207">
        <v>4.32</v>
      </c>
      <c r="D207"/>
      <c r="E207"/>
      <c r="F207">
        <v>10.06</v>
      </c>
      <c r="G207">
        <v>6.06</v>
      </c>
      <c r="H207">
        <v>9.86</v>
      </c>
    </row>
    <row r="208" spans="2:8">
      <c r="B208">
        <v>6.48</v>
      </c>
      <c r="C208">
        <v>3.57</v>
      </c>
      <c r="D208"/>
      <c r="E208"/>
      <c r="F208">
        <v>9.56</v>
      </c>
      <c r="G208">
        <v>7.81</v>
      </c>
      <c r="H208">
        <v>8.98</v>
      </c>
    </row>
    <row r="209" spans="2:8">
      <c r="B209">
        <v>5.69</v>
      </c>
      <c r="C209">
        <v>4.6100000000000003</v>
      </c>
      <c r="D209"/>
      <c r="E209"/>
      <c r="F209">
        <v>9.66</v>
      </c>
      <c r="G209">
        <v>7.19</v>
      </c>
      <c r="H209">
        <v>4.5599999999999996</v>
      </c>
    </row>
    <row r="210" spans="2:8">
      <c r="B210">
        <v>9.5</v>
      </c>
      <c r="C210">
        <v>2.65</v>
      </c>
      <c r="D210"/>
      <c r="E210"/>
      <c r="F210">
        <v>8.7200000000000006</v>
      </c>
      <c r="G210">
        <v>8.5500000000000007</v>
      </c>
      <c r="H210">
        <v>6.17</v>
      </c>
    </row>
    <row r="211" spans="2:8">
      <c r="B211">
        <v>3.79</v>
      </c>
      <c r="C211">
        <v>1.93</v>
      </c>
      <c r="D211"/>
      <c r="E211"/>
      <c r="F211">
        <v>8.33</v>
      </c>
      <c r="G211">
        <v>9.83</v>
      </c>
      <c r="H211">
        <v>7.96</v>
      </c>
    </row>
    <row r="212" spans="2:8">
      <c r="B212">
        <v>5.42</v>
      </c>
      <c r="C212">
        <v>4.43</v>
      </c>
      <c r="D212"/>
      <c r="E212"/>
      <c r="F212">
        <v>10.71</v>
      </c>
      <c r="G212">
        <v>9.9600000000000009</v>
      </c>
      <c r="H212">
        <v>8.1300000000000008</v>
      </c>
    </row>
    <row r="213" spans="2:8">
      <c r="B213">
        <v>5.78</v>
      </c>
      <c r="C213">
        <v>4.9400000000000004</v>
      </c>
      <c r="D213"/>
      <c r="E213"/>
      <c r="F213">
        <v>10.98</v>
      </c>
      <c r="G213">
        <v>7.12</v>
      </c>
      <c r="H213">
        <v>6.86</v>
      </c>
    </row>
    <row r="214" spans="2:8">
      <c r="B214">
        <v>5.63</v>
      </c>
      <c r="C214">
        <v>3.05</v>
      </c>
      <c r="D214"/>
      <c r="E214"/>
      <c r="F214">
        <v>7.5</v>
      </c>
      <c r="G214">
        <v>5.15</v>
      </c>
      <c r="H214">
        <v>6.11</v>
      </c>
    </row>
    <row r="215" spans="2:8">
      <c r="B215">
        <v>5.36</v>
      </c>
      <c r="C215">
        <v>6.06</v>
      </c>
      <c r="D215"/>
      <c r="E215"/>
      <c r="F215">
        <v>10.23</v>
      </c>
      <c r="G215">
        <v>3.95</v>
      </c>
      <c r="H215">
        <v>7.81</v>
      </c>
    </row>
    <row r="216" spans="2:8">
      <c r="B216">
        <v>6.12</v>
      </c>
      <c r="C216">
        <v>4.32</v>
      </c>
      <c r="D216"/>
      <c r="E216"/>
      <c r="F216">
        <v>9.11</v>
      </c>
      <c r="G216">
        <v>13.19</v>
      </c>
      <c r="H216">
        <v>8.59</v>
      </c>
    </row>
    <row r="217" spans="2:8">
      <c r="B217">
        <v>5.52</v>
      </c>
      <c r="C217">
        <v>2.88</v>
      </c>
      <c r="D217"/>
      <c r="E217"/>
      <c r="F217">
        <v>8.7100000000000009</v>
      </c>
      <c r="G217">
        <v>7.81</v>
      </c>
      <c r="H217">
        <v>5.78</v>
      </c>
    </row>
    <row r="218" spans="2:8">
      <c r="B218">
        <v>4.2300000000000004</v>
      </c>
      <c r="C218">
        <v>3.41</v>
      </c>
      <c r="D218"/>
      <c r="E218"/>
      <c r="F218">
        <v>7.99</v>
      </c>
      <c r="G218">
        <v>8.74</v>
      </c>
      <c r="H218">
        <v>7.59</v>
      </c>
    </row>
    <row r="219" spans="2:8">
      <c r="B219">
        <v>5.42</v>
      </c>
      <c r="C219">
        <v>2.4</v>
      </c>
      <c r="D219"/>
      <c r="E219"/>
      <c r="F219">
        <v>9.09</v>
      </c>
      <c r="G219">
        <v>10.09</v>
      </c>
      <c r="H219">
        <v>8.31</v>
      </c>
    </row>
    <row r="220" spans="2:8">
      <c r="B220">
        <v>4.42</v>
      </c>
      <c r="C220">
        <v>2.4300000000000002</v>
      </c>
      <c r="D220"/>
      <c r="E220"/>
      <c r="F220">
        <v>6.83</v>
      </c>
      <c r="G220">
        <v>9.11</v>
      </c>
      <c r="H220">
        <v>9.4700000000000006</v>
      </c>
    </row>
    <row r="221" spans="2:8">
      <c r="B221">
        <v>3.73</v>
      </c>
      <c r="C221">
        <v>4.79</v>
      </c>
      <c r="D221"/>
      <c r="E221"/>
      <c r="F221">
        <v>5.38</v>
      </c>
      <c r="G221">
        <v>9</v>
      </c>
      <c r="H221">
        <v>7.91</v>
      </c>
    </row>
    <row r="222" spans="2:8">
      <c r="B222">
        <v>2.65</v>
      </c>
      <c r="C222">
        <v>2.4</v>
      </c>
      <c r="D222"/>
      <c r="E222"/>
      <c r="F222">
        <v>7.21</v>
      </c>
      <c r="G222">
        <v>8.16</v>
      </c>
      <c r="H222">
        <v>9.9600000000000009</v>
      </c>
    </row>
    <row r="223" spans="2:8">
      <c r="B223">
        <v>3.95</v>
      </c>
      <c r="C223">
        <v>3.41</v>
      </c>
      <c r="D223"/>
      <c r="E223"/>
      <c r="F223">
        <v>4.6900000000000004</v>
      </c>
      <c r="G223">
        <v>7.8</v>
      </c>
      <c r="H223">
        <v>7.67</v>
      </c>
    </row>
    <row r="224" spans="2:8">
      <c r="B224">
        <v>4.43</v>
      </c>
      <c r="C224">
        <v>3.03</v>
      </c>
      <c r="D224"/>
      <c r="E224"/>
      <c r="F224">
        <v>6.43</v>
      </c>
      <c r="G224">
        <v>8.34</v>
      </c>
      <c r="H224">
        <v>7.96</v>
      </c>
    </row>
    <row r="225" spans="2:8">
      <c r="B225">
        <v>7.12</v>
      </c>
      <c r="C225">
        <v>6.06</v>
      </c>
      <c r="D225"/>
      <c r="E225"/>
      <c r="F225">
        <v>10.63</v>
      </c>
      <c r="G225">
        <v>9.3699999999999992</v>
      </c>
      <c r="H225">
        <v>10.29</v>
      </c>
    </row>
    <row r="226" spans="2:8">
      <c r="B226">
        <v>5.26</v>
      </c>
      <c r="C226">
        <v>4.58</v>
      </c>
      <c r="D226"/>
      <c r="E226"/>
      <c r="F226">
        <v>7.24</v>
      </c>
      <c r="G226">
        <v>14.06</v>
      </c>
      <c r="H226">
        <v>8.7899999999999991</v>
      </c>
    </row>
    <row r="227" spans="2:8">
      <c r="B227">
        <v>6.43</v>
      </c>
      <c r="C227">
        <v>5.42</v>
      </c>
      <c r="D227"/>
      <c r="E227"/>
      <c r="F227">
        <v>7.81</v>
      </c>
      <c r="G227">
        <v>14.23</v>
      </c>
      <c r="H227">
        <v>8.32</v>
      </c>
    </row>
    <row r="228" spans="2:8">
      <c r="B228">
        <v>4.6900000000000004</v>
      </c>
      <c r="C228">
        <v>6.63</v>
      </c>
      <c r="D228"/>
      <c r="E228"/>
      <c r="F228">
        <v>6.83</v>
      </c>
      <c r="G228">
        <v>14.4</v>
      </c>
      <c r="H228">
        <v>6.43</v>
      </c>
    </row>
    <row r="229" spans="2:8">
      <c r="B229">
        <v>6.45</v>
      </c>
      <c r="C229">
        <v>5.73</v>
      </c>
      <c r="D229"/>
      <c r="E229"/>
      <c r="F229">
        <v>9.83</v>
      </c>
      <c r="G229">
        <v>12.55</v>
      </c>
      <c r="H229">
        <v>7.99</v>
      </c>
    </row>
    <row r="230" spans="2:8">
      <c r="B230">
        <v>3.05</v>
      </c>
      <c r="C230">
        <v>6.11</v>
      </c>
      <c r="D230"/>
      <c r="E230"/>
      <c r="F230">
        <v>6.06</v>
      </c>
      <c r="G230">
        <v>5.63</v>
      </c>
      <c r="H230"/>
    </row>
    <row r="231" spans="2:8">
      <c r="B231">
        <v>5.3</v>
      </c>
      <c r="C231">
        <v>6.48</v>
      </c>
      <c r="D231"/>
      <c r="E231"/>
      <c r="F231">
        <v>6.63</v>
      </c>
      <c r="G231">
        <v>9.15</v>
      </c>
      <c r="H231"/>
    </row>
    <row r="232" spans="2:8">
      <c r="B232">
        <v>4.2300000000000004</v>
      </c>
      <c r="C232">
        <v>5.78</v>
      </c>
      <c r="D232"/>
      <c r="E232"/>
      <c r="F232">
        <v>6.83</v>
      </c>
      <c r="G232">
        <v>8.31</v>
      </c>
      <c r="H232"/>
    </row>
    <row r="233" spans="2:8">
      <c r="B233"/>
      <c r="C233">
        <v>6.63</v>
      </c>
      <c r="D233"/>
      <c r="E233"/>
      <c r="F233">
        <v>6.78</v>
      </c>
      <c r="G233">
        <v>7.61</v>
      </c>
      <c r="H233"/>
    </row>
    <row r="234" spans="2:8">
      <c r="B234"/>
      <c r="C234">
        <v>5.59</v>
      </c>
      <c r="D234"/>
      <c r="E234"/>
      <c r="F234">
        <v>7.21</v>
      </c>
      <c r="G234">
        <v>9.1</v>
      </c>
      <c r="H234"/>
    </row>
    <row r="235" spans="2:8">
      <c r="B235"/>
      <c r="C235">
        <v>5.68</v>
      </c>
      <c r="D235"/>
      <c r="E235"/>
      <c r="F235">
        <v>8.34</v>
      </c>
      <c r="G235">
        <v>11.19</v>
      </c>
      <c r="H235"/>
    </row>
    <row r="236" spans="2:8">
      <c r="B236"/>
      <c r="C236">
        <v>6.98</v>
      </c>
      <c r="D236"/>
      <c r="E236"/>
      <c r="F236">
        <v>4.58</v>
      </c>
      <c r="G236">
        <v>7.99</v>
      </c>
      <c r="H236"/>
    </row>
    <row r="237" spans="2:8">
      <c r="B237"/>
      <c r="C237">
        <v>2.68</v>
      </c>
      <c r="D237"/>
      <c r="E237"/>
      <c r="F237">
        <v>8.74</v>
      </c>
      <c r="G237">
        <v>7.59</v>
      </c>
      <c r="H237"/>
    </row>
    <row r="238" spans="2:8">
      <c r="B238"/>
      <c r="C238">
        <v>5.15</v>
      </c>
      <c r="D238"/>
      <c r="E238"/>
      <c r="F238">
        <v>7.8</v>
      </c>
      <c r="G238">
        <v>7.67</v>
      </c>
      <c r="H238"/>
    </row>
    <row r="239" spans="2:8">
      <c r="B239"/>
      <c r="C239">
        <v>10.85</v>
      </c>
      <c r="D239"/>
      <c r="E239"/>
      <c r="F239">
        <v>6.17</v>
      </c>
      <c r="G239">
        <v>8.11</v>
      </c>
      <c r="H239"/>
    </row>
    <row r="240" spans="2:8">
      <c r="B240"/>
      <c r="C240">
        <v>3.59</v>
      </c>
      <c r="D240"/>
      <c r="E240"/>
      <c r="F240">
        <v>9.5</v>
      </c>
      <c r="G240">
        <v>7.19</v>
      </c>
      <c r="H240"/>
    </row>
    <row r="241" spans="2:8">
      <c r="B241"/>
      <c r="C241">
        <v>4.18</v>
      </c>
      <c r="D241"/>
      <c r="E241"/>
      <c r="F241">
        <v>8.92</v>
      </c>
      <c r="G241">
        <v>11.7</v>
      </c>
      <c r="H241"/>
    </row>
    <row r="242" spans="2:8">
      <c r="B242"/>
      <c r="C242">
        <v>6.07</v>
      </c>
      <c r="D242"/>
      <c r="E242"/>
      <c r="F242">
        <v>8.1</v>
      </c>
      <c r="G242">
        <v>7.46</v>
      </c>
      <c r="H242"/>
    </row>
    <row r="243" spans="2:8">
      <c r="B243"/>
      <c r="C243">
        <v>6.74</v>
      </c>
      <c r="D243"/>
      <c r="E243"/>
      <c r="F243">
        <v>12.13</v>
      </c>
      <c r="G243">
        <v>6.74</v>
      </c>
      <c r="H243"/>
    </row>
    <row r="244" spans="2:8">
      <c r="B244"/>
      <c r="C244">
        <v>3.21</v>
      </c>
      <c r="D244"/>
      <c r="E244"/>
      <c r="F244">
        <v>8.18</v>
      </c>
      <c r="G244">
        <v>7.29</v>
      </c>
      <c r="H244"/>
    </row>
    <row r="245" spans="2:8">
      <c r="B245"/>
      <c r="C245">
        <v>5.99</v>
      </c>
      <c r="D245"/>
      <c r="E245"/>
      <c r="F245">
        <v>6.62</v>
      </c>
      <c r="G245">
        <v>8.92</v>
      </c>
      <c r="H245"/>
    </row>
    <row r="246" spans="2:8">
      <c r="B246"/>
      <c r="C246">
        <v>6.95</v>
      </c>
      <c r="D246"/>
      <c r="E246"/>
      <c r="F246">
        <v>7.91</v>
      </c>
      <c r="G246">
        <v>8.8800000000000008</v>
      </c>
      <c r="H246"/>
    </row>
    <row r="247" spans="2:8">
      <c r="B247"/>
      <c r="C247">
        <v>7.52</v>
      </c>
      <c r="D247"/>
      <c r="E247"/>
      <c r="F247">
        <v>6.21</v>
      </c>
      <c r="G247">
        <v>8.0399999999999991</v>
      </c>
      <c r="H247"/>
    </row>
    <row r="248" spans="2:8">
      <c r="B248"/>
      <c r="C248">
        <v>5.63</v>
      </c>
      <c r="D248"/>
      <c r="E248"/>
      <c r="F248">
        <v>9.41</v>
      </c>
      <c r="G248">
        <v>7.29</v>
      </c>
      <c r="H248"/>
    </row>
    <row r="249" spans="2:8">
      <c r="B249"/>
      <c r="C249">
        <v>7.12</v>
      </c>
      <c r="D249"/>
      <c r="E249"/>
      <c r="F249">
        <v>8.5500000000000007</v>
      </c>
      <c r="G249">
        <v>7.88</v>
      </c>
      <c r="H249"/>
    </row>
    <row r="250" spans="2:8">
      <c r="B250"/>
      <c r="C250"/>
      <c r="D250"/>
      <c r="E250"/>
      <c r="F250">
        <v>6.07</v>
      </c>
      <c r="G250">
        <v>14.71</v>
      </c>
      <c r="H250"/>
    </row>
    <row r="251" spans="2:8">
      <c r="B251"/>
      <c r="C251"/>
      <c r="D251"/>
      <c r="E251"/>
      <c r="F251">
        <v>10.69</v>
      </c>
      <c r="G251">
        <v>11.14</v>
      </c>
      <c r="H251"/>
    </row>
    <row r="252" spans="2:8">
      <c r="B252"/>
      <c r="C252"/>
      <c r="D252"/>
      <c r="E252"/>
      <c r="F252">
        <v>9</v>
      </c>
      <c r="G252">
        <v>10.55</v>
      </c>
      <c r="H252"/>
    </row>
    <row r="253" spans="2:8">
      <c r="B253"/>
      <c r="C253"/>
      <c r="D253"/>
      <c r="E253"/>
      <c r="F253">
        <v>10.06</v>
      </c>
      <c r="G253">
        <v>11.25</v>
      </c>
      <c r="H253"/>
    </row>
    <row r="254" spans="2:8">
      <c r="B254"/>
      <c r="C254"/>
      <c r="D254"/>
      <c r="E254"/>
      <c r="F254">
        <v>7.61</v>
      </c>
      <c r="G254">
        <v>8.0399999999999991</v>
      </c>
      <c r="H254"/>
    </row>
    <row r="255" spans="2:8">
      <c r="B255"/>
      <c r="C255"/>
      <c r="D255"/>
      <c r="E255"/>
      <c r="F255">
        <v>8.0399999999999991</v>
      </c>
      <c r="G255">
        <v>7.61</v>
      </c>
      <c r="H255"/>
    </row>
    <row r="256" spans="2:8">
      <c r="B256"/>
      <c r="C256"/>
      <c r="D256"/>
      <c r="E256"/>
      <c r="F256">
        <v>11.75</v>
      </c>
      <c r="G256">
        <v>13.97</v>
      </c>
      <c r="H256"/>
    </row>
    <row r="257" spans="2:8">
      <c r="B257"/>
      <c r="C257"/>
      <c r="D257"/>
      <c r="E257"/>
      <c r="F257">
        <v>7.96</v>
      </c>
      <c r="G257">
        <v>8.0399999999999991</v>
      </c>
      <c r="H257"/>
    </row>
    <row r="258" spans="2:8">
      <c r="B258"/>
      <c r="C258"/>
      <c r="D258"/>
      <c r="E258"/>
      <c r="F258">
        <v>10.5</v>
      </c>
      <c r="G258"/>
      <c r="H258"/>
    </row>
    <row r="259" spans="2:8">
      <c r="B259"/>
      <c r="C259"/>
      <c r="D259"/>
      <c r="E259"/>
      <c r="F259">
        <v>7.66</v>
      </c>
      <c r="G259"/>
      <c r="H259"/>
    </row>
    <row r="260" spans="2:8">
      <c r="B260"/>
      <c r="C260"/>
      <c r="D260"/>
      <c r="E260"/>
      <c r="F260">
        <v>7.58</v>
      </c>
      <c r="G260"/>
      <c r="H260"/>
    </row>
    <row r="261" spans="2:8">
      <c r="B261"/>
      <c r="C261"/>
      <c r="D261"/>
      <c r="E261"/>
      <c r="F261">
        <v>12.2</v>
      </c>
      <c r="G261"/>
      <c r="H261"/>
    </row>
    <row r="262" spans="2:8">
      <c r="B262"/>
      <c r="C262"/>
      <c r="D262"/>
      <c r="E262"/>
      <c r="F262">
        <v>7.96</v>
      </c>
      <c r="G262"/>
      <c r="H262"/>
    </row>
    <row r="263" spans="2:8">
      <c r="B263"/>
      <c r="C263"/>
      <c r="D263"/>
      <c r="E263"/>
      <c r="F263">
        <v>8.34</v>
      </c>
      <c r="G263"/>
      <c r="H263"/>
    </row>
    <row r="264" spans="2:8">
      <c r="B264"/>
      <c r="C264"/>
      <c r="D264"/>
      <c r="E264"/>
      <c r="F264">
        <v>0</v>
      </c>
      <c r="G264"/>
      <c r="H264"/>
    </row>
  </sheetData>
  <mergeCells count="9">
    <mergeCell ref="A41:C41"/>
    <mergeCell ref="F41:H41"/>
    <mergeCell ref="A59:C59"/>
    <mergeCell ref="F59:H59"/>
    <mergeCell ref="I5:N5"/>
    <mergeCell ref="A6:C6"/>
    <mergeCell ref="F6:H6"/>
    <mergeCell ref="A23:C23"/>
    <mergeCell ref="F23:H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7"/>
  <sheetViews>
    <sheetView workbookViewId="0">
      <selection activeCell="I64" sqref="I64"/>
    </sheetView>
  </sheetViews>
  <sheetFormatPr baseColWidth="10" defaultColWidth="10.83203125" defaultRowHeight="16"/>
  <cols>
    <col min="1" max="16384" width="10.83203125" style="3"/>
  </cols>
  <sheetData>
    <row r="1" spans="1:6" ht="26">
      <c r="A1" s="4" t="s">
        <v>37</v>
      </c>
    </row>
    <row r="2" spans="1:6">
      <c r="A2" s="3" t="s">
        <v>5</v>
      </c>
      <c r="B2" s="3" t="s">
        <v>25</v>
      </c>
    </row>
    <row r="3" spans="1:6">
      <c r="A3" s="16">
        <v>6.46</v>
      </c>
      <c r="B3" s="20">
        <v>3.64</v>
      </c>
    </row>
    <row r="4" spans="1:6">
      <c r="A4" s="16">
        <v>6.22</v>
      </c>
      <c r="B4" s="21">
        <v>4.45</v>
      </c>
    </row>
    <row r="5" spans="1:6">
      <c r="A5" s="16">
        <v>5.13</v>
      </c>
      <c r="B5" s="21">
        <v>4.2300000000000004</v>
      </c>
    </row>
    <row r="6" spans="1:6">
      <c r="A6" s="16">
        <v>4.97</v>
      </c>
      <c r="B6" s="20">
        <v>3.26</v>
      </c>
    </row>
    <row r="7" spans="1:6">
      <c r="A7" s="16">
        <v>4.95</v>
      </c>
      <c r="B7" s="21">
        <v>2.96</v>
      </c>
    </row>
    <row r="8" spans="1:6">
      <c r="A8" s="16">
        <v>4.8499999999999996</v>
      </c>
      <c r="B8" s="21">
        <v>3.52</v>
      </c>
    </row>
    <row r="9" spans="1:6">
      <c r="A9" s="16">
        <v>5.19</v>
      </c>
      <c r="B9" s="21">
        <v>3.61</v>
      </c>
    </row>
    <row r="10" spans="1:6">
      <c r="A10" s="16">
        <v>5.71</v>
      </c>
      <c r="B10" s="20">
        <v>3.69</v>
      </c>
    </row>
    <row r="11" spans="1:6">
      <c r="A11" s="16">
        <v>5.38</v>
      </c>
      <c r="B11" s="3">
        <v>3.35</v>
      </c>
    </row>
    <row r="12" spans="1:6">
      <c r="A12" s="16">
        <v>8.17</v>
      </c>
      <c r="B12" s="3">
        <v>3.79</v>
      </c>
    </row>
    <row r="13" spans="1:6">
      <c r="A13" s="16">
        <v>8.9</v>
      </c>
      <c r="B13" s="3">
        <v>3.67</v>
      </c>
    </row>
    <row r="14" spans="1:6">
      <c r="A14" s="16"/>
      <c r="B14" s="3">
        <v>3.84</v>
      </c>
      <c r="C14" s="22"/>
      <c r="D14" s="14"/>
      <c r="E14" s="15"/>
      <c r="F14" s="20"/>
    </row>
    <row r="15" spans="1:6">
      <c r="B15" s="3">
        <v>4.42</v>
      </c>
      <c r="C15" s="23"/>
      <c r="D15" s="14"/>
      <c r="E15" s="15"/>
      <c r="F15" s="21"/>
    </row>
    <row r="16" spans="1:6">
      <c r="B16" s="3">
        <v>4.25</v>
      </c>
      <c r="C16" s="23"/>
      <c r="D16" s="14"/>
      <c r="E16" s="15"/>
      <c r="F16" s="21"/>
    </row>
    <row r="17" spans="1:6">
      <c r="B17" s="3">
        <v>4.63</v>
      </c>
      <c r="C17" s="23"/>
      <c r="D17" s="14"/>
      <c r="E17" s="21"/>
      <c r="F17" s="21"/>
    </row>
    <row r="18" spans="1:6">
      <c r="B18" s="3">
        <v>4.1500000000000004</v>
      </c>
      <c r="C18" s="23"/>
      <c r="D18" s="14"/>
      <c r="E18" s="21"/>
      <c r="F18" s="21"/>
    </row>
    <row r="19" spans="1:6">
      <c r="A19" s="16"/>
      <c r="B19" s="20"/>
      <c r="C19" s="17"/>
      <c r="D19" s="14"/>
      <c r="E19" s="15"/>
      <c r="F19" s="20"/>
    </row>
    <row r="20" spans="1:6">
      <c r="B20" s="21"/>
      <c r="C20" s="9"/>
      <c r="D20" s="14"/>
      <c r="E20" s="21"/>
      <c r="F20" s="21"/>
    </row>
    <row r="21" spans="1:6">
      <c r="B21" s="21"/>
      <c r="C21" s="9"/>
      <c r="D21" s="14"/>
      <c r="E21" s="15"/>
      <c r="F21" s="21"/>
    </row>
    <row r="22" spans="1:6">
      <c r="B22" s="21"/>
      <c r="C22" s="9"/>
      <c r="D22" s="14"/>
      <c r="E22" s="15"/>
      <c r="F22" s="21"/>
    </row>
    <row r="23" spans="1:6">
      <c r="B23" s="21"/>
      <c r="C23" s="9"/>
      <c r="D23" s="14"/>
      <c r="E23" s="21"/>
      <c r="F23" s="21"/>
    </row>
    <row r="24" spans="1:6">
      <c r="B24" s="21"/>
      <c r="C24" s="9"/>
      <c r="D24" s="14"/>
      <c r="E24" s="15"/>
      <c r="F24" s="21"/>
    </row>
    <row r="25" spans="1:6">
      <c r="A25" s="16"/>
      <c r="B25" s="20"/>
      <c r="C25" s="17"/>
      <c r="D25" s="14"/>
      <c r="E25" s="15"/>
      <c r="F25" s="20"/>
    </row>
    <row r="26" spans="1:6">
      <c r="B26" s="21"/>
      <c r="C26" s="9"/>
      <c r="D26" s="14"/>
      <c r="E26" s="21"/>
      <c r="F26" s="21"/>
    </row>
    <row r="27" spans="1:6">
      <c r="B27" s="21"/>
      <c r="C27" s="9"/>
      <c r="D27" s="14"/>
      <c r="E27" s="15"/>
    </row>
    <row r="28" spans="1:6">
      <c r="B28" s="21"/>
      <c r="C28" s="9"/>
      <c r="D28" s="14"/>
      <c r="E28" s="21"/>
    </row>
    <row r="29" spans="1:6">
      <c r="B29" s="21"/>
      <c r="C29" s="9"/>
      <c r="D29" s="14"/>
      <c r="E29" s="21"/>
    </row>
    <row r="30" spans="1:6">
      <c r="B30" s="21"/>
      <c r="C30" s="9"/>
      <c r="D30" s="14"/>
      <c r="E30" s="15"/>
    </row>
    <row r="31" spans="1:6">
      <c r="A31" s="16"/>
      <c r="B31" s="20"/>
      <c r="C31" s="17"/>
      <c r="D31" s="14"/>
      <c r="E31" s="15"/>
    </row>
    <row r="32" spans="1:6">
      <c r="B32" s="21"/>
      <c r="C32" s="9"/>
      <c r="D32" s="14"/>
      <c r="E32" s="21"/>
      <c r="F32" s="16"/>
    </row>
    <row r="33" spans="1:6">
      <c r="B33" s="21"/>
      <c r="C33" s="9"/>
      <c r="D33" s="14"/>
      <c r="E33" s="21"/>
    </row>
    <row r="34" spans="1:6">
      <c r="B34" s="21"/>
      <c r="C34" s="9"/>
      <c r="D34" s="14"/>
      <c r="E34" s="15"/>
    </row>
    <row r="35" spans="1:6">
      <c r="B35" s="21"/>
      <c r="C35" s="9"/>
      <c r="D35" s="14"/>
      <c r="E35" s="15"/>
    </row>
    <row r="36" spans="1:6">
      <c r="B36" s="21"/>
      <c r="C36" s="9"/>
      <c r="D36" s="14"/>
      <c r="E36" s="15"/>
    </row>
    <row r="37" spans="1:6">
      <c r="A37" s="16"/>
      <c r="B37" s="16"/>
      <c r="C37" s="17"/>
      <c r="D37" s="18"/>
      <c r="E37" s="19"/>
      <c r="F37" s="16"/>
    </row>
    <row r="38" spans="1:6">
      <c r="A38" s="16"/>
      <c r="B38" s="16"/>
      <c r="C38" s="17"/>
      <c r="D38" s="18"/>
      <c r="E38" s="19"/>
      <c r="F38" s="16"/>
    </row>
    <row r="39" spans="1:6">
      <c r="A39" s="16"/>
      <c r="B39" s="16"/>
      <c r="C39" s="17"/>
      <c r="D39" s="18"/>
      <c r="E39" s="19"/>
      <c r="F39" s="16"/>
    </row>
    <row r="40" spans="1:6">
      <c r="A40" s="16"/>
      <c r="B40" s="16"/>
      <c r="C40" s="17"/>
      <c r="D40" s="18"/>
      <c r="E40" s="16"/>
      <c r="F40" s="16"/>
    </row>
    <row r="41" spans="1:6">
      <c r="A41" s="16"/>
      <c r="B41" s="16"/>
      <c r="C41" s="17"/>
      <c r="D41" s="18"/>
      <c r="E41" s="16"/>
      <c r="F41" s="16"/>
    </row>
    <row r="42" spans="1:6">
      <c r="A42" s="16"/>
      <c r="B42" s="20"/>
      <c r="C42" s="17"/>
      <c r="D42" s="14"/>
      <c r="E42" s="15"/>
      <c r="F42" s="20"/>
    </row>
    <row r="43" spans="1:6">
      <c r="B43" s="21"/>
      <c r="C43" s="9"/>
      <c r="D43" s="14"/>
      <c r="E43" s="21"/>
      <c r="F43" s="21"/>
    </row>
    <row r="44" spans="1:6">
      <c r="B44" s="21"/>
      <c r="C44" s="9"/>
      <c r="D44" s="14"/>
      <c r="E44" s="15"/>
      <c r="F44" s="21"/>
    </row>
    <row r="45" spans="1:6">
      <c r="B45" s="21"/>
      <c r="C45" s="9"/>
      <c r="D45" s="14"/>
      <c r="E45" s="15"/>
      <c r="F45" s="21"/>
    </row>
    <row r="46" spans="1:6">
      <c r="B46" s="21"/>
      <c r="C46" s="9"/>
      <c r="D46" s="14"/>
      <c r="E46" s="21"/>
      <c r="F46" s="21"/>
    </row>
    <row r="47" spans="1:6">
      <c r="B47" s="21"/>
      <c r="C47" s="9"/>
      <c r="D47" s="14"/>
      <c r="E47" s="15"/>
      <c r="F47" s="21"/>
    </row>
    <row r="48" spans="1:6">
      <c r="A48" s="16"/>
      <c r="B48" s="20"/>
      <c r="C48" s="17"/>
      <c r="D48" s="14"/>
      <c r="E48" s="15"/>
      <c r="F48" s="20"/>
    </row>
    <row r="49" spans="1:6">
      <c r="B49" s="21"/>
      <c r="C49" s="9"/>
      <c r="D49" s="14"/>
      <c r="E49" s="21"/>
      <c r="F49" s="21"/>
    </row>
    <row r="50" spans="1:6">
      <c r="B50" s="21"/>
      <c r="C50" s="9"/>
      <c r="D50" s="14"/>
      <c r="E50" s="15"/>
    </row>
    <row r="51" spans="1:6">
      <c r="B51" s="21"/>
      <c r="C51" s="9"/>
      <c r="D51" s="14"/>
      <c r="E51" s="15"/>
    </row>
    <row r="52" spans="1:6">
      <c r="B52" s="21"/>
      <c r="C52" s="9"/>
      <c r="D52" s="14"/>
      <c r="E52" s="21"/>
    </row>
    <row r="53" spans="1:6">
      <c r="B53" s="21"/>
      <c r="C53" s="9"/>
      <c r="D53" s="14"/>
      <c r="E53" s="21"/>
    </row>
    <row r="54" spans="1:6">
      <c r="B54" s="21"/>
      <c r="C54" s="9"/>
      <c r="D54" s="14"/>
      <c r="E54" s="15"/>
    </row>
    <row r="55" spans="1:6">
      <c r="A55" s="16"/>
      <c r="B55" s="20"/>
      <c r="C55" s="17"/>
      <c r="D55" s="14"/>
      <c r="E55" s="20"/>
      <c r="F55" s="16"/>
    </row>
    <row r="56" spans="1:6">
      <c r="B56" s="21"/>
      <c r="C56" s="9"/>
      <c r="D56" s="14"/>
      <c r="E56" s="15"/>
    </row>
    <row r="57" spans="1:6">
      <c r="B57" s="21"/>
      <c r="C57" s="9"/>
      <c r="D57" s="14"/>
    </row>
    <row r="58" spans="1:6">
      <c r="B58" s="21"/>
      <c r="C58" s="9"/>
      <c r="D58" s="14"/>
    </row>
    <row r="59" spans="1:6">
      <c r="B59" s="21"/>
      <c r="C59" s="9"/>
      <c r="D59" s="14"/>
      <c r="E59" s="21"/>
    </row>
    <row r="60" spans="1:6">
      <c r="B60" s="21"/>
      <c r="C60" s="9"/>
      <c r="D60" s="14"/>
    </row>
    <row r="61" spans="1:6">
      <c r="B61" s="21"/>
      <c r="C61" s="9"/>
      <c r="D61" s="14"/>
      <c r="E61" s="15"/>
    </row>
    <row r="62" spans="1:6">
      <c r="A62" s="16"/>
      <c r="B62" s="20"/>
      <c r="C62" s="17"/>
      <c r="D62" s="14"/>
      <c r="E62" s="15"/>
    </row>
    <row r="63" spans="1:6">
      <c r="B63" s="21"/>
      <c r="C63" s="9"/>
      <c r="D63" s="14"/>
      <c r="E63" s="21"/>
      <c r="F63" s="16"/>
    </row>
    <row r="64" spans="1:6">
      <c r="B64" s="21"/>
      <c r="C64" s="9"/>
      <c r="D64" s="14"/>
      <c r="E64" s="21"/>
    </row>
    <row r="65" spans="2:5">
      <c r="B65" s="21"/>
      <c r="C65" s="9"/>
      <c r="D65" s="14"/>
      <c r="E65" s="15"/>
    </row>
    <row r="66" spans="2:5">
      <c r="B66" s="21"/>
      <c r="C66" s="9"/>
      <c r="D66" s="14"/>
      <c r="E66" s="15"/>
    </row>
    <row r="67" spans="2:5">
      <c r="B67" s="21"/>
      <c r="C67" s="9"/>
      <c r="D67" s="14"/>
      <c r="E67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3"/>
  <sheetViews>
    <sheetView workbookViewId="0">
      <selection activeCell="O13" sqref="O13"/>
    </sheetView>
  </sheetViews>
  <sheetFormatPr baseColWidth="10" defaultColWidth="11" defaultRowHeight="16"/>
  <sheetData>
    <row r="1" spans="1:10" ht="26">
      <c r="A1" s="4" t="s">
        <v>136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 t="s">
        <v>31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29" t="s">
        <v>5</v>
      </c>
      <c r="B3" s="29"/>
      <c r="C3" s="29"/>
      <c r="D3" s="29"/>
      <c r="E3" s="29"/>
      <c r="F3" s="29" t="s">
        <v>135</v>
      </c>
      <c r="G3" s="29"/>
      <c r="H3" s="29"/>
      <c r="I3" s="3"/>
      <c r="J3" s="3"/>
    </row>
    <row r="4" spans="1:10">
      <c r="A4" s="3" t="s">
        <v>13</v>
      </c>
      <c r="B4" s="3" t="s">
        <v>3</v>
      </c>
      <c r="C4" s="3" t="s">
        <v>31</v>
      </c>
      <c r="D4" s="3" t="s">
        <v>32</v>
      </c>
      <c r="E4" s="3"/>
      <c r="F4" s="3" t="s">
        <v>13</v>
      </c>
      <c r="G4" s="3" t="s">
        <v>3</v>
      </c>
      <c r="H4" s="3" t="s">
        <v>31</v>
      </c>
      <c r="I4" s="3" t="s">
        <v>32</v>
      </c>
      <c r="J4" s="3"/>
    </row>
    <row r="5" spans="1:10">
      <c r="A5">
        <v>1</v>
      </c>
      <c r="B5">
        <v>1</v>
      </c>
      <c r="C5" s="30">
        <v>9896</v>
      </c>
      <c r="D5" s="30">
        <v>16127</v>
      </c>
      <c r="F5">
        <v>1</v>
      </c>
      <c r="G5">
        <v>1</v>
      </c>
      <c r="H5" s="30">
        <v>23959</v>
      </c>
      <c r="I5" s="30">
        <v>24692</v>
      </c>
    </row>
    <row r="6" spans="1:10">
      <c r="A6">
        <v>1</v>
      </c>
      <c r="B6">
        <v>2</v>
      </c>
      <c r="C6" s="30">
        <v>13241</v>
      </c>
      <c r="D6" s="30">
        <v>14350</v>
      </c>
      <c r="F6">
        <v>1</v>
      </c>
      <c r="G6">
        <v>2</v>
      </c>
      <c r="H6" s="30">
        <v>12649</v>
      </c>
      <c r="I6" s="30">
        <v>14146</v>
      </c>
    </row>
    <row r="7" spans="1:10">
      <c r="A7">
        <v>1</v>
      </c>
      <c r="B7">
        <v>3</v>
      </c>
      <c r="C7" s="30">
        <v>9066</v>
      </c>
      <c r="D7" s="30">
        <v>16139</v>
      </c>
      <c r="F7">
        <v>1</v>
      </c>
      <c r="G7">
        <v>3</v>
      </c>
      <c r="H7" s="30">
        <v>13060</v>
      </c>
      <c r="I7" s="30">
        <v>12138</v>
      </c>
    </row>
    <row r="8" spans="1:10">
      <c r="A8">
        <v>1</v>
      </c>
      <c r="B8">
        <v>4</v>
      </c>
      <c r="C8" s="30">
        <v>10282</v>
      </c>
      <c r="D8" s="30">
        <v>15804</v>
      </c>
      <c r="F8">
        <v>1</v>
      </c>
      <c r="G8">
        <v>4</v>
      </c>
      <c r="H8" s="30">
        <v>11190</v>
      </c>
      <c r="I8" s="30">
        <v>16113</v>
      </c>
    </row>
    <row r="9" spans="1:10">
      <c r="A9">
        <v>2</v>
      </c>
      <c r="B9">
        <v>1</v>
      </c>
      <c r="C9" s="30">
        <v>12226</v>
      </c>
      <c r="D9" s="30">
        <v>20607</v>
      </c>
      <c r="F9">
        <v>2</v>
      </c>
      <c r="G9">
        <v>1</v>
      </c>
      <c r="H9" s="30">
        <v>15655</v>
      </c>
      <c r="I9" s="30">
        <v>11222</v>
      </c>
    </row>
    <row r="10" spans="1:10">
      <c r="A10">
        <v>2</v>
      </c>
      <c r="B10">
        <v>2</v>
      </c>
      <c r="C10" s="30">
        <v>10223</v>
      </c>
      <c r="D10" s="30">
        <v>19968</v>
      </c>
      <c r="F10">
        <v>2</v>
      </c>
      <c r="G10">
        <v>2</v>
      </c>
      <c r="H10" s="30">
        <v>11465</v>
      </c>
      <c r="I10" s="30">
        <v>11786</v>
      </c>
    </row>
    <row r="11" spans="1:10">
      <c r="A11">
        <v>2</v>
      </c>
      <c r="B11">
        <v>3</v>
      </c>
      <c r="C11" s="30">
        <v>10466</v>
      </c>
      <c r="D11" s="30">
        <v>18714</v>
      </c>
      <c r="F11">
        <v>2</v>
      </c>
      <c r="G11">
        <v>3</v>
      </c>
      <c r="H11" s="30">
        <v>17036</v>
      </c>
      <c r="I11" s="30">
        <v>9186</v>
      </c>
    </row>
    <row r="12" spans="1:10">
      <c r="A12">
        <v>2</v>
      </c>
      <c r="B12">
        <v>4</v>
      </c>
      <c r="C12" s="30">
        <v>12079</v>
      </c>
      <c r="D12" s="30">
        <v>14860</v>
      </c>
      <c r="F12">
        <v>2</v>
      </c>
      <c r="G12">
        <v>4</v>
      </c>
      <c r="H12" s="30">
        <v>19523</v>
      </c>
      <c r="I12" s="30">
        <v>16803</v>
      </c>
    </row>
    <row r="13" spans="1:10">
      <c r="A13">
        <v>3</v>
      </c>
      <c r="B13">
        <v>1</v>
      </c>
      <c r="C13" s="30">
        <v>11373</v>
      </c>
      <c r="D13" s="30">
        <v>14295</v>
      </c>
      <c r="F13">
        <v>3</v>
      </c>
      <c r="G13">
        <v>1</v>
      </c>
      <c r="H13" s="30">
        <v>12360</v>
      </c>
      <c r="I13" s="30">
        <v>11927</v>
      </c>
    </row>
    <row r="14" spans="1:10">
      <c r="A14">
        <v>3</v>
      </c>
      <c r="B14">
        <v>2</v>
      </c>
      <c r="C14" s="30">
        <v>12928</v>
      </c>
      <c r="D14" s="30">
        <v>16569</v>
      </c>
      <c r="F14">
        <v>3</v>
      </c>
      <c r="G14">
        <v>2</v>
      </c>
      <c r="H14" s="30">
        <v>15137</v>
      </c>
      <c r="I14" s="30">
        <v>16988</v>
      </c>
    </row>
    <row r="15" spans="1:10">
      <c r="A15">
        <v>3</v>
      </c>
      <c r="B15">
        <v>3</v>
      </c>
      <c r="C15" s="30">
        <v>14853</v>
      </c>
      <c r="D15" s="30">
        <v>17640</v>
      </c>
      <c r="F15">
        <v>3</v>
      </c>
      <c r="G15">
        <v>3</v>
      </c>
      <c r="H15" s="30">
        <v>15071</v>
      </c>
      <c r="I15" s="30">
        <v>10999</v>
      </c>
    </row>
    <row r="16" spans="1:10">
      <c r="A16">
        <v>3</v>
      </c>
      <c r="B16">
        <v>4</v>
      </c>
      <c r="C16" s="30">
        <v>11819</v>
      </c>
      <c r="D16" s="30">
        <v>16455</v>
      </c>
      <c r="F16">
        <v>3</v>
      </c>
      <c r="G16">
        <v>4</v>
      </c>
      <c r="H16" s="30">
        <v>22753</v>
      </c>
      <c r="I16" s="30">
        <v>9686</v>
      </c>
    </row>
    <row r="17" spans="1:9">
      <c r="A17">
        <v>4</v>
      </c>
      <c r="B17">
        <v>1</v>
      </c>
      <c r="C17" s="30">
        <v>12255</v>
      </c>
      <c r="D17" s="30">
        <v>16061</v>
      </c>
      <c r="F17">
        <v>4</v>
      </c>
      <c r="G17">
        <v>1</v>
      </c>
      <c r="H17" s="30">
        <v>24728</v>
      </c>
      <c r="I17" s="30">
        <v>26444</v>
      </c>
    </row>
    <row r="18" spans="1:9">
      <c r="A18">
        <v>4</v>
      </c>
      <c r="B18">
        <v>2</v>
      </c>
      <c r="C18" s="30">
        <v>13074</v>
      </c>
      <c r="D18" s="30">
        <v>20424</v>
      </c>
      <c r="F18">
        <v>4</v>
      </c>
      <c r="G18">
        <v>2</v>
      </c>
      <c r="H18" s="30">
        <v>14121</v>
      </c>
      <c r="I18" s="30">
        <v>7656</v>
      </c>
    </row>
    <row r="19" spans="1:9">
      <c r="A19">
        <v>4</v>
      </c>
      <c r="B19">
        <v>3</v>
      </c>
      <c r="C19" s="30">
        <v>11785</v>
      </c>
      <c r="D19" s="30">
        <v>18835</v>
      </c>
      <c r="F19">
        <v>4</v>
      </c>
      <c r="G19">
        <v>3</v>
      </c>
      <c r="H19" s="30">
        <v>13372</v>
      </c>
      <c r="I19" s="30">
        <v>17906</v>
      </c>
    </row>
    <row r="20" spans="1:9">
      <c r="A20">
        <v>4</v>
      </c>
      <c r="B20">
        <v>4</v>
      </c>
      <c r="C20" s="30">
        <v>13029</v>
      </c>
      <c r="D20" s="30">
        <v>17115</v>
      </c>
    </row>
    <row r="21" spans="1:9">
      <c r="A21">
        <v>5</v>
      </c>
      <c r="B21">
        <v>1</v>
      </c>
      <c r="C21" s="30">
        <v>12918</v>
      </c>
      <c r="D21" s="30">
        <v>18801</v>
      </c>
    </row>
    <row r="22" spans="1:9">
      <c r="A22">
        <v>5</v>
      </c>
      <c r="B22">
        <v>2</v>
      </c>
      <c r="C22" s="30">
        <v>19177</v>
      </c>
      <c r="D22" s="30">
        <v>22022</v>
      </c>
    </row>
    <row r="23" spans="1:9">
      <c r="A23">
        <v>5</v>
      </c>
      <c r="B23">
        <v>3</v>
      </c>
      <c r="C23" s="30">
        <v>11615</v>
      </c>
      <c r="D23" s="30">
        <v>22647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4"/>
  <sheetViews>
    <sheetView workbookViewId="0">
      <selection activeCell="A5" sqref="A5:J8"/>
    </sheetView>
  </sheetViews>
  <sheetFormatPr baseColWidth="10" defaultColWidth="11" defaultRowHeight="16"/>
  <sheetData>
    <row r="1" spans="1:10">
      <c r="A1" t="s">
        <v>39</v>
      </c>
    </row>
    <row r="3" spans="1:10">
      <c r="A3" s="3" t="s">
        <v>24</v>
      </c>
    </row>
    <row r="5" spans="1:10" ht="26">
      <c r="A5" s="4" t="s">
        <v>38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31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9" t="s">
        <v>5</v>
      </c>
      <c r="B7" s="9"/>
      <c r="C7" s="9"/>
      <c r="D7" s="9"/>
      <c r="E7" s="9"/>
      <c r="F7" s="9" t="s">
        <v>40</v>
      </c>
      <c r="G7" s="9"/>
      <c r="H7" s="9"/>
      <c r="I7" s="3"/>
      <c r="J7" s="3"/>
    </row>
    <row r="8" spans="1:10">
      <c r="A8" s="3" t="s">
        <v>13</v>
      </c>
      <c r="B8" s="3" t="s">
        <v>3</v>
      </c>
      <c r="C8" s="3" t="s">
        <v>27</v>
      </c>
      <c r="D8" s="3" t="s">
        <v>36</v>
      </c>
      <c r="E8" s="3"/>
      <c r="F8" s="3" t="s">
        <v>13</v>
      </c>
      <c r="G8" s="3" t="s">
        <v>3</v>
      </c>
      <c r="H8" s="3" t="s">
        <v>27</v>
      </c>
      <c r="I8" s="3" t="s">
        <v>36</v>
      </c>
      <c r="J8" s="3"/>
    </row>
    <row r="9" spans="1:10">
      <c r="A9" s="3">
        <v>1</v>
      </c>
      <c r="B9" s="3">
        <v>1</v>
      </c>
      <c r="C9">
        <v>26585.026399999999</v>
      </c>
      <c r="D9" s="10">
        <f>(C9/150449.9541)*100</f>
        <v>17.670345304545361</v>
      </c>
      <c r="E9" s="3"/>
      <c r="F9" s="3">
        <v>1</v>
      </c>
      <c r="G9" s="3">
        <v>1</v>
      </c>
      <c r="H9">
        <v>25464.732552999998</v>
      </c>
      <c r="I9" s="10">
        <f>(H9/150449.9541)*100</f>
        <v>16.925716398739667</v>
      </c>
      <c r="J9" s="3"/>
    </row>
    <row r="10" spans="1:10">
      <c r="A10" s="3">
        <v>1</v>
      </c>
      <c r="B10" s="3">
        <v>2</v>
      </c>
      <c r="C10">
        <v>23768.221992999999</v>
      </c>
      <c r="D10" s="10">
        <f t="shared" ref="D10:D21" si="0">(C10/150449.9541)*100</f>
        <v>15.798091887221119</v>
      </c>
      <c r="E10" s="3"/>
      <c r="F10" s="3">
        <v>1</v>
      </c>
      <c r="G10" s="3">
        <v>2</v>
      </c>
      <c r="H10">
        <v>21324.609734000001</v>
      </c>
      <c r="I10" s="10">
        <f t="shared" ref="I10:I18" si="1">(H10/150449.9541)*100</f>
        <v>14.173889159066219</v>
      </c>
      <c r="J10" s="3"/>
    </row>
    <row r="11" spans="1:10">
      <c r="A11" s="3">
        <v>1</v>
      </c>
      <c r="B11" s="3">
        <v>3</v>
      </c>
      <c r="C11">
        <v>26916.465794</v>
      </c>
      <c r="D11" s="10">
        <f t="shared" si="0"/>
        <v>17.890644071655455</v>
      </c>
      <c r="E11" s="3"/>
      <c r="F11" s="3">
        <v>1</v>
      </c>
      <c r="G11" s="3">
        <v>3</v>
      </c>
      <c r="H11">
        <v>24910.611800000002</v>
      </c>
      <c r="I11" s="10">
        <f t="shared" si="1"/>
        <v>16.55740737776669</v>
      </c>
      <c r="J11" s="3"/>
    </row>
    <row r="12" spans="1:10">
      <c r="A12" s="3">
        <v>1</v>
      </c>
      <c r="B12" s="3">
        <v>4</v>
      </c>
      <c r="C12">
        <v>20532.742195000003</v>
      </c>
      <c r="D12" s="10">
        <f t="shared" si="0"/>
        <v>13.647556303907177</v>
      </c>
      <c r="E12" s="3"/>
      <c r="F12" s="3">
        <v>2</v>
      </c>
      <c r="G12" s="3">
        <v>1</v>
      </c>
      <c r="H12">
        <v>25363.148529999999</v>
      </c>
      <c r="I12" s="10">
        <f t="shared" si="1"/>
        <v>16.858196256505202</v>
      </c>
      <c r="J12" s="3"/>
    </row>
    <row r="13" spans="1:10">
      <c r="A13" s="3">
        <v>1</v>
      </c>
      <c r="B13" s="3">
        <v>5</v>
      </c>
      <c r="C13">
        <v>24568.267907000001</v>
      </c>
      <c r="D13" s="10">
        <f t="shared" si="0"/>
        <v>16.329860686212065</v>
      </c>
      <c r="E13" s="3"/>
      <c r="F13" s="3">
        <v>2</v>
      </c>
      <c r="G13" s="3">
        <v>2</v>
      </c>
      <c r="H13">
        <v>19745.322542999998</v>
      </c>
      <c r="I13" s="10">
        <f t="shared" si="1"/>
        <v>13.124179838483579</v>
      </c>
      <c r="J13" s="3"/>
    </row>
    <row r="14" spans="1:10">
      <c r="A14" s="3">
        <v>2</v>
      </c>
      <c r="B14" s="3">
        <v>1</v>
      </c>
      <c r="C14">
        <v>27588.240356999995</v>
      </c>
      <c r="D14" s="10">
        <f t="shared" si="0"/>
        <v>18.337154386011207</v>
      </c>
      <c r="E14" s="3"/>
      <c r="F14" s="3">
        <v>2</v>
      </c>
      <c r="G14" s="3">
        <v>3</v>
      </c>
      <c r="H14">
        <v>22488.521580000001</v>
      </c>
      <c r="I14" s="10">
        <f t="shared" si="1"/>
        <v>14.947509764644057</v>
      </c>
      <c r="J14" s="3"/>
    </row>
    <row r="15" spans="1:10">
      <c r="A15" s="3">
        <v>2</v>
      </c>
      <c r="B15" s="3">
        <v>2</v>
      </c>
      <c r="C15">
        <v>21906.565656999999</v>
      </c>
      <c r="D15" s="10">
        <f t="shared" si="0"/>
        <v>14.560699461855137</v>
      </c>
      <c r="E15" s="3"/>
      <c r="F15" s="3">
        <v>3</v>
      </c>
      <c r="G15" s="3">
        <v>1</v>
      </c>
      <c r="H15">
        <v>29230.084941000001</v>
      </c>
      <c r="I15" s="10">
        <f t="shared" si="1"/>
        <v>19.428443907381691</v>
      </c>
      <c r="J15" s="3"/>
    </row>
    <row r="16" spans="1:10">
      <c r="A16" s="3">
        <v>2</v>
      </c>
      <c r="B16" s="3">
        <v>3</v>
      </c>
      <c r="C16">
        <v>20698.318411</v>
      </c>
      <c r="D16" s="10">
        <f t="shared" si="0"/>
        <v>13.757610319536814</v>
      </c>
      <c r="E16" s="3"/>
      <c r="F16" s="3">
        <v>3</v>
      </c>
      <c r="G16" s="3">
        <v>2</v>
      </c>
      <c r="H16">
        <v>28179.235536999997</v>
      </c>
      <c r="I16" s="10">
        <f t="shared" si="1"/>
        <v>18.729972837525775</v>
      </c>
      <c r="J16" s="3"/>
    </row>
    <row r="17" spans="1:10">
      <c r="A17" s="3">
        <v>2</v>
      </c>
      <c r="B17" s="3">
        <v>4</v>
      </c>
      <c r="C17">
        <v>17867.022497000002</v>
      </c>
      <c r="D17" s="10">
        <f t="shared" si="0"/>
        <v>11.875724790932324</v>
      </c>
      <c r="E17" s="3"/>
      <c r="F17" s="3">
        <v>3</v>
      </c>
      <c r="G17" s="3">
        <v>3</v>
      </c>
      <c r="H17">
        <v>31720.471763999998</v>
      </c>
      <c r="I17" s="10">
        <f t="shared" si="1"/>
        <v>21.083736418368236</v>
      </c>
      <c r="J17" s="3"/>
    </row>
    <row r="18" spans="1:10">
      <c r="A18" s="3">
        <v>3</v>
      </c>
      <c r="B18" s="3">
        <v>1</v>
      </c>
      <c r="C18">
        <v>20973.657026999994</v>
      </c>
      <c r="D18" s="10">
        <f t="shared" si="0"/>
        <v>13.940620422562159</v>
      </c>
      <c r="E18" s="3"/>
      <c r="F18" s="3">
        <v>3</v>
      </c>
      <c r="G18" s="3">
        <v>4</v>
      </c>
      <c r="H18">
        <v>24380.882689999999</v>
      </c>
      <c r="I18" s="10">
        <f t="shared" si="1"/>
        <v>16.205310819699346</v>
      </c>
      <c r="J18" s="3"/>
    </row>
    <row r="19" spans="1:10">
      <c r="A19" s="3">
        <v>3</v>
      </c>
      <c r="B19" s="3">
        <v>2</v>
      </c>
      <c r="C19">
        <v>23311.524334000002</v>
      </c>
      <c r="D19" s="10">
        <f t="shared" si="0"/>
        <v>15.494537351939281</v>
      </c>
      <c r="E19" s="3"/>
      <c r="F19" s="3"/>
      <c r="G19" s="3"/>
      <c r="H19" s="11"/>
      <c r="I19" s="10"/>
      <c r="J19" s="3"/>
    </row>
    <row r="20" spans="1:10">
      <c r="A20" s="3">
        <v>3</v>
      </c>
      <c r="B20" s="3">
        <v>3</v>
      </c>
      <c r="C20">
        <v>31769.542011000001</v>
      </c>
      <c r="D20" s="10">
        <f t="shared" si="0"/>
        <v>21.11635207936564</v>
      </c>
      <c r="E20" s="3"/>
      <c r="F20" s="3"/>
      <c r="G20" s="3"/>
      <c r="H20" s="11"/>
      <c r="I20" s="10"/>
      <c r="J20" s="3"/>
    </row>
    <row r="21" spans="1:10">
      <c r="A21" s="3">
        <v>3</v>
      </c>
      <c r="B21" s="3">
        <v>4</v>
      </c>
      <c r="C21">
        <v>21354.597107999998</v>
      </c>
      <c r="D21" s="10">
        <f t="shared" si="0"/>
        <v>14.193820952451855</v>
      </c>
      <c r="E21" s="3"/>
      <c r="F21" s="3"/>
      <c r="G21" s="3"/>
      <c r="H21" s="11"/>
      <c r="I21" s="10"/>
      <c r="J21" s="3"/>
    </row>
    <row r="22" spans="1:10">
      <c r="A22" s="3"/>
      <c r="B22" s="3"/>
      <c r="C22" s="10"/>
      <c r="D22" s="10"/>
      <c r="E22" s="3"/>
      <c r="F22" s="3"/>
      <c r="G22" s="3"/>
      <c r="H22" s="11"/>
      <c r="I22" s="10"/>
      <c r="J22" s="3"/>
    </row>
    <row r="23" spans="1:10">
      <c r="A23" s="3"/>
      <c r="B23" s="3"/>
      <c r="C23" s="10"/>
      <c r="D23" s="10"/>
      <c r="E23" s="3"/>
      <c r="F23" s="3"/>
      <c r="G23" s="3"/>
      <c r="H23" s="11"/>
      <c r="I23" s="10"/>
      <c r="J23" s="3"/>
    </row>
    <row r="24" spans="1:10">
      <c r="A24" s="3"/>
      <c r="B24" s="3"/>
      <c r="C24" s="10"/>
      <c r="D24" s="10"/>
      <c r="E24" s="3"/>
      <c r="F24" s="3"/>
      <c r="G24" s="3"/>
      <c r="H24" s="11"/>
      <c r="I24" s="10"/>
      <c r="J24" s="3"/>
    </row>
    <row r="25" spans="1:10">
      <c r="A25" s="3"/>
      <c r="B25" s="3"/>
      <c r="C25" s="3"/>
      <c r="D25" s="3"/>
      <c r="E25" s="3"/>
      <c r="F25" s="3"/>
      <c r="G25" s="3"/>
      <c r="H25" s="11"/>
      <c r="I25" s="10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 t="s">
        <v>32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9" t="s">
        <v>5</v>
      </c>
      <c r="B30" s="9"/>
      <c r="C30" s="9"/>
      <c r="D30" s="9"/>
      <c r="E30" s="9"/>
      <c r="F30" s="9" t="s">
        <v>25</v>
      </c>
      <c r="G30" s="9"/>
      <c r="H30" s="9"/>
      <c r="I30" s="3"/>
      <c r="J30" s="3"/>
    </row>
    <row r="31" spans="1:10">
      <c r="A31" s="3" t="s">
        <v>13</v>
      </c>
      <c r="B31" s="3" t="s">
        <v>3</v>
      </c>
      <c r="C31" s="3" t="s">
        <v>27</v>
      </c>
      <c r="D31" s="3" t="s">
        <v>36</v>
      </c>
      <c r="E31" s="3"/>
      <c r="F31" s="3" t="s">
        <v>13</v>
      </c>
      <c r="G31" s="3" t="s">
        <v>3</v>
      </c>
      <c r="H31" s="3" t="s">
        <v>27</v>
      </c>
      <c r="I31" s="3" t="s">
        <v>36</v>
      </c>
      <c r="J31" s="3"/>
    </row>
    <row r="32" spans="1:10">
      <c r="A32" s="3">
        <v>1</v>
      </c>
      <c r="B32" s="3">
        <v>1</v>
      </c>
      <c r="C32">
        <v>55436.466941999999</v>
      </c>
      <c r="D32" s="10">
        <f>(C32/150449.9541)*100</f>
        <v>36.84711455953844</v>
      </c>
      <c r="E32" s="3"/>
      <c r="F32" s="3">
        <v>1</v>
      </c>
      <c r="G32" s="3">
        <v>1</v>
      </c>
      <c r="H32">
        <v>37982.667585000003</v>
      </c>
      <c r="I32" s="10">
        <f>(H32/150449.9541)*100</f>
        <v>25.246047971376552</v>
      </c>
      <c r="J32" s="3"/>
    </row>
    <row r="33" spans="1:10">
      <c r="A33" s="3">
        <v>1</v>
      </c>
      <c r="B33" s="3">
        <v>2</v>
      </c>
      <c r="C33">
        <v>48978.70753</v>
      </c>
      <c r="D33" s="10">
        <f t="shared" ref="D33:D44" si="2">(C33/150449.9541)*100</f>
        <v>32.55481719685018</v>
      </c>
      <c r="E33" s="3"/>
      <c r="F33" s="3">
        <v>1</v>
      </c>
      <c r="G33" s="3">
        <v>2</v>
      </c>
      <c r="H33">
        <v>35604.769284000009</v>
      </c>
      <c r="I33" s="10">
        <f t="shared" ref="I33:I42" si="3">(H33/150449.9541)*100</f>
        <v>23.665523527068999</v>
      </c>
      <c r="J33" s="3"/>
    </row>
    <row r="34" spans="1:10">
      <c r="A34" s="3">
        <v>1</v>
      </c>
      <c r="B34" s="3">
        <v>3</v>
      </c>
      <c r="C34">
        <v>48608.384985999997</v>
      </c>
      <c r="D34" s="10">
        <f t="shared" si="2"/>
        <v>32.308673855554204</v>
      </c>
      <c r="E34" s="3"/>
      <c r="F34" s="3">
        <v>1</v>
      </c>
      <c r="G34" s="3">
        <v>3</v>
      </c>
      <c r="H34">
        <v>36958.935949999999</v>
      </c>
      <c r="I34" s="10">
        <f t="shared" si="3"/>
        <v>24.56560134636824</v>
      </c>
      <c r="J34" s="3"/>
    </row>
    <row r="35" spans="1:10">
      <c r="A35" s="3">
        <v>1</v>
      </c>
      <c r="B35" s="3">
        <v>4</v>
      </c>
      <c r="C35">
        <v>46662.075298000003</v>
      </c>
      <c r="D35" s="10">
        <f t="shared" si="2"/>
        <v>31.015014645325174</v>
      </c>
      <c r="E35" s="3"/>
      <c r="F35" s="3">
        <v>2</v>
      </c>
      <c r="G35" s="3">
        <v>1</v>
      </c>
      <c r="H35">
        <v>42565.570477000001</v>
      </c>
      <c r="I35" s="10">
        <f t="shared" si="3"/>
        <v>28.292179104759196</v>
      </c>
      <c r="J35" s="3"/>
    </row>
    <row r="36" spans="1:10">
      <c r="A36" s="3">
        <v>1</v>
      </c>
      <c r="B36" s="3">
        <v>5</v>
      </c>
      <c r="C36">
        <v>52655.102158000002</v>
      </c>
      <c r="D36" s="10">
        <f t="shared" si="2"/>
        <v>34.998416897489768</v>
      </c>
      <c r="E36" s="3"/>
      <c r="F36" s="3">
        <v>2</v>
      </c>
      <c r="G36" s="3">
        <v>2</v>
      </c>
      <c r="H36">
        <v>44070.678375000003</v>
      </c>
      <c r="I36" s="10">
        <f t="shared" si="3"/>
        <v>29.292583463141121</v>
      </c>
      <c r="J36" s="3"/>
    </row>
    <row r="37" spans="1:10">
      <c r="A37" s="3">
        <v>2</v>
      </c>
      <c r="B37" s="3">
        <v>1</v>
      </c>
      <c r="C37">
        <v>42669.880624000005</v>
      </c>
      <c r="D37" s="10">
        <f t="shared" si="2"/>
        <v>28.361511227606286</v>
      </c>
      <c r="E37" s="3"/>
      <c r="F37" s="3">
        <v>2</v>
      </c>
      <c r="G37" s="3">
        <v>3</v>
      </c>
      <c r="H37">
        <v>36918.187556999997</v>
      </c>
      <c r="I37" s="10">
        <f t="shared" si="3"/>
        <v>24.538516995798801</v>
      </c>
      <c r="J37" s="3"/>
    </row>
    <row r="38" spans="1:10">
      <c r="A38" s="3">
        <v>2</v>
      </c>
      <c r="B38" s="3">
        <v>2</v>
      </c>
      <c r="C38">
        <v>48105.056243999999</v>
      </c>
      <c r="D38" s="10">
        <f t="shared" si="2"/>
        <v>31.974124905366118</v>
      </c>
      <c r="E38" s="3"/>
      <c r="F38" s="3">
        <v>2</v>
      </c>
      <c r="G38" s="3">
        <v>4</v>
      </c>
      <c r="H38">
        <v>54494.949496000001</v>
      </c>
      <c r="I38" s="10">
        <f t="shared" si="3"/>
        <v>36.221313473966688</v>
      </c>
      <c r="J38" s="3"/>
    </row>
    <row r="39" spans="1:10">
      <c r="A39" s="3">
        <v>2</v>
      </c>
      <c r="B39" s="3">
        <v>3</v>
      </c>
      <c r="C39">
        <v>41842.143020000003</v>
      </c>
      <c r="D39" s="10">
        <f t="shared" si="2"/>
        <v>27.811336514060127</v>
      </c>
      <c r="E39" s="3"/>
      <c r="F39" s="3">
        <v>3</v>
      </c>
      <c r="G39" s="3">
        <v>1</v>
      </c>
      <c r="H39">
        <v>38966.081267000001</v>
      </c>
      <c r="I39" s="10">
        <f t="shared" si="3"/>
        <v>25.899696347597622</v>
      </c>
      <c r="J39" s="3"/>
    </row>
    <row r="40" spans="1:10">
      <c r="A40" s="3">
        <v>2</v>
      </c>
      <c r="B40" s="3">
        <v>4</v>
      </c>
      <c r="C40">
        <v>47670.598026</v>
      </c>
      <c r="D40" s="10">
        <f t="shared" si="2"/>
        <v>31.685352322749559</v>
      </c>
      <c r="E40" s="3"/>
      <c r="F40" s="3">
        <v>3</v>
      </c>
      <c r="G40" s="3">
        <v>2</v>
      </c>
      <c r="H40">
        <v>35251.520892</v>
      </c>
      <c r="I40" s="10">
        <f t="shared" si="3"/>
        <v>23.430728911069838</v>
      </c>
      <c r="J40" s="3"/>
    </row>
    <row r="41" spans="1:10">
      <c r="A41" s="3">
        <v>3</v>
      </c>
      <c r="B41" s="3">
        <v>1</v>
      </c>
      <c r="C41">
        <v>42982.667585000003</v>
      </c>
      <c r="D41" s="10">
        <f t="shared" si="2"/>
        <v>28.569412228886815</v>
      </c>
      <c r="E41" s="3"/>
      <c r="F41" s="3">
        <v>3</v>
      </c>
      <c r="G41" s="3">
        <v>3</v>
      </c>
      <c r="H41">
        <v>33831.640266000002</v>
      </c>
      <c r="I41" s="10">
        <f t="shared" si="3"/>
        <v>22.486972806593901</v>
      </c>
      <c r="J41" s="3"/>
    </row>
    <row r="42" spans="1:10">
      <c r="A42" s="3">
        <v>3</v>
      </c>
      <c r="B42" s="3">
        <v>2</v>
      </c>
      <c r="C42">
        <v>44716.913453000001</v>
      </c>
      <c r="D42" s="10">
        <f t="shared" si="2"/>
        <v>29.722118375176027</v>
      </c>
      <c r="E42" s="3"/>
      <c r="F42" s="3">
        <v>3</v>
      </c>
      <c r="G42" s="3">
        <v>4</v>
      </c>
      <c r="H42">
        <v>35942.665288000004</v>
      </c>
      <c r="I42" s="10">
        <f t="shared" si="3"/>
        <v>23.890113827558825</v>
      </c>
      <c r="J42" s="3"/>
    </row>
    <row r="43" spans="1:10">
      <c r="A43" s="3">
        <v>3</v>
      </c>
      <c r="B43" s="3">
        <v>3</v>
      </c>
      <c r="C43">
        <v>40088.240357999995</v>
      </c>
      <c r="D43" s="10">
        <f t="shared" si="2"/>
        <v>26.645565030451539</v>
      </c>
      <c r="E43" s="3"/>
      <c r="F43" s="3"/>
      <c r="G43" s="3"/>
      <c r="H43" s="10"/>
      <c r="I43" s="3"/>
      <c r="J43" s="3"/>
    </row>
    <row r="44" spans="1:10">
      <c r="A44" s="3">
        <v>3</v>
      </c>
      <c r="B44" s="3">
        <v>4</v>
      </c>
      <c r="C44">
        <v>47163.538796999994</v>
      </c>
      <c r="D44" s="10">
        <f t="shared" si="2"/>
        <v>31.348323819129696</v>
      </c>
      <c r="E44" s="3"/>
      <c r="F44" s="3"/>
      <c r="G44" s="3"/>
      <c r="H44" s="10"/>
      <c r="I44" s="3"/>
      <c r="J44" s="3"/>
    </row>
    <row r="45" spans="1:10">
      <c r="A45" s="3"/>
      <c r="B45" s="3"/>
      <c r="C45" s="12"/>
      <c r="D45" s="10"/>
      <c r="E45" s="3"/>
      <c r="F45" s="3"/>
      <c r="G45" s="3"/>
      <c r="H45" s="10"/>
      <c r="I45" s="3"/>
      <c r="J45" s="3"/>
    </row>
    <row r="46" spans="1:10">
      <c r="A46" s="3"/>
      <c r="B46" s="3"/>
      <c r="C46" s="12"/>
      <c r="D46" s="10"/>
      <c r="E46" s="3"/>
      <c r="F46" s="3"/>
      <c r="G46" s="3"/>
      <c r="H46" s="10"/>
      <c r="I46" s="3"/>
      <c r="J46" s="3"/>
    </row>
    <row r="47" spans="1:10" ht="26">
      <c r="A47" s="4" t="s">
        <v>30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>
      <c r="A48" s="3" t="s">
        <v>24</v>
      </c>
      <c r="B48" s="3"/>
      <c r="C48" s="3"/>
      <c r="D48" s="3"/>
      <c r="E48" s="3"/>
      <c r="F48" s="3"/>
      <c r="G48" s="3"/>
      <c r="H48" s="3"/>
    </row>
    <row r="49" spans="1:9">
      <c r="A49" s="3" t="s">
        <v>31</v>
      </c>
      <c r="B49" s="3"/>
      <c r="C49" s="3"/>
      <c r="D49" s="3"/>
      <c r="E49" s="3"/>
      <c r="F49" s="3"/>
      <c r="G49" s="3"/>
      <c r="H49" s="3"/>
    </row>
    <row r="50" spans="1:9">
      <c r="A50" s="32" t="s">
        <v>5</v>
      </c>
      <c r="B50" s="32"/>
      <c r="C50" s="32"/>
      <c r="D50" s="9"/>
      <c r="E50" s="9"/>
      <c r="F50" s="32" t="s">
        <v>25</v>
      </c>
      <c r="G50" s="32"/>
      <c r="H50" s="32"/>
    </row>
    <row r="51" spans="1:9">
      <c r="A51" s="3" t="s">
        <v>13</v>
      </c>
      <c r="B51" s="3" t="s">
        <v>3</v>
      </c>
      <c r="C51" s="3" t="s">
        <v>34</v>
      </c>
      <c r="D51" s="3"/>
      <c r="E51" s="3"/>
      <c r="F51" s="3" t="s">
        <v>13</v>
      </c>
      <c r="G51" s="3" t="s">
        <v>3</v>
      </c>
      <c r="H51" s="3" t="s">
        <v>34</v>
      </c>
    </row>
    <row r="52" spans="1:9">
      <c r="A52">
        <v>1</v>
      </c>
      <c r="B52">
        <v>1</v>
      </c>
      <c r="C52">
        <v>26</v>
      </c>
      <c r="F52">
        <v>1</v>
      </c>
      <c r="G52">
        <v>1</v>
      </c>
      <c r="H52" s="25">
        <v>41</v>
      </c>
    </row>
    <row r="53" spans="1:9">
      <c r="A53">
        <v>1</v>
      </c>
      <c r="B53">
        <v>2</v>
      </c>
      <c r="C53">
        <v>40</v>
      </c>
      <c r="F53">
        <v>1</v>
      </c>
      <c r="G53">
        <v>2</v>
      </c>
      <c r="H53" s="25">
        <v>59</v>
      </c>
    </row>
    <row r="54" spans="1:9">
      <c r="A54">
        <v>1</v>
      </c>
      <c r="B54">
        <v>3</v>
      </c>
      <c r="C54">
        <v>113</v>
      </c>
      <c r="F54">
        <v>1</v>
      </c>
      <c r="G54">
        <v>3</v>
      </c>
      <c r="H54" s="25">
        <v>80</v>
      </c>
    </row>
    <row r="55" spans="1:9">
      <c r="A55">
        <v>1</v>
      </c>
      <c r="B55">
        <v>4</v>
      </c>
      <c r="C55">
        <v>30</v>
      </c>
      <c r="F55">
        <v>1</v>
      </c>
      <c r="G55">
        <v>4</v>
      </c>
      <c r="H55" s="25">
        <v>32</v>
      </c>
    </row>
    <row r="56" spans="1:9">
      <c r="A56">
        <v>2</v>
      </c>
      <c r="B56">
        <v>1</v>
      </c>
      <c r="C56">
        <v>40</v>
      </c>
      <c r="F56">
        <v>2</v>
      </c>
      <c r="G56">
        <v>1</v>
      </c>
      <c r="H56" s="25">
        <v>44</v>
      </c>
    </row>
    <row r="57" spans="1:9">
      <c r="A57">
        <v>2</v>
      </c>
      <c r="B57">
        <v>2</v>
      </c>
      <c r="C57">
        <v>25</v>
      </c>
      <c r="F57">
        <v>2</v>
      </c>
      <c r="G57">
        <v>2</v>
      </c>
      <c r="H57" s="25">
        <v>31</v>
      </c>
      <c r="I57" s="24"/>
    </row>
    <row r="58" spans="1:9">
      <c r="A58">
        <v>2</v>
      </c>
      <c r="B58">
        <v>3</v>
      </c>
      <c r="C58">
        <v>30</v>
      </c>
      <c r="F58">
        <v>2</v>
      </c>
      <c r="G58">
        <v>3</v>
      </c>
      <c r="H58" s="25">
        <v>42</v>
      </c>
      <c r="I58" s="24"/>
    </row>
    <row r="59" spans="1:9">
      <c r="A59">
        <v>2</v>
      </c>
      <c r="B59">
        <v>4</v>
      </c>
      <c r="C59">
        <v>25</v>
      </c>
      <c r="F59">
        <v>3</v>
      </c>
      <c r="G59">
        <v>1</v>
      </c>
      <c r="H59" s="25">
        <v>25</v>
      </c>
      <c r="I59" s="24"/>
    </row>
    <row r="60" spans="1:9">
      <c r="A60">
        <v>3</v>
      </c>
      <c r="B60">
        <v>1</v>
      </c>
      <c r="C60">
        <v>51</v>
      </c>
      <c r="F60">
        <v>3</v>
      </c>
      <c r="G60">
        <v>2</v>
      </c>
      <c r="H60" s="25">
        <v>27</v>
      </c>
      <c r="I60" s="24"/>
    </row>
    <row r="61" spans="1:9">
      <c r="A61">
        <v>3</v>
      </c>
      <c r="B61">
        <v>2</v>
      </c>
      <c r="C61">
        <v>52</v>
      </c>
      <c r="F61">
        <v>3</v>
      </c>
      <c r="G61">
        <v>3</v>
      </c>
      <c r="H61" s="25">
        <v>48</v>
      </c>
      <c r="I61" s="24"/>
    </row>
    <row r="62" spans="1:9">
      <c r="A62">
        <v>3</v>
      </c>
      <c r="B62">
        <v>3</v>
      </c>
      <c r="C62">
        <v>33</v>
      </c>
      <c r="I62" s="24"/>
    </row>
    <row r="63" spans="1:9">
      <c r="A63">
        <v>3</v>
      </c>
      <c r="B63">
        <v>4</v>
      </c>
      <c r="C63">
        <v>37</v>
      </c>
      <c r="I63" s="24"/>
    </row>
    <row r="64" spans="1:9">
      <c r="A64">
        <v>3</v>
      </c>
      <c r="B64">
        <v>5</v>
      </c>
      <c r="C64">
        <v>24</v>
      </c>
      <c r="I64" s="24"/>
    </row>
    <row r="65" spans="1:9">
      <c r="I65" s="24"/>
    </row>
    <row r="66" spans="1:9">
      <c r="I66" s="24"/>
    </row>
    <row r="67" spans="1:9">
      <c r="A67" s="3" t="s">
        <v>24</v>
      </c>
      <c r="B67" s="3"/>
      <c r="C67" s="3"/>
      <c r="D67" s="3"/>
      <c r="E67" s="3"/>
      <c r="F67" s="3"/>
      <c r="G67" s="3"/>
      <c r="H67" s="3"/>
    </row>
    <row r="68" spans="1:9">
      <c r="A68" s="3" t="s">
        <v>32</v>
      </c>
      <c r="B68" s="3"/>
      <c r="C68" s="3"/>
      <c r="D68" s="3"/>
      <c r="E68" s="3"/>
      <c r="F68" s="3"/>
      <c r="G68" s="3"/>
      <c r="H68" s="3"/>
    </row>
    <row r="69" spans="1:9">
      <c r="A69" s="32" t="s">
        <v>5</v>
      </c>
      <c r="B69" s="32"/>
      <c r="C69" s="32"/>
      <c r="D69" s="9"/>
      <c r="E69" s="9"/>
      <c r="F69" s="32" t="s">
        <v>25</v>
      </c>
      <c r="G69" s="32"/>
      <c r="H69" s="32"/>
    </row>
    <row r="70" spans="1:9">
      <c r="A70" s="3" t="s">
        <v>13</v>
      </c>
      <c r="B70" s="3" t="s">
        <v>3</v>
      </c>
      <c r="C70" s="3" t="s">
        <v>34</v>
      </c>
      <c r="D70" s="3"/>
      <c r="E70" s="3"/>
      <c r="F70" s="3" t="s">
        <v>13</v>
      </c>
      <c r="G70" s="3" t="s">
        <v>3</v>
      </c>
      <c r="H70" s="3" t="s">
        <v>34</v>
      </c>
    </row>
    <row r="71" spans="1:9">
      <c r="A71">
        <v>1</v>
      </c>
      <c r="B71">
        <v>1</v>
      </c>
      <c r="C71">
        <v>171</v>
      </c>
      <c r="F71">
        <v>1</v>
      </c>
      <c r="G71">
        <v>1</v>
      </c>
      <c r="H71" s="25">
        <v>112</v>
      </c>
    </row>
    <row r="72" spans="1:9">
      <c r="A72">
        <v>1</v>
      </c>
      <c r="B72">
        <v>2</v>
      </c>
      <c r="C72">
        <v>144</v>
      </c>
      <c r="F72">
        <v>1</v>
      </c>
      <c r="G72">
        <v>2</v>
      </c>
      <c r="H72" s="25">
        <v>118</v>
      </c>
    </row>
    <row r="73" spans="1:9">
      <c r="A73">
        <v>1</v>
      </c>
      <c r="B73">
        <v>3</v>
      </c>
      <c r="C73">
        <v>143</v>
      </c>
      <c r="F73">
        <v>1</v>
      </c>
      <c r="G73">
        <v>3</v>
      </c>
      <c r="H73" s="25">
        <v>106</v>
      </c>
    </row>
    <row r="74" spans="1:9">
      <c r="A74">
        <v>1</v>
      </c>
      <c r="B74">
        <v>4</v>
      </c>
      <c r="C74">
        <v>188</v>
      </c>
      <c r="F74">
        <v>1</v>
      </c>
      <c r="G74">
        <v>4</v>
      </c>
      <c r="H74" s="25">
        <v>117</v>
      </c>
    </row>
    <row r="75" spans="1:9">
      <c r="A75">
        <v>2</v>
      </c>
      <c r="B75">
        <v>1</v>
      </c>
      <c r="C75">
        <v>205</v>
      </c>
      <c r="F75">
        <v>2</v>
      </c>
      <c r="G75">
        <v>1</v>
      </c>
      <c r="H75" s="25">
        <v>171</v>
      </c>
    </row>
    <row r="76" spans="1:9">
      <c r="A76">
        <v>2</v>
      </c>
      <c r="B76">
        <v>2</v>
      </c>
      <c r="C76">
        <v>224</v>
      </c>
      <c r="F76">
        <v>2</v>
      </c>
      <c r="G76">
        <v>2</v>
      </c>
      <c r="H76" s="25">
        <v>185</v>
      </c>
    </row>
    <row r="77" spans="1:9">
      <c r="A77">
        <v>2</v>
      </c>
      <c r="B77">
        <v>3</v>
      </c>
      <c r="C77">
        <v>140</v>
      </c>
      <c r="F77">
        <v>2</v>
      </c>
      <c r="G77">
        <v>3</v>
      </c>
      <c r="H77" s="25">
        <v>124</v>
      </c>
    </row>
    <row r="78" spans="1:9">
      <c r="A78">
        <v>2</v>
      </c>
      <c r="B78">
        <v>4</v>
      </c>
      <c r="C78">
        <v>198</v>
      </c>
      <c r="F78">
        <v>2</v>
      </c>
      <c r="G78">
        <v>4</v>
      </c>
      <c r="H78" s="25">
        <v>212</v>
      </c>
    </row>
    <row r="79" spans="1:9">
      <c r="A79">
        <v>3</v>
      </c>
      <c r="B79">
        <v>1</v>
      </c>
      <c r="C79">
        <v>243</v>
      </c>
      <c r="F79">
        <v>3</v>
      </c>
      <c r="G79">
        <v>1</v>
      </c>
      <c r="H79" s="25">
        <v>120</v>
      </c>
    </row>
    <row r="80" spans="1:9">
      <c r="A80">
        <v>3</v>
      </c>
      <c r="B80">
        <v>2</v>
      </c>
      <c r="C80">
        <v>229</v>
      </c>
      <c r="F80">
        <v>3</v>
      </c>
      <c r="G80">
        <v>2</v>
      </c>
      <c r="H80" s="25">
        <v>119</v>
      </c>
    </row>
    <row r="81" spans="1:8">
      <c r="A81">
        <v>3</v>
      </c>
      <c r="B81">
        <v>3</v>
      </c>
      <c r="C81">
        <v>219</v>
      </c>
      <c r="F81">
        <v>3</v>
      </c>
      <c r="G81">
        <v>3</v>
      </c>
      <c r="H81" s="25">
        <v>145</v>
      </c>
    </row>
    <row r="82" spans="1:8">
      <c r="A82">
        <v>3</v>
      </c>
      <c r="B82">
        <v>4</v>
      </c>
      <c r="C82">
        <v>174</v>
      </c>
    </row>
    <row r="83" spans="1:8">
      <c r="A83">
        <v>3</v>
      </c>
      <c r="B83">
        <v>5</v>
      </c>
      <c r="C83">
        <v>212</v>
      </c>
    </row>
    <row r="87" spans="1:8" ht="26">
      <c r="A87" s="4" t="s">
        <v>33</v>
      </c>
      <c r="B87" s="3"/>
      <c r="C87" s="3"/>
      <c r="D87" s="3"/>
      <c r="E87" s="3"/>
      <c r="F87" s="3"/>
      <c r="G87" s="3"/>
      <c r="H87" s="3"/>
    </row>
    <row r="88" spans="1:8">
      <c r="A88" s="3" t="s">
        <v>24</v>
      </c>
      <c r="B88" s="3"/>
      <c r="C88" s="3"/>
      <c r="D88" s="3"/>
      <c r="E88" s="3"/>
      <c r="F88" s="3"/>
      <c r="G88" s="3"/>
      <c r="H88" s="3"/>
    </row>
    <row r="89" spans="1:8">
      <c r="A89" s="3"/>
      <c r="B89" s="3"/>
      <c r="C89" s="3"/>
      <c r="D89" s="3"/>
      <c r="E89" s="3"/>
      <c r="F89" s="3"/>
      <c r="G89" s="3"/>
      <c r="H89" s="3"/>
    </row>
    <row r="90" spans="1:8">
      <c r="A90" s="32" t="s">
        <v>5</v>
      </c>
      <c r="B90" s="32"/>
      <c r="C90" s="32"/>
      <c r="D90" s="9"/>
      <c r="E90" s="9"/>
      <c r="F90" s="32" t="s">
        <v>25</v>
      </c>
      <c r="G90" s="32"/>
      <c r="H90" s="32"/>
    </row>
    <row r="91" spans="1:8">
      <c r="A91" s="3" t="s">
        <v>13</v>
      </c>
      <c r="B91" s="3" t="s">
        <v>3</v>
      </c>
      <c r="C91" s="3" t="s">
        <v>41</v>
      </c>
      <c r="D91" s="3"/>
      <c r="E91" s="3"/>
      <c r="F91" s="3" t="s">
        <v>13</v>
      </c>
      <c r="G91" s="3" t="s">
        <v>3</v>
      </c>
      <c r="H91" s="3" t="s">
        <v>41</v>
      </c>
    </row>
    <row r="92" spans="1:8">
      <c r="A92">
        <v>1</v>
      </c>
      <c r="B92">
        <v>1</v>
      </c>
      <c r="C92">
        <v>47</v>
      </c>
      <c r="F92">
        <v>1</v>
      </c>
      <c r="G92">
        <v>1</v>
      </c>
      <c r="H92" s="25">
        <v>28</v>
      </c>
    </row>
    <row r="93" spans="1:8">
      <c r="A93">
        <v>1</v>
      </c>
      <c r="B93">
        <v>2</v>
      </c>
      <c r="C93">
        <v>58</v>
      </c>
      <c r="F93">
        <v>1</v>
      </c>
      <c r="G93">
        <v>2</v>
      </c>
      <c r="H93" s="25">
        <v>36</v>
      </c>
    </row>
    <row r="94" spans="1:8">
      <c r="A94">
        <v>1</v>
      </c>
      <c r="B94">
        <v>3</v>
      </c>
      <c r="C94">
        <v>46</v>
      </c>
      <c r="F94">
        <v>1</v>
      </c>
      <c r="G94">
        <v>3</v>
      </c>
      <c r="H94" s="25">
        <v>39</v>
      </c>
    </row>
    <row r="95" spans="1:8">
      <c r="A95">
        <v>1</v>
      </c>
      <c r="B95">
        <v>4</v>
      </c>
      <c r="C95">
        <v>60</v>
      </c>
      <c r="F95">
        <v>1</v>
      </c>
      <c r="G95">
        <v>4</v>
      </c>
      <c r="H95" s="25">
        <v>33</v>
      </c>
    </row>
    <row r="96" spans="1:8">
      <c r="A96">
        <v>2</v>
      </c>
      <c r="B96">
        <v>1</v>
      </c>
      <c r="C96">
        <v>76</v>
      </c>
      <c r="F96">
        <v>2</v>
      </c>
      <c r="G96">
        <v>1</v>
      </c>
      <c r="H96" s="25">
        <v>44</v>
      </c>
    </row>
    <row r="97" spans="1:8">
      <c r="A97">
        <v>2</v>
      </c>
      <c r="B97">
        <v>2</v>
      </c>
      <c r="C97">
        <v>67</v>
      </c>
      <c r="F97">
        <v>2</v>
      </c>
      <c r="G97">
        <v>2</v>
      </c>
      <c r="H97" s="25">
        <v>41</v>
      </c>
    </row>
    <row r="98" spans="1:8">
      <c r="A98">
        <v>2</v>
      </c>
      <c r="B98">
        <v>3</v>
      </c>
      <c r="C98">
        <v>48</v>
      </c>
      <c r="F98">
        <v>2</v>
      </c>
      <c r="G98">
        <v>3</v>
      </c>
      <c r="H98" s="25">
        <v>39</v>
      </c>
    </row>
    <row r="99" spans="1:8">
      <c r="A99">
        <v>2</v>
      </c>
      <c r="B99">
        <v>4</v>
      </c>
      <c r="C99">
        <v>73</v>
      </c>
      <c r="F99">
        <v>2</v>
      </c>
      <c r="G99">
        <v>4</v>
      </c>
      <c r="H99" s="25">
        <v>43</v>
      </c>
    </row>
    <row r="100" spans="1:8">
      <c r="A100">
        <v>3</v>
      </c>
      <c r="B100">
        <v>1</v>
      </c>
      <c r="C100">
        <v>49</v>
      </c>
      <c r="F100">
        <v>3</v>
      </c>
      <c r="G100">
        <v>1</v>
      </c>
      <c r="H100" s="25">
        <v>28</v>
      </c>
    </row>
    <row r="101" spans="1:8">
      <c r="A101">
        <v>3</v>
      </c>
      <c r="B101">
        <v>2</v>
      </c>
      <c r="C101">
        <v>39</v>
      </c>
      <c r="F101">
        <v>3</v>
      </c>
      <c r="G101">
        <v>2</v>
      </c>
      <c r="H101" s="25">
        <v>46</v>
      </c>
    </row>
    <row r="102" spans="1:8">
      <c r="A102">
        <v>3</v>
      </c>
      <c r="B102">
        <v>3</v>
      </c>
      <c r="C102">
        <v>52</v>
      </c>
      <c r="F102">
        <v>3</v>
      </c>
      <c r="G102">
        <v>3</v>
      </c>
      <c r="H102" s="25">
        <v>38</v>
      </c>
    </row>
    <row r="103" spans="1:8">
      <c r="A103">
        <v>3</v>
      </c>
      <c r="B103">
        <v>4</v>
      </c>
      <c r="C103">
        <v>47</v>
      </c>
      <c r="H103" s="3"/>
    </row>
    <row r="104" spans="1:8">
      <c r="A104">
        <v>3</v>
      </c>
      <c r="B104">
        <v>5</v>
      </c>
      <c r="C104">
        <v>46</v>
      </c>
    </row>
  </sheetData>
  <mergeCells count="6">
    <mergeCell ref="A90:C90"/>
    <mergeCell ref="F90:H90"/>
    <mergeCell ref="A50:C50"/>
    <mergeCell ref="F50:H50"/>
    <mergeCell ref="A69:C69"/>
    <mergeCell ref="F69:H6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46"/>
  <sheetViews>
    <sheetView workbookViewId="0">
      <selection activeCell="G11" sqref="G11"/>
    </sheetView>
  </sheetViews>
  <sheetFormatPr baseColWidth="10" defaultColWidth="11" defaultRowHeight="16"/>
  <sheetData>
    <row r="2" spans="1:14">
      <c r="A2" s="26" t="s">
        <v>42</v>
      </c>
      <c r="G2" s="26" t="s">
        <v>46</v>
      </c>
    </row>
    <row r="3" spans="1:14">
      <c r="A3" s="1" t="s">
        <v>49</v>
      </c>
      <c r="B3" s="1" t="s">
        <v>50</v>
      </c>
      <c r="C3" s="26" t="s">
        <v>43</v>
      </c>
      <c r="D3" s="26" t="s">
        <v>45</v>
      </c>
      <c r="E3" s="26" t="s">
        <v>7</v>
      </c>
      <c r="F3" s="26"/>
      <c r="G3" t="s">
        <v>49</v>
      </c>
      <c r="H3" t="s">
        <v>50</v>
      </c>
      <c r="I3" s="26" t="s">
        <v>43</v>
      </c>
      <c r="J3" s="26" t="s">
        <v>45</v>
      </c>
      <c r="K3" s="26" t="s">
        <v>47</v>
      </c>
      <c r="L3" s="26" t="s">
        <v>48</v>
      </c>
      <c r="M3" s="26"/>
      <c r="N3" s="26"/>
    </row>
    <row r="4" spans="1:14">
      <c r="A4" s="1" t="s">
        <v>53</v>
      </c>
      <c r="B4" s="28" t="s">
        <v>51</v>
      </c>
      <c r="C4" s="27">
        <v>20.259729406346601</v>
      </c>
      <c r="D4" s="27">
        <f t="shared" ref="D4:D45" si="0">2^(D$46-C4)</f>
        <v>3.3588495205549713</v>
      </c>
      <c r="E4" s="27">
        <f>AVERAGE(D4:D5)</f>
        <v>3.2850898266700419</v>
      </c>
      <c r="F4" s="26"/>
      <c r="G4" s="1" t="s">
        <v>53</v>
      </c>
      <c r="H4" s="28" t="s">
        <v>51</v>
      </c>
      <c r="I4" s="27">
        <v>34.1939591704392</v>
      </c>
      <c r="J4" s="27">
        <f t="shared" ref="J4:J45" si="1">2^(J$46-I4)</f>
        <v>4.8647530483231742</v>
      </c>
      <c r="K4" s="27">
        <f>J4/$E4</f>
        <v>1.480858455932808</v>
      </c>
      <c r="L4" s="27">
        <f t="shared" ref="L4:L45" si="2">K4/L$46</f>
        <v>1.1836951678130738</v>
      </c>
      <c r="M4" s="27">
        <f>AVERAGE(L4:L9)</f>
        <v>1</v>
      </c>
      <c r="N4" s="27">
        <f>STDEV(L4:L9)</f>
        <v>0.12075688732048223</v>
      </c>
    </row>
    <row r="5" spans="1:14">
      <c r="A5" s="1" t="s">
        <v>53</v>
      </c>
      <c r="B5" s="28" t="s">
        <v>51</v>
      </c>
      <c r="C5" s="27">
        <v>20.324525583993001</v>
      </c>
      <c r="D5" s="27">
        <f t="shared" si="0"/>
        <v>3.2113301327851129</v>
      </c>
      <c r="E5" s="26"/>
      <c r="F5" s="26"/>
      <c r="G5" s="1" t="s">
        <v>53</v>
      </c>
      <c r="H5" s="28" t="s">
        <v>51</v>
      </c>
      <c r="I5" s="27">
        <v>34.598037587257899</v>
      </c>
      <c r="J5" s="27">
        <f t="shared" si="1"/>
        <v>3.67638575627779</v>
      </c>
      <c r="K5" s="27">
        <f>J5/$E4</f>
        <v>1.1191127032299109</v>
      </c>
      <c r="L5" s="27">
        <f t="shared" si="2"/>
        <v>0.89454079405383635</v>
      </c>
      <c r="M5" s="26"/>
      <c r="N5" s="26"/>
    </row>
    <row r="6" spans="1:14">
      <c r="A6" s="1" t="s">
        <v>53</v>
      </c>
      <c r="B6" s="28" t="s">
        <v>51</v>
      </c>
      <c r="C6" s="27">
        <v>19.4037614164058</v>
      </c>
      <c r="D6" s="27">
        <f t="shared" si="0"/>
        <v>6.0794261580342939</v>
      </c>
      <c r="E6" s="27">
        <f>AVERAGE(D6:D7)</f>
        <v>5.9347299003789455</v>
      </c>
      <c r="F6" s="26"/>
      <c r="G6" s="1" t="s">
        <v>53</v>
      </c>
      <c r="H6" s="28" t="s">
        <v>51</v>
      </c>
      <c r="I6" s="27">
        <v>33.567728684634801</v>
      </c>
      <c r="J6" s="27">
        <f t="shared" si="1"/>
        <v>7.5088764627135474</v>
      </c>
      <c r="K6" s="27">
        <f>J6/$E6</f>
        <v>1.2652431683932388</v>
      </c>
      <c r="L6" s="27">
        <f t="shared" si="2"/>
        <v>1.0113473158325501</v>
      </c>
      <c r="M6" s="26"/>
      <c r="N6" s="26"/>
    </row>
    <row r="7" spans="1:14">
      <c r="A7" s="1" t="s">
        <v>53</v>
      </c>
      <c r="B7" s="28" t="s">
        <v>51</v>
      </c>
      <c r="C7" s="27">
        <v>19.4741248383943</v>
      </c>
      <c r="D7" s="27">
        <f t="shared" si="0"/>
        <v>5.7900336427235972</v>
      </c>
      <c r="E7" s="26"/>
      <c r="F7" s="26"/>
      <c r="G7" s="1" t="s">
        <v>53</v>
      </c>
      <c r="H7" s="28" t="s">
        <v>51</v>
      </c>
      <c r="I7" s="27">
        <v>33.76152872294</v>
      </c>
      <c r="J7" s="27">
        <f t="shared" si="1"/>
        <v>6.5650091331560807</v>
      </c>
      <c r="K7" s="27">
        <f>J7/$E6</f>
        <v>1.1062018395709787</v>
      </c>
      <c r="L7" s="27">
        <f t="shared" si="2"/>
        <v>0.88422074836402409</v>
      </c>
      <c r="M7" s="26"/>
      <c r="N7" s="26"/>
    </row>
    <row r="8" spans="1:14">
      <c r="A8" s="1" t="s">
        <v>53</v>
      </c>
      <c r="B8" s="28" t="s">
        <v>51</v>
      </c>
      <c r="C8" s="27">
        <v>20.315287279262499</v>
      </c>
      <c r="D8" s="27">
        <f t="shared" si="0"/>
        <v>3.2319598818083173</v>
      </c>
      <c r="E8" s="27">
        <f>AVERAGE(D8:D9)</f>
        <v>3.3521632654647533</v>
      </c>
      <c r="F8" s="26"/>
      <c r="G8" s="1" t="s">
        <v>53</v>
      </c>
      <c r="H8" s="28" t="s">
        <v>51</v>
      </c>
      <c r="I8" s="27">
        <v>34.274182495701901</v>
      </c>
      <c r="J8" s="27">
        <f t="shared" si="1"/>
        <v>4.6016244467320346</v>
      </c>
      <c r="K8" s="27">
        <f>J8/$E8</f>
        <v>1.3727327944135956</v>
      </c>
      <c r="L8" s="27">
        <f t="shared" si="2"/>
        <v>1.0972670405709852</v>
      </c>
      <c r="M8" s="26"/>
      <c r="N8" s="26"/>
    </row>
    <row r="9" spans="1:14">
      <c r="A9" s="1" t="s">
        <v>53</v>
      </c>
      <c r="B9" s="28" t="s">
        <v>51</v>
      </c>
      <c r="C9" s="27">
        <v>20.211777278550802</v>
      </c>
      <c r="D9" s="27">
        <f t="shared" si="0"/>
        <v>3.4723666491211898</v>
      </c>
      <c r="E9" s="26"/>
      <c r="F9" s="26"/>
      <c r="G9" s="1" t="s">
        <v>53</v>
      </c>
      <c r="H9" s="28" t="s">
        <v>51</v>
      </c>
      <c r="I9" s="27">
        <v>34.514457036920099</v>
      </c>
      <c r="J9" s="27">
        <f t="shared" si="1"/>
        <v>3.8956625242540546</v>
      </c>
      <c r="K9" s="27">
        <f>J9/$E8</f>
        <v>1.1621338866124555</v>
      </c>
      <c r="L9" s="27">
        <f t="shared" si="2"/>
        <v>0.92892893336553095</v>
      </c>
      <c r="M9" s="26"/>
      <c r="N9" s="26"/>
    </row>
    <row r="10" spans="1:14">
      <c r="A10" s="1" t="s">
        <v>53</v>
      </c>
      <c r="B10" s="28" t="s">
        <v>52</v>
      </c>
      <c r="C10" s="27">
        <v>19.788401660071099</v>
      </c>
      <c r="D10" s="27">
        <f t="shared" si="0"/>
        <v>4.6566579335357225</v>
      </c>
      <c r="E10" s="27">
        <f>AVERAGE(D10:D11)</f>
        <v>4.2895757481776169</v>
      </c>
      <c r="F10" s="26"/>
      <c r="G10" s="1" t="s">
        <v>53</v>
      </c>
      <c r="H10" s="28" t="s">
        <v>52</v>
      </c>
      <c r="I10" s="27">
        <v>33.7819335887216</v>
      </c>
      <c r="J10" s="27">
        <f t="shared" si="1"/>
        <v>6.4728099826519339</v>
      </c>
      <c r="K10" s="27">
        <f>J10/$E10</f>
        <v>1.5089627419219354</v>
      </c>
      <c r="L10" s="27">
        <f t="shared" si="2"/>
        <v>1.2061597777066722</v>
      </c>
      <c r="M10" s="27">
        <f>AVERAGE(L10:L15)</f>
        <v>1.5430841972851248</v>
      </c>
      <c r="N10" s="27">
        <f>STDEV(L10:L15)</f>
        <v>0.19758417354580177</v>
      </c>
    </row>
    <row r="11" spans="1:14">
      <c r="A11" s="1" t="s">
        <v>53</v>
      </c>
      <c r="B11" s="28" t="s">
        <v>52</v>
      </c>
      <c r="C11" s="27">
        <v>20.035925489749001</v>
      </c>
      <c r="D11" s="27">
        <f t="shared" si="0"/>
        <v>3.9224935628195121</v>
      </c>
      <c r="E11" s="26"/>
      <c r="F11" s="26"/>
      <c r="G11" s="1" t="s">
        <v>53</v>
      </c>
      <c r="H11" s="28" t="s">
        <v>52</v>
      </c>
      <c r="I11" s="27">
        <v>33.571124531413403</v>
      </c>
      <c r="J11" s="27">
        <f t="shared" si="1"/>
        <v>7.4912226920166196</v>
      </c>
      <c r="K11" s="27">
        <f>J11/$E10</f>
        <v>1.7463784606669297</v>
      </c>
      <c r="L11" s="27">
        <f t="shared" si="2"/>
        <v>1.3959333768750648</v>
      </c>
      <c r="M11" s="26"/>
      <c r="N11" s="26"/>
    </row>
    <row r="12" spans="1:14">
      <c r="A12" s="1" t="s">
        <v>53</v>
      </c>
      <c r="B12" s="28" t="s">
        <v>52</v>
      </c>
      <c r="C12" s="27">
        <v>19.991896186252401</v>
      </c>
      <c r="D12" s="27">
        <f t="shared" si="0"/>
        <v>4.0440487343552647</v>
      </c>
      <c r="E12" s="27">
        <f>AVERAGE(D12:D13)</f>
        <v>4.0822448887173497</v>
      </c>
      <c r="F12" s="26"/>
      <c r="G12" s="1" t="s">
        <v>53</v>
      </c>
      <c r="H12" s="28" t="s">
        <v>52</v>
      </c>
      <c r="I12" s="27">
        <v>33.400605700134498</v>
      </c>
      <c r="J12" s="27">
        <f t="shared" si="1"/>
        <v>8.4310951499288223</v>
      </c>
      <c r="K12" s="27">
        <f>J12/$E12</f>
        <v>2.0653085201309151</v>
      </c>
      <c r="L12" s="27">
        <f t="shared" si="2"/>
        <v>1.650863865839356</v>
      </c>
      <c r="M12" s="26"/>
      <c r="N12" s="26"/>
    </row>
    <row r="13" spans="1:14">
      <c r="A13" s="1" t="s">
        <v>53</v>
      </c>
      <c r="B13" s="28" t="s">
        <v>52</v>
      </c>
      <c r="C13" s="27">
        <v>19.964897800721999</v>
      </c>
      <c r="D13" s="27">
        <f t="shared" si="0"/>
        <v>4.1204410430794356</v>
      </c>
      <c r="E13" s="26"/>
      <c r="F13" s="26"/>
      <c r="G13" s="1" t="s">
        <v>53</v>
      </c>
      <c r="H13" s="28" t="s">
        <v>52</v>
      </c>
      <c r="I13" s="27">
        <v>33.409999999999997</v>
      </c>
      <c r="J13" s="27">
        <f t="shared" si="1"/>
        <v>8.3763733146303334</v>
      </c>
      <c r="K13" s="27">
        <f>J13/$E12</f>
        <v>2.0519036811782763</v>
      </c>
      <c r="L13" s="27">
        <f t="shared" si="2"/>
        <v>1.640148970685142</v>
      </c>
      <c r="M13" s="26"/>
      <c r="N13" s="26"/>
    </row>
    <row r="14" spans="1:14">
      <c r="A14" s="1" t="s">
        <v>53</v>
      </c>
      <c r="B14" s="28" t="s">
        <v>52</v>
      </c>
      <c r="C14" s="27">
        <v>20.53</v>
      </c>
      <c r="D14" s="27">
        <f t="shared" si="0"/>
        <v>2.7850371448682045</v>
      </c>
      <c r="E14" s="27">
        <f>AVERAGE(D14:D15)</f>
        <v>2.7283116744641771</v>
      </c>
      <c r="F14" s="26"/>
      <c r="G14" s="1" t="s">
        <v>53</v>
      </c>
      <c r="H14" s="28" t="s">
        <v>52</v>
      </c>
      <c r="I14" s="27">
        <v>33.955480428409302</v>
      </c>
      <c r="J14" s="27">
        <f t="shared" si="1"/>
        <v>5.7391827441805763</v>
      </c>
      <c r="K14" s="27">
        <f>J14/$E14</f>
        <v>2.1035656585341242</v>
      </c>
      <c r="L14" s="27">
        <f t="shared" si="2"/>
        <v>1.6814439592174968</v>
      </c>
      <c r="M14" s="26"/>
      <c r="N14" s="26"/>
    </row>
    <row r="15" spans="1:14">
      <c r="A15" s="1" t="s">
        <v>53</v>
      </c>
      <c r="B15" s="28" t="s">
        <v>52</v>
      </c>
      <c r="C15" s="27">
        <v>20.59</v>
      </c>
      <c r="D15" s="27">
        <f t="shared" si="0"/>
        <v>2.6715862040601497</v>
      </c>
      <c r="E15" s="26"/>
      <c r="F15" s="26"/>
      <c r="G15" s="1" t="s">
        <v>53</v>
      </c>
      <c r="H15" s="28" t="s">
        <v>52</v>
      </c>
      <c r="I15" s="27">
        <v>33.9533273385345</v>
      </c>
      <c r="J15" s="27">
        <f t="shared" si="1"/>
        <v>5.7477543420031534</v>
      </c>
      <c r="K15" s="27">
        <f>J15/$E14</f>
        <v>2.1067073809050703</v>
      </c>
      <c r="L15" s="27">
        <f t="shared" si="2"/>
        <v>1.6839552333870165</v>
      </c>
      <c r="M15" s="26"/>
      <c r="N15" s="26"/>
    </row>
    <row r="16" spans="1:14">
      <c r="A16" s="1" t="s">
        <v>54</v>
      </c>
      <c r="B16" s="28" t="s">
        <v>52</v>
      </c>
      <c r="C16" s="27">
        <v>19.819342542881699</v>
      </c>
      <c r="D16" s="27">
        <f t="shared" si="0"/>
        <v>4.5578518340773329</v>
      </c>
      <c r="E16" s="27">
        <f>AVERAGE(D16:D17)</f>
        <v>4.7298054782568624</v>
      </c>
      <c r="F16" s="26"/>
      <c r="G16" s="1" t="s">
        <v>54</v>
      </c>
      <c r="H16" s="28" t="s">
        <v>52</v>
      </c>
      <c r="I16" s="27">
        <v>33.804016178006798</v>
      </c>
      <c r="J16" s="27">
        <f t="shared" si="1"/>
        <v>6.3744884153644481</v>
      </c>
      <c r="K16" s="27">
        <f>J16/$E16</f>
        <v>1.3477273948512831</v>
      </c>
      <c r="L16" s="27">
        <f t="shared" si="2"/>
        <v>1.0772794647749582</v>
      </c>
      <c r="M16" s="27">
        <f>AVERAGE(L16:L21)</f>
        <v>0.92635587733961611</v>
      </c>
      <c r="N16" s="27">
        <f>STDEV(L16:L21)</f>
        <v>0.12003725089278608</v>
      </c>
    </row>
    <row r="17" spans="1:14">
      <c r="A17" s="1" t="s">
        <v>54</v>
      </c>
      <c r="B17" s="28" t="s">
        <v>52</v>
      </c>
      <c r="C17" s="27">
        <v>19.714396978940901</v>
      </c>
      <c r="D17" s="27">
        <f t="shared" si="0"/>
        <v>4.901759122436391</v>
      </c>
      <c r="E17" s="26"/>
      <c r="F17" s="26"/>
      <c r="G17" s="1" t="s">
        <v>54</v>
      </c>
      <c r="H17" s="28" t="s">
        <v>52</v>
      </c>
      <c r="I17" s="27">
        <v>33.9236360370776</v>
      </c>
      <c r="J17" s="27">
        <f t="shared" si="1"/>
        <v>5.8672713037244977</v>
      </c>
      <c r="K17" s="27">
        <f>J17/$E16</f>
        <v>1.240488923000453</v>
      </c>
      <c r="L17" s="27">
        <f t="shared" si="2"/>
        <v>0.99156049519691936</v>
      </c>
      <c r="M17" s="26"/>
      <c r="N17" s="26"/>
    </row>
    <row r="18" spans="1:14">
      <c r="A18" s="1" t="s">
        <v>54</v>
      </c>
      <c r="B18" s="28" t="s">
        <v>52</v>
      </c>
      <c r="C18" s="27">
        <v>22.007696569346201</v>
      </c>
      <c r="D18" s="27">
        <f t="shared" si="0"/>
        <v>1</v>
      </c>
      <c r="E18" s="27">
        <f>AVERAGE(D18:D19)</f>
        <v>1.0417628733741848</v>
      </c>
      <c r="F18" s="26"/>
      <c r="G18" s="1" t="s">
        <v>54</v>
      </c>
      <c r="H18" s="28" t="s">
        <v>52</v>
      </c>
      <c r="I18" s="27">
        <v>36.476325741118302</v>
      </c>
      <c r="J18" s="27">
        <f t="shared" si="1"/>
        <v>1</v>
      </c>
      <c r="K18" s="27">
        <f>J18/$E18</f>
        <v>0.95991134408647305</v>
      </c>
      <c r="L18" s="27">
        <f t="shared" si="2"/>
        <v>0.76728630948619614</v>
      </c>
      <c r="M18" s="26"/>
      <c r="N18" s="26"/>
    </row>
    <row r="19" spans="1:14">
      <c r="A19" s="1" t="s">
        <v>54</v>
      </c>
      <c r="B19" s="28" t="s">
        <v>52</v>
      </c>
      <c r="C19" s="27">
        <v>21.891963134175001</v>
      </c>
      <c r="D19" s="27">
        <f t="shared" si="0"/>
        <v>1.0835257467483699</v>
      </c>
      <c r="E19" s="26"/>
      <c r="F19" s="26"/>
      <c r="G19" s="1" t="s">
        <v>54</v>
      </c>
      <c r="H19" s="28" t="s">
        <v>52</v>
      </c>
      <c r="I19" s="27">
        <v>36.42</v>
      </c>
      <c r="J19" s="27">
        <f t="shared" si="1"/>
        <v>1.0398141847173008</v>
      </c>
      <c r="K19" s="27">
        <f>J19/$E18</f>
        <v>0.99812943165216439</v>
      </c>
      <c r="L19" s="27">
        <f t="shared" si="2"/>
        <v>0.7978351883431356</v>
      </c>
      <c r="M19" s="26"/>
      <c r="N19" s="26"/>
    </row>
    <row r="20" spans="1:14">
      <c r="A20" s="1" t="s">
        <v>54</v>
      </c>
      <c r="B20" s="28" t="s">
        <v>52</v>
      </c>
      <c r="C20" s="27">
        <v>19.4740506783236</v>
      </c>
      <c r="D20" s="27">
        <f t="shared" si="0"/>
        <v>5.7903312803590277</v>
      </c>
      <c r="E20" s="27">
        <f>AVERAGE(D20:D21)</f>
        <v>5.808607441652736</v>
      </c>
      <c r="F20" s="26"/>
      <c r="G20" s="1" t="s">
        <v>54</v>
      </c>
      <c r="H20" s="28" t="s">
        <v>52</v>
      </c>
      <c r="I20" s="27">
        <v>33.644158579135997</v>
      </c>
      <c r="J20" s="27">
        <f t="shared" si="1"/>
        <v>7.1214309631604928</v>
      </c>
      <c r="K20" s="27">
        <f>J20/$E20</f>
        <v>1.2260134696129881</v>
      </c>
      <c r="L20" s="27">
        <f t="shared" si="2"/>
        <v>0.97998982538847212</v>
      </c>
      <c r="M20" s="26"/>
      <c r="N20" s="26"/>
    </row>
    <row r="21" spans="1:14">
      <c r="A21" s="1" t="s">
        <v>54</v>
      </c>
      <c r="B21" s="28" t="s">
        <v>52</v>
      </c>
      <c r="C21" s="27">
        <v>19.464972077457801</v>
      </c>
      <c r="D21" s="27">
        <f t="shared" si="0"/>
        <v>5.8268836029464435</v>
      </c>
      <c r="E21" s="26"/>
      <c r="F21" s="26"/>
      <c r="G21" s="1" t="s">
        <v>54</v>
      </c>
      <c r="H21" s="28" t="s">
        <v>52</v>
      </c>
      <c r="I21" s="27">
        <v>33.697857343663799</v>
      </c>
      <c r="J21" s="27">
        <f t="shared" si="1"/>
        <v>6.8612355576914208</v>
      </c>
      <c r="K21" s="27">
        <f>J21/$E20</f>
        <v>1.1812186701567111</v>
      </c>
      <c r="L21" s="27">
        <f t="shared" si="2"/>
        <v>0.94418398084801547</v>
      </c>
      <c r="M21" s="26"/>
      <c r="N21" s="26"/>
    </row>
    <row r="22" spans="1:14">
      <c r="A22" s="1" t="s">
        <v>54</v>
      </c>
      <c r="B22" s="28" t="s">
        <v>52</v>
      </c>
      <c r="C22" s="27">
        <v>20.05</v>
      </c>
      <c r="D22" s="27">
        <f t="shared" si="0"/>
        <v>3.884412918355546</v>
      </c>
      <c r="E22" s="27">
        <f>AVERAGE(D22:D23)</f>
        <v>3.8444428874009224</v>
      </c>
      <c r="F22" s="26"/>
      <c r="G22" s="1" t="s">
        <v>54</v>
      </c>
      <c r="H22" s="28" t="s">
        <v>52</v>
      </c>
      <c r="I22" s="27">
        <v>33.635923103318497</v>
      </c>
      <c r="J22" s="27">
        <f t="shared" si="1"/>
        <v>7.1621991670294252</v>
      </c>
      <c r="K22" s="27">
        <f>J22/$E22</f>
        <v>1.8630005378676617</v>
      </c>
      <c r="L22" s="27">
        <f t="shared" si="2"/>
        <v>1.4891529473814666</v>
      </c>
      <c r="M22" s="27">
        <f>AVERAGE(L22:L27)</f>
        <v>1.2054807096126383</v>
      </c>
      <c r="N22" s="27">
        <f>STDEV(L22:L27)</f>
        <v>0.2223340311675345</v>
      </c>
    </row>
    <row r="23" spans="1:14">
      <c r="A23" s="1" t="s">
        <v>54</v>
      </c>
      <c r="B23" s="28" t="s">
        <v>52</v>
      </c>
      <c r="C23" s="27">
        <v>20.079999999999998</v>
      </c>
      <c r="D23" s="27">
        <f t="shared" si="0"/>
        <v>3.8044728564462984</v>
      </c>
      <c r="E23" s="26"/>
      <c r="F23" s="26"/>
      <c r="G23" s="1" t="s">
        <v>54</v>
      </c>
      <c r="H23" s="28" t="s">
        <v>52</v>
      </c>
      <c r="I23" s="27">
        <v>33.68</v>
      </c>
      <c r="J23" s="27">
        <f t="shared" si="1"/>
        <v>6.9466901128614236</v>
      </c>
      <c r="K23" s="27">
        <f>J23/$E22</f>
        <v>1.8069432467386215</v>
      </c>
      <c r="L23" s="27">
        <f t="shared" si="2"/>
        <v>1.4443446509745437</v>
      </c>
      <c r="M23" s="26"/>
      <c r="N23" s="26"/>
    </row>
    <row r="24" spans="1:14">
      <c r="A24" s="1" t="s">
        <v>54</v>
      </c>
      <c r="B24" s="28" t="s">
        <v>52</v>
      </c>
      <c r="C24" s="27">
        <v>20.0087345433483</v>
      </c>
      <c r="D24" s="27">
        <f t="shared" si="0"/>
        <v>3.9971231600101396</v>
      </c>
      <c r="E24" s="27">
        <f>AVERAGE(D24:D25)</f>
        <v>4.0081125955535333</v>
      </c>
      <c r="F24" s="26"/>
      <c r="G24" s="1" t="s">
        <v>54</v>
      </c>
      <c r="H24" s="28" t="s">
        <v>52</v>
      </c>
      <c r="I24" s="27">
        <v>34.181869457327501</v>
      </c>
      <c r="J24" s="27">
        <f t="shared" si="1"/>
        <v>4.9056907266354211</v>
      </c>
      <c r="K24" s="27">
        <f>J24/$E24</f>
        <v>1.2239403484017968</v>
      </c>
      <c r="L24" s="27">
        <f t="shared" si="2"/>
        <v>0.97833271660123677</v>
      </c>
      <c r="M24" s="26"/>
      <c r="N24" s="26"/>
    </row>
    <row r="25" spans="1:14">
      <c r="A25" s="1" t="s">
        <v>54</v>
      </c>
      <c r="B25" s="28" t="s">
        <v>52</v>
      </c>
      <c r="C25" s="27">
        <v>20.000823366448401</v>
      </c>
      <c r="D25" s="27">
        <f t="shared" si="0"/>
        <v>4.019102031096927</v>
      </c>
      <c r="E25" s="26"/>
      <c r="F25" s="26"/>
      <c r="G25" s="1" t="s">
        <v>54</v>
      </c>
      <c r="H25" s="28" t="s">
        <v>52</v>
      </c>
      <c r="I25" s="27">
        <v>34.19</v>
      </c>
      <c r="J25" s="27">
        <f t="shared" si="1"/>
        <v>4.8781216661740254</v>
      </c>
      <c r="K25" s="27">
        <f>J25/$E24</f>
        <v>1.2170620335331026</v>
      </c>
      <c r="L25" s="27">
        <f t="shared" si="2"/>
        <v>0.97283467049146088</v>
      </c>
      <c r="M25" s="26"/>
      <c r="N25" s="26"/>
    </row>
    <row r="26" spans="1:14">
      <c r="A26" s="1" t="s">
        <v>54</v>
      </c>
      <c r="B26" s="28" t="s">
        <v>52</v>
      </c>
      <c r="C26" s="27">
        <v>19.880284802333001</v>
      </c>
      <c r="D26" s="27">
        <f t="shared" si="0"/>
        <v>4.3693290777218037</v>
      </c>
      <c r="E26" s="27">
        <f>AVERAGE(D26:D27)</f>
        <v>4.4808727547438858</v>
      </c>
      <c r="F26" s="26"/>
      <c r="G26" s="1" t="s">
        <v>54</v>
      </c>
      <c r="H26" s="28" t="s">
        <v>52</v>
      </c>
      <c r="I26" s="27">
        <v>33.72</v>
      </c>
      <c r="J26" s="27">
        <f t="shared" si="1"/>
        <v>6.7567325064146768</v>
      </c>
      <c r="K26" s="27">
        <f>J26/$E26</f>
        <v>1.5079054631179485</v>
      </c>
      <c r="L26" s="27">
        <f t="shared" si="2"/>
        <v>1.2053146626274447</v>
      </c>
      <c r="M26" s="26"/>
      <c r="N26" s="26"/>
    </row>
    <row r="27" spans="1:14">
      <c r="A27" s="1" t="s">
        <v>54</v>
      </c>
      <c r="B27" s="28" t="s">
        <v>52</v>
      </c>
      <c r="C27" s="27">
        <v>19.808443100502501</v>
      </c>
      <c r="D27" s="27">
        <f t="shared" si="0"/>
        <v>4.5924164317659679</v>
      </c>
      <c r="E27" s="26"/>
      <c r="F27" s="26"/>
      <c r="G27" s="1" t="s">
        <v>54</v>
      </c>
      <c r="H27" s="28" t="s">
        <v>52</v>
      </c>
      <c r="I27" s="27">
        <v>33.796704832674003</v>
      </c>
      <c r="J27" s="27">
        <f t="shared" si="1"/>
        <v>6.4068752889636276</v>
      </c>
      <c r="K27" s="27">
        <f>J27/$E26</f>
        <v>1.4298275446855055</v>
      </c>
      <c r="L27" s="27">
        <f t="shared" si="2"/>
        <v>1.142904609599676</v>
      </c>
      <c r="M27" s="26"/>
      <c r="N27" s="26"/>
    </row>
    <row r="28" spans="1:14">
      <c r="A28" s="1" t="s">
        <v>54</v>
      </c>
      <c r="B28" s="28" t="s">
        <v>52</v>
      </c>
      <c r="C28" s="27">
        <v>18.172077974071001</v>
      </c>
      <c r="D28" s="27">
        <f t="shared" si="0"/>
        <v>14.276976645862682</v>
      </c>
      <c r="E28" s="27">
        <f>AVERAGE(D28:D29)</f>
        <v>14.294491615253405</v>
      </c>
      <c r="F28" s="26"/>
      <c r="G28" s="1" t="s">
        <v>54</v>
      </c>
      <c r="H28" s="28" t="s">
        <v>52</v>
      </c>
      <c r="I28" s="27">
        <v>32.364407144323202</v>
      </c>
      <c r="J28" s="27">
        <f t="shared" si="1"/>
        <v>17.290630791602887</v>
      </c>
      <c r="K28" s="27">
        <f>J28/$E28</f>
        <v>1.209600960775153</v>
      </c>
      <c r="L28" s="27">
        <f t="shared" si="2"/>
        <v>0.96687080829051641</v>
      </c>
      <c r="M28" s="27">
        <f>AVERAGE(L28:L33)</f>
        <v>0.82043488981884771</v>
      </c>
      <c r="N28" s="27">
        <f>STDEV(L28:L33)</f>
        <v>9.4244089220839003E-2</v>
      </c>
    </row>
    <row r="29" spans="1:14">
      <c r="A29" s="1" t="s">
        <v>54</v>
      </c>
      <c r="B29" s="28" t="s">
        <v>52</v>
      </c>
      <c r="C29" s="27">
        <v>18.168542518203498</v>
      </c>
      <c r="D29" s="27">
        <f t="shared" si="0"/>
        <v>14.312006584644127</v>
      </c>
      <c r="E29" s="26"/>
      <c r="F29" s="26"/>
      <c r="G29" s="1" t="s">
        <v>54</v>
      </c>
      <c r="H29" s="28" t="s">
        <v>52</v>
      </c>
      <c r="I29" s="27">
        <v>32.481109244144797</v>
      </c>
      <c r="J29" s="27">
        <f t="shared" si="1"/>
        <v>15.947037106127656</v>
      </c>
      <c r="K29" s="27">
        <f>J29/$E28</f>
        <v>1.1156071538151695</v>
      </c>
      <c r="L29" s="27">
        <f t="shared" si="2"/>
        <v>0.89173870187133575</v>
      </c>
      <c r="M29" s="26"/>
      <c r="N29" s="26"/>
    </row>
    <row r="30" spans="1:14">
      <c r="A30" s="1" t="s">
        <v>54</v>
      </c>
      <c r="B30" s="28" t="s">
        <v>52</v>
      </c>
      <c r="C30" s="27">
        <v>18.180717689847601</v>
      </c>
      <c r="D30" s="27">
        <f t="shared" si="0"/>
        <v>14.191733119390419</v>
      </c>
      <c r="E30" s="27">
        <f>AVERAGE(D30:D31)</f>
        <v>14.593811247407967</v>
      </c>
      <c r="F30" s="26"/>
      <c r="G30" s="1" t="s">
        <v>54</v>
      </c>
      <c r="H30" s="28" t="s">
        <v>52</v>
      </c>
      <c r="I30" s="27">
        <v>32.5574943166488</v>
      </c>
      <c r="J30" s="27">
        <f t="shared" si="1"/>
        <v>15.124666482965344</v>
      </c>
      <c r="K30" s="27">
        <f>J30/$E30</f>
        <v>1.0363753666919369</v>
      </c>
      <c r="L30" s="27">
        <f t="shared" si="2"/>
        <v>0.82840632653240598</v>
      </c>
      <c r="M30" s="26"/>
      <c r="N30" s="26"/>
    </row>
    <row r="31" spans="1:14">
      <c r="A31" s="1" t="s">
        <v>54</v>
      </c>
      <c r="B31" s="28" t="s">
        <v>52</v>
      </c>
      <c r="C31" s="27">
        <v>18.1012013864325</v>
      </c>
      <c r="D31" s="27">
        <f t="shared" si="0"/>
        <v>14.995889375425516</v>
      </c>
      <c r="E31" s="26"/>
      <c r="F31" s="26"/>
      <c r="G31" s="1" t="s">
        <v>54</v>
      </c>
      <c r="H31" s="28" t="s">
        <v>52</v>
      </c>
      <c r="I31" s="27">
        <v>32.6780489708011</v>
      </c>
      <c r="J31" s="27">
        <f t="shared" si="1"/>
        <v>13.912181654061433</v>
      </c>
      <c r="K31" s="27">
        <f>J31/$E30</f>
        <v>0.95329324315691699</v>
      </c>
      <c r="L31" s="27">
        <f t="shared" si="2"/>
        <v>0.76199626028599754</v>
      </c>
      <c r="M31" s="26"/>
      <c r="N31" s="26"/>
    </row>
    <row r="32" spans="1:14">
      <c r="A32" s="1" t="s">
        <v>54</v>
      </c>
      <c r="B32" s="28" t="s">
        <v>52</v>
      </c>
      <c r="C32" s="27">
        <v>17.565889133633998</v>
      </c>
      <c r="D32" s="27">
        <f t="shared" si="0"/>
        <v>21.732879554538375</v>
      </c>
      <c r="E32" s="27">
        <f>AVERAGE(D32:D33)</f>
        <v>21.011248304978643</v>
      </c>
      <c r="F32" s="26"/>
      <c r="G32" s="1" t="s">
        <v>54</v>
      </c>
      <c r="H32" s="28" t="s">
        <v>52</v>
      </c>
      <c r="I32" s="27">
        <v>32.172878620645903</v>
      </c>
      <c r="J32" s="27">
        <f t="shared" si="1"/>
        <v>19.745433279272788</v>
      </c>
      <c r="K32" s="27">
        <f>J32/$E32</f>
        <v>0.9397553630639871</v>
      </c>
      <c r="L32" s="27">
        <f t="shared" si="2"/>
        <v>0.75117502130516611</v>
      </c>
      <c r="M32" s="26"/>
      <c r="N32" s="26"/>
    </row>
    <row r="33" spans="1:15">
      <c r="A33" s="1" t="s">
        <v>54</v>
      </c>
      <c r="B33" s="28" t="s">
        <v>52</v>
      </c>
      <c r="C33" s="27">
        <v>17.6650268384161</v>
      </c>
      <c r="D33" s="27">
        <f t="shared" si="0"/>
        <v>20.289617055418915</v>
      </c>
      <c r="E33" s="26"/>
      <c r="F33" s="26"/>
      <c r="G33" s="1" t="s">
        <v>54</v>
      </c>
      <c r="H33" s="28" t="s">
        <v>52</v>
      </c>
      <c r="I33" s="27">
        <v>32.229185442098903</v>
      </c>
      <c r="J33" s="27">
        <f t="shared" si="1"/>
        <v>18.989635374300665</v>
      </c>
      <c r="K33" s="27">
        <f>J33/$E32</f>
        <v>0.90378425397033857</v>
      </c>
      <c r="L33" s="27">
        <f t="shared" si="2"/>
        <v>0.72242222062766459</v>
      </c>
      <c r="M33" s="26"/>
      <c r="N33" s="26"/>
    </row>
    <row r="34" spans="1:15">
      <c r="A34" s="1" t="s">
        <v>54</v>
      </c>
      <c r="B34" s="28" t="s">
        <v>52</v>
      </c>
      <c r="C34" s="27">
        <v>18.377792849228399</v>
      </c>
      <c r="D34" s="27">
        <f t="shared" si="0"/>
        <v>12.379693747933137</v>
      </c>
      <c r="E34" s="27">
        <f>AVERAGE(D34:D35)</f>
        <v>12.352572379148443</v>
      </c>
      <c r="F34" s="26"/>
      <c r="G34" s="1" t="s">
        <v>54</v>
      </c>
      <c r="H34" s="28" t="s">
        <v>52</v>
      </c>
      <c r="I34" s="27">
        <v>32.661561380959498</v>
      </c>
      <c r="J34" s="27">
        <f t="shared" si="1"/>
        <v>14.072086589636028</v>
      </c>
      <c r="K34" s="27">
        <f>J34/$E34</f>
        <v>1.1392029253267264</v>
      </c>
      <c r="L34" s="27">
        <f t="shared" si="2"/>
        <v>0.91059951912713333</v>
      </c>
      <c r="M34" s="27">
        <f>AVERAGE(L34:L39)</f>
        <v>0.72954858790304389</v>
      </c>
      <c r="N34" s="27">
        <f>STDEV(L34:L39)</f>
        <v>0.11512593878366084</v>
      </c>
    </row>
    <row r="35" spans="1:15">
      <c r="A35" s="1" t="s">
        <v>54</v>
      </c>
      <c r="B35" s="28" t="s">
        <v>52</v>
      </c>
      <c r="C35" s="27">
        <v>18.3841280360901</v>
      </c>
      <c r="D35" s="27">
        <f t="shared" si="0"/>
        <v>12.325451010363748</v>
      </c>
      <c r="E35" s="26"/>
      <c r="F35" s="26"/>
      <c r="G35" s="1" t="s">
        <v>54</v>
      </c>
      <c r="H35" s="28" t="s">
        <v>52</v>
      </c>
      <c r="I35" s="27">
        <v>32.938585282110402</v>
      </c>
      <c r="J35" s="27">
        <f t="shared" si="1"/>
        <v>11.61357676758656</v>
      </c>
      <c r="K35" s="27">
        <f>J35/$E34</f>
        <v>0.94017475964687869</v>
      </c>
      <c r="L35" s="27">
        <f t="shared" si="2"/>
        <v>0.75151025773953106</v>
      </c>
      <c r="M35" s="26"/>
      <c r="N35" s="26"/>
    </row>
    <row r="36" spans="1:15">
      <c r="A36" s="1" t="s">
        <v>54</v>
      </c>
      <c r="B36" s="28" t="s">
        <v>52</v>
      </c>
      <c r="C36" s="27">
        <v>18.186024916000299</v>
      </c>
      <c r="D36" s="27">
        <f t="shared" si="0"/>
        <v>14.139622058039496</v>
      </c>
      <c r="E36" s="27">
        <f>AVERAGE(D36:D37)</f>
        <v>14.436490931423068</v>
      </c>
      <c r="F36" s="26"/>
      <c r="G36" s="1" t="s">
        <v>54</v>
      </c>
      <c r="H36" s="28" t="s">
        <v>52</v>
      </c>
      <c r="I36" s="27">
        <v>32.638572023304597</v>
      </c>
      <c r="J36" s="27">
        <f t="shared" si="1"/>
        <v>14.298121559844468</v>
      </c>
      <c r="K36" s="27">
        <f>J36/$E36</f>
        <v>0.99041530436753022</v>
      </c>
      <c r="L36" s="27">
        <f t="shared" si="2"/>
        <v>0.79166905196856585</v>
      </c>
      <c r="M36" s="26"/>
      <c r="N36" s="26"/>
    </row>
    <row r="37" spans="1:15">
      <c r="A37" s="1" t="s">
        <v>54</v>
      </c>
      <c r="B37" s="28" t="s">
        <v>52</v>
      </c>
      <c r="C37" s="27">
        <v>18.126682013466301</v>
      </c>
      <c r="D37" s="27">
        <f t="shared" si="0"/>
        <v>14.733359804806639</v>
      </c>
      <c r="E37" s="26"/>
      <c r="F37" s="26"/>
      <c r="G37" s="1" t="s">
        <v>54</v>
      </c>
      <c r="H37" s="28" t="s">
        <v>52</v>
      </c>
      <c r="I37" s="27">
        <v>32.818259564381002</v>
      </c>
      <c r="J37" s="27">
        <f t="shared" si="1"/>
        <v>12.623728493548059</v>
      </c>
      <c r="K37" s="27">
        <f>J37/$E36</f>
        <v>0.87443192071493814</v>
      </c>
      <c r="L37" s="27">
        <f t="shared" si="2"/>
        <v>0.69896000862538998</v>
      </c>
      <c r="M37" s="26"/>
      <c r="N37" s="26"/>
    </row>
    <row r="38" spans="1:15">
      <c r="A38" s="1" t="s">
        <v>54</v>
      </c>
      <c r="B38" s="28" t="s">
        <v>52</v>
      </c>
      <c r="C38" s="27">
        <v>19.476625783152102</v>
      </c>
      <c r="D38" s="27">
        <f t="shared" si="0"/>
        <v>5.7800051821410765</v>
      </c>
      <c r="E38" s="27">
        <f>AVERAGE(D38:D39)</f>
        <v>5.8129332730672818</v>
      </c>
      <c r="F38" s="26"/>
      <c r="G38" s="1" t="s">
        <v>54</v>
      </c>
      <c r="H38" s="28" t="s">
        <v>52</v>
      </c>
      <c r="I38" s="27">
        <v>34.3666964527999</v>
      </c>
      <c r="J38" s="27">
        <f t="shared" si="1"/>
        <v>4.3158038242551893</v>
      </c>
      <c r="K38" s="27">
        <f>J38/$E38</f>
        <v>0.74244854043849884</v>
      </c>
      <c r="L38" s="27">
        <f t="shared" si="2"/>
        <v>0.59346168173333946</v>
      </c>
      <c r="M38" s="26"/>
      <c r="N38" s="26"/>
    </row>
    <row r="39" spans="1:15">
      <c r="A39" s="1" t="s">
        <v>54</v>
      </c>
      <c r="B39" s="28" t="s">
        <v>52</v>
      </c>
      <c r="C39" s="27">
        <v>19.460280953656</v>
      </c>
      <c r="D39" s="27">
        <f t="shared" si="0"/>
        <v>5.8458613639934862</v>
      </c>
      <c r="E39" s="26"/>
      <c r="F39" s="26"/>
      <c r="G39" s="1" t="s">
        <v>54</v>
      </c>
      <c r="H39" s="28" t="s">
        <v>52</v>
      </c>
      <c r="I39" s="27">
        <v>34.278003266594602</v>
      </c>
      <c r="J39" s="27">
        <f t="shared" si="1"/>
        <v>4.5894538275705195</v>
      </c>
      <c r="K39" s="27">
        <f>J39/$E38</f>
        <v>0.78952460177627759</v>
      </c>
      <c r="L39" s="27">
        <f t="shared" si="2"/>
        <v>0.63109100822430364</v>
      </c>
      <c r="M39" s="26"/>
      <c r="N39" s="26"/>
    </row>
    <row r="40" spans="1:15">
      <c r="A40" s="1" t="s">
        <v>54</v>
      </c>
      <c r="B40" s="28" t="s">
        <v>52</v>
      </c>
      <c r="C40" s="27">
        <v>17.7059140563541</v>
      </c>
      <c r="D40" s="27">
        <f t="shared" si="0"/>
        <v>19.72266378175248</v>
      </c>
      <c r="E40" s="27">
        <f>AVERAGE(D40:D41)</f>
        <v>22.232926908334328</v>
      </c>
      <c r="F40" s="26"/>
      <c r="G40" s="1" t="s">
        <v>54</v>
      </c>
      <c r="H40" s="28" t="s">
        <v>52</v>
      </c>
      <c r="I40" s="27">
        <v>31.6899863415879</v>
      </c>
      <c r="J40" s="27">
        <f t="shared" si="1"/>
        <v>27.595084526263982</v>
      </c>
      <c r="K40" s="27">
        <f>J40/$E40</f>
        <v>1.2411809133380263</v>
      </c>
      <c r="L40" s="27">
        <f t="shared" si="2"/>
        <v>0.992113624103654</v>
      </c>
      <c r="M40" s="27">
        <f>AVERAGE(L40:L45)</f>
        <v>0.96341401872679</v>
      </c>
      <c r="N40" s="27">
        <f>STDEV(L40:L45)</f>
        <v>0.10244313799472458</v>
      </c>
    </row>
    <row r="41" spans="1:15">
      <c r="A41" s="1" t="s">
        <v>54</v>
      </c>
      <c r="B41" s="28" t="s">
        <v>52</v>
      </c>
      <c r="C41" s="27">
        <v>17.3787369615792</v>
      </c>
      <c r="D41" s="27">
        <f t="shared" si="0"/>
        <v>24.743190034916175</v>
      </c>
      <c r="E41" s="26"/>
      <c r="F41" s="26"/>
      <c r="G41" s="1" t="s">
        <v>54</v>
      </c>
      <c r="H41" s="28" t="s">
        <v>52</v>
      </c>
      <c r="I41" s="27">
        <v>31.702562480076299</v>
      </c>
      <c r="J41" s="27">
        <f t="shared" si="1"/>
        <v>27.355580411858135</v>
      </c>
      <c r="K41" s="27">
        <f>J41/$E40</f>
        <v>1.2304084174181991</v>
      </c>
      <c r="L41" s="27">
        <f t="shared" si="2"/>
        <v>0.98350284073371108</v>
      </c>
      <c r="M41" s="26"/>
      <c r="N41" s="26"/>
    </row>
    <row r="42" spans="1:15">
      <c r="A42" s="1" t="s">
        <v>54</v>
      </c>
      <c r="B42" s="28" t="s">
        <v>52</v>
      </c>
      <c r="C42" s="27">
        <v>18.068659638939401</v>
      </c>
      <c r="D42" s="27">
        <f t="shared" si="0"/>
        <v>15.337983635747866</v>
      </c>
      <c r="E42" s="27">
        <f>AVERAGE(D42:D43)</f>
        <v>14.94331305064474</v>
      </c>
      <c r="F42" s="26"/>
      <c r="G42" s="1" t="s">
        <v>54</v>
      </c>
      <c r="H42" s="28" t="s">
        <v>52</v>
      </c>
      <c r="I42" s="27">
        <v>32.3877796427034</v>
      </c>
      <c r="J42" s="27">
        <f t="shared" si="1"/>
        <v>17.012769356418598</v>
      </c>
      <c r="K42" s="27">
        <f>J42/$E42</f>
        <v>1.1384871145214059</v>
      </c>
      <c r="L42" s="27">
        <f t="shared" si="2"/>
        <v>0.91002734979661315</v>
      </c>
      <c r="M42" s="26"/>
      <c r="N42" s="26"/>
    </row>
    <row r="43" spans="1:15">
      <c r="A43" s="1" t="s">
        <v>54</v>
      </c>
      <c r="B43" s="28" t="s">
        <v>52</v>
      </c>
      <c r="C43" s="27">
        <v>18.144883932981799</v>
      </c>
      <c r="D43" s="27">
        <f t="shared" si="0"/>
        <v>14.548642465541615</v>
      </c>
      <c r="E43" s="26"/>
      <c r="F43" s="26"/>
      <c r="G43" s="1" t="s">
        <v>54</v>
      </c>
      <c r="H43" s="28" t="s">
        <v>52</v>
      </c>
      <c r="I43" s="27">
        <v>32.5618314352825</v>
      </c>
      <c r="J43" s="27">
        <f t="shared" si="1"/>
        <v>15.079266056590898</v>
      </c>
      <c r="K43" s="27">
        <f>J43/$E42</f>
        <v>1.0090979159364055</v>
      </c>
      <c r="L43" s="27">
        <f t="shared" si="2"/>
        <v>0.80660263116893327</v>
      </c>
      <c r="M43" s="26"/>
      <c r="N43" s="26"/>
    </row>
    <row r="44" spans="1:15">
      <c r="A44" s="1" t="s">
        <v>54</v>
      </c>
      <c r="B44" s="28" t="s">
        <v>52</v>
      </c>
      <c r="C44" s="27">
        <v>18.271645299390901</v>
      </c>
      <c r="D44" s="27">
        <f t="shared" si="0"/>
        <v>13.324885860471127</v>
      </c>
      <c r="E44" s="27">
        <f>AVERAGE(D44:D45)</f>
        <v>14.101441581345824</v>
      </c>
      <c r="F44" s="26"/>
      <c r="G44" s="1" t="s">
        <v>54</v>
      </c>
      <c r="H44" s="28" t="s">
        <v>52</v>
      </c>
      <c r="I44" s="27">
        <v>32.378314468043499</v>
      </c>
      <c r="J44" s="27">
        <f t="shared" si="1"/>
        <v>17.124752985410822</v>
      </c>
      <c r="K44" s="27">
        <f>J44/$E44</f>
        <v>1.2143973285727327</v>
      </c>
      <c r="L44" s="27">
        <f t="shared" si="2"/>
        <v>0.97070469083499844</v>
      </c>
      <c r="M44" s="26"/>
      <c r="N44" s="26"/>
    </row>
    <row r="45" spans="1:15">
      <c r="A45" s="1" t="s">
        <v>54</v>
      </c>
      <c r="B45" s="28" t="s">
        <v>52</v>
      </c>
      <c r="C45" s="27">
        <v>18.112588133268702</v>
      </c>
      <c r="D45" s="27">
        <f t="shared" si="0"/>
        <v>14.877997302220523</v>
      </c>
      <c r="E45" s="26"/>
      <c r="F45" s="26"/>
      <c r="G45" s="1" t="s">
        <v>54</v>
      </c>
      <c r="H45" s="28" t="s">
        <v>52</v>
      </c>
      <c r="I45" s="27">
        <v>32.175101434292401</v>
      </c>
      <c r="J45" s="27">
        <f t="shared" si="1"/>
        <v>19.715034183921123</v>
      </c>
      <c r="K45" s="27">
        <f>J45/$E44</f>
        <v>1.398086434652275</v>
      </c>
      <c r="L45" s="27">
        <f t="shared" si="2"/>
        <v>1.1175329757228305</v>
      </c>
      <c r="M45" s="26"/>
      <c r="N45" s="26"/>
    </row>
    <row r="46" spans="1:15">
      <c r="C46" s="26" t="s">
        <v>55</v>
      </c>
      <c r="D46" s="27">
        <f>MAX(C4:C45)</f>
        <v>22.007696569346201</v>
      </c>
      <c r="E46" s="26"/>
      <c r="F46" s="26"/>
      <c r="G46" s="26"/>
      <c r="H46" s="26"/>
      <c r="I46" s="26" t="s">
        <v>55</v>
      </c>
      <c r="J46" s="27">
        <f>MAX(I4:I45)</f>
        <v>36.476325741118302</v>
      </c>
      <c r="K46" s="26" t="s">
        <v>56</v>
      </c>
      <c r="L46" s="27">
        <f>AVERAGE(K4:K9)</f>
        <v>1.2510471413588311</v>
      </c>
      <c r="M46" s="26"/>
      <c r="N46" s="26"/>
      <c r="O46" s="2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88"/>
  <sheetViews>
    <sheetView topLeftCell="A35" workbookViewId="0">
      <selection activeCell="P83" sqref="P83"/>
    </sheetView>
  </sheetViews>
  <sheetFormatPr baseColWidth="10" defaultColWidth="11" defaultRowHeight="16"/>
  <sheetData>
    <row r="1" spans="1:14" ht="31">
      <c r="A1" s="8" t="s">
        <v>57</v>
      </c>
    </row>
    <row r="3" spans="1:14" ht="21">
      <c r="A3" s="2" t="s">
        <v>37</v>
      </c>
    </row>
    <row r="4" spans="1:14">
      <c r="A4" t="s">
        <v>58</v>
      </c>
      <c r="B4" t="s">
        <v>59</v>
      </c>
    </row>
    <row r="5" spans="1:14">
      <c r="A5">
        <v>3.4</v>
      </c>
      <c r="B5">
        <v>3.27</v>
      </c>
    </row>
    <row r="6" spans="1:14">
      <c r="A6">
        <v>3.33</v>
      </c>
      <c r="B6">
        <v>3.54</v>
      </c>
    </row>
    <row r="7" spans="1:14">
      <c r="A7">
        <v>3.41</v>
      </c>
      <c r="B7">
        <v>3.47</v>
      </c>
    </row>
    <row r="8" spans="1:14">
      <c r="A8">
        <v>3.31</v>
      </c>
      <c r="B8">
        <v>3.3</v>
      </c>
    </row>
    <row r="9" spans="1:14">
      <c r="A9">
        <v>3.7</v>
      </c>
      <c r="B9">
        <v>3.47</v>
      </c>
    </row>
    <row r="12" spans="1:14" ht="26">
      <c r="A12" s="4" t="s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s="32" t="s">
        <v>5</v>
      </c>
      <c r="B13" s="32"/>
      <c r="C13" s="32"/>
      <c r="D13" s="32"/>
      <c r="E13" s="32"/>
      <c r="F13" s="32"/>
      <c r="G13" s="3"/>
      <c r="H13" s="3"/>
      <c r="I13" s="32" t="s">
        <v>59</v>
      </c>
      <c r="J13" s="32"/>
      <c r="K13" s="32"/>
      <c r="L13" s="32"/>
      <c r="M13" s="32"/>
      <c r="N13" s="32"/>
    </row>
    <row r="14" spans="1:14">
      <c r="A14" s="3" t="s">
        <v>13</v>
      </c>
      <c r="B14" s="3" t="s">
        <v>3</v>
      </c>
      <c r="C14" s="3" t="s">
        <v>9</v>
      </c>
      <c r="D14" s="3" t="s">
        <v>10</v>
      </c>
      <c r="E14" s="3" t="s">
        <v>8</v>
      </c>
      <c r="F14" s="3"/>
      <c r="G14" s="3"/>
      <c r="H14" s="3"/>
      <c r="I14" s="3" t="s">
        <v>13</v>
      </c>
      <c r="J14" s="3" t="s">
        <v>3</v>
      </c>
      <c r="K14" s="3" t="s">
        <v>9</v>
      </c>
      <c r="L14" s="3" t="s">
        <v>10</v>
      </c>
      <c r="M14" s="3" t="s">
        <v>8</v>
      </c>
      <c r="N14" s="3"/>
    </row>
    <row r="15" spans="1:14">
      <c r="A15" s="3">
        <v>1</v>
      </c>
      <c r="B15">
        <v>1</v>
      </c>
      <c r="C15">
        <v>2900</v>
      </c>
      <c r="D15">
        <v>2267</v>
      </c>
      <c r="E15">
        <v>0.78172413793103446</v>
      </c>
      <c r="F15" s="3"/>
      <c r="G15" s="3"/>
      <c r="H15" s="3"/>
      <c r="I15" s="3">
        <v>1</v>
      </c>
      <c r="J15" s="3">
        <v>1</v>
      </c>
      <c r="K15">
        <v>3047</v>
      </c>
      <c r="L15">
        <v>2300</v>
      </c>
      <c r="M15">
        <v>0.75484082704299316</v>
      </c>
    </row>
    <row r="16" spans="1:14">
      <c r="A16" s="3">
        <v>1</v>
      </c>
      <c r="B16">
        <v>2</v>
      </c>
      <c r="C16">
        <v>3168</v>
      </c>
      <c r="D16">
        <v>2434</v>
      </c>
      <c r="E16">
        <v>0.76830808080808077</v>
      </c>
      <c r="F16" s="3"/>
      <c r="G16" s="3"/>
      <c r="H16" s="3"/>
      <c r="I16" s="3">
        <v>1</v>
      </c>
      <c r="J16" s="3">
        <v>2</v>
      </c>
      <c r="K16">
        <v>2911</v>
      </c>
      <c r="L16">
        <v>2039</v>
      </c>
      <c r="M16">
        <v>0.70044658193060805</v>
      </c>
    </row>
    <row r="17" spans="1:13">
      <c r="A17" s="3">
        <v>1</v>
      </c>
      <c r="B17">
        <v>3</v>
      </c>
      <c r="C17">
        <v>3195</v>
      </c>
      <c r="D17">
        <v>2249</v>
      </c>
      <c r="E17">
        <v>0.70391236306729266</v>
      </c>
      <c r="F17" s="3"/>
      <c r="G17" s="3"/>
      <c r="H17" s="3"/>
      <c r="I17" s="3">
        <v>1</v>
      </c>
      <c r="J17" s="3">
        <v>3</v>
      </c>
      <c r="K17">
        <v>3257</v>
      </c>
      <c r="L17">
        <v>2576</v>
      </c>
      <c r="M17">
        <v>0.79091188210009211</v>
      </c>
    </row>
    <row r="18" spans="1:13">
      <c r="A18" s="3">
        <v>1</v>
      </c>
      <c r="B18">
        <v>4</v>
      </c>
      <c r="C18">
        <v>3249</v>
      </c>
      <c r="D18">
        <v>2526</v>
      </c>
      <c r="E18">
        <v>0.77746999076638967</v>
      </c>
      <c r="F18" s="3"/>
      <c r="G18" s="3"/>
      <c r="H18" s="3"/>
      <c r="I18" s="3">
        <v>1</v>
      </c>
      <c r="J18" s="3">
        <v>4</v>
      </c>
      <c r="K18">
        <v>3005</v>
      </c>
      <c r="L18">
        <v>2358</v>
      </c>
      <c r="M18">
        <v>0.7846921797004992</v>
      </c>
    </row>
    <row r="19" spans="1:13">
      <c r="A19" s="3">
        <v>2</v>
      </c>
      <c r="B19">
        <v>1</v>
      </c>
      <c r="C19">
        <v>3020</v>
      </c>
      <c r="D19">
        <v>2155</v>
      </c>
      <c r="E19">
        <v>0.71357615894039739</v>
      </c>
      <c r="F19" s="3"/>
      <c r="G19" s="3"/>
      <c r="H19" s="3"/>
      <c r="I19" s="3">
        <v>2</v>
      </c>
      <c r="J19" s="3">
        <v>1</v>
      </c>
      <c r="K19">
        <v>3148</v>
      </c>
      <c r="L19">
        <v>2153</v>
      </c>
      <c r="M19">
        <v>0.68392630241423125</v>
      </c>
    </row>
    <row r="20" spans="1:13">
      <c r="A20" s="3">
        <v>2</v>
      </c>
      <c r="B20">
        <v>2</v>
      </c>
      <c r="C20">
        <v>3096</v>
      </c>
      <c r="D20">
        <v>2259</v>
      </c>
      <c r="E20">
        <v>0.72965116279069764</v>
      </c>
      <c r="F20" s="3"/>
      <c r="G20" s="3"/>
      <c r="H20" s="3"/>
      <c r="I20" s="3">
        <v>2</v>
      </c>
      <c r="J20" s="3">
        <v>2</v>
      </c>
      <c r="K20">
        <v>3120</v>
      </c>
      <c r="L20">
        <v>2331</v>
      </c>
      <c r="M20">
        <v>0.74711538461538463</v>
      </c>
    </row>
    <row r="21" spans="1:13">
      <c r="A21" s="3">
        <v>2</v>
      </c>
      <c r="B21">
        <v>3</v>
      </c>
      <c r="C21">
        <v>2827</v>
      </c>
      <c r="D21">
        <v>2639</v>
      </c>
      <c r="E21">
        <v>0.93349840820657937</v>
      </c>
      <c r="F21" s="3"/>
      <c r="G21" s="3"/>
      <c r="H21" s="3"/>
      <c r="I21" s="3">
        <v>2</v>
      </c>
      <c r="J21" s="3">
        <v>3</v>
      </c>
      <c r="K21">
        <v>3098</v>
      </c>
      <c r="L21">
        <v>2212</v>
      </c>
      <c r="M21">
        <v>0.71400903808908978</v>
      </c>
    </row>
    <row r="22" spans="1:13">
      <c r="A22" s="3">
        <v>3</v>
      </c>
      <c r="B22">
        <v>1</v>
      </c>
      <c r="C22">
        <v>3165</v>
      </c>
      <c r="D22">
        <v>2439</v>
      </c>
      <c r="E22">
        <v>0.77061611374407579</v>
      </c>
      <c r="F22" s="3"/>
      <c r="G22" s="3"/>
      <c r="H22" s="3"/>
      <c r="I22" s="3">
        <v>2</v>
      </c>
      <c r="J22" s="3">
        <v>4</v>
      </c>
      <c r="K22">
        <v>3079</v>
      </c>
      <c r="L22">
        <v>2521</v>
      </c>
      <c r="M22">
        <v>0.8187723286781422</v>
      </c>
    </row>
    <row r="23" spans="1:13">
      <c r="A23" s="3">
        <v>3</v>
      </c>
      <c r="B23">
        <v>2</v>
      </c>
      <c r="C23">
        <v>3294</v>
      </c>
      <c r="D23">
        <v>2478</v>
      </c>
      <c r="E23">
        <v>0.75227686703096541</v>
      </c>
      <c r="F23" s="3"/>
      <c r="G23" s="3"/>
      <c r="H23" s="3"/>
      <c r="I23" s="3">
        <v>3</v>
      </c>
      <c r="J23" s="3">
        <v>1</v>
      </c>
      <c r="K23">
        <v>3221</v>
      </c>
      <c r="L23">
        <v>2419</v>
      </c>
      <c r="M23">
        <v>0.75100900341508847</v>
      </c>
    </row>
    <row r="24" spans="1:13">
      <c r="A24" s="3">
        <v>3</v>
      </c>
      <c r="B24">
        <v>3</v>
      </c>
      <c r="C24">
        <v>3045</v>
      </c>
      <c r="D24">
        <v>2253</v>
      </c>
      <c r="E24">
        <v>0.73990147783251237</v>
      </c>
      <c r="F24" s="3"/>
      <c r="G24" s="3"/>
      <c r="H24" s="3"/>
      <c r="I24" s="3">
        <v>3</v>
      </c>
      <c r="J24" s="3">
        <v>2</v>
      </c>
      <c r="K24">
        <v>3278</v>
      </c>
      <c r="L24">
        <v>2278</v>
      </c>
      <c r="M24">
        <v>0.69493593654667485</v>
      </c>
    </row>
    <row r="25" spans="1:13">
      <c r="A25" s="3">
        <v>3</v>
      </c>
      <c r="B25">
        <v>4</v>
      </c>
      <c r="C25">
        <v>3042</v>
      </c>
      <c r="D25">
        <v>2603</v>
      </c>
      <c r="E25">
        <v>0.85568704799474027</v>
      </c>
      <c r="F25" s="3"/>
      <c r="G25" s="3"/>
      <c r="H25" s="3"/>
      <c r="I25" s="3">
        <v>3</v>
      </c>
      <c r="J25" s="3">
        <v>3</v>
      </c>
      <c r="K25">
        <v>3192</v>
      </c>
      <c r="L25">
        <v>2312</v>
      </c>
      <c r="M25">
        <v>0.72431077694235591</v>
      </c>
    </row>
    <row r="26" spans="1:13">
      <c r="A26" s="3">
        <v>4</v>
      </c>
      <c r="B26">
        <v>1</v>
      </c>
      <c r="C26">
        <v>3658</v>
      </c>
      <c r="D26">
        <v>2918</v>
      </c>
      <c r="E26">
        <v>0.7977036632039366</v>
      </c>
      <c r="F26" s="3"/>
      <c r="G26" s="3"/>
      <c r="H26" s="3"/>
      <c r="I26" s="3">
        <v>3</v>
      </c>
      <c r="J26" s="3">
        <v>4</v>
      </c>
      <c r="K26">
        <v>3075</v>
      </c>
      <c r="L26">
        <v>2469</v>
      </c>
      <c r="M26">
        <v>0.80292682926829273</v>
      </c>
    </row>
    <row r="27" spans="1:13">
      <c r="A27" s="3">
        <v>4</v>
      </c>
      <c r="B27">
        <v>2</v>
      </c>
      <c r="C27">
        <v>3322</v>
      </c>
      <c r="D27">
        <v>2805</v>
      </c>
      <c r="E27">
        <v>0.8443708609271523</v>
      </c>
      <c r="F27" s="3"/>
      <c r="G27" s="3"/>
      <c r="H27" s="3"/>
      <c r="I27" s="3">
        <v>4</v>
      </c>
      <c r="J27" s="3">
        <v>1</v>
      </c>
      <c r="K27">
        <v>3371</v>
      </c>
      <c r="L27">
        <v>2776</v>
      </c>
      <c r="M27">
        <v>0.82349451201423907</v>
      </c>
    </row>
    <row r="28" spans="1:13">
      <c r="A28" s="3">
        <v>4</v>
      </c>
      <c r="B28">
        <v>3</v>
      </c>
      <c r="C28">
        <v>3294</v>
      </c>
      <c r="D28">
        <v>2566</v>
      </c>
      <c r="E28">
        <v>0.77899210686095932</v>
      </c>
      <c r="F28" s="3"/>
      <c r="G28" s="3"/>
      <c r="H28" s="3"/>
      <c r="I28" s="3">
        <v>4</v>
      </c>
      <c r="J28" s="3">
        <v>2</v>
      </c>
      <c r="K28">
        <v>3040</v>
      </c>
      <c r="L28">
        <v>2545</v>
      </c>
      <c r="M28">
        <v>0.83717105263157898</v>
      </c>
    </row>
    <row r="29" spans="1:13">
      <c r="A29" s="3">
        <v>5</v>
      </c>
      <c r="B29">
        <v>1</v>
      </c>
      <c r="C29">
        <v>3222</v>
      </c>
      <c r="D29">
        <v>2545</v>
      </c>
      <c r="E29">
        <v>0.78988206083178147</v>
      </c>
      <c r="F29" s="3"/>
      <c r="G29" s="3"/>
      <c r="H29" s="3"/>
      <c r="I29" s="3">
        <v>4</v>
      </c>
      <c r="J29" s="3">
        <v>3</v>
      </c>
      <c r="K29">
        <v>3240</v>
      </c>
      <c r="L29">
        <v>2558</v>
      </c>
      <c r="M29">
        <v>0.78950617283950619</v>
      </c>
    </row>
    <row r="30" spans="1:13">
      <c r="A30" s="3">
        <v>5</v>
      </c>
      <c r="B30">
        <v>2</v>
      </c>
      <c r="C30">
        <v>3189</v>
      </c>
      <c r="D30">
        <v>2633</v>
      </c>
      <c r="E30">
        <v>0.82565067419253679</v>
      </c>
      <c r="I30" s="3">
        <v>4</v>
      </c>
      <c r="J30" s="3">
        <v>4</v>
      </c>
      <c r="K30">
        <v>3241</v>
      </c>
      <c r="L30">
        <v>2147</v>
      </c>
      <c r="M30">
        <v>0.66244986115396487</v>
      </c>
    </row>
    <row r="31" spans="1:13">
      <c r="A31" s="3">
        <v>5</v>
      </c>
      <c r="B31">
        <v>3</v>
      </c>
      <c r="C31">
        <v>3005</v>
      </c>
      <c r="D31">
        <v>2127</v>
      </c>
      <c r="E31">
        <v>0.70782029950083192</v>
      </c>
      <c r="I31" s="3">
        <v>5</v>
      </c>
      <c r="J31" s="3">
        <v>1</v>
      </c>
      <c r="K31">
        <v>3132</v>
      </c>
      <c r="L31">
        <v>2549</v>
      </c>
      <c r="M31">
        <v>0.81385696040868449</v>
      </c>
    </row>
    <row r="32" spans="1:13">
      <c r="A32" s="3">
        <v>5</v>
      </c>
      <c r="B32">
        <v>4</v>
      </c>
      <c r="C32">
        <v>3173</v>
      </c>
      <c r="D32">
        <v>2474</v>
      </c>
      <c r="E32">
        <v>0.7797037503939489</v>
      </c>
      <c r="I32" s="3">
        <v>5</v>
      </c>
      <c r="J32" s="3">
        <v>2</v>
      </c>
      <c r="K32">
        <v>3175</v>
      </c>
      <c r="L32">
        <v>2711</v>
      </c>
      <c r="M32">
        <v>0.85385826771653539</v>
      </c>
    </row>
    <row r="33" spans="1:13">
      <c r="A33" s="3">
        <v>6</v>
      </c>
      <c r="B33">
        <v>1</v>
      </c>
      <c r="C33">
        <v>3156</v>
      </c>
      <c r="D33">
        <v>2093</v>
      </c>
      <c r="E33">
        <v>0.66318124207858054</v>
      </c>
      <c r="I33" s="3">
        <v>5</v>
      </c>
      <c r="J33" s="3">
        <v>3</v>
      </c>
      <c r="K33">
        <v>3134</v>
      </c>
      <c r="L33">
        <v>2893</v>
      </c>
      <c r="M33">
        <v>0.92310146777281432</v>
      </c>
    </row>
    <row r="34" spans="1:13">
      <c r="A34" s="3">
        <v>6</v>
      </c>
      <c r="B34">
        <v>2</v>
      </c>
      <c r="C34">
        <v>3076</v>
      </c>
      <c r="D34">
        <v>2384</v>
      </c>
      <c r="E34">
        <v>0.77503250975292592</v>
      </c>
      <c r="I34" s="3">
        <v>5</v>
      </c>
      <c r="J34" s="3">
        <v>4</v>
      </c>
      <c r="K34">
        <v>3166</v>
      </c>
      <c r="L34">
        <v>2645</v>
      </c>
      <c r="M34">
        <v>0.83543903979785217</v>
      </c>
    </row>
    <row r="35" spans="1:13">
      <c r="A35" s="3">
        <v>6</v>
      </c>
      <c r="B35">
        <v>3</v>
      </c>
      <c r="C35">
        <v>2947</v>
      </c>
      <c r="D35">
        <v>2285</v>
      </c>
      <c r="E35">
        <v>0.77536477774007462</v>
      </c>
      <c r="I35" s="3">
        <v>6</v>
      </c>
      <c r="J35" s="3">
        <v>1</v>
      </c>
      <c r="K35">
        <v>2957</v>
      </c>
      <c r="L35">
        <v>2719</v>
      </c>
      <c r="M35">
        <v>0.91951301995265466</v>
      </c>
    </row>
    <row r="36" spans="1:13">
      <c r="A36" s="3">
        <v>6</v>
      </c>
      <c r="B36">
        <v>4</v>
      </c>
      <c r="C36">
        <v>3332</v>
      </c>
      <c r="D36">
        <v>2483</v>
      </c>
      <c r="E36">
        <v>0.74519807923169268</v>
      </c>
      <c r="I36" s="3">
        <v>6</v>
      </c>
      <c r="J36" s="3">
        <v>2</v>
      </c>
      <c r="K36">
        <v>3157</v>
      </c>
      <c r="L36">
        <v>2650</v>
      </c>
      <c r="M36">
        <v>0.83940449794108329</v>
      </c>
    </row>
    <row r="37" spans="1:13">
      <c r="A37" s="3">
        <v>7</v>
      </c>
      <c r="B37">
        <v>1</v>
      </c>
      <c r="C37">
        <v>3209</v>
      </c>
      <c r="D37">
        <v>2109</v>
      </c>
      <c r="E37">
        <v>0.65721408538485504</v>
      </c>
      <c r="I37" s="3">
        <v>6</v>
      </c>
      <c r="J37" s="3">
        <v>3</v>
      </c>
      <c r="K37">
        <v>3056</v>
      </c>
      <c r="L37">
        <v>2599</v>
      </c>
      <c r="M37">
        <v>0.8504581151832461</v>
      </c>
    </row>
    <row r="38" spans="1:13">
      <c r="A38" s="3">
        <v>7</v>
      </c>
      <c r="B38">
        <v>2</v>
      </c>
      <c r="C38">
        <v>2923</v>
      </c>
      <c r="D38">
        <v>2383</v>
      </c>
      <c r="E38">
        <v>0.81525829627095447</v>
      </c>
      <c r="I38" s="3">
        <v>7</v>
      </c>
      <c r="J38" s="3">
        <v>1</v>
      </c>
      <c r="K38">
        <v>3401</v>
      </c>
      <c r="L38">
        <v>2730</v>
      </c>
      <c r="M38">
        <v>0.80270508673919438</v>
      </c>
    </row>
    <row r="39" spans="1:13">
      <c r="A39" s="3">
        <v>7</v>
      </c>
      <c r="B39">
        <v>3</v>
      </c>
      <c r="C39">
        <v>3271</v>
      </c>
      <c r="D39">
        <v>2535</v>
      </c>
      <c r="E39">
        <v>0.77499235707734637</v>
      </c>
      <c r="I39" s="3">
        <v>7</v>
      </c>
      <c r="J39" s="3">
        <v>2</v>
      </c>
      <c r="K39">
        <v>3024</v>
      </c>
      <c r="L39">
        <v>2507</v>
      </c>
      <c r="M39">
        <v>0.82903439153439151</v>
      </c>
    </row>
    <row r="40" spans="1:13">
      <c r="A40" s="3">
        <v>7</v>
      </c>
      <c r="B40">
        <v>4</v>
      </c>
      <c r="C40">
        <v>3179</v>
      </c>
      <c r="D40">
        <v>2147</v>
      </c>
      <c r="E40">
        <v>0.67536961308587606</v>
      </c>
      <c r="I40" s="3">
        <v>7</v>
      </c>
      <c r="J40" s="3">
        <v>3</v>
      </c>
      <c r="K40">
        <v>3183</v>
      </c>
      <c r="L40">
        <v>2595</v>
      </c>
      <c r="M40">
        <v>0.81526861451460886</v>
      </c>
    </row>
    <row r="41" spans="1:13">
      <c r="A41" s="3">
        <v>8</v>
      </c>
      <c r="B41">
        <v>1</v>
      </c>
      <c r="C41">
        <v>3183</v>
      </c>
      <c r="D41">
        <v>2142</v>
      </c>
      <c r="E41">
        <v>0.67295004712535345</v>
      </c>
      <c r="I41" s="3">
        <v>7</v>
      </c>
      <c r="J41" s="3">
        <v>4</v>
      </c>
      <c r="K41">
        <v>3165</v>
      </c>
      <c r="L41">
        <v>1971</v>
      </c>
      <c r="M41">
        <v>0.62274881516587677</v>
      </c>
    </row>
    <row r="42" spans="1:13">
      <c r="A42" s="3">
        <v>8</v>
      </c>
      <c r="B42">
        <v>2</v>
      </c>
      <c r="C42">
        <v>3097</v>
      </c>
      <c r="D42">
        <v>2074</v>
      </c>
      <c r="E42">
        <v>0.66968033580884723</v>
      </c>
      <c r="I42" s="3">
        <v>8</v>
      </c>
      <c r="J42" s="3">
        <v>1</v>
      </c>
      <c r="K42">
        <v>3353</v>
      </c>
      <c r="L42">
        <v>2033</v>
      </c>
      <c r="M42">
        <v>0.60632269609305101</v>
      </c>
    </row>
    <row r="43" spans="1:13">
      <c r="A43" s="3">
        <v>8</v>
      </c>
      <c r="B43">
        <v>3</v>
      </c>
      <c r="C43">
        <v>3260</v>
      </c>
      <c r="D43">
        <v>2448</v>
      </c>
      <c r="E43">
        <v>0.750920245398773</v>
      </c>
      <c r="I43" s="3">
        <v>8</v>
      </c>
      <c r="J43" s="3">
        <v>2</v>
      </c>
      <c r="K43">
        <v>3242</v>
      </c>
      <c r="L43">
        <v>2253</v>
      </c>
      <c r="M43">
        <v>0.69494139420111045</v>
      </c>
    </row>
    <row r="44" spans="1:13">
      <c r="A44" s="3">
        <v>8</v>
      </c>
      <c r="B44">
        <v>4</v>
      </c>
      <c r="C44">
        <v>2974</v>
      </c>
      <c r="D44">
        <v>2358</v>
      </c>
      <c r="E44">
        <v>0.79287155346334903</v>
      </c>
      <c r="I44" s="3">
        <v>8</v>
      </c>
      <c r="J44" s="3">
        <v>3</v>
      </c>
      <c r="K44">
        <v>3349</v>
      </c>
      <c r="L44">
        <v>2396</v>
      </c>
      <c r="M44">
        <v>0.71543744401313825</v>
      </c>
    </row>
    <row r="45" spans="1:13">
      <c r="I45" s="3">
        <v>8</v>
      </c>
      <c r="J45" s="3">
        <v>4</v>
      </c>
      <c r="K45">
        <v>2994</v>
      </c>
      <c r="L45">
        <v>2154</v>
      </c>
      <c r="M45">
        <v>0.71943887775551107</v>
      </c>
    </row>
    <row r="46" spans="1:13">
      <c r="I46" s="3">
        <v>9</v>
      </c>
      <c r="J46" s="3">
        <v>1</v>
      </c>
      <c r="K46">
        <v>3260</v>
      </c>
      <c r="L46">
        <v>2414</v>
      </c>
      <c r="M46">
        <v>0.74049079754601232</v>
      </c>
    </row>
    <row r="47" spans="1:13">
      <c r="I47" s="3">
        <v>9</v>
      </c>
      <c r="J47" s="3">
        <v>2</v>
      </c>
      <c r="K47">
        <v>3006</v>
      </c>
      <c r="L47">
        <v>2456</v>
      </c>
      <c r="M47">
        <v>0.81703260146373924</v>
      </c>
    </row>
    <row r="48" spans="1:13">
      <c r="I48" s="3">
        <v>9</v>
      </c>
      <c r="J48" s="3">
        <v>3</v>
      </c>
      <c r="K48">
        <v>3236</v>
      </c>
      <c r="L48">
        <v>2308</v>
      </c>
      <c r="M48">
        <v>0.71322620519159452</v>
      </c>
    </row>
    <row r="52" spans="1:14" ht="26">
      <c r="A52" s="4" t="s">
        <v>134</v>
      </c>
    </row>
    <row r="53" spans="1:14">
      <c r="A53" s="32" t="s">
        <v>5</v>
      </c>
      <c r="B53" s="32"/>
      <c r="C53" s="32"/>
      <c r="D53" s="32"/>
      <c r="E53" s="32"/>
      <c r="F53" s="32"/>
      <c r="G53" s="3"/>
      <c r="H53" s="3"/>
      <c r="I53" s="32" t="s">
        <v>59</v>
      </c>
      <c r="J53" s="32"/>
      <c r="K53" s="32"/>
      <c r="L53" s="32"/>
      <c r="M53" s="32"/>
      <c r="N53" s="32"/>
    </row>
    <row r="54" spans="1:14">
      <c r="A54" s="3" t="s">
        <v>13</v>
      </c>
      <c r="B54" s="3" t="s">
        <v>3</v>
      </c>
      <c r="C54" s="3" t="s">
        <v>9</v>
      </c>
      <c r="D54" s="3" t="s">
        <v>10</v>
      </c>
      <c r="E54" s="3"/>
      <c r="F54" s="3"/>
      <c r="G54" s="3"/>
      <c r="H54" s="3"/>
      <c r="I54" s="3" t="s">
        <v>13</v>
      </c>
      <c r="J54" s="3" t="s">
        <v>3</v>
      </c>
      <c r="K54" s="3" t="s">
        <v>9</v>
      </c>
      <c r="L54" s="3" t="s">
        <v>10</v>
      </c>
      <c r="M54" s="3" t="s">
        <v>8</v>
      </c>
      <c r="N54" s="3"/>
    </row>
    <row r="55" spans="1:14">
      <c r="A55">
        <v>1</v>
      </c>
      <c r="B55">
        <v>1</v>
      </c>
      <c r="C55">
        <v>287043</v>
      </c>
      <c r="D55">
        <v>112727</v>
      </c>
      <c r="I55">
        <v>1</v>
      </c>
      <c r="J55">
        <v>1</v>
      </c>
      <c r="K55">
        <v>313724</v>
      </c>
      <c r="L55">
        <v>103900</v>
      </c>
    </row>
    <row r="56" spans="1:14">
      <c r="A56">
        <v>1</v>
      </c>
      <c r="B56">
        <v>2</v>
      </c>
      <c r="C56">
        <v>146784</v>
      </c>
      <c r="D56">
        <v>45615</v>
      </c>
      <c r="I56">
        <v>1</v>
      </c>
      <c r="J56">
        <v>2</v>
      </c>
      <c r="K56">
        <v>118430</v>
      </c>
      <c r="L56">
        <v>35379</v>
      </c>
    </row>
    <row r="57" spans="1:14">
      <c r="A57">
        <v>1</v>
      </c>
      <c r="B57">
        <v>3</v>
      </c>
      <c r="C57">
        <v>112908</v>
      </c>
      <c r="D57">
        <v>42230</v>
      </c>
      <c r="I57">
        <v>1</v>
      </c>
      <c r="J57">
        <v>3</v>
      </c>
      <c r="K57">
        <v>118430</v>
      </c>
      <c r="L57">
        <v>38720</v>
      </c>
    </row>
    <row r="58" spans="1:14">
      <c r="A58">
        <v>1</v>
      </c>
      <c r="B58">
        <v>4</v>
      </c>
      <c r="C58">
        <v>89899</v>
      </c>
      <c r="D58">
        <v>27034</v>
      </c>
      <c r="I58">
        <v>1</v>
      </c>
      <c r="J58">
        <v>4</v>
      </c>
      <c r="K58">
        <v>120880</v>
      </c>
      <c r="L58">
        <v>38308</v>
      </c>
    </row>
    <row r="59" spans="1:14">
      <c r="A59">
        <v>2</v>
      </c>
      <c r="B59">
        <v>1</v>
      </c>
      <c r="C59">
        <v>81440</v>
      </c>
      <c r="D59">
        <v>24391</v>
      </c>
      <c r="I59">
        <v>2</v>
      </c>
      <c r="J59">
        <v>1</v>
      </c>
      <c r="K59">
        <v>93114</v>
      </c>
      <c r="L59">
        <v>28961</v>
      </c>
    </row>
    <row r="60" spans="1:14">
      <c r="A60">
        <v>2</v>
      </c>
      <c r="B60">
        <v>2</v>
      </c>
      <c r="C60">
        <v>115998</v>
      </c>
      <c r="D60">
        <v>32597</v>
      </c>
      <c r="I60">
        <v>2</v>
      </c>
      <c r="J60">
        <v>2</v>
      </c>
      <c r="K60">
        <v>119638</v>
      </c>
      <c r="L60">
        <v>30380</v>
      </c>
    </row>
    <row r="61" spans="1:14">
      <c r="A61">
        <v>2</v>
      </c>
      <c r="B61">
        <v>3</v>
      </c>
      <c r="C61">
        <v>271544</v>
      </c>
      <c r="D61">
        <v>111488</v>
      </c>
      <c r="I61">
        <v>2</v>
      </c>
      <c r="J61">
        <v>3</v>
      </c>
      <c r="K61">
        <v>132224</v>
      </c>
      <c r="L61">
        <v>30690</v>
      </c>
    </row>
    <row r="62" spans="1:14">
      <c r="A62">
        <v>2</v>
      </c>
      <c r="B62">
        <v>4</v>
      </c>
      <c r="C62">
        <v>88830</v>
      </c>
      <c r="D62">
        <v>28749</v>
      </c>
      <c r="I62">
        <v>2</v>
      </c>
      <c r="J62">
        <v>4</v>
      </c>
      <c r="K62">
        <v>97485</v>
      </c>
      <c r="L62">
        <v>29303</v>
      </c>
    </row>
    <row r="63" spans="1:14">
      <c r="A63">
        <v>3</v>
      </c>
      <c r="B63">
        <v>1</v>
      </c>
      <c r="C63">
        <v>124608</v>
      </c>
      <c r="D63">
        <v>30434</v>
      </c>
      <c r="I63">
        <v>3</v>
      </c>
      <c r="J63">
        <v>1</v>
      </c>
      <c r="K63">
        <v>118430</v>
      </c>
      <c r="L63">
        <v>30268</v>
      </c>
    </row>
    <row r="64" spans="1:14">
      <c r="A64">
        <v>3</v>
      </c>
      <c r="B64">
        <v>2</v>
      </c>
      <c r="C64">
        <v>140072</v>
      </c>
      <c r="D64">
        <v>33745</v>
      </c>
      <c r="I64">
        <v>3</v>
      </c>
      <c r="J64">
        <v>2</v>
      </c>
      <c r="K64">
        <v>104242</v>
      </c>
      <c r="L64">
        <v>27388</v>
      </c>
    </row>
    <row r="65" spans="1:12">
      <c r="A65">
        <v>3</v>
      </c>
      <c r="B65">
        <v>3</v>
      </c>
      <c r="C65">
        <v>133522</v>
      </c>
      <c r="D65">
        <v>29682</v>
      </c>
      <c r="I65">
        <v>3</v>
      </c>
      <c r="J65">
        <v>3</v>
      </c>
      <c r="K65">
        <v>167652</v>
      </c>
      <c r="L65">
        <v>36455</v>
      </c>
    </row>
    <row r="66" spans="1:12">
      <c r="A66">
        <v>3</v>
      </c>
      <c r="B66">
        <v>4</v>
      </c>
      <c r="C66">
        <v>119488</v>
      </c>
      <c r="D66">
        <v>27394</v>
      </c>
      <c r="I66">
        <v>3</v>
      </c>
      <c r="J66">
        <v>4</v>
      </c>
      <c r="K66">
        <v>130940</v>
      </c>
      <c r="L66">
        <v>26851</v>
      </c>
    </row>
    <row r="67" spans="1:12">
      <c r="A67">
        <v>4</v>
      </c>
      <c r="B67">
        <v>1</v>
      </c>
      <c r="C67">
        <v>163520</v>
      </c>
      <c r="D67">
        <v>30182</v>
      </c>
      <c r="I67">
        <v>4</v>
      </c>
      <c r="J67">
        <v>1</v>
      </c>
      <c r="K67">
        <v>182512</v>
      </c>
      <c r="L67">
        <v>40678</v>
      </c>
    </row>
    <row r="68" spans="1:12">
      <c r="A68">
        <v>4</v>
      </c>
      <c r="B68">
        <v>2</v>
      </c>
      <c r="C68">
        <v>144073</v>
      </c>
      <c r="D68">
        <v>30880</v>
      </c>
      <c r="I68">
        <v>4</v>
      </c>
      <c r="J68">
        <v>2</v>
      </c>
      <c r="K68">
        <v>141398</v>
      </c>
      <c r="L68">
        <v>36156</v>
      </c>
    </row>
    <row r="69" spans="1:12">
      <c r="A69">
        <v>4</v>
      </c>
      <c r="B69">
        <v>3</v>
      </c>
      <c r="C69">
        <v>220628</v>
      </c>
      <c r="D69">
        <v>43374</v>
      </c>
      <c r="I69">
        <v>4</v>
      </c>
      <c r="J69">
        <v>3</v>
      </c>
      <c r="K69">
        <v>305852</v>
      </c>
      <c r="L69">
        <v>96640</v>
      </c>
    </row>
    <row r="70" spans="1:12">
      <c r="A70">
        <v>5</v>
      </c>
      <c r="B70">
        <v>1</v>
      </c>
      <c r="C70">
        <v>133522</v>
      </c>
      <c r="D70">
        <v>25598</v>
      </c>
      <c r="I70">
        <v>4</v>
      </c>
      <c r="J70">
        <v>4</v>
      </c>
      <c r="K70">
        <v>86556</v>
      </c>
      <c r="L70">
        <v>22379</v>
      </c>
    </row>
    <row r="71" spans="1:12">
      <c r="A71">
        <v>5</v>
      </c>
      <c r="B71">
        <v>2</v>
      </c>
      <c r="C71">
        <v>119488</v>
      </c>
      <c r="D71">
        <v>25348</v>
      </c>
      <c r="I71">
        <v>5</v>
      </c>
      <c r="J71">
        <v>1</v>
      </c>
      <c r="K71">
        <v>132224</v>
      </c>
      <c r="L71">
        <v>23941</v>
      </c>
    </row>
    <row r="72" spans="1:12">
      <c r="A72">
        <v>5</v>
      </c>
      <c r="B72">
        <v>3</v>
      </c>
      <c r="C72">
        <v>101780</v>
      </c>
      <c r="D72">
        <v>25495</v>
      </c>
      <c r="I72">
        <v>5</v>
      </c>
      <c r="J72">
        <v>2</v>
      </c>
      <c r="K72">
        <v>142732</v>
      </c>
      <c r="L72">
        <v>32226</v>
      </c>
    </row>
    <row r="73" spans="1:12">
      <c r="A73">
        <v>5</v>
      </c>
      <c r="B73">
        <v>4</v>
      </c>
      <c r="C73">
        <v>159274</v>
      </c>
      <c r="D73">
        <v>29675</v>
      </c>
      <c r="I73">
        <v>5</v>
      </c>
      <c r="J73">
        <v>3</v>
      </c>
      <c r="K73">
        <v>156264</v>
      </c>
      <c r="L73">
        <v>38794</v>
      </c>
    </row>
    <row r="74" spans="1:12">
      <c r="A74">
        <v>6</v>
      </c>
      <c r="B74">
        <v>1</v>
      </c>
      <c r="C74">
        <v>132028</v>
      </c>
      <c r="D74">
        <v>25832</v>
      </c>
      <c r="I74">
        <v>5</v>
      </c>
      <c r="J74">
        <v>4</v>
      </c>
      <c r="K74">
        <v>134809</v>
      </c>
      <c r="L74">
        <v>33143</v>
      </c>
    </row>
    <row r="75" spans="1:12">
      <c r="A75">
        <v>6</v>
      </c>
      <c r="B75">
        <v>2</v>
      </c>
      <c r="C75">
        <v>133522</v>
      </c>
      <c r="D75">
        <v>22967</v>
      </c>
      <c r="I75">
        <v>6</v>
      </c>
      <c r="J75">
        <v>1</v>
      </c>
      <c r="K75">
        <v>120700</v>
      </c>
      <c r="L75">
        <v>34945</v>
      </c>
    </row>
    <row r="76" spans="1:12">
      <c r="A76">
        <v>6</v>
      </c>
      <c r="B76">
        <v>3</v>
      </c>
      <c r="C76">
        <v>89728</v>
      </c>
      <c r="D76">
        <v>16851</v>
      </c>
      <c r="I76">
        <v>6</v>
      </c>
      <c r="J76">
        <v>2</v>
      </c>
      <c r="K76">
        <v>129496</v>
      </c>
      <c r="L76">
        <v>35624</v>
      </c>
    </row>
    <row r="77" spans="1:12">
      <c r="A77">
        <v>6</v>
      </c>
      <c r="B77">
        <v>4</v>
      </c>
      <c r="C77">
        <v>111214</v>
      </c>
      <c r="D77">
        <v>25239</v>
      </c>
      <c r="I77">
        <v>6</v>
      </c>
      <c r="J77">
        <v>3</v>
      </c>
      <c r="K77">
        <v>123585</v>
      </c>
      <c r="L77">
        <v>32434</v>
      </c>
    </row>
    <row r="78" spans="1:12">
      <c r="A78">
        <v>7</v>
      </c>
      <c r="B78">
        <v>1</v>
      </c>
      <c r="C78">
        <v>92028</v>
      </c>
      <c r="D78">
        <v>20009</v>
      </c>
      <c r="I78">
        <v>7</v>
      </c>
      <c r="J78">
        <v>1</v>
      </c>
      <c r="K78">
        <v>120880</v>
      </c>
      <c r="L78">
        <v>34022</v>
      </c>
    </row>
    <row r="79" spans="1:12">
      <c r="A79">
        <v>7</v>
      </c>
      <c r="B79">
        <v>2</v>
      </c>
      <c r="C79">
        <v>129664</v>
      </c>
      <c r="D79">
        <v>52192</v>
      </c>
      <c r="I79">
        <v>7</v>
      </c>
      <c r="J79">
        <v>2</v>
      </c>
      <c r="K79">
        <v>144073</v>
      </c>
      <c r="L79">
        <v>42472</v>
      </c>
    </row>
    <row r="80" spans="1:12">
      <c r="A80">
        <v>7</v>
      </c>
      <c r="B80">
        <v>3</v>
      </c>
      <c r="C80">
        <v>157845</v>
      </c>
      <c r="D80">
        <v>52630</v>
      </c>
      <c r="I80">
        <v>7</v>
      </c>
      <c r="J80">
        <v>3</v>
      </c>
      <c r="K80">
        <v>90842</v>
      </c>
      <c r="L80">
        <v>33396</v>
      </c>
    </row>
    <row r="81" spans="1:12">
      <c r="A81">
        <v>7</v>
      </c>
      <c r="B81">
        <v>4</v>
      </c>
      <c r="C81">
        <v>88830</v>
      </c>
      <c r="D81">
        <v>32428</v>
      </c>
      <c r="I81">
        <v>7</v>
      </c>
      <c r="J81">
        <v>4</v>
      </c>
      <c r="K81">
        <v>122103</v>
      </c>
      <c r="L81">
        <v>34655</v>
      </c>
    </row>
    <row r="82" spans="1:12">
      <c r="A82">
        <v>8</v>
      </c>
      <c r="B82">
        <v>1</v>
      </c>
      <c r="C82">
        <v>81594</v>
      </c>
      <c r="D82">
        <v>29778</v>
      </c>
      <c r="I82">
        <v>8</v>
      </c>
      <c r="J82">
        <v>1</v>
      </c>
      <c r="K82">
        <v>107556</v>
      </c>
      <c r="L82">
        <v>24355</v>
      </c>
    </row>
    <row r="83" spans="1:12">
      <c r="A83">
        <v>8</v>
      </c>
      <c r="B83">
        <v>2</v>
      </c>
      <c r="C83">
        <v>108877</v>
      </c>
      <c r="D83">
        <v>35564</v>
      </c>
      <c r="I83">
        <v>8</v>
      </c>
      <c r="J83">
        <v>2</v>
      </c>
      <c r="K83">
        <v>107740</v>
      </c>
      <c r="L83">
        <v>27068</v>
      </c>
    </row>
    <row r="84" spans="1:12">
      <c r="A84">
        <v>8</v>
      </c>
      <c r="B84">
        <v>3</v>
      </c>
      <c r="C84">
        <v>119638</v>
      </c>
      <c r="D84">
        <v>35658</v>
      </c>
      <c r="I84">
        <v>8</v>
      </c>
      <c r="J84">
        <v>3</v>
      </c>
      <c r="K84">
        <v>114800</v>
      </c>
      <c r="L84">
        <v>24972</v>
      </c>
    </row>
    <row r="85" spans="1:12">
      <c r="A85">
        <v>8</v>
      </c>
      <c r="B85">
        <v>4</v>
      </c>
      <c r="C85">
        <v>115998</v>
      </c>
      <c r="D85">
        <v>31666</v>
      </c>
      <c r="I85">
        <v>8</v>
      </c>
      <c r="J85">
        <v>4</v>
      </c>
      <c r="K85">
        <v>91860</v>
      </c>
      <c r="L85">
        <v>18829</v>
      </c>
    </row>
    <row r="86" spans="1:12">
      <c r="I86">
        <v>9</v>
      </c>
      <c r="J86">
        <v>1</v>
      </c>
      <c r="K86">
        <v>107556</v>
      </c>
      <c r="L86">
        <v>17831</v>
      </c>
    </row>
    <row r="87" spans="1:12">
      <c r="I87">
        <v>9</v>
      </c>
      <c r="J87">
        <v>2</v>
      </c>
      <c r="K87">
        <v>132224</v>
      </c>
      <c r="L87">
        <v>25095</v>
      </c>
    </row>
    <row r="88" spans="1:12">
      <c r="I88">
        <v>9</v>
      </c>
      <c r="J88">
        <v>3</v>
      </c>
      <c r="K88">
        <v>125676</v>
      </c>
      <c r="L88">
        <v>30966</v>
      </c>
    </row>
  </sheetData>
  <mergeCells count="4">
    <mergeCell ref="A13:F13"/>
    <mergeCell ref="I13:N13"/>
    <mergeCell ref="A53:F53"/>
    <mergeCell ref="I53:N5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8"/>
  <sheetViews>
    <sheetView workbookViewId="0">
      <selection activeCell="K25" sqref="K25"/>
    </sheetView>
  </sheetViews>
  <sheetFormatPr baseColWidth="10" defaultColWidth="11" defaultRowHeight="16"/>
  <sheetData>
    <row r="1" spans="1:9" ht="31">
      <c r="A1" s="8" t="s">
        <v>133</v>
      </c>
    </row>
    <row r="3" spans="1:9" ht="26">
      <c r="A3" s="4" t="s">
        <v>30</v>
      </c>
      <c r="B3" s="3"/>
      <c r="C3" s="3"/>
      <c r="D3" s="3"/>
      <c r="E3" s="3"/>
      <c r="F3" s="3"/>
      <c r="G3" s="3"/>
      <c r="H3" s="3"/>
      <c r="I3" s="3"/>
    </row>
    <row r="4" spans="1:9">
      <c r="A4" s="3" t="s">
        <v>24</v>
      </c>
      <c r="B4" s="3"/>
      <c r="C4" s="3"/>
      <c r="D4" s="3"/>
      <c r="E4" s="3"/>
      <c r="F4" s="3"/>
      <c r="G4" s="3"/>
      <c r="H4" s="3"/>
    </row>
    <row r="5" spans="1:9">
      <c r="A5" s="3" t="s">
        <v>31</v>
      </c>
      <c r="B5" s="3"/>
      <c r="C5" s="3"/>
      <c r="D5" s="3"/>
      <c r="E5" s="3"/>
      <c r="F5" s="3"/>
      <c r="G5" s="3"/>
      <c r="H5" s="3"/>
    </row>
    <row r="6" spans="1:9">
      <c r="A6" s="32" t="s">
        <v>5</v>
      </c>
      <c r="B6" s="32"/>
      <c r="C6" s="32"/>
      <c r="D6" s="9"/>
      <c r="E6" s="9"/>
      <c r="F6" s="32" t="s">
        <v>59</v>
      </c>
      <c r="G6" s="32"/>
      <c r="H6" s="32"/>
    </row>
    <row r="7" spans="1:9">
      <c r="A7" s="3" t="s">
        <v>13</v>
      </c>
      <c r="B7" s="3" t="s">
        <v>3</v>
      </c>
      <c r="C7" s="3" t="s">
        <v>34</v>
      </c>
      <c r="D7" s="3"/>
      <c r="E7" s="3"/>
      <c r="F7" s="3" t="s">
        <v>13</v>
      </c>
      <c r="G7" s="3" t="s">
        <v>3</v>
      </c>
      <c r="H7" s="3" t="s">
        <v>34</v>
      </c>
    </row>
    <row r="8" spans="1:9">
      <c r="A8">
        <v>1</v>
      </c>
      <c r="B8">
        <v>1</v>
      </c>
      <c r="C8">
        <v>141</v>
      </c>
      <c r="F8">
        <v>1</v>
      </c>
      <c r="G8">
        <v>1</v>
      </c>
      <c r="H8">
        <v>122</v>
      </c>
    </row>
    <row r="9" spans="1:9">
      <c r="A9">
        <v>1</v>
      </c>
      <c r="B9">
        <v>2</v>
      </c>
      <c r="C9">
        <v>125</v>
      </c>
      <c r="F9">
        <v>1</v>
      </c>
      <c r="G9">
        <v>2</v>
      </c>
      <c r="H9">
        <v>114</v>
      </c>
    </row>
    <row r="10" spans="1:9">
      <c r="A10">
        <v>1</v>
      </c>
      <c r="B10">
        <v>3</v>
      </c>
      <c r="C10">
        <v>159</v>
      </c>
      <c r="F10">
        <v>1</v>
      </c>
      <c r="G10">
        <v>3</v>
      </c>
      <c r="H10">
        <v>114</v>
      </c>
    </row>
    <row r="11" spans="1:9">
      <c r="A11">
        <v>1</v>
      </c>
      <c r="B11">
        <v>4</v>
      </c>
      <c r="C11">
        <v>142</v>
      </c>
      <c r="F11">
        <v>1</v>
      </c>
      <c r="G11">
        <v>4</v>
      </c>
      <c r="H11">
        <v>127</v>
      </c>
    </row>
    <row r="12" spans="1:9">
      <c r="A12">
        <v>2</v>
      </c>
      <c r="B12">
        <v>1</v>
      </c>
      <c r="C12">
        <v>127</v>
      </c>
      <c r="F12">
        <v>1</v>
      </c>
      <c r="G12">
        <v>5</v>
      </c>
      <c r="H12">
        <v>126</v>
      </c>
    </row>
    <row r="13" spans="1:9">
      <c r="A13">
        <v>2</v>
      </c>
      <c r="B13">
        <v>2</v>
      </c>
      <c r="C13">
        <v>113</v>
      </c>
      <c r="F13">
        <v>2</v>
      </c>
      <c r="G13">
        <v>1</v>
      </c>
      <c r="H13">
        <v>120</v>
      </c>
      <c r="I13" s="24"/>
    </row>
    <row r="14" spans="1:9">
      <c r="A14">
        <v>2</v>
      </c>
      <c r="B14">
        <v>3</v>
      </c>
      <c r="C14">
        <v>161</v>
      </c>
      <c r="F14">
        <v>2</v>
      </c>
      <c r="G14">
        <v>2</v>
      </c>
      <c r="H14">
        <v>114</v>
      </c>
      <c r="I14" s="24"/>
    </row>
    <row r="15" spans="1:9">
      <c r="A15">
        <v>2</v>
      </c>
      <c r="B15">
        <v>4</v>
      </c>
      <c r="C15">
        <v>144</v>
      </c>
      <c r="F15">
        <v>2</v>
      </c>
      <c r="G15">
        <v>3</v>
      </c>
      <c r="H15">
        <v>116</v>
      </c>
      <c r="I15" s="24"/>
    </row>
    <row r="16" spans="1:9">
      <c r="A16">
        <v>3</v>
      </c>
      <c r="B16">
        <v>1</v>
      </c>
      <c r="C16">
        <v>128</v>
      </c>
      <c r="F16">
        <v>2</v>
      </c>
      <c r="G16">
        <v>4</v>
      </c>
      <c r="H16">
        <v>96</v>
      </c>
      <c r="I16" s="24"/>
    </row>
    <row r="17" spans="1:10">
      <c r="A17">
        <v>3</v>
      </c>
      <c r="B17">
        <v>2</v>
      </c>
      <c r="C17">
        <v>140</v>
      </c>
      <c r="F17">
        <v>3</v>
      </c>
      <c r="G17">
        <v>1</v>
      </c>
      <c r="H17">
        <v>92</v>
      </c>
      <c r="I17" s="24"/>
    </row>
    <row r="18" spans="1:10">
      <c r="A18">
        <v>3</v>
      </c>
      <c r="B18">
        <v>3</v>
      </c>
      <c r="C18">
        <v>150</v>
      </c>
      <c r="F18">
        <v>3</v>
      </c>
      <c r="G18">
        <v>2</v>
      </c>
      <c r="H18">
        <v>97</v>
      </c>
      <c r="I18" s="24"/>
    </row>
    <row r="19" spans="1:10">
      <c r="A19">
        <v>4</v>
      </c>
      <c r="B19">
        <v>1</v>
      </c>
      <c r="C19">
        <v>160</v>
      </c>
      <c r="F19">
        <v>3</v>
      </c>
      <c r="G19">
        <v>3</v>
      </c>
      <c r="H19">
        <v>111</v>
      </c>
      <c r="I19" s="24"/>
    </row>
    <row r="20" spans="1:10">
      <c r="A20">
        <v>4</v>
      </c>
      <c r="B20">
        <v>2</v>
      </c>
      <c r="C20">
        <v>145</v>
      </c>
      <c r="F20">
        <v>3</v>
      </c>
      <c r="G20">
        <v>4</v>
      </c>
      <c r="H20">
        <v>119</v>
      </c>
      <c r="I20" s="24"/>
    </row>
    <row r="21" spans="1:10">
      <c r="A21">
        <v>4</v>
      </c>
      <c r="B21">
        <v>3</v>
      </c>
      <c r="C21">
        <v>183</v>
      </c>
      <c r="F21">
        <v>4</v>
      </c>
      <c r="G21">
        <v>1</v>
      </c>
      <c r="H21">
        <v>106</v>
      </c>
      <c r="I21" s="24"/>
    </row>
    <row r="22" spans="1:10">
      <c r="A22">
        <v>4</v>
      </c>
      <c r="B22">
        <v>4</v>
      </c>
      <c r="C22">
        <v>133</v>
      </c>
      <c r="F22">
        <v>4</v>
      </c>
      <c r="G22">
        <v>2</v>
      </c>
      <c r="H22">
        <v>120</v>
      </c>
      <c r="I22" s="24"/>
    </row>
    <row r="23" spans="1:10">
      <c r="F23">
        <v>4</v>
      </c>
      <c r="G23">
        <v>3</v>
      </c>
      <c r="H23">
        <v>109</v>
      </c>
    </row>
    <row r="24" spans="1:10">
      <c r="F24">
        <v>4</v>
      </c>
      <c r="G24">
        <v>4</v>
      </c>
      <c r="H24">
        <v>120</v>
      </c>
    </row>
    <row r="28" spans="1:10" ht="26">
      <c r="A28" s="4" t="s">
        <v>38</v>
      </c>
      <c r="B28" s="3"/>
      <c r="C28" s="3"/>
      <c r="D28" s="3"/>
      <c r="E28" s="3"/>
      <c r="F28" s="3"/>
      <c r="G28" s="3"/>
      <c r="H28" s="3"/>
      <c r="I28" s="3"/>
    </row>
    <row r="29" spans="1:10">
      <c r="A29" s="3"/>
    </row>
    <row r="30" spans="1:10">
      <c r="A30" s="3" t="s">
        <v>31</v>
      </c>
      <c r="B30" s="3"/>
      <c r="C30" s="3"/>
      <c r="D30" s="3"/>
      <c r="E30" s="3"/>
      <c r="F30" s="3"/>
      <c r="G30" s="3"/>
      <c r="H30" s="3"/>
      <c r="I30" s="3"/>
    </row>
    <row r="31" spans="1:10">
      <c r="A31" s="9" t="s">
        <v>5</v>
      </c>
      <c r="B31" s="9"/>
      <c r="C31" s="9"/>
      <c r="D31" s="9"/>
      <c r="E31" s="9"/>
      <c r="F31" s="9" t="s">
        <v>59</v>
      </c>
      <c r="G31" s="9"/>
      <c r="H31" s="9"/>
      <c r="I31" s="3"/>
    </row>
    <row r="32" spans="1:10">
      <c r="A32" s="3" t="s">
        <v>13</v>
      </c>
      <c r="B32" s="3" t="s">
        <v>3</v>
      </c>
      <c r="C32" s="3" t="s">
        <v>27</v>
      </c>
      <c r="D32" s="3" t="s">
        <v>60</v>
      </c>
      <c r="E32" s="3" t="s">
        <v>61</v>
      </c>
      <c r="F32" s="3" t="s">
        <v>13</v>
      </c>
      <c r="G32" s="3" t="s">
        <v>3</v>
      </c>
      <c r="H32" s="3" t="s">
        <v>27</v>
      </c>
      <c r="I32" s="3" t="s">
        <v>60</v>
      </c>
      <c r="J32" s="3" t="s">
        <v>61</v>
      </c>
    </row>
    <row r="33" spans="1:10">
      <c r="A33">
        <v>1</v>
      </c>
      <c r="B33">
        <v>1</v>
      </c>
      <c r="C33">
        <v>31146</v>
      </c>
      <c r="D33">
        <v>133590</v>
      </c>
      <c r="E33">
        <v>0.23314619357736358</v>
      </c>
      <c r="F33" s="3">
        <v>1</v>
      </c>
      <c r="G33" s="3">
        <v>1</v>
      </c>
      <c r="H33">
        <v>34793</v>
      </c>
      <c r="I33">
        <v>145923</v>
      </c>
      <c r="J33">
        <v>0.238433968599878</v>
      </c>
    </row>
    <row r="34" spans="1:10">
      <c r="A34">
        <v>1</v>
      </c>
      <c r="B34">
        <v>2</v>
      </c>
      <c r="C34">
        <v>31398</v>
      </c>
      <c r="D34">
        <v>138380</v>
      </c>
      <c r="E34">
        <v>0.22689695042636218</v>
      </c>
      <c r="F34" s="3">
        <v>1</v>
      </c>
      <c r="G34" s="3">
        <v>2</v>
      </c>
      <c r="H34">
        <v>30899</v>
      </c>
      <c r="I34">
        <v>104232</v>
      </c>
      <c r="J34">
        <v>0.29644447002839819</v>
      </c>
    </row>
    <row r="35" spans="1:10">
      <c r="A35">
        <v>1</v>
      </c>
      <c r="B35">
        <v>3</v>
      </c>
      <c r="C35">
        <v>30290</v>
      </c>
      <c r="D35">
        <v>134608</v>
      </c>
      <c r="E35">
        <v>0.22502377273267563</v>
      </c>
      <c r="F35" s="3">
        <v>1</v>
      </c>
      <c r="G35" s="3">
        <v>3</v>
      </c>
      <c r="H35">
        <v>26049</v>
      </c>
      <c r="I35">
        <v>106420</v>
      </c>
      <c r="J35">
        <v>0.24477541815448223</v>
      </c>
    </row>
    <row r="36" spans="1:10">
      <c r="A36">
        <v>1</v>
      </c>
      <c r="B36">
        <v>4</v>
      </c>
      <c r="C36">
        <v>54075</v>
      </c>
      <c r="D36">
        <v>276672</v>
      </c>
      <c r="E36">
        <v>0.19544803955586398</v>
      </c>
      <c r="F36" s="3">
        <v>1</v>
      </c>
      <c r="G36" s="3">
        <v>4</v>
      </c>
      <c r="H36">
        <v>28380</v>
      </c>
      <c r="I36">
        <v>108438</v>
      </c>
      <c r="J36">
        <v>0.26171637248934876</v>
      </c>
    </row>
    <row r="37" spans="1:10">
      <c r="A37">
        <v>2</v>
      </c>
      <c r="B37">
        <v>1</v>
      </c>
      <c r="C37">
        <v>31138</v>
      </c>
      <c r="D37">
        <v>149370</v>
      </c>
      <c r="E37">
        <v>0.20846220794001472</v>
      </c>
      <c r="F37" s="3">
        <v>2</v>
      </c>
      <c r="G37" s="3">
        <v>1</v>
      </c>
      <c r="H37">
        <v>83780</v>
      </c>
      <c r="I37">
        <v>316310</v>
      </c>
      <c r="J37">
        <v>0.26486674464923649</v>
      </c>
    </row>
    <row r="38" spans="1:10">
      <c r="A38">
        <v>2</v>
      </c>
      <c r="B38">
        <v>2</v>
      </c>
      <c r="C38">
        <v>30129</v>
      </c>
      <c r="D38">
        <v>142128</v>
      </c>
      <c r="E38">
        <v>0.21198497129348193</v>
      </c>
      <c r="F38" s="3">
        <v>2</v>
      </c>
      <c r="G38" s="3">
        <v>2</v>
      </c>
      <c r="H38">
        <v>28044</v>
      </c>
      <c r="I38">
        <v>110670</v>
      </c>
      <c r="J38">
        <v>0.25340200596367579</v>
      </c>
    </row>
    <row r="39" spans="1:10">
      <c r="A39">
        <v>2</v>
      </c>
      <c r="B39">
        <v>3</v>
      </c>
      <c r="C39">
        <v>26474</v>
      </c>
      <c r="D39">
        <v>143262</v>
      </c>
      <c r="E39">
        <v>0.1847942929737125</v>
      </c>
      <c r="F39" s="3">
        <v>2</v>
      </c>
      <c r="G39" s="3">
        <v>3</v>
      </c>
      <c r="H39">
        <v>88297</v>
      </c>
      <c r="I39">
        <v>355496</v>
      </c>
      <c r="J39">
        <v>0.24837691563336858</v>
      </c>
    </row>
    <row r="40" spans="1:10">
      <c r="A40">
        <v>2</v>
      </c>
      <c r="B40">
        <v>4</v>
      </c>
      <c r="C40">
        <v>25715</v>
      </c>
      <c r="D40">
        <v>143632</v>
      </c>
      <c r="E40">
        <v>0.17903392001782334</v>
      </c>
      <c r="F40" s="3">
        <v>2</v>
      </c>
      <c r="G40" s="3">
        <v>4</v>
      </c>
      <c r="H40">
        <v>80318</v>
      </c>
      <c r="I40">
        <v>371408</v>
      </c>
      <c r="J40">
        <v>0.21625274630594926</v>
      </c>
    </row>
    <row r="41" spans="1:10">
      <c r="A41">
        <v>3</v>
      </c>
      <c r="B41">
        <v>1</v>
      </c>
      <c r="C41">
        <v>23687</v>
      </c>
      <c r="D41">
        <v>145157</v>
      </c>
      <c r="E41">
        <v>0.16318193404382841</v>
      </c>
      <c r="F41" s="3">
        <v>3</v>
      </c>
      <c r="G41" s="3">
        <v>1</v>
      </c>
      <c r="H41">
        <v>102121</v>
      </c>
      <c r="I41">
        <v>391448</v>
      </c>
      <c r="J41">
        <v>0.26088011689930718</v>
      </c>
    </row>
    <row r="42" spans="1:10">
      <c r="A42">
        <v>3</v>
      </c>
      <c r="B42">
        <v>2</v>
      </c>
      <c r="C42">
        <v>31476</v>
      </c>
      <c r="D42">
        <v>114920</v>
      </c>
      <c r="E42">
        <v>0.27389488339714585</v>
      </c>
      <c r="F42" s="3">
        <v>3</v>
      </c>
      <c r="G42" s="3">
        <v>2</v>
      </c>
      <c r="H42">
        <v>23004</v>
      </c>
      <c r="I42">
        <v>105860</v>
      </c>
      <c r="J42">
        <v>0.21730587568486681</v>
      </c>
    </row>
    <row r="43" spans="1:10">
      <c r="A43">
        <v>3</v>
      </c>
      <c r="B43">
        <v>3</v>
      </c>
      <c r="C43">
        <v>33450</v>
      </c>
      <c r="D43">
        <v>1244942</v>
      </c>
      <c r="E43">
        <v>2.6868721595062262E-2</v>
      </c>
      <c r="F43" s="3">
        <v>3</v>
      </c>
      <c r="G43" s="3">
        <v>3</v>
      </c>
      <c r="H43">
        <v>27496</v>
      </c>
      <c r="I43">
        <v>102315</v>
      </c>
      <c r="J43">
        <v>0.26873869911547671</v>
      </c>
    </row>
    <row r="44" spans="1:10">
      <c r="A44">
        <v>3</v>
      </c>
      <c r="B44">
        <v>4</v>
      </c>
      <c r="C44">
        <v>30619</v>
      </c>
      <c r="D44">
        <v>111870</v>
      </c>
      <c r="E44">
        <v>0.27370161794940556</v>
      </c>
      <c r="F44" s="3">
        <v>4</v>
      </c>
      <c r="G44" s="3">
        <v>1</v>
      </c>
      <c r="H44">
        <v>92114</v>
      </c>
      <c r="I44">
        <v>354632</v>
      </c>
      <c r="J44">
        <v>0.25974531345169077</v>
      </c>
    </row>
    <row r="45" spans="1:10">
      <c r="A45">
        <v>4</v>
      </c>
      <c r="B45">
        <v>1</v>
      </c>
      <c r="C45">
        <v>28510</v>
      </c>
      <c r="D45">
        <v>118287</v>
      </c>
      <c r="E45">
        <v>0.24102395022276327</v>
      </c>
      <c r="F45" s="3">
        <v>4</v>
      </c>
      <c r="G45" s="3">
        <v>2</v>
      </c>
      <c r="H45">
        <v>93799</v>
      </c>
      <c r="I45">
        <v>361619</v>
      </c>
      <c r="J45">
        <v>0.2593862601246063</v>
      </c>
    </row>
    <row r="46" spans="1:10">
      <c r="A46">
        <v>4</v>
      </c>
      <c r="B46">
        <v>2</v>
      </c>
      <c r="C46">
        <v>29729</v>
      </c>
      <c r="D46">
        <v>115575</v>
      </c>
      <c r="E46">
        <v>0.2572269089335929</v>
      </c>
      <c r="F46" s="3">
        <v>4</v>
      </c>
      <c r="G46" s="3">
        <v>3</v>
      </c>
      <c r="H46">
        <v>31778</v>
      </c>
      <c r="I46">
        <v>118140</v>
      </c>
      <c r="J46">
        <v>0.26898594887421701</v>
      </c>
    </row>
    <row r="47" spans="1:10">
      <c r="A47">
        <v>4</v>
      </c>
      <c r="B47">
        <v>3</v>
      </c>
      <c r="C47">
        <v>27474</v>
      </c>
      <c r="D47">
        <v>121410</v>
      </c>
      <c r="E47">
        <v>0.22629107981220659</v>
      </c>
      <c r="F47" s="3">
        <v>4</v>
      </c>
      <c r="G47" s="3">
        <v>4</v>
      </c>
      <c r="H47">
        <v>28714</v>
      </c>
      <c r="I47">
        <v>103416</v>
      </c>
      <c r="J47">
        <v>0.27765529511874371</v>
      </c>
    </row>
    <row r="48" spans="1:10">
      <c r="A48">
        <v>4</v>
      </c>
      <c r="B48">
        <v>4</v>
      </c>
      <c r="C48">
        <v>21691</v>
      </c>
      <c r="D48">
        <v>121380</v>
      </c>
      <c r="E48">
        <v>0.17870324600428406</v>
      </c>
    </row>
    <row r="49" spans="1:8">
      <c r="A49">
        <v>4</v>
      </c>
      <c r="B49">
        <v>5</v>
      </c>
      <c r="C49">
        <v>28391</v>
      </c>
      <c r="D49">
        <v>132860</v>
      </c>
      <c r="E49">
        <v>0.21369110341713082</v>
      </c>
    </row>
    <row r="52" spans="1:8" ht="26">
      <c r="A52" s="4" t="s">
        <v>33</v>
      </c>
      <c r="B52" s="3"/>
      <c r="C52" s="3"/>
      <c r="D52" s="3"/>
      <c r="E52" s="3"/>
      <c r="F52" s="3"/>
      <c r="G52" s="3"/>
      <c r="H52" s="3"/>
    </row>
    <row r="53" spans="1:8">
      <c r="A53" s="32" t="s">
        <v>5</v>
      </c>
      <c r="B53" s="32"/>
      <c r="C53" s="32"/>
      <c r="D53" s="9"/>
      <c r="E53" s="9"/>
      <c r="F53" s="32" t="s">
        <v>59</v>
      </c>
      <c r="G53" s="32"/>
      <c r="H53" s="32"/>
    </row>
    <row r="54" spans="1:8">
      <c r="A54" s="3" t="s">
        <v>13</v>
      </c>
      <c r="B54" s="3" t="s">
        <v>3</v>
      </c>
      <c r="C54" s="3" t="s">
        <v>35</v>
      </c>
      <c r="D54" s="3"/>
      <c r="E54" s="3"/>
      <c r="F54" s="3" t="s">
        <v>13</v>
      </c>
      <c r="G54" s="3" t="s">
        <v>3</v>
      </c>
      <c r="H54" s="3" t="s">
        <v>35</v>
      </c>
    </row>
    <row r="55" spans="1:8">
      <c r="A55" s="3">
        <v>1</v>
      </c>
      <c r="B55" s="3">
        <v>1</v>
      </c>
      <c r="C55">
        <v>51</v>
      </c>
      <c r="D55" s="3"/>
      <c r="E55" s="3"/>
      <c r="F55" s="3">
        <v>1</v>
      </c>
      <c r="G55" s="3">
        <v>1</v>
      </c>
      <c r="H55">
        <v>66</v>
      </c>
    </row>
    <row r="56" spans="1:8">
      <c r="A56" s="3">
        <v>1</v>
      </c>
      <c r="B56" s="3">
        <v>2</v>
      </c>
      <c r="C56">
        <v>44</v>
      </c>
      <c r="D56" s="3"/>
      <c r="E56" s="3"/>
      <c r="F56" s="3">
        <v>1</v>
      </c>
      <c r="G56" s="3">
        <v>2</v>
      </c>
      <c r="H56">
        <v>67</v>
      </c>
    </row>
    <row r="57" spans="1:8">
      <c r="A57" s="3">
        <v>1</v>
      </c>
      <c r="B57" s="3">
        <v>3</v>
      </c>
      <c r="C57">
        <v>45</v>
      </c>
      <c r="D57" s="3"/>
      <c r="E57" s="3"/>
      <c r="F57" s="3">
        <v>1</v>
      </c>
      <c r="G57" s="3">
        <v>3</v>
      </c>
      <c r="H57">
        <v>62</v>
      </c>
    </row>
    <row r="58" spans="1:8">
      <c r="A58" s="3">
        <v>2</v>
      </c>
      <c r="B58" s="3">
        <v>1</v>
      </c>
      <c r="C58">
        <v>38</v>
      </c>
      <c r="D58" s="3"/>
      <c r="E58" s="3"/>
      <c r="F58" s="3">
        <v>1</v>
      </c>
      <c r="G58" s="3">
        <v>4</v>
      </c>
      <c r="H58">
        <v>61</v>
      </c>
    </row>
    <row r="59" spans="1:8">
      <c r="A59" s="3">
        <v>2</v>
      </c>
      <c r="B59" s="3">
        <v>2</v>
      </c>
      <c r="C59">
        <v>44</v>
      </c>
      <c r="D59" s="3"/>
      <c r="E59" s="3"/>
      <c r="F59" s="3">
        <v>2</v>
      </c>
      <c r="G59" s="3">
        <v>1</v>
      </c>
      <c r="H59">
        <v>71</v>
      </c>
    </row>
    <row r="60" spans="1:8">
      <c r="A60" s="3">
        <v>2</v>
      </c>
      <c r="B60" s="3">
        <v>3</v>
      </c>
      <c r="C60">
        <v>51</v>
      </c>
      <c r="D60" s="3"/>
      <c r="E60" s="3"/>
      <c r="F60" s="3">
        <v>2</v>
      </c>
      <c r="G60" s="3">
        <v>2</v>
      </c>
      <c r="H60">
        <v>50</v>
      </c>
    </row>
    <row r="61" spans="1:8">
      <c r="A61" s="3">
        <v>3</v>
      </c>
      <c r="B61" s="3">
        <v>1</v>
      </c>
      <c r="C61">
        <v>47</v>
      </c>
      <c r="D61" s="3"/>
      <c r="E61" s="3"/>
      <c r="F61" s="3">
        <v>2</v>
      </c>
      <c r="G61" s="3">
        <v>3</v>
      </c>
      <c r="H61">
        <v>69</v>
      </c>
    </row>
    <row r="62" spans="1:8">
      <c r="A62" s="3">
        <v>3</v>
      </c>
      <c r="B62" s="3">
        <v>2</v>
      </c>
      <c r="C62">
        <v>50</v>
      </c>
      <c r="D62" s="3"/>
      <c r="E62" s="3"/>
      <c r="F62" s="3">
        <v>3</v>
      </c>
      <c r="G62" s="3">
        <v>1</v>
      </c>
      <c r="H62">
        <v>56</v>
      </c>
    </row>
    <row r="63" spans="1:8">
      <c r="A63" s="3">
        <v>3</v>
      </c>
      <c r="B63" s="3">
        <v>3</v>
      </c>
      <c r="C63">
        <v>38</v>
      </c>
      <c r="D63" s="3"/>
      <c r="E63" s="3"/>
      <c r="F63" s="3">
        <v>3</v>
      </c>
      <c r="G63" s="3">
        <v>2</v>
      </c>
      <c r="H63">
        <v>55</v>
      </c>
    </row>
    <row r="64" spans="1:8">
      <c r="A64" s="3">
        <v>3</v>
      </c>
      <c r="B64" s="3">
        <v>4</v>
      </c>
      <c r="C64">
        <v>46</v>
      </c>
      <c r="D64" s="3"/>
      <c r="E64" s="3"/>
      <c r="F64" s="3">
        <v>3</v>
      </c>
      <c r="G64" s="3">
        <v>3</v>
      </c>
      <c r="H64">
        <v>57</v>
      </c>
    </row>
    <row r="65" spans="1:8">
      <c r="A65" s="3">
        <v>4</v>
      </c>
      <c r="B65" s="3">
        <v>1</v>
      </c>
      <c r="C65">
        <v>57</v>
      </c>
      <c r="D65" s="3"/>
      <c r="E65" s="3"/>
      <c r="F65" s="3">
        <v>3</v>
      </c>
      <c r="G65" s="3">
        <v>4</v>
      </c>
      <c r="H65">
        <v>51</v>
      </c>
    </row>
    <row r="66" spans="1:8">
      <c r="A66" s="3">
        <v>4</v>
      </c>
      <c r="B66" s="3">
        <v>2</v>
      </c>
      <c r="C66">
        <v>37</v>
      </c>
      <c r="D66" s="3"/>
      <c r="E66" s="3"/>
      <c r="F66" s="3">
        <v>4</v>
      </c>
      <c r="G66" s="3">
        <v>1</v>
      </c>
      <c r="H66">
        <v>48</v>
      </c>
    </row>
    <row r="67" spans="1:8">
      <c r="A67" s="3">
        <v>4</v>
      </c>
      <c r="B67" s="3">
        <v>3</v>
      </c>
      <c r="C67">
        <v>43</v>
      </c>
      <c r="F67" s="3">
        <v>4</v>
      </c>
      <c r="G67" s="3">
        <v>2</v>
      </c>
      <c r="H67">
        <v>51</v>
      </c>
    </row>
    <row r="68" spans="1:8">
      <c r="F68" s="3">
        <v>4</v>
      </c>
      <c r="G68" s="3">
        <v>3</v>
      </c>
      <c r="H68">
        <v>56</v>
      </c>
    </row>
  </sheetData>
  <mergeCells count="4">
    <mergeCell ref="A6:C6"/>
    <mergeCell ref="F6:H6"/>
    <mergeCell ref="A53:C53"/>
    <mergeCell ref="F53:H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 1E</vt:lpstr>
      <vt:lpstr>Fig 1G</vt:lpstr>
      <vt:lpstr>Fig 2E</vt:lpstr>
      <vt:lpstr>Fig 3A</vt:lpstr>
      <vt:lpstr>Fig 4C</vt:lpstr>
      <vt:lpstr>Fig 5D</vt:lpstr>
      <vt:lpstr>Fig 7E</vt:lpstr>
      <vt:lpstr>Supplementary Fig 4B</vt:lpstr>
      <vt:lpstr>Supplementary Fig 4D</vt:lpstr>
      <vt:lpstr>Supplementary Fig 5A</vt:lpstr>
      <vt:lpstr>Supplementary Fig 5B</vt:lpstr>
      <vt:lpstr>Supplementary Fig 5C</vt:lpstr>
      <vt:lpstr>Supplementary Fig5D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Ralf Adams</cp:lastModifiedBy>
  <cp:lastPrinted>2019-10-07T08:09:19Z</cp:lastPrinted>
  <dcterms:created xsi:type="dcterms:W3CDTF">2019-07-11T09:17:14Z</dcterms:created>
  <dcterms:modified xsi:type="dcterms:W3CDTF">2019-10-07T08:22:23Z</dcterms:modified>
</cp:coreProperties>
</file>